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347" i="67" s="1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193" i="69"/>
  <c r="W23" i="26"/>
  <c r="W424" i="72"/>
  <c r="W406" i="72"/>
  <c r="W424" i="71"/>
  <c r="W162" i="63"/>
  <c r="W162" i="62"/>
  <c r="W144" i="62"/>
  <c r="W23" i="15"/>
  <c r="W260" i="72"/>
  <c r="W242" i="72"/>
  <c r="W224" i="72"/>
  <c r="W242" i="71"/>
  <c r="W144" i="52"/>
  <c r="W144" i="53"/>
  <c r="W162" i="52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1"/>
  <c r="W442" i="72"/>
  <c r="W144" i="61"/>
  <c r="W406" i="71"/>
  <c r="W442" i="71"/>
  <c r="W144" i="63"/>
  <c r="W12" i="15"/>
  <c r="W162" i="51"/>
  <c r="W162" i="53"/>
  <c r="W224" i="71"/>
  <c r="W260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9" i="4"/>
  <c r="B58" i="4"/>
  <c r="B41" i="4"/>
  <c r="B65" i="4"/>
  <c r="B48" i="4"/>
  <c r="B69" i="4"/>
  <c r="B37" i="4"/>
  <c r="B10" i="4"/>
  <c r="B71" i="4"/>
  <c r="B23" i="4"/>
  <c r="B55" i="4"/>
  <c r="B84" i="4"/>
  <c r="B72" i="4"/>
  <c r="B83" i="4"/>
  <c r="B66" i="4"/>
  <c r="B25" i="4"/>
  <c r="B14" i="4"/>
  <c r="B68" i="4"/>
  <c r="B33" i="4"/>
  <c r="B73" i="4"/>
  <c r="B49" i="4"/>
  <c r="B36" i="4"/>
  <c r="B28" i="4"/>
  <c r="B35" i="4"/>
  <c r="B38" i="4"/>
  <c r="B21" i="4"/>
  <c r="B46" i="4"/>
  <c r="B13" i="4"/>
  <c r="B12" i="4"/>
  <c r="B60" i="4"/>
  <c r="B82" i="4"/>
  <c r="B22" i="4"/>
  <c r="B56" i="4"/>
  <c r="B45" i="4"/>
  <c r="B16" i="4"/>
  <c r="B78" i="4"/>
  <c r="B70" i="4"/>
  <c r="B11" i="4"/>
  <c r="B64" i="4"/>
  <c r="B4" i="4"/>
  <c r="B61" i="4"/>
  <c r="B54" i="4"/>
  <c r="B52" i="4"/>
  <c r="B29" i="4"/>
  <c r="B76" i="4"/>
  <c r="B79" i="4"/>
  <c r="B15" i="4"/>
  <c r="B40" i="4"/>
  <c r="B7" i="4"/>
  <c r="B34" i="4"/>
  <c r="B27" i="4"/>
  <c r="B26" i="4"/>
  <c r="B44" i="4"/>
  <c r="B53" i="4"/>
  <c r="B24" i="4"/>
  <c r="B9" i="4"/>
  <c r="B17" i="4"/>
  <c r="B20" i="4"/>
  <c r="B39" i="4"/>
  <c r="B8" i="4"/>
  <c r="B57" i="4"/>
  <c r="B80" i="4"/>
  <c r="B47" i="4"/>
  <c r="B67" i="4"/>
  <c r="B77" i="4"/>
  <c r="B81" i="4"/>
  <c r="B3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24" i="56" s="1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3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Q408" i="68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<sst xmlns="http://schemas.openxmlformats.org/spreadsheetml/2006/main" count="18216" uniqueCount="4947">
  <si>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</si>
  <si>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</si>
  <si>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</si>
  <si>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</si>
  <si>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</si>
  <si>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</si>
  <si>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</si>
  <si>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</si>
  <si>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</si>
  <si>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</si>
  <si>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</si>
  <si>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</si>
  <si>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</si>
  <si>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</si>
  <si>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</si>
  <si>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</si>
  <si>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</si>
  <si>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</si>
  <si>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</si>
  <si>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</si>
  <si>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</si>
  <si>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</si>
  <si>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</si>
  <si>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</si>
  <si>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</si>
  <si>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</si>
  <si>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</si>
  <si>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</si>
  <si>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</si>
  <si>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</si>
  <si>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</si>
  <si>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</si>
  <si>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</si>
  <si>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</si>
  <si>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</si>
  <si>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</si>
  <si>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</si>
  <si>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</si>
  <si>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</si>
  <si>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</si>
  <si>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</si>
  <si>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</si>
  <si>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</si>
  <si>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</si>
  <si>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</si>
  <si>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</si>
  <si>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</si>
  <si>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</si>
  <si>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</si>
  <si>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</si>
  <si>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</si>
  <si>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</si>
  <si>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</si>
  <si>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</si>
  <si>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</si>
  <si>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</si>
  <si>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</si>
  <si>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</si>
  <si>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</si>
  <si>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</si>
  <si>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</si>
  <si>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</si>
  <si>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</si>
  <si>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</si>
  <si>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</si>
  <si>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</si>
  <si>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</si>
  <si>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</si>
  <si>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</si>
  <si>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</si>
  <si>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</si>
  <si>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</si>
  <si>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</si>
  <si>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</si>
  <si>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</si>
  <si>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</si>
  <si>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</si>
  <si>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</si>
  <si>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</si>
  <si>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</si>
  <si>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</si>
  <si>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</si>
  <si>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</si>
  <si>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</si>
  <si>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</si>
  <si>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</si>
  <si>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</si>
  <si>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</si>
  <si>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</si>
  <si>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</si>
  <si>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</si>
  <si>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</si>
  <si>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</si>
  <si>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</si>
  <si>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</si>
  <si>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</si>
  <si>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</si>
  <si>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</si>
  <si>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</si>
  <si>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</si>
  <si>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</si>
  <si>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</si>
  <si>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</si>
  <si>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</si>
  <si>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</si>
  <si>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</si>
  <si>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</si>
  <si>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</si>
  <si>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</si>
  <si>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</si>
  <si>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</si>
  <si>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</si>
  <si>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</si>
  <si>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</si>
  <si>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</si>
  <si>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</si>
  <si>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</si>
  <si>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</si>
  <si>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</si>
  <si>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</si>
  <si>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</si>
  <si>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</si>
  <si>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</si>
  <si>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</si>
  <si>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</si>
  <si>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</si>
  <si>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</si>
  <si>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</si>
  <si>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</si>
  <si>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</si>
  <si>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</si>
  <si>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</si>
  <si>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</si>
  <si>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</si>
  <si>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</si>
  <si>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</si>
  <si>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</si>
  <si>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</si>
  <si>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</si>
  <si>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</si>
  <si>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</si>
  <si>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</si>
  <si>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</si>
  <si>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</si>
  <si>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</si>
  <si>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</si>
  <si>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</si>
  <si>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</si>
  <si>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</si>
  <si>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</si>
  <si>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</si>
  <si>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</si>
  <si>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</si>
  <si>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</si>
  <si>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</si>
  <si>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</si>
  <si>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</si>
  <si>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</si>
  <si>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</si>
  <si>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</si>
  <si>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</si>
  <si>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</si>
  <si>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</si>
  <si>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</si>
  <si>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</si>
  <si>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</si>
  <si>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</si>
  <si>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</si>
  <si>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</si>
  <si>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</si>
  <si>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</si>
  <si>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</si>
  <si>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</si>
  <si>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</si>
  <si>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</si>
  <si>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</si>
  <si>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</si>
  <si>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</si>
  <si>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</si>
  <si>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</si>
  <si>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</si>
  <si>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</si>
  <si>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</si>
  <si>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</si>
  <si>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</si>
  <si>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</si>
  <si>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</si>
  <si>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</si>
  <si>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</si>
  <si>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</si>
  <si>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</si>
  <si>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</si>
  <si>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</si>
  <si>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</si>
  <si>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</si>
  <si>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</si>
  <si>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</si>
  <si>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</si>
  <si>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</si>
  <si>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</si>
  <si>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</si>
  <si>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</si>
  <si>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</si>
  <si>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</si>
  <si>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</si>
  <si>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</si>
  <si>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</si>
  <si>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</si>
  <si>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</si>
  <si>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</si>
  <si>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</si>
  <si>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</si>
  <si>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</si>
  <si>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</si>
  <si>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</si>
  <si>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</si>
  <si>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</si>
  <si>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</si>
  <si>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HR</t>
  </si>
  <si>
    <t>Croatia</t>
  </si>
  <si>
    <t>HR - Residential sector summary</t>
  </si>
  <si>
    <t>Macro.Meuro2015.HR.ConsumptionExpenditure</t>
  </si>
  <si>
    <t>Macro.number.HR.Population</t>
  </si>
  <si>
    <t>NUM.number.HR.Res.HH</t>
  </si>
  <si>
    <t>SurfaceArea.ksqm.HR.Res.HH</t>
  </si>
  <si>
    <t>NUM.number.HR.Res.HHnew</t>
  </si>
  <si>
    <t>SurfaceArea.ksqm.HR.Res.HHnew</t>
  </si>
  <si>
    <t>HDD.Celsius.HR.Actual</t>
  </si>
  <si>
    <t>HDD.Celsius.HR.Mean</t>
  </si>
  <si>
    <t>HDD.ratio.HR.Relative</t>
  </si>
  <si>
    <t>FEC.ktoe.HR.ES.Res</t>
  </si>
  <si>
    <t>FEC.ktoe.HR.ES.Res.Solids</t>
  </si>
  <si>
    <t>FEC.ktoe.HR.ES.Res.LPG</t>
  </si>
  <si>
    <t>FEC.ktoe.HR.ES.Res.Oil</t>
  </si>
  <si>
    <t>FEC.ktoe.HR.ES.Res.NG</t>
  </si>
  <si>
    <t>FEC.ktoe.HR.ES.Res.Biomass_Waste</t>
  </si>
  <si>
    <t>FEC.ktoe.HR.ES.Res.Biogas</t>
  </si>
  <si>
    <t>FEC.ktoe.HR.ES.Res.LiqBio</t>
  </si>
  <si>
    <t>FEC.ktoe.HR.ES.Res.Solar</t>
  </si>
  <si>
    <t>FEC.ktoe.HR.ES.Res.Geo</t>
  </si>
  <si>
    <t>FEC.ktoe.HR.ES.Res.Ambient</t>
  </si>
  <si>
    <t>FEC.ktoe.HR.ES.Res.Steam_Distr</t>
  </si>
  <si>
    <t>FEC.ktoe.HR.ES.Res.Elec</t>
  </si>
  <si>
    <t>FEC.ktoe.HR.Res.HH</t>
  </si>
  <si>
    <t>FEC.ktoe.HR.Res.HH.Thermal</t>
  </si>
  <si>
    <t>FEC.ktoe.HR.Res.HH.Thermal.SH</t>
  </si>
  <si>
    <t>FEC.ktoe.HR.Res.HH.Thermal.SC</t>
  </si>
  <si>
    <t>FEC.ktoe.HR.Res.HH.Thermal.WH</t>
  </si>
  <si>
    <t>FEC.ktoe.HR.Res.HH.Thermal.CO</t>
  </si>
  <si>
    <t>FEC.ktoe.HR.Res.HH.Appl</t>
  </si>
  <si>
    <t>EMI.ktCO2.HR.ES.Res</t>
  </si>
  <si>
    <t>EMI.ktCO2.HR.ES.Res.Solids</t>
  </si>
  <si>
    <t>EMI.ktCO2.HR.ES.Res.LPG</t>
  </si>
  <si>
    <t>EMI.ktCO2.HR.ES.Res.Oil</t>
  </si>
  <si>
    <t>EMI.ktCO2.HR.ES.Res.NG</t>
  </si>
  <si>
    <t>EMI.ktCO2.HR.ES.Res.Biomass_Waste</t>
  </si>
  <si>
    <t>EMI.ktCO2.HR.ES.Res.Biogas</t>
  </si>
  <si>
    <t>EMI.ktCO2.HR.ES.Res.LiqBio</t>
  </si>
  <si>
    <t>EMI.ktCO2.HR.ES.Res.Solar</t>
  </si>
  <si>
    <t>EMI.ktCO2.HR.ES.Res.Geo</t>
  </si>
  <si>
    <t>EMI.ktCO2.HR.ES.Res.Ambient</t>
  </si>
  <si>
    <t>EMI.ktCO2.HR.ES.Res.Steam_Distr</t>
  </si>
  <si>
    <t>EMI.ktCO2.HR.ES.Res.Elec</t>
  </si>
  <si>
    <t>EMI.ktCO2.HR.Res.HH</t>
  </si>
  <si>
    <t>EMI.ktCO2.HR.Res.HH.Thermal</t>
  </si>
  <si>
    <t>EMI.ktCO2.HR.Res.HH.Thermal.SH</t>
  </si>
  <si>
    <t>EMI.ktCO2.HR.Res.HH.Thermal.SC</t>
  </si>
  <si>
    <t>EMI.ktCO2.HR.Res.HH.Thermal.WH</t>
  </si>
  <si>
    <t>EMI.ktCO2.HR.Res.HH.Thermal.CO</t>
  </si>
  <si>
    <t>EMI.ktCO2.HR.Res.HH.Appl</t>
  </si>
  <si>
    <t>FEC_per_household.kWh.HR.Res.HH</t>
  </si>
  <si>
    <t>FEC_per_household.kWh.HR.Res.HH.Thermal</t>
  </si>
  <si>
    <t>FEC_per_household.kWh.HR.Res.HH.Thermal.SH</t>
  </si>
  <si>
    <t>FEC_per_household.kWh.HR.Res.HH.Thermal.SC</t>
  </si>
  <si>
    <t>FEC_per_household.kWh.HR.Res.HH.Thermal.WH</t>
  </si>
  <si>
    <t>FEC_per_household.kWh.HR.Res.HH.Thermal.CO</t>
  </si>
  <si>
    <t>FEC_per_household.kWh.HR.Res.HH.Appl</t>
  </si>
  <si>
    <t>TES_per_household.kWh.HR.Res.HH.Thermal</t>
  </si>
  <si>
    <t>TES_per_household.kWh.HR.Res.HH.Thermal.SH</t>
  </si>
  <si>
    <t>TES_per_household.kWh.HR.Res.HH.Thermal.SC</t>
  </si>
  <si>
    <t>TES_per_household.kWh.HR.Res.HH.Thermal.WH</t>
  </si>
  <si>
    <t>TES_per_household.kWh.HR.Res.HH.Thermal.CO</t>
  </si>
  <si>
    <t>EMI_per_household.kgCO2.HR.Res.HH</t>
  </si>
  <si>
    <t>EMI_per_household.kgCO2.HR.Res.HH.Thermal</t>
  </si>
  <si>
    <t>EMI_per_household.kgCO2.HR.Res.HH.Thermal.SH</t>
  </si>
  <si>
    <t>EMI_per_household.kgCO2.HR.Res.HH.Thermal.SC</t>
  </si>
  <si>
    <t>EMI_per_household.kgCO2.HR.Res.HH.Thermal.WH</t>
  </si>
  <si>
    <t>EMI_per_household.kgCO2.HR.Res.HH.Thermal.CO</t>
  </si>
  <si>
    <t>EMI_per_household.kgCO2.HR.Res.HH.Appl</t>
  </si>
  <si>
    <t>Eff.ratio.HR.Res.HH.Thermal</t>
  </si>
  <si>
    <t>Eff.ratio.HR.Res.HH.Thermal.SH</t>
  </si>
  <si>
    <t>Eff.ratio.HR.Res.HH.Thermal.SC</t>
  </si>
  <si>
    <t>Eff.ratio.HR.Res.HH.Thermal.WH</t>
  </si>
  <si>
    <t>Eff.ratio.HR.Res.HH.Thermal.CO</t>
  </si>
  <si>
    <t>FEC_per_sqm.kWh.HR.Res.HH</t>
  </si>
  <si>
    <t>FEC_per_sqm.kWh.HR.Res.HH.Thermal</t>
  </si>
  <si>
    <t>FEC_per_sqm.kWh.HR.Res.HH.Thermal.SH</t>
  </si>
  <si>
    <t>FEC_per_sqm.kWh.HR.Res.HH.Thermal.SC</t>
  </si>
  <si>
    <t>FEC_per_sqm.kWh.HR.Res.HH.Thermal.WH</t>
  </si>
  <si>
    <t>FEC_per_sqm.kWh.HR.Res.HH.Thermal.CO</t>
  </si>
  <si>
    <t>FEC_per_sqm.kWh.HR.Res.HH.Appl</t>
  </si>
  <si>
    <t>TES_per_sqm.kWh.HR.Res.HH.Thermal</t>
  </si>
  <si>
    <t>TES_per_sqm.kWh.HR.Res.HH.Thermal.SH</t>
  </si>
  <si>
    <t>TES_per_sqm.kWh.HR.Res.HH.Thermal.SC</t>
  </si>
  <si>
    <t>TES_per_sqm.kWh.HR.Res.HH.Thermal.WH</t>
  </si>
  <si>
    <t>TES_per_sqm.kWh.HR.Res.HH.Thermal.CO</t>
  </si>
  <si>
    <t>EMI_per_sqm.kgCO2.HR.Res.HH</t>
  </si>
  <si>
    <t>EMI_per_sqm.kgCO2.HR.Res.HH.Thermal</t>
  </si>
  <si>
    <t>EMI_per_sqm.kgCO2.HR.Res.HH.Thermal.SH</t>
  </si>
  <si>
    <t>EMI_per_sqm.kgCO2.HR.Res.HH.Thermal.SC</t>
  </si>
  <si>
    <t>EMI_per_sqm.kgCO2.HR.Res.HH.Thermal.WH</t>
  </si>
  <si>
    <t>EMI_per_sqm.kgCO2.HR.Res.HH.Thermal.CO</t>
  </si>
  <si>
    <t>EMI_per_sqm.kgCO2.HR.Res.HH.Appl</t>
  </si>
  <si>
    <t>FEC_per_capita.kWh.HR.Res.HH</t>
  </si>
  <si>
    <t>FEC_per_capita.kWh.HR.Res.HH.Thermal</t>
  </si>
  <si>
    <t>FEC_per_capita.kWh.HR.Res.HH.Thermal.SH</t>
  </si>
  <si>
    <t>FEC_per_capita.kWh.HR.Res.HH.Thermal.SC</t>
  </si>
  <si>
    <t>FEC_per_capita.kWh.HR.Res.HH.Thermal.WH</t>
  </si>
  <si>
    <t>FEC_per_capita.kWh.HR.Res.HH.Thermal.CO</t>
  </si>
  <si>
    <t>FEC_per_capita.kWh.HR.Res.HH.Appl</t>
  </si>
  <si>
    <t>TES_per_capita.kWh.HR.Res.HH.Thermal</t>
  </si>
  <si>
    <t>TES_per_capita.kWh.HR.Res.HH.Thermal.SH</t>
  </si>
  <si>
    <t>TES_per_capita.kWh.HR.Res.HH.Thermal.SC</t>
  </si>
  <si>
    <t>TES_per_capita.kWh.HR.Res.HH.Thermal.WH</t>
  </si>
  <si>
    <t>TES_per_capita.kWh.HR.Res.HH.Thermal.CO</t>
  </si>
  <si>
    <t>EMI_per_capita.kgCO2.HR.Res.HH</t>
  </si>
  <si>
    <t>EMI_per_capita.kgCO2.HR.Res.HH.Thermal</t>
  </si>
  <si>
    <t>EMI_per_capita.kgCO2.HR.Res.HH.Thermal.SH</t>
  </si>
  <si>
    <t>EMI_per_capita.kgCO2.HR.Res.HH.Thermal.SC</t>
  </si>
  <si>
    <t>EMI_per_capita.kgCO2.HR.Res.HH.Thermal.WH</t>
  </si>
  <si>
    <t>EMI_per_capita.kgCO2.HR.Res.HH.Thermal.CO</t>
  </si>
  <si>
    <t>EMI_per_capita.kgCO2.HR.Res.HH.Appl</t>
  </si>
  <si>
    <t>HR - Number of households</t>
  </si>
  <si>
    <t>NUM.number.HR.Res.HH.Thermal</t>
  </si>
  <si>
    <t>NUM.number.HR.Res.HH.Thermal.SH</t>
  </si>
  <si>
    <t>NUM.number.HR.Res.HH.Thermal.SH.Solids</t>
  </si>
  <si>
    <t>NUM.number.HR.Res.HH.Thermal.SH.LPG</t>
  </si>
  <si>
    <t>NUM.number.HR.Res.HH.Thermal.SH.Oil</t>
  </si>
  <si>
    <t>NUM.number.HR.Res.HH.Thermal.SH.Gas</t>
  </si>
  <si>
    <t>NUM.number.HR.Res.HH.Thermal.SH.Biomass</t>
  </si>
  <si>
    <t>NUM.number.HR.Res.HH.Thermal.SH.Geo</t>
  </si>
  <si>
    <t>NUM.number.HR.Res.HH.Thermal.SH.DistrHeat</t>
  </si>
  <si>
    <t>NUM.number.HR.Res.HH.Thermal.SH.AdvElc</t>
  </si>
  <si>
    <t>NUM.number.HR.Res.HH.Thermal.SH.ConvElc</t>
  </si>
  <si>
    <t>NUM.number.HR.Res.HH.Thermal.SC</t>
  </si>
  <si>
    <t>NUM.number.HR.Res.HH.Thermal.SC.AC</t>
  </si>
  <si>
    <t>NUM.number.HR.Res.HH.Thermal.WH</t>
  </si>
  <si>
    <t>NUM.number.HR.Res.HH.Thermal.WH.Solids</t>
  </si>
  <si>
    <t>NUM.number.HR.Res.HH.Thermal.WH.LPG</t>
  </si>
  <si>
    <t>NUM.number.HR.Res.HH.Thermal.WH.Oil</t>
  </si>
  <si>
    <t>NUM.number.HR.Res.HH.Thermal.WH.Gas</t>
  </si>
  <si>
    <t>NUM.number.HR.Res.HH.Thermal.WH.Biomass</t>
  </si>
  <si>
    <t>NUM.number.HR.Res.HH.Thermal.WH.Geo</t>
  </si>
  <si>
    <t>NUM.number.HR.Res.HH.Thermal.WH.DistrHeat</t>
  </si>
  <si>
    <t>NUM.number.HR.Res.HH.Thermal.WH.Elc</t>
  </si>
  <si>
    <t>NUM.number.HR.Res.HH.Thermal.WH.Solar</t>
  </si>
  <si>
    <t>NUM.number.HR.Res.HH.Thermal.CO</t>
  </si>
  <si>
    <t>NUM.number.HR.Res.HH.Thermal.CO.Solids</t>
  </si>
  <si>
    <t>NUM.number.HR.Res.HH.Thermal.CO.LPG</t>
  </si>
  <si>
    <t>NUM.number.HR.Res.HH.Thermal.CO.Gas</t>
  </si>
  <si>
    <t>NUM.number.HR.Res.HH.Thermal.CO.Biomass</t>
  </si>
  <si>
    <t>NUM.number.HR.Res.HH.Thermal.CO.Elc</t>
  </si>
  <si>
    <t>HR - Final energy consumption</t>
  </si>
  <si>
    <t>FEC.ktoe.HR.Res.HH.Thermal.SH.Solids.Solids</t>
  </si>
  <si>
    <t>FEC.ktoe.HR.Res.HH.Thermal.SH.LPG.LPG</t>
  </si>
  <si>
    <t>FEC.ktoe.HR.Res.HH.Thermal.SH.Oil.Oil_LiqBio</t>
  </si>
  <si>
    <t>FEC.ktoe.HR.Res.HH.Thermal.SH.Gas.NG_Biogas</t>
  </si>
  <si>
    <t>FEC.ktoe.HR.Res.HH.Thermal.SH.Biomass.Biomass_Waste</t>
  </si>
  <si>
    <t>FEC.ktoe.HR.Res.HH.Thermal.SH.Geo.Geo</t>
  </si>
  <si>
    <t>FEC.ktoe.HR.Res.HH.Thermal.SH.DistrHeat.Steam_Distr</t>
  </si>
  <si>
    <t>FEC.ktoe.HR.Res.HH.Thermal.SH.AdvElc.Elec</t>
  </si>
  <si>
    <t>FEC.ktoe.HR.Res.HH.Thermal.SH.ConvElc.Elec</t>
  </si>
  <si>
    <t>FEC.ktoe.HR.Res.HH.Thermal.SH.TotalCirculation.Elec</t>
  </si>
  <si>
    <t>FEC.ktoe.HR.Res.HH.Thermal.SC.AC.Elec</t>
  </si>
  <si>
    <t>FEC.ktoe.HR.Res.HH.Thermal.WH.Solids.Solids</t>
  </si>
  <si>
    <t>FEC.ktoe.HR.Res.HH.Thermal.WH.LPG.LPG</t>
  </si>
  <si>
    <t>FEC.ktoe.HR.Res.HH.Thermal.WH.Oil.Oil_LiqBio</t>
  </si>
  <si>
    <t>FEC.ktoe.HR.Res.HH.Thermal.WH.Gas.NG_Biogas</t>
  </si>
  <si>
    <t>FEC.ktoe.HR.Res.HH.Thermal.WH.Biomass.Biomass_Waste</t>
  </si>
  <si>
    <t>FEC.ktoe.HR.Res.HH.Thermal.WH.Geo.Geo</t>
  </si>
  <si>
    <t>FEC.ktoe.HR.Res.HH.Thermal.WH.DistrHeat.Steam_Distr</t>
  </si>
  <si>
    <t>FEC.ktoe.HR.Res.HH.Thermal.WH.Elc.Elec</t>
  </si>
  <si>
    <t>FEC.ktoe.HR.Res.HH.Thermal.WH.TotalSolar.Solar</t>
  </si>
  <si>
    <t>FEC.ktoe.HR.Res.HH.Thermal.CO.Solids.Solids</t>
  </si>
  <si>
    <t>FEC.ktoe.HR.Res.HH.Thermal.CO.LPG.LPG</t>
  </si>
  <si>
    <t>FEC.ktoe.HR.Res.HH.Thermal.CO.Gas.NG_Biogas</t>
  </si>
  <si>
    <t>FEC.ktoe.HR.Res.HH.Thermal.CO.Biomass.Biomass_Waste</t>
  </si>
  <si>
    <t>FEC.ktoe.HR.Res.HH.Thermal.CO.Elc.Elec</t>
  </si>
  <si>
    <t>HR - Thermal energy service</t>
  </si>
  <si>
    <t>TES.ktoe.HR.Res.HH.Thermal</t>
  </si>
  <si>
    <t>TES.ktoe.HR.Res.HH.Thermal.SH</t>
  </si>
  <si>
    <t>TES.ktoe.HR.Res.HH.Thermal.SH.Solids.Solids</t>
  </si>
  <si>
    <t>TES.ktoe.HR.Res.HH.Thermal.SH.LPG.LPG</t>
  </si>
  <si>
    <t>TES.ktoe.HR.Res.HH.Thermal.SH.Oil.Oil_LiqBio</t>
  </si>
  <si>
    <t>TES.ktoe.HR.Res.HH.Thermal.SH.Gas.NG_Biogas</t>
  </si>
  <si>
    <t>TES.ktoe.HR.Res.HH.Thermal.SH.Biomass.Biomass_Waste</t>
  </si>
  <si>
    <t>TES.ktoe.HR.Res.HH.Thermal.SH.Geo.Geo</t>
  </si>
  <si>
    <t>TES.ktoe.HR.Res.HH.Thermal.SH.DistrHeat.Steam_Distr</t>
  </si>
  <si>
    <t>TES.ktoe.HR.Res.HH.Thermal.SH.AdvElc.Elec</t>
  </si>
  <si>
    <t>TES.ktoe.HR.Res.HH.Thermal.SH.ConvElc.Elec</t>
  </si>
  <si>
    <t>TES.ktoe.HR.Res.HH.Thermal.SH.TotalCirculation.Elec</t>
  </si>
  <si>
    <t>TES.ktoe.HR.Res.HH.Thermal.SC</t>
  </si>
  <si>
    <t>TES.ktoe.HR.Res.HH.Thermal.SC.AC.Elec</t>
  </si>
  <si>
    <t>TES.ktoe.HR.Res.HH.Thermal.WH</t>
  </si>
  <si>
    <t>TES.ktoe.HR.Res.HH.Thermal.WH.Solids.Solids</t>
  </si>
  <si>
    <t>TES.ktoe.HR.Res.HH.Thermal.WH.LPG.LPG</t>
  </si>
  <si>
    <t>TES.ktoe.HR.Res.HH.Thermal.WH.Oil.Oil_LiqBio</t>
  </si>
  <si>
    <t>TES.ktoe.HR.Res.HH.Thermal.WH.Gas.NG_Biogas</t>
  </si>
  <si>
    <t>TES.ktoe.HR.Res.HH.Thermal.WH.Biomass.Biomass_Waste</t>
  </si>
  <si>
    <t>TES.ktoe.HR.Res.HH.Thermal.WH.Geo.Geo</t>
  </si>
  <si>
    <t>TES.ktoe.HR.Res.HH.Thermal.WH.DistrHeat.Steam_Distr</t>
  </si>
  <si>
    <t>TES.ktoe.HR.Res.HH.Thermal.WH.Elc.Elec</t>
  </si>
  <si>
    <t>TES.ktoe.HR.Res.HH.Thermal.WH.TotalSolar.Solar</t>
  </si>
  <si>
    <t>TES.ktoe.HR.Res.HH.Thermal.CO</t>
  </si>
  <si>
    <t>TES.ktoe.HR.Res.HH.Thermal.CO.Solids.Solids</t>
  </si>
  <si>
    <t>TES.ktoe.HR.Res.HH.Thermal.CO.LPG.LPG</t>
  </si>
  <si>
    <t>TES.ktoe.HR.Res.HH.Thermal.CO.Gas.NG_Biogas</t>
  </si>
  <si>
    <t>TES.ktoe.HR.Res.HH.Thermal.CO.Biomass.Biomass_Waste</t>
  </si>
  <si>
    <t>TES.ktoe.HR.Res.HH.Thermal.CO.Elc.Elec</t>
  </si>
  <si>
    <t>HR - System efficiency indicator of total stock</t>
  </si>
  <si>
    <t>Eff.ratio.HR.Res.HH.Thermal.SH.Solids.Solids</t>
  </si>
  <si>
    <t>Eff.ratio.HR.Res.HH.Thermal.SH.LPG.LPG</t>
  </si>
  <si>
    <t>Eff.ratio.HR.Res.HH.Thermal.SH.Oil.Oil_LiqBio</t>
  </si>
  <si>
    <t>Eff.ratio.HR.Res.HH.Thermal.SH.Gas.NG_Biogas</t>
  </si>
  <si>
    <t>Eff.ratio.HR.Res.HH.Thermal.SH.Biomass.Biomass_Waste</t>
  </si>
  <si>
    <t>Eff.ratio.HR.Res.HH.Thermal.SH.Geo.Geo</t>
  </si>
  <si>
    <t>Eff.ratio.HR.Res.HH.Thermal.SH.DistrHeat.Steam_Distr</t>
  </si>
  <si>
    <t>Eff.ratio.HR.Res.HH.Thermal.SH.AdvElc.Elec</t>
  </si>
  <si>
    <t>Eff.ratio.HR.Res.HH.Thermal.SH.ConvElc.Elec</t>
  </si>
  <si>
    <t>Eff.ratio.HR.Res.HH.Thermal.SH.TotalCirculation.Elec</t>
  </si>
  <si>
    <t>Eff.ratio.HR.Res.HH.Thermal.SC.AC.Elec</t>
  </si>
  <si>
    <t>Eff.ratio.HR.Res.HH.Thermal.WH.Solids.Solids</t>
  </si>
  <si>
    <t>Eff.ratio.HR.Res.HH.Thermal.WH.LPG.LPG</t>
  </si>
  <si>
    <t>Eff.ratio.HR.Res.HH.Thermal.WH.Oil.Oil_LiqBio</t>
  </si>
  <si>
    <t>Eff.ratio.HR.Res.HH.Thermal.WH.Gas.NG_Biogas</t>
  </si>
  <si>
    <t>Eff.ratio.HR.Res.HH.Thermal.WH.Biomass.Biomass_Waste</t>
  </si>
  <si>
    <t>Eff.ratio.HR.Res.HH.Thermal.WH.Geo.Geo</t>
  </si>
  <si>
    <t>Eff.ratio.HR.Res.HH.Thermal.WH.DistrHeat.Steam_Distr</t>
  </si>
  <si>
    <t>Eff.ratio.HR.Res.HH.Thermal.WH.Elc.Elec</t>
  </si>
  <si>
    <t>Eff.ratio.HR.Res.HH.Thermal.WH.TotalSolar.Solar</t>
  </si>
  <si>
    <t>Eff.ratio.HR.Res.HH.Thermal.CO.Solids.Solids</t>
  </si>
  <si>
    <t>Eff.ratio.HR.Res.HH.Thermal.CO.LPG.LPG</t>
  </si>
  <si>
    <t>Eff.ratio.HR.Res.HH.Thermal.CO.Gas.NG_Biogas</t>
  </si>
  <si>
    <t>Eff.ratio.HR.Res.HH.Thermal.CO.Biomass.Biomass_Waste</t>
  </si>
  <si>
    <t>Eff.ratio.HR.Res.HH.Thermal.CO.Elc.Elec</t>
  </si>
  <si>
    <t>HR - CO2 emissions</t>
  </si>
  <si>
    <t>EMI.ktCO2.HR.Res.HH.Thermal.SH.Solids.Solids</t>
  </si>
  <si>
    <t>EMI.ktCO2.HR.Res.HH.Thermal.SH.LPG.LPG</t>
  </si>
  <si>
    <t>EMI.ktCO2.HR.Res.HH.Thermal.SH.Oil.Oil_LiqBio</t>
  </si>
  <si>
    <t>EMI.ktCO2.HR.Res.HH.Thermal.SH.Gas.NG_Biogas</t>
  </si>
  <si>
    <t>EMI.ktCO2.HR.Res.HH.Thermal.SH.Biomass.Biomass_Waste</t>
  </si>
  <si>
    <t>EMI.ktCO2.HR.Res.HH.Thermal.SH.Geo.Geo</t>
  </si>
  <si>
    <t>EMI.ktCO2.HR.Res.HH.Thermal.SH.DistrHeat.Steam_Distr</t>
  </si>
  <si>
    <t>EMI.ktCO2.HR.Res.HH.Thermal.SH.AdvElc.Elec</t>
  </si>
  <si>
    <t>EMI.ktCO2.HR.Res.HH.Thermal.SH.ConvElc.Elec</t>
  </si>
  <si>
    <t>EMI.ktCO2.HR.Res.HH.Thermal.SH.TotalCirculation.Elec</t>
  </si>
  <si>
    <t>EMI.ktCO2.HR.Res.HH.Thermal.SC.AC.Elec</t>
  </si>
  <si>
    <t>EMI.ktCO2.HR.Res.HH.Thermal.WH.Solids.Solids</t>
  </si>
  <si>
    <t>EMI.ktCO2.HR.Res.HH.Thermal.WH.LPG.LPG</t>
  </si>
  <si>
    <t>EMI.ktCO2.HR.Res.HH.Thermal.WH.Oil.Oil_LiqBio</t>
  </si>
  <si>
    <t>EMI.ktCO2.HR.Res.HH.Thermal.WH.Gas.NG_Biogas</t>
  </si>
  <si>
    <t>EMI.ktCO2.HR.Res.HH.Thermal.WH.Biomass.Biomass_Waste</t>
  </si>
  <si>
    <t>EMI.ktCO2.HR.Res.HH.Thermal.WH.Geo.Geo</t>
  </si>
  <si>
    <t>EMI.ktCO2.HR.Res.HH.Thermal.WH.DistrHeat.Steam_Distr</t>
  </si>
  <si>
    <t>EMI.ktCO2.HR.Res.HH.Thermal.WH.Elc.Elec</t>
  </si>
  <si>
    <t>EMI.ktCO2.HR.Res.HH.Thermal.WH.TotalSolar.Solar</t>
  </si>
  <si>
    <t>EMI.ktCO2.HR.Res.HH.Thermal.CO.Solids.Solids</t>
  </si>
  <si>
    <t>EMI.ktCO2.HR.Res.HH.Thermal.CO.LPG.LPG</t>
  </si>
  <si>
    <t>EMI.ktCO2.HR.Res.HH.Thermal.CO.Gas.NG_Biogas</t>
  </si>
  <si>
    <t>EMI.ktCO2.HR.Res.HH.Thermal.CO.Biomass.Biomass_Waste</t>
  </si>
  <si>
    <t>EMI.ktCO2.HR.Res.HH.Thermal.CO.Elc.Elec</t>
  </si>
  <si>
    <t>HR - Final energy consumption per household</t>
  </si>
  <si>
    <t>FEC_per_household.kWh.HR.Res.HH.Thermal.SH.Solids.Solids</t>
  </si>
  <si>
    <t>FEC_per_household.kWh.HR.Res.HH.Thermal.SH.LPG.LPG</t>
  </si>
  <si>
    <t>FEC_per_household.kWh.HR.Res.HH.Thermal.SH.Oil.Oil_LiqBio</t>
  </si>
  <si>
    <t>FEC_per_household.kWh.HR.Res.HH.Thermal.SH.Gas.NG_Biogas</t>
  </si>
  <si>
    <t>FEC_per_household.kWh.HR.Res.HH.Thermal.SH.Biomass.Biomass_Waste</t>
  </si>
  <si>
    <t>FEC_per_household.kWh.HR.Res.HH.Thermal.SH.Geo.Geo</t>
  </si>
  <si>
    <t>FEC_per_household.kWh.HR.Res.HH.Thermal.SH.DistrHeat.Steam_Distr</t>
  </si>
  <si>
    <t>FEC_per_household.kWh.HR.Res.HH.Thermal.SH.AdvElc.Elec</t>
  </si>
  <si>
    <t>FEC_per_household.kWh.HR.Res.HH.Thermal.SH.ConvElc.Elec</t>
  </si>
  <si>
    <t>FEC_per_household.kWh.HR.Res.HH.Thermal.SH.TotalCirculation.Elec</t>
  </si>
  <si>
    <t>FEC_per_household.kWh.HR.Res.HH.Thermal.SC.AC.Elec</t>
  </si>
  <si>
    <t>FEC_per_household.kWh.HR.Res.HH.Thermal.WH.Solids.Solids</t>
  </si>
  <si>
    <t>FEC_per_household.kWh.HR.Res.HH.Thermal.WH.LPG.LPG</t>
  </si>
  <si>
    <t>FEC_per_household.kWh.HR.Res.HH.Thermal.WH.Oil.Oil_LiqBio</t>
  </si>
  <si>
    <t>FEC_per_household.kWh.HR.Res.HH.Thermal.WH.Gas.NG_Biogas</t>
  </si>
  <si>
    <t>FEC_per_household.kWh.HR.Res.HH.Thermal.WH.Biomass.Biomass_Waste</t>
  </si>
  <si>
    <t>FEC_per_household.kWh.HR.Res.HH.Thermal.WH.Geo.Geo</t>
  </si>
  <si>
    <t>FEC_per_household.kWh.HR.Res.HH.Thermal.WH.DistrHeat.Steam_Distr</t>
  </si>
  <si>
    <t>FEC_per_household.kWh.HR.Res.HH.Thermal.WH.Elc.Elec</t>
  </si>
  <si>
    <t>FEC_per_household.kWh.HR.Res.HH.Thermal.WH.TotalSolar.Solar</t>
  </si>
  <si>
    <t>FEC_per_household.kWh.HR.Res.HH.Thermal.CO.Solids.Solids</t>
  </si>
  <si>
    <t>FEC_per_household.kWh.HR.Res.HH.Thermal.CO.LPG.LPG</t>
  </si>
  <si>
    <t>FEC_per_household.kWh.HR.Res.HH.Thermal.CO.Gas.NG_Biogas</t>
  </si>
  <si>
    <t>FEC_per_household.kWh.HR.Res.HH.Thermal.CO.Biomass.Biomass_Waste</t>
  </si>
  <si>
    <t>FEC_per_household.kWh.HR.Res.HH.Thermal.CO.Elc.Elec</t>
  </si>
  <si>
    <t>HR - Thermal energy service per household</t>
  </si>
  <si>
    <t>TES_per_household.kWh.HR.Res.HH.Thermal.SH.Solids.Solids</t>
  </si>
  <si>
    <t>TES_per_household.kWh.HR.Res.HH.Thermal.SH.LPG.LPG</t>
  </si>
  <si>
    <t>TES_per_household.kWh.HR.Res.HH.Thermal.SH.Oil.Oil_LiqBio</t>
  </si>
  <si>
    <t>TES_per_household.kWh.HR.Res.HH.Thermal.SH.Gas.NG_Biogas</t>
  </si>
  <si>
    <t>TES_per_household.kWh.HR.Res.HH.Thermal.SH.Biomass.Biomass_Waste</t>
  </si>
  <si>
    <t>TES_per_household.kWh.HR.Res.HH.Thermal.SH.Geo.Geo</t>
  </si>
  <si>
    <t>TES_per_household.kWh.HR.Res.HH.Thermal.SH.DistrHeat.Steam_Distr</t>
  </si>
  <si>
    <t>TES_per_household.kWh.HR.Res.HH.Thermal.SH.AdvElc.Elec</t>
  </si>
  <si>
    <t>TES_per_household.kWh.HR.Res.HH.Thermal.SH.ConvElc.Elec</t>
  </si>
  <si>
    <t>TES_per_household.kWh.HR.Res.HH.Thermal.SH.TotalCirculation.Elec</t>
  </si>
  <si>
    <t>TES_per_household.kWh.HR.Res.HH.Thermal.SC.AC.Elec</t>
  </si>
  <si>
    <t>TES_per_household.kWh.HR.Res.HH.Thermal.WH.Solids.Solids</t>
  </si>
  <si>
    <t>TES_per_household.kWh.HR.Res.HH.Thermal.WH.LPG.LPG</t>
  </si>
  <si>
    <t>TES_per_household.kWh.HR.Res.HH.Thermal.WH.Oil.Oil_LiqBio</t>
  </si>
  <si>
    <t>TES_per_household.kWh.HR.Res.HH.Thermal.WH.Gas.NG_Biogas</t>
  </si>
  <si>
    <t>TES_per_household.kWh.HR.Res.HH.Thermal.WH.Biomass.Biomass_Waste</t>
  </si>
  <si>
    <t>TES_per_household.kWh.HR.Res.HH.Thermal.WH.Geo.Geo</t>
  </si>
  <si>
    <t>TES_per_household.kWh.HR.Res.HH.Thermal.WH.DistrHeat.Steam_Distr</t>
  </si>
  <si>
    <t>TES_per_household.kWh.HR.Res.HH.Thermal.WH.Elc.Elec</t>
  </si>
  <si>
    <t>TES_per_household.kWh.HR.Res.HH.Thermal.WH.TotalSolar.Solar</t>
  </si>
  <si>
    <t>TES_per_household.kWh.HR.Res.HH.Thermal.CO.Solids.Solids</t>
  </si>
  <si>
    <t>TES_per_household.kWh.HR.Res.HH.Thermal.CO.LPG.LPG</t>
  </si>
  <si>
    <t>TES_per_household.kWh.HR.Res.HH.Thermal.CO.Gas.NG_Biogas</t>
  </si>
  <si>
    <t>TES_per_household.kWh.HR.Res.HH.Thermal.CO.Biomass.Biomass_Waste</t>
  </si>
  <si>
    <t>TES_per_household.kWh.HR.Res.HH.Thermal.CO.Elc.Elec</t>
  </si>
  <si>
    <t>HR - CO2 emissions per household</t>
  </si>
  <si>
    <t>EMI_per_household.kgCO2.HR.Res.HH.Thermal.SH.Solids.Solids</t>
  </si>
  <si>
    <t>EMI_per_household.kgCO2.HR.Res.HH.Thermal.SH.LPG.LPG</t>
  </si>
  <si>
    <t>EMI_per_household.kgCO2.HR.Res.HH.Thermal.SH.Oil.Oil_LiqBio</t>
  </si>
  <si>
    <t>EMI_per_household.kgCO2.HR.Res.HH.Thermal.SH.Gas.NG_Biogas</t>
  </si>
  <si>
    <t>EMI_per_household.kgCO2.HR.Res.HH.Thermal.SH.Biomass.Biomass_Waste</t>
  </si>
  <si>
    <t>EMI_per_household.kgCO2.HR.Res.HH.Thermal.SH.Geo.Geo</t>
  </si>
  <si>
    <t>EMI_per_household.kgCO2.HR.Res.HH.Thermal.SH.DistrHeat.Steam_Distr</t>
  </si>
  <si>
    <t>EMI_per_household.kgCO2.HR.Res.HH.Thermal.SH.AdvElc.Elec</t>
  </si>
  <si>
    <t>EMI_per_household.kgCO2.HR.Res.HH.Thermal.SH.ConvElc.Elec</t>
  </si>
  <si>
    <t>EMI_per_household.kgCO2.HR.Res.HH.Thermal.SH.TotalCirculation.Elec</t>
  </si>
  <si>
    <t>EMI_per_household.kgCO2.HR.Res.HH.Thermal.SC.AC.Elec</t>
  </si>
  <si>
    <t>EMI_per_household.kgCO2.HR.Res.HH.Thermal.WH.Solids.Solids</t>
  </si>
  <si>
    <t>EMI_per_household.kgCO2.HR.Res.HH.Thermal.WH.LPG.LPG</t>
  </si>
  <si>
    <t>EMI_per_household.kgCO2.HR.Res.HH.Thermal.WH.Oil.Oil_LiqBio</t>
  </si>
  <si>
    <t>EMI_per_household.kgCO2.HR.Res.HH.Thermal.WH.Gas.NG_Biogas</t>
  </si>
  <si>
    <t>EMI_per_household.kgCO2.HR.Res.HH.Thermal.WH.Biomass.Biomass_Waste</t>
  </si>
  <si>
    <t>EMI_per_household.kgCO2.HR.Res.HH.Thermal.WH.Geo.Geo</t>
  </si>
  <si>
    <t>EMI_per_household.kgCO2.HR.Res.HH.Thermal.WH.DistrHeat.Steam_Distr</t>
  </si>
  <si>
    <t>EMI_per_household.kgCO2.HR.Res.HH.Thermal.WH.Elc.Elec</t>
  </si>
  <si>
    <t>EMI_per_household.kgCO2.HR.Res.HH.Thermal.WH.TotalSolar.Solar</t>
  </si>
  <si>
    <t>EMI_per_household.kgCO2.HR.Res.HH.Thermal.CO.Solids.Solids</t>
  </si>
  <si>
    <t>EMI_per_household.kgCO2.HR.Res.HH.Thermal.CO.LPG.LPG</t>
  </si>
  <si>
    <t>EMI_per_household.kgCO2.HR.Res.HH.Thermal.CO.Gas.NG_Biogas</t>
  </si>
  <si>
    <t>EMI_per_household.kgCO2.HR.Res.HH.Thermal.CO.Biomass.Biomass_Waste</t>
  </si>
  <si>
    <t>EMI_per_household.kgCO2.HR.Res.HH.Thermal.CO.Elc.Elec</t>
  </si>
  <si>
    <t>HR - Final energy consumption per surface area</t>
  </si>
  <si>
    <t>FEC_per_sqm.kWh.HR.Res.HH.Thermal.SH.Solids.Solids</t>
  </si>
  <si>
    <t>FEC_per_sqm.kWh.HR.Res.HH.Thermal.SH.LPG.LPG</t>
  </si>
  <si>
    <t>FEC_per_sqm.kWh.HR.Res.HH.Thermal.SH.Oil.Oil_LiqBio</t>
  </si>
  <si>
    <t>FEC_per_sqm.kWh.HR.Res.HH.Thermal.SH.Gas.NG_Biogas</t>
  </si>
  <si>
    <t>FEC_per_sqm.kWh.HR.Res.HH.Thermal.SH.Biomass.Biomass_Waste</t>
  </si>
  <si>
    <t>FEC_per_sqm.kWh.HR.Res.HH.Thermal.SH.Geo.Geo</t>
  </si>
  <si>
    <t>FEC_per_sqm.kWh.HR.Res.HH.Thermal.SH.DistrHeat.Steam_Distr</t>
  </si>
  <si>
    <t>FEC_per_sqm.kWh.HR.Res.HH.Thermal.SH.AdvElc.Elec</t>
  </si>
  <si>
    <t>FEC_per_sqm.kWh.HR.Res.HH.Thermal.SH.ConvElc.Elec</t>
  </si>
  <si>
    <t>FEC_per_sqm.kWh.HR.Res.HH.Thermal.SH.TotalCirculation.Elec</t>
  </si>
  <si>
    <t>FEC_per_sqm.kWh.HR.Res.HH.Thermal.SC.AC.Elec</t>
  </si>
  <si>
    <t>FEC_per_sqm.kWh.HR.Res.HH.Thermal.WH.Solids.Solids</t>
  </si>
  <si>
    <t>FEC_per_sqm.kWh.HR.Res.HH.Thermal.WH.LPG.LPG</t>
  </si>
  <si>
    <t>FEC_per_sqm.kWh.HR.Res.HH.Thermal.WH.Oil.Oil_LiqBio</t>
  </si>
  <si>
    <t>FEC_per_sqm.kWh.HR.Res.HH.Thermal.WH.Gas.NG_Biogas</t>
  </si>
  <si>
    <t>FEC_per_sqm.kWh.HR.Res.HH.Thermal.WH.Biomass.Biomass_Waste</t>
  </si>
  <si>
    <t>FEC_per_sqm.kWh.HR.Res.HH.Thermal.WH.Geo.Geo</t>
  </si>
  <si>
    <t>FEC_per_sqm.kWh.HR.Res.HH.Thermal.WH.DistrHeat.Steam_Distr</t>
  </si>
  <si>
    <t>FEC_per_sqm.kWh.HR.Res.HH.Thermal.WH.Elc.Elec</t>
  </si>
  <si>
    <t>FEC_per_sqm.kWh.HR.Res.HH.Thermal.WH.TotalSolar.Solar</t>
  </si>
  <si>
    <t>FEC_per_sqm.kWh.HR.Res.HH.Thermal.CO.Solids.Solids</t>
  </si>
  <si>
    <t>FEC_per_sqm.kWh.HR.Res.HH.Thermal.CO.LPG.LPG</t>
  </si>
  <si>
    <t>FEC_per_sqm.kWh.HR.Res.HH.Thermal.CO.Gas.NG_Biogas</t>
  </si>
  <si>
    <t>FEC_per_sqm.kWh.HR.Res.HH.Thermal.CO.Biomass.Biomass_Waste</t>
  </si>
  <si>
    <t>FEC_per_sqm.kWh.HR.Res.HH.Thermal.CO.Elc.Elec</t>
  </si>
  <si>
    <t>HR - Thermal energy service per surface area</t>
  </si>
  <si>
    <t>TES_per_sqm.kWh.HR.Res.HH.Thermal.SH.Solids.Solids</t>
  </si>
  <si>
    <t>TES_per_sqm.kWh.HR.Res.HH.Thermal.SH.LPG.LPG</t>
  </si>
  <si>
    <t>TES_per_sqm.kWh.HR.Res.HH.Thermal.SH.Oil.Oil_LiqBio</t>
  </si>
  <si>
    <t>TES_per_sqm.kWh.HR.Res.HH.Thermal.SH.Gas.NG_Biogas</t>
  </si>
  <si>
    <t>TES_per_sqm.kWh.HR.Res.HH.Thermal.SH.Biomass.Biomass_Waste</t>
  </si>
  <si>
    <t>TES_per_sqm.kWh.HR.Res.HH.Thermal.SH.Geo.Geo</t>
  </si>
  <si>
    <t>TES_per_sqm.kWh.HR.Res.HH.Thermal.SH.DistrHeat.Steam_Distr</t>
  </si>
  <si>
    <t>TES_per_sqm.kWh.HR.Res.HH.Thermal.SH.AdvElc.Elec</t>
  </si>
  <si>
    <t>TES_per_sqm.kWh.HR.Res.HH.Thermal.SH.ConvElc.Elec</t>
  </si>
  <si>
    <t>TES_per_sqm.kWh.HR.Res.HH.Thermal.SH.TotalCirculation.Elec</t>
  </si>
  <si>
    <t>TES_per_sqm.kWh.HR.Res.HH.Thermal.SC.AC.Elec</t>
  </si>
  <si>
    <t>TES_per_sqm.kWh.HR.Res.HH.Thermal.WH.Solids.Solids</t>
  </si>
  <si>
    <t>TES_per_sqm.kWh.HR.Res.HH.Thermal.WH.LPG.LPG</t>
  </si>
  <si>
    <t>TES_per_sqm.kWh.HR.Res.HH.Thermal.WH.Oil.Oil_LiqBio</t>
  </si>
  <si>
    <t>TES_per_sqm.kWh.HR.Res.HH.Thermal.WH.Gas.NG_Biogas</t>
  </si>
  <si>
    <t>TES_per_sqm.kWh.HR.Res.HH.Thermal.WH.Biomass.Biomass_Waste</t>
  </si>
  <si>
    <t>TES_per_sqm.kWh.HR.Res.HH.Thermal.WH.Geo.Geo</t>
  </si>
  <si>
    <t>TES_per_sqm.kWh.HR.Res.HH.Thermal.WH.DistrHeat.Steam_Distr</t>
  </si>
  <si>
    <t>TES_per_sqm.kWh.HR.Res.HH.Thermal.WH.Elc.Elec</t>
  </si>
  <si>
    <t>TES_per_sqm.kWh.HR.Res.HH.Thermal.WH.TotalSolar.Solar</t>
  </si>
  <si>
    <t>TES_per_sqm.kWh.HR.Res.HH.Thermal.CO.Solids.Solids</t>
  </si>
  <si>
    <t>TES_per_sqm.kWh.HR.Res.HH.Thermal.CO.LPG.LPG</t>
  </si>
  <si>
    <t>TES_per_sqm.kWh.HR.Res.HH.Thermal.CO.Gas.NG_Biogas</t>
  </si>
  <si>
    <t>TES_per_sqm.kWh.HR.Res.HH.Thermal.CO.Biomass.Biomass_Waste</t>
  </si>
  <si>
    <t>TES_per_sqm.kWh.HR.Res.HH.Thermal.CO.Elc.Elec</t>
  </si>
  <si>
    <t>HR - CO2 emissions per surface area</t>
  </si>
  <si>
    <t>EMI_per_sqm.kgCO2.HR.Res.HH.Thermal.SH.Solids.Solids</t>
  </si>
  <si>
    <t>EMI_per_sqm.kgCO2.HR.Res.HH.Thermal.SH.LPG.LPG</t>
  </si>
  <si>
    <t>EMI_per_sqm.kgCO2.HR.Res.HH.Thermal.SH.Oil.Oil_LiqBio</t>
  </si>
  <si>
    <t>EMI_per_sqm.kgCO2.HR.Res.HH.Thermal.SH.Gas.NG_Biogas</t>
  </si>
  <si>
    <t>EMI_per_sqm.kgCO2.HR.Res.HH.Thermal.SH.Biomass.Biomass_Waste</t>
  </si>
  <si>
    <t>EMI_per_sqm.kgCO2.HR.Res.HH.Thermal.SH.Geo.Geo</t>
  </si>
  <si>
    <t>EMI_per_sqm.kgCO2.HR.Res.HH.Thermal.SH.DistrHeat.Steam_Distr</t>
  </si>
  <si>
    <t>EMI_per_sqm.kgCO2.HR.Res.HH.Thermal.SH.AdvElc.Elec</t>
  </si>
  <si>
    <t>EMI_per_sqm.kgCO2.HR.Res.HH.Thermal.SH.ConvElc.Elec</t>
  </si>
  <si>
    <t>EMI_per_sqm.kgCO2.HR.Res.HH.Thermal.SH.TotalCirculation.Elec</t>
  </si>
  <si>
    <t>EMI_per_sqm.kgCO2.HR.Res.HH.Thermal.SC.AC.Elec</t>
  </si>
  <si>
    <t>EMI_per_sqm.kgCO2.HR.Res.HH.Thermal.WH.Solids.Solids</t>
  </si>
  <si>
    <t>EMI_per_sqm.kgCO2.HR.Res.HH.Thermal.WH.LPG.LPG</t>
  </si>
  <si>
    <t>EMI_per_sqm.kgCO2.HR.Res.HH.Thermal.WH.Oil.Oil_LiqBio</t>
  </si>
  <si>
    <t>EMI_per_sqm.kgCO2.HR.Res.HH.Thermal.WH.Gas.NG_Biogas</t>
  </si>
  <si>
    <t>EMI_per_sqm.kgCO2.HR.Res.HH.Thermal.WH.Biomass.Biomass_Waste</t>
  </si>
  <si>
    <t>EMI_per_sqm.kgCO2.HR.Res.HH.Thermal.WH.Geo.Geo</t>
  </si>
  <si>
    <t>EMI_per_sqm.kgCO2.HR.Res.HH.Thermal.WH.DistrHeat.Steam_Distr</t>
  </si>
  <si>
    <t>EMI_per_sqm.kgCO2.HR.Res.HH.Thermal.WH.Elc.Elec</t>
  </si>
  <si>
    <t>EMI_per_sqm.kgCO2.HR.Res.HH.Thermal.WH.TotalSolar.Solar</t>
  </si>
  <si>
    <t>EMI_per_sqm.kgCO2.HR.Res.HH.Thermal.CO.Solids.Solids</t>
  </si>
  <si>
    <t>EMI_per_sqm.kgCO2.HR.Res.HH.Thermal.CO.LPG.LPG</t>
  </si>
  <si>
    <t>EMI_per_sqm.kgCO2.HR.Res.HH.Thermal.CO.Gas.NG_Biogas</t>
  </si>
  <si>
    <t>EMI_per_sqm.kgCO2.HR.Res.HH.Thermal.CO.Biomass.Biomass_Waste</t>
  </si>
  <si>
    <t>EMI_per_sqm.kgCO2.HR.Res.HH.Thermal.CO.Elc.Elec</t>
  </si>
  <si>
    <t>HR - Number of new and renovated households</t>
  </si>
  <si>
    <t>NUM.number.HR.Res.HHnew.Thermal</t>
  </si>
  <si>
    <t>NUM.number.HR.Res.HHnew.Thermal.SH</t>
  </si>
  <si>
    <t>NUM.number.HR.Res.HHnew.Thermal.SH.Solids</t>
  </si>
  <si>
    <t>NUM.number.HR.Res.HHnew.Thermal.SH.LPG</t>
  </si>
  <si>
    <t>NUM.number.HR.Res.HHnew.Thermal.SH.Oil</t>
  </si>
  <si>
    <t>NUM.number.HR.Res.HHnew.Thermal.SH.Gas</t>
  </si>
  <si>
    <t>NUM.number.HR.Res.HHnew.Thermal.SH.Biomass</t>
  </si>
  <si>
    <t>NUM.number.HR.Res.HHnew.Thermal.SH.Geo</t>
  </si>
  <si>
    <t>NUM.number.HR.Res.HHnew.Thermal.SH.DistrHeat</t>
  </si>
  <si>
    <t>NUM.number.HR.Res.HHnew.Thermal.SH.AdvElc</t>
  </si>
  <si>
    <t>NUM.number.HR.Res.HHnew.Thermal.SH.ConvElc</t>
  </si>
  <si>
    <t>NUM.number.HR.Res.HHnew.Thermal.SC</t>
  </si>
  <si>
    <t>NUM.number.HR.Res.HHnew.Thermal.SC.AC</t>
  </si>
  <si>
    <t>NUM.number.HR.Res.HHnew.Thermal.WH</t>
  </si>
  <si>
    <t>NUM.number.HR.Res.HHnew.Thermal.WH.Solids</t>
  </si>
  <si>
    <t>NUM.number.HR.Res.HHnew.Thermal.WH.LPG</t>
  </si>
  <si>
    <t>NUM.number.HR.Res.HHnew.Thermal.WH.Oil</t>
  </si>
  <si>
    <t>NUM.number.HR.Res.HHnew.Thermal.WH.Gas</t>
  </si>
  <si>
    <t>NUM.number.HR.Res.HHnew.Thermal.WH.Biomass</t>
  </si>
  <si>
    <t>NUM.number.HR.Res.HHnew.Thermal.WH.Geo</t>
  </si>
  <si>
    <t>NUM.number.HR.Res.HHnew.Thermal.WH.DistrHeat</t>
  </si>
  <si>
    <t>NUM.number.HR.Res.HHnew.Thermal.WH.Elc</t>
  </si>
  <si>
    <t>NUM.number.HR.Res.HHnew.Thermal.WH.Solar</t>
  </si>
  <si>
    <t>NUM.number.HR.Res.HHnew.Thermal.CO</t>
  </si>
  <si>
    <t>NUM.number.HR.Res.HHnew.Thermal.CO.Solids</t>
  </si>
  <si>
    <t>NUM.number.HR.Res.HHnew.Thermal.CO.LPG</t>
  </si>
  <si>
    <t>NUM.number.HR.Res.HHnew.Thermal.CO.Gas</t>
  </si>
  <si>
    <t>NUM.number.HR.Res.HHnew.Thermal.CO.Biomass</t>
  </si>
  <si>
    <t>NUM.number.HR.Res.HHnew.Thermal.CO.Elc</t>
  </si>
  <si>
    <t>HR - Final energy consumption in new and renovated households</t>
  </si>
  <si>
    <t>FEC.ktoe.HR.Res.HHnew.Thermal</t>
  </si>
  <si>
    <t>FEC.ktoe.HR.Res.HHnew.Thermal.SH</t>
  </si>
  <si>
    <t>FEC.ktoe.HR.Res.HHnew.Thermal.SH.Solids.Solids</t>
  </si>
  <si>
    <t>FEC.ktoe.HR.Res.HHnew.Thermal.SH.LPG.LPG</t>
  </si>
  <si>
    <t>FEC.ktoe.HR.Res.HHnew.Thermal.SH.Oil.Oil_LiqBio</t>
  </si>
  <si>
    <t>FEC.ktoe.HR.Res.HHnew.Thermal.SH.Gas.NG_Biogas</t>
  </si>
  <si>
    <t>FEC.ktoe.HR.Res.HHnew.Thermal.SH.Biomass.Biomass_Waste</t>
  </si>
  <si>
    <t>FEC.ktoe.HR.Res.HHnew.Thermal.SH.Geo.Geo</t>
  </si>
  <si>
    <t>FEC.ktoe.HR.Res.HHnew.Thermal.SH.DistrHeat.Steam_Distr</t>
  </si>
  <si>
    <t>FEC.ktoe.HR.Res.HHnew.Thermal.SH.AdvElc.Elec</t>
  </si>
  <si>
    <t>FEC.ktoe.HR.Res.HHnew.Thermal.SH.ConvElc.Elec</t>
  </si>
  <si>
    <t>FEC.ktoe.HR.Res.HHnew.Thermal.SH.TotalCirculation.Elec</t>
  </si>
  <si>
    <t>FEC.ktoe.HR.Res.HHnew.Thermal.SC</t>
  </si>
  <si>
    <t>FEC.ktoe.HR.Res.HHnew.Thermal.SC.AC.Elec</t>
  </si>
  <si>
    <t>FEC.ktoe.HR.Res.HHnew.Thermal.WH</t>
  </si>
  <si>
    <t>FEC.ktoe.HR.Res.HHnew.Thermal.WH.Solids.Solids</t>
  </si>
  <si>
    <t>FEC.ktoe.HR.Res.HHnew.Thermal.WH.LPG.LPG</t>
  </si>
  <si>
    <t>FEC.ktoe.HR.Res.HHnew.Thermal.WH.Oil.Oil_LiqBio</t>
  </si>
  <si>
    <t>FEC.ktoe.HR.Res.HHnew.Thermal.WH.Gas.NG_Biogas</t>
  </si>
  <si>
    <t>FEC.ktoe.HR.Res.HHnew.Thermal.WH.Biomass.Biomass_Waste</t>
  </si>
  <si>
    <t>FEC.ktoe.HR.Res.HHnew.Thermal.WH.Geo.Geo</t>
  </si>
  <si>
    <t>FEC.ktoe.HR.Res.HHnew.Thermal.WH.DistrHeat.Steam_Distr</t>
  </si>
  <si>
    <t>FEC.ktoe.HR.Res.HHnew.Thermal.WH.Elc.Elec</t>
  </si>
  <si>
    <t>FEC.ktoe.HR.Res.HHnew.Thermal.WH.TotalSolar.Solar</t>
  </si>
  <si>
    <t>FEC.ktoe.HR.Res.HHnew.Thermal.CO</t>
  </si>
  <si>
    <t>FEC.ktoe.HR.Res.HHnew.Thermal.CO.Solids.Solids</t>
  </si>
  <si>
    <t>FEC.ktoe.HR.Res.HHnew.Thermal.CO.LPG.LPG</t>
  </si>
  <si>
    <t>FEC.ktoe.HR.Res.HHnew.Thermal.CO.Gas.NG_Biogas</t>
  </si>
  <si>
    <t>FEC.ktoe.HR.Res.HHnew.Thermal.CO.Biomass.Biomass_Waste</t>
  </si>
  <si>
    <t>FEC.ktoe.HR.Res.HHnew.Thermal.CO.Elc.Elec</t>
  </si>
  <si>
    <t>HR - Thermal energy service in new and renovated households</t>
  </si>
  <si>
    <t>TES.ktoe.HR.Res.HHnew.Thermal</t>
  </si>
  <si>
    <t>TES.ktoe.HR.Res.HHnew.Thermal.SH</t>
  </si>
  <si>
    <t>TES.ktoe.HR.Res.HHnew.Thermal.SH.Solids.Solids</t>
  </si>
  <si>
    <t>TES.ktoe.HR.Res.HHnew.Thermal.SH.LPG.LPG</t>
  </si>
  <si>
    <t>TES.ktoe.HR.Res.HHnew.Thermal.SH.Oil.Oil_LiqBio</t>
  </si>
  <si>
    <t>TES.ktoe.HR.Res.HHnew.Thermal.SH.Gas.NG_Biogas</t>
  </si>
  <si>
    <t>TES.ktoe.HR.Res.HHnew.Thermal.SH.Biomass.Biomass_Waste</t>
  </si>
  <si>
    <t>TES.ktoe.HR.Res.HHnew.Thermal.SH.Geo.Geo</t>
  </si>
  <si>
    <t>TES.ktoe.HR.Res.HHnew.Thermal.SH.DistrHeat.Steam_Distr</t>
  </si>
  <si>
    <t>TES.ktoe.HR.Res.HHnew.Thermal.SH.AdvElc.Elec</t>
  </si>
  <si>
    <t>TES.ktoe.HR.Res.HHnew.Thermal.SH.ConvElc.Elec</t>
  </si>
  <si>
    <t>TES.ktoe.HR.Res.HHnew.Thermal.SH.TotalCirculation.Elec</t>
  </si>
  <si>
    <t>TES.ktoe.HR.Res.HHnew.Thermal.SC</t>
  </si>
  <si>
    <t>TES.ktoe.HR.Res.HHnew.Thermal.SC.AC.Elec</t>
  </si>
  <si>
    <t>TES.ktoe.HR.Res.HHnew.Thermal.WH</t>
  </si>
  <si>
    <t>TES.ktoe.HR.Res.HHnew.Thermal.WH.Solids.Solids</t>
  </si>
  <si>
    <t>TES.ktoe.HR.Res.HHnew.Thermal.WH.LPG.LPG</t>
  </si>
  <si>
    <t>TES.ktoe.HR.Res.HHnew.Thermal.WH.Oil.Oil_LiqBio</t>
  </si>
  <si>
    <t>TES.ktoe.HR.Res.HHnew.Thermal.WH.Gas.NG_Biogas</t>
  </si>
  <si>
    <t>TES.ktoe.HR.Res.HHnew.Thermal.WH.Biomass.Biomass_Waste</t>
  </si>
  <si>
    <t>TES.ktoe.HR.Res.HHnew.Thermal.WH.Geo.Geo</t>
  </si>
  <si>
    <t>TES.ktoe.HR.Res.HHnew.Thermal.WH.DistrHeat.Steam_Distr</t>
  </si>
  <si>
    <t>TES.ktoe.HR.Res.HHnew.Thermal.WH.Elc.Elec</t>
  </si>
  <si>
    <t>TES.ktoe.HR.Res.HHnew.Thermal.WH.TotalSolar.Solar</t>
  </si>
  <si>
    <t>TES.ktoe.HR.Res.HHnew.Thermal.CO</t>
  </si>
  <si>
    <t>TES.ktoe.HR.Res.HHnew.Thermal.CO.Solids.Solids</t>
  </si>
  <si>
    <t>TES.ktoe.HR.Res.HHnew.Thermal.CO.LPG.LPG</t>
  </si>
  <si>
    <t>TES.ktoe.HR.Res.HHnew.Thermal.CO.Gas.NG_Biogas</t>
  </si>
  <si>
    <t>TES.ktoe.HR.Res.HHnew.Thermal.CO.Biomass.Biomass_Waste</t>
  </si>
  <si>
    <t>TES.ktoe.HR.Res.HHnew.Thermal.CO.Elc.Elec</t>
  </si>
  <si>
    <t>HR - System efficiency indicator of new and renovated households</t>
  </si>
  <si>
    <t>Eff.ratio.HR.Res.HHnew.Thermal</t>
  </si>
  <si>
    <t>Eff.ratio.HR.Res.HHnew.Thermal.SH</t>
  </si>
  <si>
    <t>Eff.ratio.HR.Res.HHnew.Thermal.SH.Solids.Solids</t>
  </si>
  <si>
    <t>Eff.ratio.HR.Res.HHnew.Thermal.SH.LPG.LPG</t>
  </si>
  <si>
    <t>Eff.ratio.HR.Res.HHnew.Thermal.SH.Oil.Oil_LiqBio</t>
  </si>
  <si>
    <t>Eff.ratio.HR.Res.HHnew.Thermal.SH.Gas.NG_Biogas</t>
  </si>
  <si>
    <t>Eff.ratio.HR.Res.HHnew.Thermal.SH.Biomass.Biomass_Waste</t>
  </si>
  <si>
    <t>Eff.ratio.HR.Res.HHnew.Thermal.SH.Geo.Geo</t>
  </si>
  <si>
    <t>Eff.ratio.HR.Res.HHnew.Thermal.SH.DistrHeat.Steam_Distr</t>
  </si>
  <si>
    <t>Eff.ratio.HR.Res.HHnew.Thermal.SH.AdvElc.Elec</t>
  </si>
  <si>
    <t>Eff.ratio.HR.Res.HHnew.Thermal.SH.ConvElc.Elec</t>
  </si>
  <si>
    <t>Eff.ratio.HR.Res.HHnew.Thermal.SH.TotalCirculation.Elec</t>
  </si>
  <si>
    <t>Eff.ratio.HR.Res.HHnew.Thermal.SC</t>
  </si>
  <si>
    <t>Eff.ratio.HR.Res.HHnew.Thermal.SC.AC.Elec</t>
  </si>
  <si>
    <t>Eff.ratio.HR.Res.HHnew.Thermal.WH</t>
  </si>
  <si>
    <t>Eff.ratio.HR.Res.HHnew.Thermal.WH.Solids.Solids</t>
  </si>
  <si>
    <t>Eff.ratio.HR.Res.HHnew.Thermal.WH.LPG.LPG</t>
  </si>
  <si>
    <t>Eff.ratio.HR.Res.HHnew.Thermal.WH.Oil.Oil_LiqBio</t>
  </si>
  <si>
    <t>Eff.ratio.HR.Res.HHnew.Thermal.WH.Gas.NG_Biogas</t>
  </si>
  <si>
    <t>Eff.ratio.HR.Res.HHnew.Thermal.WH.Biomass.Biomass_Waste</t>
  </si>
  <si>
    <t>Eff.ratio.HR.Res.HHnew.Thermal.WH.Geo.Geo</t>
  </si>
  <si>
    <t>Eff.ratio.HR.Res.HHnew.Thermal.WH.DistrHeat.Steam_Distr</t>
  </si>
  <si>
    <t>Eff.ratio.HR.Res.HHnew.Thermal.WH.Elc.Elec</t>
  </si>
  <si>
    <t>Eff.ratio.HR.Res.HHnew.Thermal.WH.TotalSolar.Solar</t>
  </si>
  <si>
    <t>Eff.ratio.HR.Res.HHnew.Thermal.CO</t>
  </si>
  <si>
    <t>Eff.ratio.HR.Res.HHnew.Thermal.CO.Solids.Solids</t>
  </si>
  <si>
    <t>Eff.ratio.HR.Res.HHnew.Thermal.CO.LPG.LPG</t>
  </si>
  <si>
    <t>Eff.ratio.HR.Res.HHnew.Thermal.CO.Gas.NG_Biogas</t>
  </si>
  <si>
    <t>Eff.ratio.HR.Res.HHnew.Thermal.CO.Biomass.Biomass_Waste</t>
  </si>
  <si>
    <t>Eff.ratio.HR.Res.HHnew.Thermal.CO.Elc.Elec</t>
  </si>
  <si>
    <t>HR - CO2 emissions in new and renovated households</t>
  </si>
  <si>
    <t>EMI.ktCO2.HR.Res.HHnew.Thermal</t>
  </si>
  <si>
    <t>EMI.ktCO2.HR.Res.HHnew.Thermal.SH</t>
  </si>
  <si>
    <t>EMI.ktCO2.HR.Res.HHnew.Thermal.SH.Solids.Solids</t>
  </si>
  <si>
    <t>EMI.ktCO2.HR.Res.HHnew.Thermal.SH.LPG.LPG</t>
  </si>
  <si>
    <t>EMI.ktCO2.HR.Res.HHnew.Thermal.SH.Oil.Oil_LiqBio</t>
  </si>
  <si>
    <t>EMI.ktCO2.HR.Res.HHnew.Thermal.SH.Gas.NG_Biogas</t>
  </si>
  <si>
    <t>EMI.ktCO2.HR.Res.HHnew.Thermal.SH.Biomass.Biomass_Waste</t>
  </si>
  <si>
    <t>EMI.ktCO2.HR.Res.HHnew.Thermal.SH.Geo.Geo</t>
  </si>
  <si>
    <t>EMI.ktCO2.HR.Res.HHnew.Thermal.SH.DistrHeat.Steam_Distr</t>
  </si>
  <si>
    <t>EMI.ktCO2.HR.Res.HHnew.Thermal.SH.AdvElc.Elec</t>
  </si>
  <si>
    <t>EMI.ktCO2.HR.Res.HHnew.Thermal.SH.ConvElc.Elec</t>
  </si>
  <si>
    <t>EMI.ktCO2.HR.Res.HHnew.Thermal.SH.TotalCirculation.Elec</t>
  </si>
  <si>
    <t>EMI.ktCO2.HR.Res.HHnew.Thermal.SC</t>
  </si>
  <si>
    <t>EMI.ktCO2.HR.Res.HHnew.Thermal.SC.AC.Elec</t>
  </si>
  <si>
    <t>EMI.ktCO2.HR.Res.HHnew.Thermal.WH</t>
  </si>
  <si>
    <t>EMI.ktCO2.HR.Res.HHnew.Thermal.WH.Solids.Solids</t>
  </si>
  <si>
    <t>EMI.ktCO2.HR.Res.HHnew.Thermal.WH.LPG.LPG</t>
  </si>
  <si>
    <t>EMI.ktCO2.HR.Res.HHnew.Thermal.WH.Oil.Oil_LiqBio</t>
  </si>
  <si>
    <t>EMI.ktCO2.HR.Res.HHnew.Thermal.WH.Gas.NG_Biogas</t>
  </si>
  <si>
    <t>EMI.ktCO2.HR.Res.HHnew.Thermal.WH.Biomass.Biomass_Waste</t>
  </si>
  <si>
    <t>EMI.ktCO2.HR.Res.HHnew.Thermal.WH.Geo.Geo</t>
  </si>
  <si>
    <t>EMI.ktCO2.HR.Res.HHnew.Thermal.WH.DistrHeat.Steam_Distr</t>
  </si>
  <si>
    <t>EMI.ktCO2.HR.Res.HHnew.Thermal.WH.Elc.Elec</t>
  </si>
  <si>
    <t>EMI.ktCO2.HR.Res.HHnew.Thermal.WH.TotalSolar.Solar</t>
  </si>
  <si>
    <t>EMI.ktCO2.HR.Res.HHnew.Thermal.CO</t>
  </si>
  <si>
    <t>EMI.ktCO2.HR.Res.HHnew.Thermal.CO.Solids.Solids</t>
  </si>
  <si>
    <t>EMI.ktCO2.HR.Res.HHnew.Thermal.CO.LPG.LPG</t>
  </si>
  <si>
    <t>EMI.ktCO2.HR.Res.HHnew.Thermal.CO.Gas.NG_Biogas</t>
  </si>
  <si>
    <t>EMI.ktCO2.HR.Res.HHnew.Thermal.CO.Biomass.Biomass_Waste</t>
  </si>
  <si>
    <t>EMI.ktCO2.HR.Res.HHnew.Thermal.CO.Elc.Elec</t>
  </si>
  <si>
    <t>HR - Final energy consumption of new and renovated households (per household)</t>
  </si>
  <si>
    <t>FEC_per_household.kWh.HR.Res.HHnew.Thermal</t>
  </si>
  <si>
    <t>FEC_per_household.kWh.HR.Res.HHnew.Thermal.SH</t>
  </si>
  <si>
    <t>FEC_per_household.kWh.HR.Res.HHnew.Thermal.SH.Solids.Solids</t>
  </si>
  <si>
    <t>FEC_per_household.kWh.HR.Res.HHnew.Thermal.SH.LPG.LPG</t>
  </si>
  <si>
    <t>FEC_per_household.kWh.HR.Res.HHnew.Thermal.SH.Oil.Oil_LiqBio</t>
  </si>
  <si>
    <t>FEC_per_household.kWh.HR.Res.HHnew.Thermal.SH.Gas.NG_Biogas</t>
  </si>
  <si>
    <t>FEC_per_household.kWh.HR.Res.HHnew.Thermal.SH.Biomass.Biomass_Waste</t>
  </si>
  <si>
    <t>FEC_per_household.kWh.HR.Res.HHnew.Thermal.SH.Geo.Geo</t>
  </si>
  <si>
    <t>FEC_per_household.kWh.HR.Res.HHnew.Thermal.SH.DistrHeat.Steam_Distr</t>
  </si>
  <si>
    <t>FEC_per_household.kWh.HR.Res.HHnew.Thermal.SH.AdvElc.Elec</t>
  </si>
  <si>
    <t>FEC_per_household.kWh.HR.Res.HHnew.Thermal.SH.ConvElc.Elec</t>
  </si>
  <si>
    <t>FEC_per_household.kWh.HR.Res.HHnew.Thermal.SH.TotalCirculation.Elec</t>
  </si>
  <si>
    <t>FEC_per_household.kWh.HR.Res.HHnew.Thermal.SC</t>
  </si>
  <si>
    <t>FEC_per_household.kWh.HR.Res.HHnew.Thermal.SC.AC.Elec</t>
  </si>
  <si>
    <t>FEC_per_household.kWh.HR.Res.HHnew.Thermal.WH</t>
  </si>
  <si>
    <t>FEC_per_household.kWh.HR.Res.HHnew.Thermal.WH.Solids.Solids</t>
  </si>
  <si>
    <t>FEC_per_household.kWh.HR.Res.HHnew.Thermal.WH.LPG.LPG</t>
  </si>
  <si>
    <t>FEC_per_household.kWh.HR.Res.HHnew.Thermal.WH.Oil.Oil_LiqBio</t>
  </si>
  <si>
    <t>FEC_per_household.kWh.HR.Res.HHnew.Thermal.WH.Gas.NG_Biogas</t>
  </si>
  <si>
    <t>FEC_per_household.kWh.HR.Res.HHnew.Thermal.WH.Biomass.Biomass_Waste</t>
  </si>
  <si>
    <t>FEC_per_household.kWh.HR.Res.HHnew.Thermal.WH.Geo.Geo</t>
  </si>
  <si>
    <t>FEC_per_household.kWh.HR.Res.HHnew.Thermal.WH.DistrHeat.Steam_Distr</t>
  </si>
  <si>
    <t>FEC_per_household.kWh.HR.Res.HHnew.Thermal.WH.Elc.Elec</t>
  </si>
  <si>
    <t>FEC_per_household.kWh.HR.Res.HHnew.Thermal.WH.TotalSolar.Solar</t>
  </si>
  <si>
    <t>FEC_per_household.kWh.HR.Res.HHnew.Thermal.CO</t>
  </si>
  <si>
    <t>FEC_per_household.kWh.HR.Res.HHnew.Thermal.CO.Solids.Solids</t>
  </si>
  <si>
    <t>FEC_per_household.kWh.HR.Res.HHnew.Thermal.CO.LPG.LPG</t>
  </si>
  <si>
    <t>FEC_per_household.kWh.HR.Res.HHnew.Thermal.CO.Gas.NG_Biogas</t>
  </si>
  <si>
    <t>FEC_per_household.kWh.HR.Res.HHnew.Thermal.CO.Biomass.Biomass_Waste</t>
  </si>
  <si>
    <t>FEC_per_household.kWh.HR.Res.HHnew.Thermal.CO.Elc.Elec</t>
  </si>
  <si>
    <t>HR - Thermal energy service of new and renovated households (per household)</t>
  </si>
  <si>
    <t>TES_per_household.kWh.HR.Res.HHnew.Thermal</t>
  </si>
  <si>
    <t>TES_per_household.kWh.HR.Res.HHnew.Thermal.SH</t>
  </si>
  <si>
    <t>TES_per_household.kWh.HR.Res.HHnew.Thermal.SH.Solids.Solids</t>
  </si>
  <si>
    <t>TES_per_household.kWh.HR.Res.HHnew.Thermal.SH.LPG.LPG</t>
  </si>
  <si>
    <t>TES_per_household.kWh.HR.Res.HHnew.Thermal.SH.Oil.Oil_LiqBio</t>
  </si>
  <si>
    <t>TES_per_household.kWh.HR.Res.HHnew.Thermal.SH.Gas.NG_Biogas</t>
  </si>
  <si>
    <t>TES_per_household.kWh.HR.Res.HHnew.Thermal.SH.Biomass.Biomass_Waste</t>
  </si>
  <si>
    <t>TES_per_household.kWh.HR.Res.HHnew.Thermal.SH.Geo.Geo</t>
  </si>
  <si>
    <t>TES_per_household.kWh.HR.Res.HHnew.Thermal.SH.DistrHeat.Steam_Distr</t>
  </si>
  <si>
    <t>TES_per_household.kWh.HR.Res.HHnew.Thermal.SH.AdvElc.Elec</t>
  </si>
  <si>
    <t>TES_per_household.kWh.HR.Res.HHnew.Thermal.SH.ConvElc.Elec</t>
  </si>
  <si>
    <t>TES_per_household.kWh.HR.Res.HHnew.Thermal.SH.TotalCirculation.Elec</t>
  </si>
  <si>
    <t>TES_per_household.kWh.HR.Res.HHnew.Thermal.SC</t>
  </si>
  <si>
    <t>TES_per_household.kWh.HR.Res.HHnew.Thermal.SC.AC.Elec</t>
  </si>
  <si>
    <t>TES_per_household.kWh.HR.Res.HHnew.Thermal.WH</t>
  </si>
  <si>
    <t>TES_per_household.kWh.HR.Res.HHnew.Thermal.WH.Solids.Solids</t>
  </si>
  <si>
    <t>TES_per_household.kWh.HR.Res.HHnew.Thermal.WH.LPG.LPG</t>
  </si>
  <si>
    <t>TES_per_household.kWh.HR.Res.HHnew.Thermal.WH.Oil.Oil_LiqBio</t>
  </si>
  <si>
    <t>TES_per_household.kWh.HR.Res.HHnew.Thermal.WH.Gas.NG_Biogas</t>
  </si>
  <si>
    <t>TES_per_household.kWh.HR.Res.HHnew.Thermal.WH.Biomass.Biomass_Waste</t>
  </si>
  <si>
    <t>TES_per_household.kWh.HR.Res.HHnew.Thermal.WH.Geo.Geo</t>
  </si>
  <si>
    <t>TES_per_household.kWh.HR.Res.HHnew.Thermal.WH.DistrHeat.Steam_Distr</t>
  </si>
  <si>
    <t>TES_per_household.kWh.HR.Res.HHnew.Thermal.WH.Elc.Elec</t>
  </si>
  <si>
    <t>TES_per_household.kWh.HR.Res.HHnew.Thermal.WH.TotalSolar.Solar</t>
  </si>
  <si>
    <t>TES_per_household.kWh.HR.Res.HHnew.Thermal.CO</t>
  </si>
  <si>
    <t>TES_per_household.kWh.HR.Res.HHnew.Thermal.CO.Solids.Solids</t>
  </si>
  <si>
    <t>TES_per_household.kWh.HR.Res.HHnew.Thermal.CO.LPG.LPG</t>
  </si>
  <si>
    <t>TES_per_household.kWh.HR.Res.HHnew.Thermal.CO.Gas.NG_Biogas</t>
  </si>
  <si>
    <t>TES_per_household.kWh.HR.Res.HHnew.Thermal.CO.Biomass.Biomass_Waste</t>
  </si>
  <si>
    <t>TES_per_household.kWh.HR.Res.HHnew.Thermal.CO.Elc.Elec</t>
  </si>
  <si>
    <t>HR - CO2 emissions in new and renovated households (per household)</t>
  </si>
  <si>
    <t>EMI_per_household.kgCO2.HR.Res.HHnew.Thermal</t>
  </si>
  <si>
    <t>EMI_per_household.kgCO2.HR.Res.HHnew.Thermal.SH</t>
  </si>
  <si>
    <t>EMI_per_household.kgCO2.HR.Res.HHnew.Thermal.SH.Solids.Solids</t>
  </si>
  <si>
    <t>EMI_per_household.kgCO2.HR.Res.HHnew.Thermal.SH.LPG.LPG</t>
  </si>
  <si>
    <t>EMI_per_household.kgCO2.HR.Res.HHnew.Thermal.SH.Oil.Oil_LiqBio</t>
  </si>
  <si>
    <t>EMI_per_household.kgCO2.HR.Res.HHnew.Thermal.SH.Gas.NG_Biogas</t>
  </si>
  <si>
    <t>EMI_per_household.kgCO2.HR.Res.HHnew.Thermal.SH.Biomass.Biomass_Waste</t>
  </si>
  <si>
    <t>EMI_per_household.kgCO2.HR.Res.HHnew.Thermal.SH.Geo.Geo</t>
  </si>
  <si>
    <t>EMI_per_household.kgCO2.HR.Res.HHnew.Thermal.SH.DistrHeat.Steam_Distr</t>
  </si>
  <si>
    <t>EMI_per_household.kgCO2.HR.Res.HHnew.Thermal.SH.AdvElc.Elec</t>
  </si>
  <si>
    <t>EMI_per_household.kgCO2.HR.Res.HHnew.Thermal.SH.ConvElc.Elec</t>
  </si>
  <si>
    <t>EMI_per_household.kgCO2.HR.Res.HHnew.Thermal.SH.TotalCirculation.Elec</t>
  </si>
  <si>
    <t>EMI_per_household.kgCO2.HR.Res.HHnew.Thermal.SC</t>
  </si>
  <si>
    <t>EMI_per_household.kgCO2.HR.Res.HHnew.Thermal.SC.AC.Elec</t>
  </si>
  <si>
    <t>EMI_per_household.kgCO2.HR.Res.HHnew.Thermal.WH</t>
  </si>
  <si>
    <t>EMI_per_household.kgCO2.HR.Res.HHnew.Thermal.WH.Solids.Solids</t>
  </si>
  <si>
    <t>EMI_per_household.kgCO2.HR.Res.HHnew.Thermal.WH.LPG.LPG</t>
  </si>
  <si>
    <t>EMI_per_household.kgCO2.HR.Res.HHnew.Thermal.WH.Oil.Oil_LiqBio</t>
  </si>
  <si>
    <t>EMI_per_household.kgCO2.HR.Res.HHnew.Thermal.WH.Gas.NG_Biogas</t>
  </si>
  <si>
    <t>EMI_per_household.kgCO2.HR.Res.HHnew.Thermal.WH.Biomass.Biomass_Waste</t>
  </si>
  <si>
    <t>EMI_per_household.kgCO2.HR.Res.HHnew.Thermal.WH.Geo.Geo</t>
  </si>
  <si>
    <t>EMI_per_household.kgCO2.HR.Res.HHnew.Thermal.WH.DistrHeat.Steam_Distr</t>
  </si>
  <si>
    <t>EMI_per_household.kgCO2.HR.Res.HHnew.Thermal.WH.Elc.Elec</t>
  </si>
  <si>
    <t>EMI_per_household.kgCO2.HR.Res.HHnew.Thermal.WH.TotalSolar.Solar</t>
  </si>
  <si>
    <t>EMI_per_household.kgCO2.HR.Res.HHnew.Thermal.CO</t>
  </si>
  <si>
    <t>EMI_per_household.kgCO2.HR.Res.HHnew.Thermal.CO.Solids.Solids</t>
  </si>
  <si>
    <t>EMI_per_household.kgCO2.HR.Res.HHnew.Thermal.CO.LPG.LPG</t>
  </si>
  <si>
    <t>EMI_per_household.kgCO2.HR.Res.HHnew.Thermal.CO.Gas.NG_Biogas</t>
  </si>
  <si>
    <t>EMI_per_household.kgCO2.HR.Res.HHnew.Thermal.CO.Biomass.Biomass_Waste</t>
  </si>
  <si>
    <t>EMI_per_household.kgCO2.HR.Res.HHnew.Thermal.CO.Elc.Elec</t>
  </si>
  <si>
    <t>HR - Final energy consumption in new and renovated households per surface area</t>
  </si>
  <si>
    <t>FEC_per_sqm.kWh.HR.Res.HHnew.Thermal</t>
  </si>
  <si>
    <t>FEC_per_sqm.kWh.HR.Res.HHnew.Thermal.SH</t>
  </si>
  <si>
    <t>FEC_per_sqm.kWh.HR.Res.HHnew.Thermal.SH.Solids.Solids</t>
  </si>
  <si>
    <t>FEC_per_sqm.kWh.HR.Res.HHnew.Thermal.SH.LPG.LPG</t>
  </si>
  <si>
    <t>FEC_per_sqm.kWh.HR.Res.HHnew.Thermal.SH.Oil.Oil_LiqBio</t>
  </si>
  <si>
    <t>FEC_per_sqm.kWh.HR.Res.HHnew.Thermal.SH.Gas.NG_Biogas</t>
  </si>
  <si>
    <t>FEC_per_sqm.kWh.HR.Res.HHnew.Thermal.SH.Biomass.Biomass_Waste</t>
  </si>
  <si>
    <t>FEC_per_sqm.kWh.HR.Res.HHnew.Thermal.SH.Geo.Geo</t>
  </si>
  <si>
    <t>FEC_per_sqm.kWh.HR.Res.HHnew.Thermal.SH.DistrHeat.Steam_Distr</t>
  </si>
  <si>
    <t>FEC_per_sqm.kWh.HR.Res.HHnew.Thermal.SH.AdvElc.Elec</t>
  </si>
  <si>
    <t>FEC_per_sqm.kWh.HR.Res.HHnew.Thermal.SH.ConvElc.Elec</t>
  </si>
  <si>
    <t>FEC_per_sqm.kWh.HR.Res.HHnew.Thermal.SH.TotalCirculation.Elec</t>
  </si>
  <si>
    <t>FEC_per_sqm.kWh.HR.Res.HHnew.Thermal.SC</t>
  </si>
  <si>
    <t>FEC_per_sqm.kWh.HR.Res.HHnew.Thermal.SC.AC.Elec</t>
  </si>
  <si>
    <t>FEC_per_sqm.kWh.HR.Res.HHnew.Thermal.WH</t>
  </si>
  <si>
    <t>FEC_per_sqm.kWh.HR.Res.HHnew.Thermal.WH.Solids.Solids</t>
  </si>
  <si>
    <t>FEC_per_sqm.kWh.HR.Res.HHnew.Thermal.WH.LPG.LPG</t>
  </si>
  <si>
    <t>FEC_per_sqm.kWh.HR.Res.HHnew.Thermal.WH.Oil.Oil_LiqBio</t>
  </si>
  <si>
    <t>FEC_per_sqm.kWh.HR.Res.HHnew.Thermal.WH.Gas.NG_Biogas</t>
  </si>
  <si>
    <t>FEC_per_sqm.kWh.HR.Res.HHnew.Thermal.WH.Biomass.Biomass_Waste</t>
  </si>
  <si>
    <t>FEC_per_sqm.kWh.HR.Res.HHnew.Thermal.WH.Geo.Geo</t>
  </si>
  <si>
    <t>FEC_per_sqm.kWh.HR.Res.HHnew.Thermal.WH.DistrHeat.Steam_Distr</t>
  </si>
  <si>
    <t>FEC_per_sqm.kWh.HR.Res.HHnew.Thermal.WH.Elc.Elec</t>
  </si>
  <si>
    <t>FEC_per_sqm.kWh.HR.Res.HHnew.Thermal.WH.TotalSolar.Solar</t>
  </si>
  <si>
    <t>FEC_per_sqm.kWh.HR.Res.HHnew.Thermal.CO</t>
  </si>
  <si>
    <t>FEC_per_sqm.kWh.HR.Res.HHnew.Thermal.CO.Solids.Solids</t>
  </si>
  <si>
    <t>FEC_per_sqm.kWh.HR.Res.HHnew.Thermal.CO.LPG.LPG</t>
  </si>
  <si>
    <t>FEC_per_sqm.kWh.HR.Res.HHnew.Thermal.CO.Gas.NG_Biogas</t>
  </si>
  <si>
    <t>FEC_per_sqm.kWh.HR.Res.HHnew.Thermal.CO.Biomass.Biomass_Waste</t>
  </si>
  <si>
    <t>FEC_per_sqm.kWh.HR.Res.HHnew.Thermal.CO.Elc.Elec</t>
  </si>
  <si>
    <t>HR - Thermal energy service in new and renovated households per surface area</t>
  </si>
  <si>
    <t>TES_per_sqm.kWh.HR.Res.HHnew.Thermal</t>
  </si>
  <si>
    <t>TES_per_sqm.kWh.HR.Res.HHnew.Thermal.SH</t>
  </si>
  <si>
    <t>TES_per_sqm.kWh.HR.Res.HHnew.Thermal.SH.Solids.Solids</t>
  </si>
  <si>
    <t>TES_per_sqm.kWh.HR.Res.HHnew.Thermal.SH.LPG.LPG</t>
  </si>
  <si>
    <t>TES_per_sqm.kWh.HR.Res.HHnew.Thermal.SH.Oil.Oil_LiqBio</t>
  </si>
  <si>
    <t>TES_per_sqm.kWh.HR.Res.HHnew.Thermal.SH.Gas.NG_Biogas</t>
  </si>
  <si>
    <t>TES_per_sqm.kWh.HR.Res.HHnew.Thermal.SH.Biomass.Biomass_Waste</t>
  </si>
  <si>
    <t>TES_per_sqm.kWh.HR.Res.HHnew.Thermal.SH.Geo.Geo</t>
  </si>
  <si>
    <t>TES_per_sqm.kWh.HR.Res.HHnew.Thermal.SH.DistrHeat.Steam_Distr</t>
  </si>
  <si>
    <t>TES_per_sqm.kWh.HR.Res.HHnew.Thermal.SH.AdvElc.Elec</t>
  </si>
  <si>
    <t>TES_per_sqm.kWh.HR.Res.HHnew.Thermal.SH.ConvElc.Elec</t>
  </si>
  <si>
    <t>TES_per_sqm.kWh.HR.Res.HHnew.Thermal.SH.TotalCirculation.Elec</t>
  </si>
  <si>
    <t>TES_per_sqm.kWh.HR.Res.HHnew.Thermal.SC</t>
  </si>
  <si>
    <t>TES_per_sqm.kWh.HR.Res.HHnew.Thermal.SC.AC.Elec</t>
  </si>
  <si>
    <t>TES_per_sqm.kWh.HR.Res.HHnew.Thermal.WH</t>
  </si>
  <si>
    <t>TES_per_sqm.kWh.HR.Res.HHnew.Thermal.WH.Solids.Solids</t>
  </si>
  <si>
    <t>TES_per_sqm.kWh.HR.Res.HHnew.Thermal.WH.LPG.LPG</t>
  </si>
  <si>
    <t>TES_per_sqm.kWh.HR.Res.HHnew.Thermal.WH.Oil.Oil_LiqBio</t>
  </si>
  <si>
    <t>TES_per_sqm.kWh.HR.Res.HHnew.Thermal.WH.Gas.NG_Biogas</t>
  </si>
  <si>
    <t>TES_per_sqm.kWh.HR.Res.HHnew.Thermal.WH.Biomass.Biomass_Waste</t>
  </si>
  <si>
    <t>TES_per_sqm.kWh.HR.Res.HHnew.Thermal.WH.Geo.Geo</t>
  </si>
  <si>
    <t>TES_per_sqm.kWh.HR.Res.HHnew.Thermal.WH.DistrHeat.Steam_Distr</t>
  </si>
  <si>
    <t>TES_per_sqm.kWh.HR.Res.HHnew.Thermal.WH.Elc.Elec</t>
  </si>
  <si>
    <t>TES_per_sqm.kWh.HR.Res.HHnew.Thermal.WH.TotalSolar.Solar</t>
  </si>
  <si>
    <t>TES_per_sqm.kWh.HR.Res.HHnew.Thermal.CO</t>
  </si>
  <si>
    <t>TES_per_sqm.kWh.HR.Res.HHnew.Thermal.CO.Solids.Solids</t>
  </si>
  <si>
    <t>TES_per_sqm.kWh.HR.Res.HHnew.Thermal.CO.LPG.LPG</t>
  </si>
  <si>
    <t>TES_per_sqm.kWh.HR.Res.HHnew.Thermal.CO.Gas.NG_Biogas</t>
  </si>
  <si>
    <t>TES_per_sqm.kWh.HR.Res.HHnew.Thermal.CO.Biomass.Biomass_Waste</t>
  </si>
  <si>
    <t>TES_per_sqm.kWh.HR.Res.HHnew.Thermal.CO.Elc.Elec</t>
  </si>
  <si>
    <t>HR - CO2 emissions in new and renovated households per surface area</t>
  </si>
  <si>
    <t>EMI_per_sqm.kgCO2.HR.Res.HHnew.Thermal</t>
  </si>
  <si>
    <t>EMI_per_sqm.kgCO2.HR.Res.HHnew.Thermal.SH</t>
  </si>
  <si>
    <t>EMI_per_sqm.kgCO2.HR.Res.HHnew.Thermal.SH.Solids.Solids</t>
  </si>
  <si>
    <t>EMI_per_sqm.kgCO2.HR.Res.HHnew.Thermal.SH.LPG.LPG</t>
  </si>
  <si>
    <t>EMI_per_sqm.kgCO2.HR.Res.HHnew.Thermal.SH.Oil.Oil_LiqBio</t>
  </si>
  <si>
    <t>EMI_per_sqm.kgCO2.HR.Res.HHnew.Thermal.SH.Gas.NG_Biogas</t>
  </si>
  <si>
    <t>EMI_per_sqm.kgCO2.HR.Res.HHnew.Thermal.SH.Biomass.Biomass_Waste</t>
  </si>
  <si>
    <t>EMI_per_sqm.kgCO2.HR.Res.HHnew.Thermal.SH.Geo.Geo</t>
  </si>
  <si>
    <t>EMI_per_sqm.kgCO2.HR.Res.HHnew.Thermal.SH.DistrHeat.Steam_Distr</t>
  </si>
  <si>
    <t>EMI_per_sqm.kgCO2.HR.Res.HHnew.Thermal.SH.AdvElc.Elec</t>
  </si>
  <si>
    <t>EMI_per_sqm.kgCO2.HR.Res.HHnew.Thermal.SH.ConvElc.Elec</t>
  </si>
  <si>
    <t>EMI_per_sqm.kgCO2.HR.Res.HHnew.Thermal.SH.TotalCirculation.Elec</t>
  </si>
  <si>
    <t>EMI_per_sqm.kgCO2.HR.Res.HHnew.Thermal.SC</t>
  </si>
  <si>
    <t>EMI_per_sqm.kgCO2.HR.Res.HHnew.Thermal.SC.AC.Elec</t>
  </si>
  <si>
    <t>EMI_per_sqm.kgCO2.HR.Res.HHnew.Thermal.WH</t>
  </si>
  <si>
    <t>EMI_per_sqm.kgCO2.HR.Res.HHnew.Thermal.WH.Solids.Solids</t>
  </si>
  <si>
    <t>EMI_per_sqm.kgCO2.HR.Res.HHnew.Thermal.WH.LPG.LPG</t>
  </si>
  <si>
    <t>EMI_per_sqm.kgCO2.HR.Res.HHnew.Thermal.WH.Oil.Oil_LiqBio</t>
  </si>
  <si>
    <t>EMI_per_sqm.kgCO2.HR.Res.HHnew.Thermal.WH.Gas.NG_Biogas</t>
  </si>
  <si>
    <t>EMI_per_sqm.kgCO2.HR.Res.HHnew.Thermal.WH.Biomass.Biomass_Waste</t>
  </si>
  <si>
    <t>EMI_per_sqm.kgCO2.HR.Res.HHnew.Thermal.WH.Geo.Geo</t>
  </si>
  <si>
    <t>EMI_per_sqm.kgCO2.HR.Res.HHnew.Thermal.WH.DistrHeat.Steam_Distr</t>
  </si>
  <si>
    <t>EMI_per_sqm.kgCO2.HR.Res.HHnew.Thermal.WH.Elc.Elec</t>
  </si>
  <si>
    <t>EMI_per_sqm.kgCO2.HR.Res.HHnew.Thermal.WH.TotalSolar.Solar</t>
  </si>
  <si>
    <t>EMI_per_sqm.kgCO2.HR.Res.HHnew.Thermal.CO</t>
  </si>
  <si>
    <t>EMI_per_sqm.kgCO2.HR.Res.HHnew.Thermal.CO.Solids.Solids</t>
  </si>
  <si>
    <t>EMI_per_sqm.kgCO2.HR.Res.HHnew.Thermal.CO.LPG.LPG</t>
  </si>
  <si>
    <t>EMI_per_sqm.kgCO2.HR.Res.HHnew.Thermal.CO.Gas.NG_Biogas</t>
  </si>
  <si>
    <t>EMI_per_sqm.kgCO2.HR.Res.HHnew.Thermal.CO.Biomass.Biomass_Waste</t>
  </si>
  <si>
    <t>EMI_per_sqm.kgCO2.HR.Res.HHnew.Thermal.CO.Elc.Elec</t>
  </si>
  <si>
    <t>FEC.ktoe.HR.Res.HH.Appl.RF</t>
  </si>
  <si>
    <t>FEC.ktoe.HR.Res.HH.Appl.WM</t>
  </si>
  <si>
    <t>FEC.ktoe.HR.Res.HH.Appl.DR</t>
  </si>
  <si>
    <t>FEC.ktoe.HR.Res.HH.Appl.DW</t>
  </si>
  <si>
    <t>FEC.ktoe.HR.Res.HH.Appl.TV</t>
  </si>
  <si>
    <t>FEC.ktoe.HR.Res.HH.Appl.IT</t>
  </si>
  <si>
    <t>FEC.ktoe.HR.Res.HH.Appl.LI</t>
  </si>
  <si>
    <t>FEC.ktoe.HR.Res.HH.Appl.OA</t>
  </si>
  <si>
    <t>Size.MW.HR.Res.HH.Appl</t>
  </si>
  <si>
    <t>Size.MW.HR.Res.HH.Appl.RF</t>
  </si>
  <si>
    <t>Size.MW.HR.Res.HH.Appl.WM</t>
  </si>
  <si>
    <t>Size.MW.HR.Res.HH.Appl.DR</t>
  </si>
  <si>
    <t>Size.MW.HR.Res.HH.Appl.DW</t>
  </si>
  <si>
    <t>Size.MW.HR.Res.HH.Appl.TV</t>
  </si>
  <si>
    <t>Size.MW.HR.Res.HH.Appl.IT</t>
  </si>
  <si>
    <t>Size.MW.HR.Res.HH.Appl.LI</t>
  </si>
  <si>
    <t>Size.MW.HR.Res.HH.Appl.OA</t>
  </si>
  <si>
    <t>NUM.number.HR.Res.HH.Appl.RF</t>
  </si>
  <si>
    <t>NUM.number.HR.Res.HH.Appl.WM</t>
  </si>
  <si>
    <t>NUM.number.HR.Res.HH.Appl.DR</t>
  </si>
  <si>
    <t>NUM.number.HR.Res.HH.Appl.DW</t>
  </si>
  <si>
    <t>NUM.number.HR.Res.HH.Appl.TV</t>
  </si>
  <si>
    <t>NUM.number.HR.Res.HH.Appl.IT</t>
  </si>
  <si>
    <t>NUM.number.HR.Res.HH.Appl.LI</t>
  </si>
  <si>
    <t>NUM.number.HR.Res.HH.Appl.OA</t>
  </si>
  <si>
    <t>NUM.number.HR.Res.HH.Applnew.RF</t>
  </si>
  <si>
    <t>NUM.number.HR.Res.HH.Applnew.WM</t>
  </si>
  <si>
    <t>NUM.number.HR.Res.HH.Applnew.DR</t>
  </si>
  <si>
    <t>NUM.number.HR.Res.HH.Applnew.DW</t>
  </si>
  <si>
    <t>NUM.number.HR.Res.HH.Applnew.TV</t>
  </si>
  <si>
    <t>NUM.number.HR.Res.HH.Applnew.IT</t>
  </si>
  <si>
    <t>NUM.number.HR.Res.HH.Applnew.LI</t>
  </si>
  <si>
    <t>NUM.number.HR.Res.HH.Applnew.OA</t>
  </si>
  <si>
    <t>NUM.number.HR.Res.HH.Applrepl.RF</t>
  </si>
  <si>
    <t>NUM.number.HR.Res.HH.Applrepl.WM</t>
  </si>
  <si>
    <t>NUM.number.HR.Res.HH.Applrepl.DR</t>
  </si>
  <si>
    <t>NUM.number.HR.Res.HH.Applrepl.DW</t>
  </si>
  <si>
    <t>NUM.number.HR.Res.HH.Applrepl.TV</t>
  </si>
  <si>
    <t>NUM.number.HR.Res.HH.Applrepl.IT</t>
  </si>
  <si>
    <t>NUM.number.HR.Res.HH.Applrepl.LI</t>
  </si>
  <si>
    <t>NUM.number.HR.Res.HH.Applrepl.OA</t>
  </si>
  <si>
    <t>Op.hours.HR.Res.HH.Appl.RF</t>
  </si>
  <si>
    <t>Op.hours.HR.Res.HH.Appl.WM</t>
  </si>
  <si>
    <t>Op.hours.HR.Res.HH.Appl.DR</t>
  </si>
  <si>
    <t>Op.hours.HR.Res.HH.Appl.DW</t>
  </si>
  <si>
    <t>Op.hours.HR.Res.HH.Appl.TV</t>
  </si>
  <si>
    <t>Op.hours.HR.Res.HH.Appl.IT</t>
  </si>
  <si>
    <t>Op.hours.HR.Res.HH.Appl.LI</t>
  </si>
  <si>
    <t>Op.hours.HR.Res.HH.Appl.OA</t>
  </si>
  <si>
    <t>Size_per_appl.W.HR.Res.HH.Appl.RF</t>
  </si>
  <si>
    <t>Size_per_appl.W.HR.Res.HH.Appl.WM</t>
  </si>
  <si>
    <t>Size_per_appl.W.HR.Res.HH.Appl.DR</t>
  </si>
  <si>
    <t>Size_per_appl.W.HR.Res.HH.Appl.DW</t>
  </si>
  <si>
    <t>Size_per_appl.W.HR.Res.HH.Appl.TV</t>
  </si>
  <si>
    <t>Size_per_appl.W.HR.Res.HH.Appl.IT</t>
  </si>
  <si>
    <t>Size_per_appl.W.HR.Res.HH.Appl.LI</t>
  </si>
  <si>
    <t>Size_per_appl.W.HR.Res.HH.Appl.OA</t>
  </si>
  <si>
    <t>Size_per_appl.W.HR.Res.HH.Applnew.RF</t>
  </si>
  <si>
    <t>Size_per_appl.W.HR.Res.HH.Applnew.WM</t>
  </si>
  <si>
    <t>Size_per_appl.W.HR.Res.HH.Applnew.DR</t>
  </si>
  <si>
    <t>Size_per_appl.W.HR.Res.HH.Applnew.DW</t>
  </si>
  <si>
    <t>Size_per_appl.W.HR.Res.HH.Applnew.TV</t>
  </si>
  <si>
    <t>Size_per_appl.W.HR.Res.HH.Applnew.IT</t>
  </si>
  <si>
    <t>Size_per_appl.W.HR.Res.HH.Applnew.LI</t>
  </si>
  <si>
    <t>Size_per_appl.W.HR.Res.HH.Applnew.OA</t>
  </si>
  <si>
    <t>NUM.number_per_household.HR.Res.HH.Appl.RF</t>
  </si>
  <si>
    <t>NUM.number_per_household.HR.Res.HH.Appl.WM</t>
  </si>
  <si>
    <t>NUM.number_per_household.HR.Res.HH.Appl.DR</t>
  </si>
  <si>
    <t>NUM.number_per_household.HR.Res.HH.Appl.DW</t>
  </si>
  <si>
    <t>NUM.number_per_household.HR.Res.HH.Appl.TV</t>
  </si>
  <si>
    <t>NUM.number_per_household.HR.Res.HH.Appl.IT</t>
  </si>
  <si>
    <t>NUM.number_per_household.HR.Res.HH.Appl.LI</t>
  </si>
  <si>
    <t>NUM.number_per_household.HR.Res.HH.Appl.OA</t>
  </si>
  <si>
    <t>Size_per_household.W.HR.Res.HH.Appl.RF</t>
  </si>
  <si>
    <t>Size_per_household.W.HR.Res.HH.Appl.WM</t>
  </si>
  <si>
    <t>Size_per_household.W.HR.Res.HH.Appl.DR</t>
  </si>
  <si>
    <t>Size_per_household.W.HR.Res.HH.Appl.DW</t>
  </si>
  <si>
    <t>Size_per_household.W.HR.Res.HH.Appl.TV</t>
  </si>
  <si>
    <t>Size_per_household.W.HR.Res.HH.Appl.IT</t>
  </si>
  <si>
    <t>Size_per_household.W.HR.Res.HH.Appl.LI</t>
  </si>
  <si>
    <t>Size_per_household.W.HR.Res.HH.Appl.OA</t>
  </si>
  <si>
    <t>FEC_per_household.kWh.HR.Res.HH.Appl.RF</t>
  </si>
  <si>
    <t>FEC_per_household.kWh.HR.Res.HH.Appl.WM</t>
  </si>
  <si>
    <t>FEC_per_household.kWh.HR.Res.HH.Appl.DR</t>
  </si>
  <si>
    <t>FEC_per_household.kWh.HR.Res.HH.Appl.DW</t>
  </si>
  <si>
    <t>FEC_per_household.kWh.HR.Res.HH.Appl.TV</t>
  </si>
  <si>
    <t>FEC_per_household.kWh.HR.Res.HH.Appl.IT</t>
  </si>
  <si>
    <t>FEC_per_household.kWh.HR.Res.HH.Appl.LI</t>
  </si>
  <si>
    <t>FEC_per_household.kWh.HR.Res.HH.Appl.OA</t>
  </si>
  <si>
    <t>Lumens_per_household.lumen.HR.Res.HH.Appl.LI</t>
  </si>
  <si>
    <t>HR - Number of households (detailed structure)</t>
  </si>
  <si>
    <t>NUM.number.HR.Res.HH.Thermal.SH.Solids.SH</t>
  </si>
  <si>
    <t>NUM.number.HR.Res.HH.Thermal.SH.Solids.SC.AC</t>
  </si>
  <si>
    <t>NUM.number.HR.Res.HH.Thermal.SH.Solids.WH.Solids.NoSolar</t>
  </si>
  <si>
    <t>NUM.number.HR.Res.HH.Thermal.SH.Solids.WH.LPG.NoSolar</t>
  </si>
  <si>
    <t>NUM.number.HR.Res.HH.Thermal.SH.Solids.WH.LPG.Solar</t>
  </si>
  <si>
    <t>NUM.number.HR.Res.HH.Thermal.SH.Solids.WH.Elc.NoSolar</t>
  </si>
  <si>
    <t>NUM.number.HR.Res.HH.Thermal.SH.Solids.WH.Elc.Solar</t>
  </si>
  <si>
    <t>NUM.number.HR.Res.HH.Thermal.SH.Solids.CO.Solids</t>
  </si>
  <si>
    <t>NUM.number.HR.Res.HH.Thermal.SH.Solids.CO.LPG</t>
  </si>
  <si>
    <t>NUM.number.HR.Res.HH.Thermal.SH.Solids.CO.Elc</t>
  </si>
  <si>
    <t>NUM.number.HR.Res.HH.Thermal.SH.LPG.SH</t>
  </si>
  <si>
    <t>NUM.number.HR.Res.HH.Thermal.SH.LPG.SC.AC</t>
  </si>
  <si>
    <t>NUM.number.HR.Res.HH.Thermal.SH.LPG.WH.LPG.NoSolar</t>
  </si>
  <si>
    <t>NUM.number.HR.Res.HH.Thermal.SH.LPG.WH.LPG.Solar</t>
  </si>
  <si>
    <t>NUM.number.HR.Res.HH.Thermal.SH.LPG.WH.Elc.NoSolar</t>
  </si>
  <si>
    <t>NUM.number.HR.Res.HH.Thermal.SH.LPG.WH.Elc.Solar</t>
  </si>
  <si>
    <t>NUM.number.HR.Res.HH.Thermal.SH.LPG.CO.LPG</t>
  </si>
  <si>
    <t>NUM.number.HR.Res.HH.Thermal.SH.LPG.CO.Elc</t>
  </si>
  <si>
    <t>NUM.number.HR.Res.HH.Thermal.SH.Oil.SH</t>
  </si>
  <si>
    <t>NUM.number.HR.Res.HH.Thermal.SH.Oil.SC.AC</t>
  </si>
  <si>
    <t>NUM.number.HR.Res.HH.Thermal.SH.Oil.WH.Oil.NoSolar</t>
  </si>
  <si>
    <t>NUM.number.HR.Res.HH.Thermal.SH.Oil.WH.Oil.Solar</t>
  </si>
  <si>
    <t>NUM.number.HR.Res.HH.Thermal.SH.Oil.WH.Elc.NoSolar</t>
  </si>
  <si>
    <t>NUM.number.HR.Res.HH.Thermal.SH.Oil.WH.Elc.Solar</t>
  </si>
  <si>
    <t>NUM.number.HR.Res.HH.Thermal.SH.Oil.CO.LPG</t>
  </si>
  <si>
    <t>NUM.number.HR.Res.HH.Thermal.SH.Oil.CO.Elc</t>
  </si>
  <si>
    <t>NUM.number.HR.Res.HH.Thermal.SH.Gas.SH</t>
  </si>
  <si>
    <t>NUM.number.HR.Res.HH.Thermal.SH.Gas.SC.AC</t>
  </si>
  <si>
    <t>NUM.number.HR.Res.HH.Thermal.SH.Gas.WH.Gas.NoSolar</t>
  </si>
  <si>
    <t>NUM.number.HR.Res.HH.Thermal.SH.Gas.WH.Gas.Solar</t>
  </si>
  <si>
    <t>NUM.number.HR.Res.HH.Thermal.SH.Gas.WH.Elc.NoSolar</t>
  </si>
  <si>
    <t>NUM.number.HR.Res.HH.Thermal.SH.Gas.WH.Elc.Solar</t>
  </si>
  <si>
    <t>NUM.number.HR.Res.HH.Thermal.SH.Gas.CO.Gas</t>
  </si>
  <si>
    <t>NUM.number.HR.Res.HH.Thermal.SH.Gas.CO.Elc</t>
  </si>
  <si>
    <t>NUM.number.HR.Res.HH.Thermal.SH.Biomass.SH</t>
  </si>
  <si>
    <t>NUM.number.HR.Res.HH.Thermal.SH.Biomass.SC.AC</t>
  </si>
  <si>
    <t>NUM.number.HR.Res.HH.Thermal.SH.Biomass.WH.Biomass.NoSolar</t>
  </si>
  <si>
    <t>NUM.number.HR.Res.HH.Thermal.SH.Biomass.WH.Biomass.Solar</t>
  </si>
  <si>
    <t>NUM.number.HR.Res.HH.Thermal.SH.Biomass.WH.LPG.NoSolar</t>
  </si>
  <si>
    <t>NUM.number.HR.Res.HH.Thermal.SH.Biomass.WH.LPG.Solar</t>
  </si>
  <si>
    <t>NUM.number.HR.Res.HH.Thermal.SH.Biomass.WH.Elc.NoSolar</t>
  </si>
  <si>
    <t>NUM.number.HR.Res.HH.Thermal.SH.Biomass.WH.Elc.Solar</t>
  </si>
  <si>
    <t>NUM.number.HR.Res.HH.Thermal.SH.Biomass.CO.Biomass</t>
  </si>
  <si>
    <t>NUM.number.HR.Res.HH.Thermal.SH.Biomass.CO.LPG</t>
  </si>
  <si>
    <t>NUM.number.HR.Res.HH.Thermal.SH.Biomass.CO.Elc</t>
  </si>
  <si>
    <t>NUM.number.HR.Res.HH.Thermal.SH.Geo.SH</t>
  </si>
  <si>
    <t>NUM.number.HR.Res.HH.Thermal.SH.Geo.SC.AC</t>
  </si>
  <si>
    <t>NUM.number.HR.Res.HH.Thermal.SH.Geo.WH.Geo.NoSolar</t>
  </si>
  <si>
    <t>NUM.number.HR.Res.HH.Thermal.SH.Geo.WH.Geo.Solar</t>
  </si>
  <si>
    <t>NUM.number.HR.Res.HH.Thermal.SH.Geo.WH.Elc.NoSolar</t>
  </si>
  <si>
    <t>NUM.number.HR.Res.HH.Thermal.SH.Geo.WH.Elc.Solar</t>
  </si>
  <si>
    <t>NUM.number.HR.Res.HH.Thermal.SH.Geo.CO.LPG</t>
  </si>
  <si>
    <t>NUM.number.HR.Res.HH.Thermal.SH.Geo.CO.Elc</t>
  </si>
  <si>
    <t>NUM.number.HR.Res.HH.Thermal.SH.DistrHeat.SH</t>
  </si>
  <si>
    <t>NUM.number.HR.Res.HH.Thermal.SH.DistrHeat.SC.AC</t>
  </si>
  <si>
    <t>NUM.number.HR.Res.HH.Thermal.SH.DistrHeat.WH.DistrHeat.NoSolar</t>
  </si>
  <si>
    <t>NUM.number.HR.Res.HH.Thermal.SH.DistrHeat.WH.DistrHeat.Solar</t>
  </si>
  <si>
    <t>NUM.number.HR.Res.HH.Thermal.SH.DistrHeat.WH.Elc.NoSolar</t>
  </si>
  <si>
    <t>NUM.number.HR.Res.HH.Thermal.SH.DistrHeat.WH.Elc.Solar</t>
  </si>
  <si>
    <t>NUM.number.HR.Res.HH.Thermal.SH.DistrHeat.CO.LPG</t>
  </si>
  <si>
    <t>NUM.number.HR.Res.HH.Thermal.SH.DistrHeat.CO.Elc</t>
  </si>
  <si>
    <t>NUM.number.HR.Res.HH.Thermal.SH.AdvElc.SH</t>
  </si>
  <si>
    <t>NUM.number.HR.Res.HH.Thermal.SH.AdvElc.SC.AC</t>
  </si>
  <si>
    <t>NUM.number.HR.Res.HH.Thermal.SH.AdvElc.WH.LPG.NoSolar</t>
  </si>
  <si>
    <t>NUM.number.HR.Res.HH.Thermal.SH.AdvElc.WH.LPG.Solar</t>
  </si>
  <si>
    <t>NUM.number.HR.Res.HH.Thermal.SH.AdvElc.WH.Elc.NoSolar</t>
  </si>
  <si>
    <t>NUM.number.HR.Res.HH.Thermal.SH.AdvElc.WH.Elc.Solar</t>
  </si>
  <si>
    <t>NUM.number.HR.Res.HH.Thermal.SH.AdvElc.CO.LPG</t>
  </si>
  <si>
    <t>NUM.number.HR.Res.HH.Thermal.SH.AdvElc.CO.Elc</t>
  </si>
  <si>
    <t>NUM.number.HR.Res.HH.Thermal.SH.ConvElc.SH</t>
  </si>
  <si>
    <t>NUM.number.HR.Res.HH.Thermal.SH.ConvElc.SC.AC</t>
  </si>
  <si>
    <t>NUM.number.HR.Res.HH.Thermal.SH.ConvElc.WH.LPG.NoSolar</t>
  </si>
  <si>
    <t>NUM.number.HR.Res.HH.Thermal.SH.ConvElc.WH.LPG.Solar</t>
  </si>
  <si>
    <t>NUM.number.HR.Res.HH.Thermal.SH.ConvElc.WH.Elc.NoSolar</t>
  </si>
  <si>
    <t>NUM.number.HR.Res.HH.Thermal.SH.ConvElc.WH.Elc.Solar</t>
  </si>
  <si>
    <t>NUM.number.HR.Res.HH.Thermal.SH.ConvElc.CO.LPG</t>
  </si>
  <si>
    <t>NUM.number.HR.Res.HH.Thermal.SH.ConvElc.CO.Elc</t>
  </si>
  <si>
    <t>HR - Retired equipment (detailed structure)</t>
  </si>
  <si>
    <t>NUM.number.HR.Res.HH.ThermalOut.SH.Solids</t>
  </si>
  <si>
    <t>NUM.number.HR.Res.HH.ThermalOut.SH.Solids.SH</t>
  </si>
  <si>
    <t>NUM.number.HR.Res.HH.ThermalOut.SH.Solids.SC.AC</t>
  </si>
  <si>
    <t>NUM.number.HR.Res.HH.ThermalOut.SH.Solids.WH.Solids.NoSolar</t>
  </si>
  <si>
    <t>NUM.number.HR.Res.HH.ThermalOut.SH.Solids.WH.LPG.NoSolar</t>
  </si>
  <si>
    <t>NUM.number.HR.Res.HH.ThermalOut.SH.Solids.WH.LPG.Solar</t>
  </si>
  <si>
    <t>NUM.number.HR.Res.HH.ThermalOut.SH.Solids.WH.Elc.NoSolar</t>
  </si>
  <si>
    <t>NUM.number.HR.Res.HH.ThermalOut.SH.Solids.WH.Elc.Solar</t>
  </si>
  <si>
    <t>NUM.number.HR.Res.HH.ThermalOut.SH.Solids.CO.Solids</t>
  </si>
  <si>
    <t>NUM.number.HR.Res.HH.ThermalOut.SH.Solids.CO.LPG</t>
  </si>
  <si>
    <t>NUM.number.HR.Res.HH.ThermalOut.SH.Solids.CO.Elc</t>
  </si>
  <si>
    <t>NUM.number.HR.Res.HH.ThermalOut.SH.LPG</t>
  </si>
  <si>
    <t>NUM.number.HR.Res.HH.ThermalOut.SH.LPG.SH</t>
  </si>
  <si>
    <t>NUM.number.HR.Res.HH.ThermalOut.SH.LPG.SC.AC</t>
  </si>
  <si>
    <t>NUM.number.HR.Res.HH.ThermalOut.SH.LPG.WH.LPG.NoSolar</t>
  </si>
  <si>
    <t>NUM.number.HR.Res.HH.ThermalOut.SH.LPG.WH.LPG.Solar</t>
  </si>
  <si>
    <t>NUM.number.HR.Res.HH.ThermalOut.SH.LPG.WH.Elc.NoSolar</t>
  </si>
  <si>
    <t>NUM.number.HR.Res.HH.ThermalOut.SH.LPG.WH.Elc.Solar</t>
  </si>
  <si>
    <t>NUM.number.HR.Res.HH.ThermalOut.SH.LPG.CO.LPG</t>
  </si>
  <si>
    <t>NUM.number.HR.Res.HH.ThermalOut.SH.LPG.CO.Elc</t>
  </si>
  <si>
    <t>NUM.number.HR.Res.HH.ThermalOut.SH.Oil</t>
  </si>
  <si>
    <t>NUM.number.HR.Res.HH.ThermalOut.SH.Oil.SH</t>
  </si>
  <si>
    <t>NUM.number.HR.Res.HH.ThermalOut.SH.Oil.SC.AC</t>
  </si>
  <si>
    <t>NUM.number.HR.Res.HH.ThermalOut.SH.Oil.WH.Oil.NoSolar</t>
  </si>
  <si>
    <t>NUM.number.HR.Res.HH.ThermalOut.SH.Oil.WH.Oil.Solar</t>
  </si>
  <si>
    <t>NUM.number.HR.Res.HH.ThermalOut.SH.Oil.WH.Elc.NoSolar</t>
  </si>
  <si>
    <t>NUM.number.HR.Res.HH.ThermalOut.SH.Oil.WH.Elc.Solar</t>
  </si>
  <si>
    <t>NUM.number.HR.Res.HH.ThermalOut.SH.Oil.CO.LPG</t>
  </si>
  <si>
    <t>NUM.number.HR.Res.HH.ThermalOut.SH.Oil.CO.Elc</t>
  </si>
  <si>
    <t>NUM.number.HR.Res.HH.ThermalOut.SH.Gas</t>
  </si>
  <si>
    <t>NUM.number.HR.Res.HH.ThermalOut.SH.Gas.SH</t>
  </si>
  <si>
    <t>NUM.number.HR.Res.HH.ThermalOut.SH.Gas.SC.AC</t>
  </si>
  <si>
    <t>NUM.number.HR.Res.HH.ThermalOut.SH.Gas.WH.Gas.NoSolar</t>
  </si>
  <si>
    <t>NUM.number.HR.Res.HH.ThermalOut.SH.Gas.WH.Gas.Solar</t>
  </si>
  <si>
    <t>NUM.number.HR.Res.HH.ThermalOut.SH.Gas.WH.Elc.NoSolar</t>
  </si>
  <si>
    <t>NUM.number.HR.Res.HH.ThermalOut.SH.Gas.WH.Elc.Solar</t>
  </si>
  <si>
    <t>NUM.number.HR.Res.HH.ThermalOut.SH.Gas.CO.Gas</t>
  </si>
  <si>
    <t>NUM.number.HR.Res.HH.ThermalOut.SH.Gas.CO.Elc</t>
  </si>
  <si>
    <t>NUM.number.HR.Res.HH.ThermalOut.SH.Biomass</t>
  </si>
  <si>
    <t>NUM.number.HR.Res.HH.ThermalOut.SH.Biomass.SH</t>
  </si>
  <si>
    <t>NUM.number.HR.Res.HH.ThermalOut.SH.Biomass.SC.AC</t>
  </si>
  <si>
    <t>NUM.number.HR.Res.HH.ThermalOut.SH.Biomass.WH.Biomass.NoSolar</t>
  </si>
  <si>
    <t>NUM.number.HR.Res.HH.ThermalOut.SH.Biomass.WH.Biomass.Solar</t>
  </si>
  <si>
    <t>NUM.number.HR.Res.HH.ThermalOut.SH.Biomass.WH.LPG.NoSolar</t>
  </si>
  <si>
    <t>NUM.number.HR.Res.HH.ThermalOut.SH.Biomass.WH.LPG.Solar</t>
  </si>
  <si>
    <t>NUM.number.HR.Res.HH.ThermalOut.SH.Biomass.WH.Elc.NoSolar</t>
  </si>
  <si>
    <t>NUM.number.HR.Res.HH.ThermalOut.SH.Biomass.WH.Elc.Solar</t>
  </si>
  <si>
    <t>NUM.number.HR.Res.HH.ThermalOut.SH.Biomass.CO.Biomass</t>
  </si>
  <si>
    <t>NUM.number.HR.Res.HH.ThermalOut.SH.Biomass.CO.LPG</t>
  </si>
  <si>
    <t>NUM.number.HR.Res.HH.ThermalOut.SH.Biomass.CO.Elc</t>
  </si>
  <si>
    <t>NUM.number.HR.Res.HH.ThermalOut.SH.Geo</t>
  </si>
  <si>
    <t>NUM.number.HR.Res.HH.ThermalOut.SH.Geo.SH</t>
  </si>
  <si>
    <t>NUM.number.HR.Res.HH.ThermalOut.SH.Geo.SC.AC</t>
  </si>
  <si>
    <t>NUM.number.HR.Res.HH.ThermalOut.SH.Geo.WH.Geo.NoSolar</t>
  </si>
  <si>
    <t>NUM.number.HR.Res.HH.ThermalOut.SH.Geo.WH.Geo.Solar</t>
  </si>
  <si>
    <t>NUM.number.HR.Res.HH.ThermalOut.SH.Geo.WH.Elc.NoSolar</t>
  </si>
  <si>
    <t>NUM.number.HR.Res.HH.ThermalOut.SH.Geo.WH.Elc.Solar</t>
  </si>
  <si>
    <t>NUM.number.HR.Res.HH.ThermalOut.SH.Geo.CO.LPG</t>
  </si>
  <si>
    <t>NUM.number.HR.Res.HH.ThermalOut.SH.Geo.CO.Elc</t>
  </si>
  <si>
    <t>NUM.number.HR.Res.HH.ThermalOut.SH.DistrHeat</t>
  </si>
  <si>
    <t>NUM.number.HR.Res.HH.ThermalOut.SH.DistrHeat.SH</t>
  </si>
  <si>
    <t>NUM.number.HR.Res.HH.ThermalOut.SH.DistrHeat.SC.AC</t>
  </si>
  <si>
    <t>NUM.number.HR.Res.HH.ThermalOut.SH.DistrHeat.WH.DistrHeat.NoSolar</t>
  </si>
  <si>
    <t>NUM.number.HR.Res.HH.ThermalOut.SH.DistrHeat.WH.DistrHeat.Solar</t>
  </si>
  <si>
    <t>NUM.number.HR.Res.HH.ThermalOut.SH.DistrHeat.WH.Elc.NoSolar</t>
  </si>
  <si>
    <t>NUM.number.HR.Res.HH.ThermalOut.SH.DistrHeat.WH.Elc.Solar</t>
  </si>
  <si>
    <t>NUM.number.HR.Res.HH.ThermalOut.SH.DistrHeat.CO.LPG</t>
  </si>
  <si>
    <t>NUM.number.HR.Res.HH.ThermalOut.SH.DistrHeat.CO.Elc</t>
  </si>
  <si>
    <t>NUM.number.HR.Res.HH.ThermalOut.SH.AdvElc</t>
  </si>
  <si>
    <t>NUM.number.HR.Res.HH.ThermalOut.SH.AdvElc.SH</t>
  </si>
  <si>
    <t>NUM.number.HR.Res.HH.ThermalOut.SH.AdvElc.SC.AC</t>
  </si>
  <si>
    <t>NUM.number.HR.Res.HH.ThermalOut.SH.AdvElc.WH.LPG.NoSolar</t>
  </si>
  <si>
    <t>NUM.number.HR.Res.HH.ThermalOut.SH.AdvElc.WH.LPG.Solar</t>
  </si>
  <si>
    <t>NUM.number.HR.Res.HH.ThermalOut.SH.AdvElc.WH.Elc.NoSolar</t>
  </si>
  <si>
    <t>NUM.number.HR.Res.HH.ThermalOut.SH.AdvElc.WH.Elc.Solar</t>
  </si>
  <si>
    <t>NUM.number.HR.Res.HH.ThermalOut.SH.AdvElc.CO.LPG</t>
  </si>
  <si>
    <t>NUM.number.HR.Res.HH.ThermalOut.SH.AdvElc.CO.Elc</t>
  </si>
  <si>
    <t>NUM.number.HR.Res.HH.ThermalOut.SH.ConvElc</t>
  </si>
  <si>
    <t>NUM.number.HR.Res.HH.ThermalOut.SH.ConvElc.SH</t>
  </si>
  <si>
    <t>NUM.number.HR.Res.HH.ThermalOut.SH.ConvElc.SC.AC</t>
  </si>
  <si>
    <t>NUM.number.HR.Res.HH.ThermalOut.SH.ConvElc.WH.LPG.NoSolar</t>
  </si>
  <si>
    <t>NUM.number.HR.Res.HH.ThermalOut.SH.ConvElc.WH.LPG.Solar</t>
  </si>
  <si>
    <t>NUM.number.HR.Res.HH.ThermalOut.SH.ConvElc.WH.Elc.NoSolar</t>
  </si>
  <si>
    <t>NUM.number.HR.Res.HH.ThermalOut.SH.ConvElc.WH.Elc.Solar</t>
  </si>
  <si>
    <t>NUM.number.HR.Res.HH.ThermalOut.SH.ConvElc.CO.LPG</t>
  </si>
  <si>
    <t>NUM.number.HR.Res.HH.ThermalOut.SH.ConvElc.CO.Elc</t>
  </si>
  <si>
    <t>HR - New equipment installations (detailed structure)</t>
  </si>
  <si>
    <t>NUM.number.HR.Res.HH.ThermalNew.SH.Solids</t>
  </si>
  <si>
    <t>NUM.number.HR.Res.HH.ThermalNew.SH.Solids.SH</t>
  </si>
  <si>
    <t>NUM.number.HR.Res.HH.ThermalNew.SH.Solids.SC.AC</t>
  </si>
  <si>
    <t>NUM.number.HR.Res.HH.ThermalNew.SH.Solids.WH.Solids.NoSolar</t>
  </si>
  <si>
    <t>NUM.number.HR.Res.HH.ThermalNew.SH.Solids.WH.LPG.NoSolar</t>
  </si>
  <si>
    <t>NUM.number.HR.Res.HH.ThermalNew.SH.Solids.WH.LPG.Solar</t>
  </si>
  <si>
    <t>NUM.number.HR.Res.HH.ThermalNew.SH.Solids.WH.Elc.NoSolar</t>
  </si>
  <si>
    <t>NUM.number.HR.Res.HH.ThermalNew.SH.Solids.WH.Elc.Solar</t>
  </si>
  <si>
    <t>NUM.number.HR.Res.HH.ThermalNew.SH.Solids.CO.Solids</t>
  </si>
  <si>
    <t>NUM.number.HR.Res.HH.ThermalNew.SH.Solids.CO.LPG</t>
  </si>
  <si>
    <t>NUM.number.HR.Res.HH.ThermalNew.SH.Solids.CO.Elc</t>
  </si>
  <si>
    <t>NUM.number.HR.Res.HH.ThermalNew.SH.LPG</t>
  </si>
  <si>
    <t>NUM.number.HR.Res.HH.ThermalNew.SH.LPG.SH</t>
  </si>
  <si>
    <t>NUM.number.HR.Res.HH.ThermalNew.SH.LPG.SC.AC</t>
  </si>
  <si>
    <t>NUM.number.HR.Res.HH.ThermalNew.SH.LPG.WH.LPG.NoSolar</t>
  </si>
  <si>
    <t>NUM.number.HR.Res.HH.ThermalNew.SH.LPG.WH.LPG.Solar</t>
  </si>
  <si>
    <t>NUM.number.HR.Res.HH.ThermalNew.SH.LPG.WH.Elc.NoSolar</t>
  </si>
  <si>
    <t>NUM.number.HR.Res.HH.ThermalNew.SH.LPG.WH.Elc.Solar</t>
  </si>
  <si>
    <t>NUM.number.HR.Res.HH.ThermalNew.SH.LPG.CO.LPG</t>
  </si>
  <si>
    <t>NUM.number.HR.Res.HH.ThermalNew.SH.LPG.CO.Elc</t>
  </si>
  <si>
    <t>NUM.number.HR.Res.HH.ThermalNew.SH.Oil</t>
  </si>
  <si>
    <t>NUM.number.HR.Res.HH.ThermalNew.SH.Oil.SH</t>
  </si>
  <si>
    <t>NUM.number.HR.Res.HH.ThermalNew.SH.Oil.SC.AC</t>
  </si>
  <si>
    <t>NUM.number.HR.Res.HH.ThermalNew.SH.Oil.WH.Oil.NoSolar</t>
  </si>
  <si>
    <t>NUM.number.HR.Res.HH.ThermalNew.SH.Oil.WH.Oil.Solar</t>
  </si>
  <si>
    <t>NUM.number.HR.Res.HH.ThermalNew.SH.Oil.WH.Elc.NoSolar</t>
  </si>
  <si>
    <t>NUM.number.HR.Res.HH.ThermalNew.SH.Oil.WH.Elc.Solar</t>
  </si>
  <si>
    <t>NUM.number.HR.Res.HH.ThermalNew.SH.Oil.CO.LPG</t>
  </si>
  <si>
    <t>NUM.number.HR.Res.HH.ThermalNew.SH.Oil.CO.Elc</t>
  </si>
  <si>
    <t>NUM.number.HR.Res.HH.ThermalNew.SH.Gas</t>
  </si>
  <si>
    <t>NUM.number.HR.Res.HH.ThermalNew.SH.Gas.SH</t>
  </si>
  <si>
    <t>NUM.number.HR.Res.HH.ThermalNew.SH.Gas.SC.AC</t>
  </si>
  <si>
    <t>NUM.number.HR.Res.HH.ThermalNew.SH.Gas.WH.Gas.NoSolar</t>
  </si>
  <si>
    <t>NUM.number.HR.Res.HH.ThermalNew.SH.Gas.WH.Gas.Solar</t>
  </si>
  <si>
    <t>NUM.number.HR.Res.HH.ThermalNew.SH.Gas.WH.Elc.NoSolar</t>
  </si>
  <si>
    <t>NUM.number.HR.Res.HH.ThermalNew.SH.Gas.WH.Elc.Solar</t>
  </si>
  <si>
    <t>NUM.number.HR.Res.HH.ThermalNew.SH.Gas.CO.Gas</t>
  </si>
  <si>
    <t>NUM.number.HR.Res.HH.ThermalNew.SH.Gas.CO.Elc</t>
  </si>
  <si>
    <t>NUM.number.HR.Res.HH.ThermalNew.SH.Biomass</t>
  </si>
  <si>
    <t>NUM.number.HR.Res.HH.ThermalNew.SH.Biomass.SH</t>
  </si>
  <si>
    <t>NUM.number.HR.Res.HH.ThermalNew.SH.Biomass.SC.AC</t>
  </si>
  <si>
    <t>NUM.number.HR.Res.HH.ThermalNew.SH.Biomass.WH.Biomass.NoSolar</t>
  </si>
  <si>
    <t>NUM.number.HR.Res.HH.ThermalNew.SH.Biomass.WH.Biomass.Solar</t>
  </si>
  <si>
    <t>NUM.number.HR.Res.HH.ThermalNew.SH.Biomass.WH.LPG.NoSolar</t>
  </si>
  <si>
    <t>NUM.number.HR.Res.HH.ThermalNew.SH.Biomass.WH.LPG.Solar</t>
  </si>
  <si>
    <t>NUM.number.HR.Res.HH.ThermalNew.SH.Biomass.WH.Elc.NoSolar</t>
  </si>
  <si>
    <t>NUM.number.HR.Res.HH.ThermalNew.SH.Biomass.WH.Elc.Solar</t>
  </si>
  <si>
    <t>NUM.number.HR.Res.HH.ThermalNew.SH.Biomass.CO.Biomass</t>
  </si>
  <si>
    <t>NUM.number.HR.Res.HH.ThermalNew.SH.Biomass.CO.LPG</t>
  </si>
  <si>
    <t>NUM.number.HR.Res.HH.ThermalNew.SH.Biomass.CO.Elc</t>
  </si>
  <si>
    <t>NUM.number.HR.Res.HH.ThermalNew.SH.Geo</t>
  </si>
  <si>
    <t>NUM.number.HR.Res.HH.ThermalNew.SH.Geo.SH</t>
  </si>
  <si>
    <t>NUM.number.HR.Res.HH.ThermalNew.SH.Geo.SC.AC</t>
  </si>
  <si>
    <t>NUM.number.HR.Res.HH.ThermalNew.SH.Geo.WH.Geo.NoSolar</t>
  </si>
  <si>
    <t>NUM.number.HR.Res.HH.ThermalNew.SH.Geo.WH.Geo.Solar</t>
  </si>
  <si>
    <t>NUM.number.HR.Res.HH.ThermalNew.SH.Geo.WH.Elc.NoSolar</t>
  </si>
  <si>
    <t>NUM.number.HR.Res.HH.ThermalNew.SH.Geo.WH.Elc.Solar</t>
  </si>
  <si>
    <t>NUM.number.HR.Res.HH.ThermalNew.SH.Geo.CO.LPG</t>
  </si>
  <si>
    <t>NUM.number.HR.Res.HH.ThermalNew.SH.Geo.CO.Elc</t>
  </si>
  <si>
    <t>NUM.number.HR.Res.HH.ThermalNew.SH.DistrHeat</t>
  </si>
  <si>
    <t>NUM.number.HR.Res.HH.ThermalNew.SH.DistrHeat.SH</t>
  </si>
  <si>
    <t>NUM.number.HR.Res.HH.ThermalNew.SH.DistrHeat.SC.AC</t>
  </si>
  <si>
    <t>NUM.number.HR.Res.HH.ThermalNew.SH.DistrHeat.WH.DistrHeat.NoSolar</t>
  </si>
  <si>
    <t>NUM.number.HR.Res.HH.ThermalNew.SH.DistrHeat.WH.DistrHeat.Solar</t>
  </si>
  <si>
    <t>NUM.number.HR.Res.HH.ThermalNew.SH.DistrHeat.WH.Elc.NoSolar</t>
  </si>
  <si>
    <t>NUM.number.HR.Res.HH.ThermalNew.SH.DistrHeat.WH.Elc.Solar</t>
  </si>
  <si>
    <t>NUM.number.HR.Res.HH.ThermalNew.SH.DistrHeat.CO.LPG</t>
  </si>
  <si>
    <t>NUM.number.HR.Res.HH.ThermalNew.SH.DistrHeat.CO.Elc</t>
  </si>
  <si>
    <t>NUM.number.HR.Res.HH.ThermalNew.SH.AdvElc</t>
  </si>
  <si>
    <t>NUM.number.HR.Res.HH.ThermalNew.SH.AdvElc.SH</t>
  </si>
  <si>
    <t>NUM.number.HR.Res.HH.ThermalNew.SH.AdvElc.SC.AC</t>
  </si>
  <si>
    <t>NUM.number.HR.Res.HH.ThermalNew.SH.AdvElc.WH.LPG.NoSolar</t>
  </si>
  <si>
    <t>NUM.number.HR.Res.HH.ThermalNew.SH.AdvElc.WH.LPG.Solar</t>
  </si>
  <si>
    <t>NUM.number.HR.Res.HH.ThermalNew.SH.AdvElc.WH.Elc.NoSolar</t>
  </si>
  <si>
    <t>NUM.number.HR.Res.HH.ThermalNew.SH.AdvElc.WH.Elc.Solar</t>
  </si>
  <si>
    <t>NUM.number.HR.Res.HH.ThermalNew.SH.AdvElc.CO.LPG</t>
  </si>
  <si>
    <t>NUM.number.HR.Res.HH.ThermalNew.SH.AdvElc.CO.Elc</t>
  </si>
  <si>
    <t>NUM.number.HR.Res.HH.ThermalNew.SH.ConvElc</t>
  </si>
  <si>
    <t>NUM.number.HR.Res.HH.ThermalNew.SH.ConvElc.SH</t>
  </si>
  <si>
    <t>NUM.number.HR.Res.HH.ThermalNew.SH.ConvElc.SC.AC</t>
  </si>
  <si>
    <t>NUM.number.HR.Res.HH.ThermalNew.SH.ConvElc.WH.LPG.NoSolar</t>
  </si>
  <si>
    <t>NUM.number.HR.Res.HH.ThermalNew.SH.ConvElc.WH.LPG.Solar</t>
  </si>
  <si>
    <t>NUM.number.HR.Res.HH.ThermalNew.SH.ConvElc.WH.Elc.NoSolar</t>
  </si>
  <si>
    <t>NUM.number.HR.Res.HH.ThermalNew.SH.ConvElc.WH.Elc.Solar</t>
  </si>
  <si>
    <t>NUM.number.HR.Res.HH.ThermalNew.SH.ConvElc.CO.LPG</t>
  </si>
  <si>
    <t>NUM.number.HR.Res.HH.ThermalNew.SH.ConvElc.CO.Elc</t>
  </si>
  <si>
    <t>HR - New equipment installations in new and renovated households (detailed structure)</t>
  </si>
  <si>
    <t>NUM.number.HR.Res.HHnew.ThermalNew.SH.Solids</t>
  </si>
  <si>
    <t>NUM.number.HR.Res.HHnew.ThermalNew.SH.Solids.SH</t>
  </si>
  <si>
    <t>NUM.number.HR.Res.HHnew.ThermalNew.SH.Solids.SC.AC</t>
  </si>
  <si>
    <t>NUM.number.HR.Res.HHnew.ThermalNew.SH.Solids.WH.Solids.NoSolar</t>
  </si>
  <si>
    <t>NUM.number.HR.Res.HHnew.ThermalNew.SH.Solids.WH.LPG.NoSolar</t>
  </si>
  <si>
    <t>NUM.number.HR.Res.HHnew.ThermalNew.SH.Solids.WH.LPG.Solar</t>
  </si>
  <si>
    <t>NUM.number.HR.Res.HHnew.ThermalNew.SH.Solids.WH.Elc.NoSolar</t>
  </si>
  <si>
    <t>NUM.number.HR.Res.HHnew.ThermalNew.SH.Solids.WH.Elc.Solar</t>
  </si>
  <si>
    <t>NUM.number.HR.Res.HHnew.ThermalNew.SH.Solids.CO.Solids</t>
  </si>
  <si>
    <t>NUM.number.HR.Res.HHnew.ThermalNew.SH.Solids.CO.LPG</t>
  </si>
  <si>
    <t>NUM.number.HR.Res.HHnew.ThermalNew.SH.Solids.CO.Elc</t>
  </si>
  <si>
    <t>NUM.number.HR.Res.HHnew.ThermalNew.SH.LPG</t>
  </si>
  <si>
    <t>NUM.number.HR.Res.HHnew.ThermalNew.SH.LPG.SH</t>
  </si>
  <si>
    <t>NUM.number.HR.Res.HHnew.ThermalNew.SH.LPG.SC.AC</t>
  </si>
  <si>
    <t>NUM.number.HR.Res.HHnew.ThermalNew.SH.LPG.WH.LPG.NoSolar</t>
  </si>
  <si>
    <t>NUM.number.HR.Res.HHnew.ThermalNew.SH.LPG.WH.LPG.Solar</t>
  </si>
  <si>
    <t>NUM.number.HR.Res.HHnew.ThermalNew.SH.LPG.WH.Elc.NoSolar</t>
  </si>
  <si>
    <t>NUM.number.HR.Res.HHnew.ThermalNew.SH.LPG.WH.Elc.Solar</t>
  </si>
  <si>
    <t>NUM.number.HR.Res.HHnew.ThermalNew.SH.LPG.CO.LPG</t>
  </si>
  <si>
    <t>NUM.number.HR.Res.HHnew.ThermalNew.SH.LPG.CO.Elc</t>
  </si>
  <si>
    <t>NUM.number.HR.Res.HHnew.ThermalNew.SH.Oil</t>
  </si>
  <si>
    <t>NUM.number.HR.Res.HHnew.ThermalNew.SH.Oil.SH</t>
  </si>
  <si>
    <t>NUM.number.HR.Res.HHnew.ThermalNew.SH.Oil.SC.AC</t>
  </si>
  <si>
    <t>NUM.number.HR.Res.HHnew.ThermalNew.SH.Oil.WH.Oil.NoSolar</t>
  </si>
  <si>
    <t>NUM.number.HR.Res.HHnew.ThermalNew.SH.Oil.WH.Oil.Solar</t>
  </si>
  <si>
    <t>NUM.number.HR.Res.HHnew.ThermalNew.SH.Oil.WH.Elc.NoSolar</t>
  </si>
  <si>
    <t>NUM.number.HR.Res.HHnew.ThermalNew.SH.Oil.WH.Elc.Solar</t>
  </si>
  <si>
    <t>NUM.number.HR.Res.HHnew.ThermalNew.SH.Oil.CO.LPG</t>
  </si>
  <si>
    <t>NUM.number.HR.Res.HHnew.ThermalNew.SH.Oil.CO.Elc</t>
  </si>
  <si>
    <t>NUM.number.HR.Res.HHnew.ThermalNew.SH.Gas</t>
  </si>
  <si>
    <t>NUM.number.HR.Res.HHnew.ThermalNew.SH.Gas.SH</t>
  </si>
  <si>
    <t>NUM.number.HR.Res.HHnew.ThermalNew.SH.Gas.SC.AC</t>
  </si>
  <si>
    <t>NUM.number.HR.Res.HHnew.ThermalNew.SH.Gas.WH.Gas.NoSolar</t>
  </si>
  <si>
    <t>NUM.number.HR.Res.HHnew.ThermalNew.SH.Gas.WH.Gas.Solar</t>
  </si>
  <si>
    <t>NUM.number.HR.Res.HHnew.ThermalNew.SH.Gas.WH.Elc.NoSolar</t>
  </si>
  <si>
    <t>NUM.number.HR.Res.HHnew.ThermalNew.SH.Gas.WH.Elc.Solar</t>
  </si>
  <si>
    <t>NUM.number.HR.Res.HHnew.ThermalNew.SH.Gas.CO.Gas</t>
  </si>
  <si>
    <t>NUM.number.HR.Res.HHnew.ThermalNew.SH.Gas.CO.Elc</t>
  </si>
  <si>
    <t>NUM.number.HR.Res.HHnew.ThermalNew.SH.Biomass</t>
  </si>
  <si>
    <t>NUM.number.HR.Res.HHnew.ThermalNew.SH.Biomass.SH</t>
  </si>
  <si>
    <t>NUM.number.HR.Res.HHnew.ThermalNew.SH.Biomass.SC.AC</t>
  </si>
  <si>
    <t>NUM.number.HR.Res.HHnew.ThermalNew.SH.Biomass.WH.Biomass.NoSolar</t>
  </si>
  <si>
    <t>NUM.number.HR.Res.HHnew.ThermalNew.SH.Biomass.WH.Biomass.Solar</t>
  </si>
  <si>
    <t>NUM.number.HR.Res.HHnew.ThermalNew.SH.Biomass.WH.LPG.NoSolar</t>
  </si>
  <si>
    <t>NUM.number.HR.Res.HHnew.ThermalNew.SH.Biomass.WH.LPG.Solar</t>
  </si>
  <si>
    <t>NUM.number.HR.Res.HHnew.ThermalNew.SH.Biomass.WH.Elc.NoSolar</t>
  </si>
  <si>
    <t>NUM.number.HR.Res.HHnew.ThermalNew.SH.Biomass.WH.Elc.Solar</t>
  </si>
  <si>
    <t>NUM.number.HR.Res.HHnew.ThermalNew.SH.Biomass.CO.Biomass</t>
  </si>
  <si>
    <t>NUM.number.HR.Res.HHnew.ThermalNew.SH.Biomass.CO.LPG</t>
  </si>
  <si>
    <t>NUM.number.HR.Res.HHnew.ThermalNew.SH.Biomass.CO.Elc</t>
  </si>
  <si>
    <t>NUM.number.HR.Res.HHnew.ThermalNew.SH.Geo</t>
  </si>
  <si>
    <t>NUM.number.HR.Res.HHnew.ThermalNew.SH.Geo.SH</t>
  </si>
  <si>
    <t>NUM.number.HR.Res.HHnew.ThermalNew.SH.Geo.SC.AC</t>
  </si>
  <si>
    <t>NUM.number.HR.Res.HHnew.ThermalNew.SH.Geo.WH.Geo.NoSolar</t>
  </si>
  <si>
    <t>NUM.number.HR.Res.HHnew.ThermalNew.SH.Geo.WH.Geo.Solar</t>
  </si>
  <si>
    <t>NUM.number.HR.Res.HHnew.ThermalNew.SH.Geo.WH.Elc.NoSolar</t>
  </si>
  <si>
    <t>NUM.number.HR.Res.HHnew.ThermalNew.SH.Geo.WH.Elc.Solar</t>
  </si>
  <si>
    <t>NUM.number.HR.Res.HHnew.ThermalNew.SH.Geo.CO.LPG</t>
  </si>
  <si>
    <t>NUM.number.HR.Res.HHnew.ThermalNew.SH.Geo.CO.Elc</t>
  </si>
  <si>
    <t>NUM.number.HR.Res.HHnew.ThermalNew.SH.DistrHeat</t>
  </si>
  <si>
    <t>NUM.number.HR.Res.HHnew.ThermalNew.SH.DistrHeat.SH</t>
  </si>
  <si>
    <t>NUM.number.HR.Res.HHnew.ThermalNew.SH.DistrHeat.SC.AC</t>
  </si>
  <si>
    <t>NUM.number.HR.Res.HHnew.ThermalNew.SH.DistrHeat.WH.DistrHeat.NoSolar</t>
  </si>
  <si>
    <t>NUM.number.HR.Res.HHnew.ThermalNew.SH.DistrHeat.WH.DistrHeat.Solar</t>
  </si>
  <si>
    <t>NUM.number.HR.Res.HHnew.ThermalNew.SH.DistrHeat.WH.Elc.NoSolar</t>
  </si>
  <si>
    <t>NUM.number.HR.Res.HHnew.ThermalNew.SH.DistrHeat.WH.Elc.Solar</t>
  </si>
  <si>
    <t>NUM.number.HR.Res.HHnew.ThermalNew.SH.DistrHeat.CO.LPG</t>
  </si>
  <si>
    <t>NUM.number.HR.Res.HHnew.ThermalNew.SH.DistrHeat.CO.Elc</t>
  </si>
  <si>
    <t>NUM.number.HR.Res.HHnew.ThermalNew.SH.AdvElc</t>
  </si>
  <si>
    <t>NUM.number.HR.Res.HHnew.ThermalNew.SH.AdvElc.SH</t>
  </si>
  <si>
    <t>NUM.number.HR.Res.HHnew.ThermalNew.SH.AdvElc.SC.AC</t>
  </si>
  <si>
    <t>NUM.number.HR.Res.HHnew.ThermalNew.SH.AdvElc.WH.LPG.NoSolar</t>
  </si>
  <si>
    <t>NUM.number.HR.Res.HHnew.ThermalNew.SH.AdvElc.WH.LPG.Solar</t>
  </si>
  <si>
    <t>NUM.number.HR.Res.HHnew.ThermalNew.SH.AdvElc.WH.Elc.NoSolar</t>
  </si>
  <si>
    <t>NUM.number.HR.Res.HHnew.ThermalNew.SH.AdvElc.WH.Elc.Solar</t>
  </si>
  <si>
    <t>NUM.number.HR.Res.HHnew.ThermalNew.SH.AdvElc.CO.LPG</t>
  </si>
  <si>
    <t>NUM.number.HR.Res.HHnew.ThermalNew.SH.AdvElc.CO.Elc</t>
  </si>
  <si>
    <t>NUM.number.HR.Res.HHnew.ThermalNew.SH.ConvElc</t>
  </si>
  <si>
    <t>NUM.number.HR.Res.HHnew.ThermalNew.SH.ConvElc.SH</t>
  </si>
  <si>
    <t>NUM.number.HR.Res.HHnew.ThermalNew.SH.ConvElc.SC.AC</t>
  </si>
  <si>
    <t>NUM.number.HR.Res.HHnew.ThermalNew.SH.ConvElc.WH.LPG.NoSolar</t>
  </si>
  <si>
    <t>NUM.number.HR.Res.HHnew.ThermalNew.SH.ConvElc.WH.LPG.Solar</t>
  </si>
  <si>
    <t>NUM.number.HR.Res.HHnew.ThermalNew.SH.ConvElc.WH.Elc.NoSolar</t>
  </si>
  <si>
    <t>NUM.number.HR.Res.HHnew.ThermalNew.SH.ConvElc.WH.Elc.Solar</t>
  </si>
  <si>
    <t>NUM.number.HR.Res.HHnew.ThermalNew.SH.ConvElc.CO.LPG</t>
  </si>
  <si>
    <t>NUM.number.HR.Res.HHnew.ThermalNew.SH.ConvElc.CO.Elc</t>
  </si>
  <si>
    <t>HR - New equipment installations via replacement (detailed structure)</t>
  </si>
  <si>
    <t>NUM.number.HR.Res.HH.ThermalRepl.SH.Solids</t>
  </si>
  <si>
    <t>NUM.number.HR.Res.HH.ThermalRepl.SH.Solids.SH</t>
  </si>
  <si>
    <t>NUM.number.HR.Res.HH.ThermalRepl.SH.Solids.SC.AC</t>
  </si>
  <si>
    <t>NUM.number.HR.Res.HH.ThermalRepl.SH.Solids.WH.Solids.NoSolar</t>
  </si>
  <si>
    <t>NUM.number.HR.Res.HH.ThermalRepl.SH.Solids.WH.LPG.NoSolar</t>
  </si>
  <si>
    <t>NUM.number.HR.Res.HH.ThermalRepl.SH.Solids.WH.LPG.Solar</t>
  </si>
  <si>
    <t>NUM.number.HR.Res.HH.ThermalRepl.SH.Solids.WH.Elc.NoSolar</t>
  </si>
  <si>
    <t>NUM.number.HR.Res.HH.ThermalRepl.SH.Solids.WH.Elc.Solar</t>
  </si>
  <si>
    <t>NUM.number.HR.Res.HH.ThermalRepl.SH.Solids.CO.Solids</t>
  </si>
  <si>
    <t>NUM.number.HR.Res.HH.ThermalRepl.SH.Solids.CO.LPG</t>
  </si>
  <si>
    <t>NUM.number.HR.Res.HH.ThermalRepl.SH.Solids.CO.Elc</t>
  </si>
  <si>
    <t>NUM.number.HR.Res.HH.ThermalRepl.SH.LPG</t>
  </si>
  <si>
    <t>NUM.number.HR.Res.HH.ThermalRepl.SH.LPG.SH</t>
  </si>
  <si>
    <t>NUM.number.HR.Res.HH.ThermalRepl.SH.LPG.SC.AC</t>
  </si>
  <si>
    <t>NUM.number.HR.Res.HH.ThermalRepl.SH.LPG.WH.LPG.NoSolar</t>
  </si>
  <si>
    <t>NUM.number.HR.Res.HH.ThermalRepl.SH.LPG.WH.LPG.Solar</t>
  </si>
  <si>
    <t>NUM.number.HR.Res.HH.ThermalRepl.SH.LPG.WH.Elc.NoSolar</t>
  </si>
  <si>
    <t>NUM.number.HR.Res.HH.ThermalRepl.SH.LPG.WH.Elc.Solar</t>
  </si>
  <si>
    <t>NUM.number.HR.Res.HH.ThermalRepl.SH.LPG.CO.LPG</t>
  </si>
  <si>
    <t>NUM.number.HR.Res.HH.ThermalRepl.SH.LPG.CO.Elc</t>
  </si>
  <si>
    <t>NUM.number.HR.Res.HH.ThermalRepl.SH.Oil</t>
  </si>
  <si>
    <t>NUM.number.HR.Res.HH.ThermalRepl.SH.Oil.SH</t>
  </si>
  <si>
    <t>NUM.number.HR.Res.HH.ThermalRepl.SH.Oil.SC.AC</t>
  </si>
  <si>
    <t>NUM.number.HR.Res.HH.ThermalRepl.SH.Oil.WH.Oil.NoSolar</t>
  </si>
  <si>
    <t>NUM.number.HR.Res.HH.ThermalRepl.SH.Oil.WH.Oil.Solar</t>
  </si>
  <si>
    <t>NUM.number.HR.Res.HH.ThermalRepl.SH.Oil.WH.Elc.NoSolar</t>
  </si>
  <si>
    <t>NUM.number.HR.Res.HH.ThermalRepl.SH.Oil.WH.Elc.Solar</t>
  </si>
  <si>
    <t>NUM.number.HR.Res.HH.ThermalRepl.SH.Oil.CO.LPG</t>
  </si>
  <si>
    <t>NUM.number.HR.Res.HH.ThermalRepl.SH.Oil.CO.Elc</t>
  </si>
  <si>
    <t>NUM.number.HR.Res.HH.ThermalRepl.SH.Gas</t>
  </si>
  <si>
    <t>NUM.number.HR.Res.HH.ThermalRepl.SH.Gas.SH</t>
  </si>
  <si>
    <t>NUM.number.HR.Res.HH.ThermalRepl.SH.Gas.SC.AC</t>
  </si>
  <si>
    <t>NUM.number.HR.Res.HH.ThermalRepl.SH.Gas.WH.Gas.NoSolar</t>
  </si>
  <si>
    <t>NUM.number.HR.Res.HH.ThermalRepl.SH.Gas.WH.Gas.Solar</t>
  </si>
  <si>
    <t>NUM.number.HR.Res.HH.ThermalRepl.SH.Gas.WH.Elc.NoSolar</t>
  </si>
  <si>
    <t>NUM.number.HR.Res.HH.ThermalRepl.SH.Gas.WH.Elc.Solar</t>
  </si>
  <si>
    <t>NUM.number.HR.Res.HH.ThermalRepl.SH.Gas.CO.Gas</t>
  </si>
  <si>
    <t>NUM.number.HR.Res.HH.ThermalRepl.SH.Gas.CO.Elc</t>
  </si>
  <si>
    <t>NUM.number.HR.Res.HH.ThermalRepl.SH.Biomass</t>
  </si>
  <si>
    <t>NUM.number.HR.Res.HH.ThermalRepl.SH.Biomass.SH</t>
  </si>
  <si>
    <t>NUM.number.HR.Res.HH.ThermalRepl.SH.Biomass.SC.AC</t>
  </si>
  <si>
    <t>NUM.number.HR.Res.HH.ThermalRepl.SH.Biomass.WH.Biomass.NoSolar</t>
  </si>
  <si>
    <t>NUM.number.HR.Res.HH.ThermalRepl.SH.Biomass.WH.Biomass.Solar</t>
  </si>
  <si>
    <t>NUM.number.HR.Res.HH.ThermalRepl.SH.Biomass.WH.LPG.NoSolar</t>
  </si>
  <si>
    <t>NUM.number.HR.Res.HH.ThermalRepl.SH.Biomass.WH.LPG.Solar</t>
  </si>
  <si>
    <t>NUM.number.HR.Res.HH.ThermalRepl.SH.Biomass.WH.Elc.NoSolar</t>
  </si>
  <si>
    <t>NUM.number.HR.Res.HH.ThermalRepl.SH.Biomass.WH.Elc.Solar</t>
  </si>
  <si>
    <t>NUM.number.HR.Res.HH.ThermalRepl.SH.Biomass.CO.Biomass</t>
  </si>
  <si>
    <t>NUM.number.HR.Res.HH.ThermalRepl.SH.Biomass.CO.LPG</t>
  </si>
  <si>
    <t>NUM.number.HR.Res.HH.ThermalRepl.SH.Biomass.CO.Elc</t>
  </si>
  <si>
    <t>NUM.number.HR.Res.HH.ThermalRepl.SH.Geo</t>
  </si>
  <si>
    <t>NUM.number.HR.Res.HH.ThermalRepl.SH.Geo.SH</t>
  </si>
  <si>
    <t>NUM.number.HR.Res.HH.ThermalRepl.SH.Geo.SC.AC</t>
  </si>
  <si>
    <t>NUM.number.HR.Res.HH.ThermalRepl.SH.Geo.WH.Geo.NoSolar</t>
  </si>
  <si>
    <t>NUM.number.HR.Res.HH.ThermalRepl.SH.Geo.WH.Geo.Solar</t>
  </si>
  <si>
    <t>NUM.number.HR.Res.HH.ThermalRepl.SH.Geo.WH.Elc.NoSolar</t>
  </si>
  <si>
    <t>NUM.number.HR.Res.HH.ThermalRepl.SH.Geo.WH.Elc.Solar</t>
  </si>
  <si>
    <t>NUM.number.HR.Res.HH.ThermalRepl.SH.Geo.CO.LPG</t>
  </si>
  <si>
    <t>NUM.number.HR.Res.HH.ThermalRepl.SH.Geo.CO.Elc</t>
  </si>
  <si>
    <t>NUM.number.HR.Res.HH.ThermalRepl.SH.DistrHeat</t>
  </si>
  <si>
    <t>NUM.number.HR.Res.HH.ThermalRepl.SH.DistrHeat.SH</t>
  </si>
  <si>
    <t>NUM.number.HR.Res.HH.ThermalRepl.SH.DistrHeat.SC.AC</t>
  </si>
  <si>
    <t>NUM.number.HR.Res.HH.ThermalRepl.SH.DistrHeat.WH.DistrHeat.NoSolar</t>
  </si>
  <si>
    <t>NUM.number.HR.Res.HH.ThermalRepl.SH.DistrHeat.WH.DistrHeat.Solar</t>
  </si>
  <si>
    <t>NUM.number.HR.Res.HH.ThermalRepl.SH.DistrHeat.WH.Elc.NoSolar</t>
  </si>
  <si>
    <t>NUM.number.HR.Res.HH.ThermalRepl.SH.DistrHeat.WH.Elc.Solar</t>
  </si>
  <si>
    <t>NUM.number.HR.Res.HH.ThermalRepl.SH.DistrHeat.CO.LPG</t>
  </si>
  <si>
    <t>NUM.number.HR.Res.HH.ThermalRepl.SH.DistrHeat.CO.Elc</t>
  </si>
  <si>
    <t>NUM.number.HR.Res.HH.ThermalRepl.SH.AdvElc</t>
  </si>
  <si>
    <t>NUM.number.HR.Res.HH.ThermalRepl.SH.AdvElc.SH</t>
  </si>
  <si>
    <t>NUM.number.HR.Res.HH.ThermalRepl.SH.AdvElc.SC.AC</t>
  </si>
  <si>
    <t>NUM.number.HR.Res.HH.ThermalRepl.SH.AdvElc.WH.LPG.NoSolar</t>
  </si>
  <si>
    <t>NUM.number.HR.Res.HH.ThermalRepl.SH.AdvElc.WH.LPG.Solar</t>
  </si>
  <si>
    <t>NUM.number.HR.Res.HH.ThermalRepl.SH.AdvElc.WH.Elc.NoSolar</t>
  </si>
  <si>
    <t>NUM.number.HR.Res.HH.ThermalRepl.SH.AdvElc.WH.Elc.Solar</t>
  </si>
  <si>
    <t>NUM.number.HR.Res.HH.ThermalRepl.SH.AdvElc.CO.LPG</t>
  </si>
  <si>
    <t>NUM.number.HR.Res.HH.ThermalRepl.SH.AdvElc.CO.Elc</t>
  </si>
  <si>
    <t>NUM.number.HR.Res.HH.ThermalRepl.SH.ConvElc</t>
  </si>
  <si>
    <t>NUM.number.HR.Res.HH.ThermalRepl.SH.ConvElc.SH</t>
  </si>
  <si>
    <t>NUM.number.HR.Res.HH.ThermalRepl.SH.ConvElc.SC.AC</t>
  </si>
  <si>
    <t>NUM.number.HR.Res.HH.ThermalRepl.SH.ConvElc.WH.LPG.NoSolar</t>
  </si>
  <si>
    <t>NUM.number.HR.Res.HH.ThermalRepl.SH.ConvElc.WH.LPG.Solar</t>
  </si>
  <si>
    <t>NUM.number.HR.Res.HH.ThermalRepl.SH.ConvElc.WH.Elc.NoSolar</t>
  </si>
  <si>
    <t>NUM.number.HR.Res.HH.ThermalRepl.SH.ConvElc.WH.Elc.Solar</t>
  </si>
  <si>
    <t>NUM.number.HR.Res.HH.ThermalRepl.SH.ConvElc.CO.LPG</t>
  </si>
  <si>
    <t>NUM.number.HR.Res.HH.ThermalRepl.SH.ConvElc.CO.Elc</t>
  </si>
  <si>
    <t>HR - Equipment installations in 2021 - vintage structure</t>
  </si>
  <si>
    <t>VIN.number.HR.Res.HH.Thermal.SH.Solids</t>
  </si>
  <si>
    <t>VIN.number.HR.Res.HH.Thermal.SH.Solids.SH</t>
  </si>
  <si>
    <t>VIN.number.HR.Res.HH.Thermal.SH.Solids.SC.AC</t>
  </si>
  <si>
    <t>VIN.number.HR.Res.HH.Thermal.SH.Solids.WH.Solids.NoSolar</t>
  </si>
  <si>
    <t>VIN.number.HR.Res.HH.Thermal.SH.Solids.WH.LPG.NoSolar</t>
  </si>
  <si>
    <t>VIN.number.HR.Res.HH.Thermal.SH.Solids.WH.LPG.Solar</t>
  </si>
  <si>
    <t>VIN.number.HR.Res.HH.Thermal.SH.Solids.WH.Elc.NoSolar</t>
  </si>
  <si>
    <t>VIN.number.HR.Res.HH.Thermal.SH.Solids.WH.Elc.Solar</t>
  </si>
  <si>
    <t>VIN.number.HR.Res.HH.Thermal.SH.Solids.CO.Solids</t>
  </si>
  <si>
    <t>VIN.number.HR.Res.HH.Thermal.SH.Solids.CO.LPG</t>
  </si>
  <si>
    <t>VIN.number.HR.Res.HH.Thermal.SH.Solids.CO.Elc</t>
  </si>
  <si>
    <t>VIN.number.HR.Res.HH.Thermal.SH.LPG</t>
  </si>
  <si>
    <t>VIN.number.HR.Res.HH.Thermal.SH.LPG.SH</t>
  </si>
  <si>
    <t>VIN.number.HR.Res.HH.Thermal.SH.LPG.SC.AC</t>
  </si>
  <si>
    <t>VIN.number.HR.Res.HH.Thermal.SH.LPG.WH.LPG.NoSolar</t>
  </si>
  <si>
    <t>VIN.number.HR.Res.HH.Thermal.SH.LPG.WH.LPG.Solar</t>
  </si>
  <si>
    <t>VIN.number.HR.Res.HH.Thermal.SH.LPG.WH.Elc.NoSolar</t>
  </si>
  <si>
    <t>VIN.number.HR.Res.HH.Thermal.SH.LPG.WH.Elc.Solar</t>
  </si>
  <si>
    <t>VIN.number.HR.Res.HH.Thermal.SH.LPG.CO.LPG</t>
  </si>
  <si>
    <t>VIN.number.HR.Res.HH.Thermal.SH.LPG.CO.Elc</t>
  </si>
  <si>
    <t>VIN.number.HR.Res.HH.Thermal.SH.Oil</t>
  </si>
  <si>
    <t>VIN.number.HR.Res.HH.Thermal.SH.Oil.SH</t>
  </si>
  <si>
    <t>VIN.number.HR.Res.HH.Thermal.SH.Oil.SC.AC</t>
  </si>
  <si>
    <t>VIN.number.HR.Res.HH.Thermal.SH.Oil.WH.Oil.NoSolar</t>
  </si>
  <si>
    <t>VIN.number.HR.Res.HH.Thermal.SH.Oil.WH.Oil.Solar</t>
  </si>
  <si>
    <t>VIN.number.HR.Res.HH.Thermal.SH.Oil.WH.Elc.NoSolar</t>
  </si>
  <si>
    <t>VIN.number.HR.Res.HH.Thermal.SH.Oil.WH.Elc.Solar</t>
  </si>
  <si>
    <t>VIN.number.HR.Res.HH.Thermal.SH.Oil.CO.LPG</t>
  </si>
  <si>
    <t>VIN.number.HR.Res.HH.Thermal.SH.Oil.CO.Elc</t>
  </si>
  <si>
    <t>VIN.number.HR.Res.HH.Thermal.SH.Gas</t>
  </si>
  <si>
    <t>VIN.number.HR.Res.HH.Thermal.SH.Gas.SH</t>
  </si>
  <si>
    <t>VIN.number.HR.Res.HH.Thermal.SH.Gas.SC.AC</t>
  </si>
  <si>
    <t>VIN.number.HR.Res.HH.Thermal.SH.Gas.WH.Gas.NoSolar</t>
  </si>
  <si>
    <t>VIN.number.HR.Res.HH.Thermal.SH.Gas.WH.Gas.Solar</t>
  </si>
  <si>
    <t>VIN.number.HR.Res.HH.Thermal.SH.Gas.WH.Elc.NoSolar</t>
  </si>
  <si>
    <t>VIN.number.HR.Res.HH.Thermal.SH.Gas.WH.Elc.Solar</t>
  </si>
  <si>
    <t>VIN.number.HR.Res.HH.Thermal.SH.Gas.CO.Gas</t>
  </si>
  <si>
    <t>VIN.number.HR.Res.HH.Thermal.SH.Gas.CO.Elc</t>
  </si>
  <si>
    <t>VIN.number.HR.Res.HH.Thermal.SH.Biomass</t>
  </si>
  <si>
    <t>VIN.number.HR.Res.HH.Thermal.SH.Biomass.SH</t>
  </si>
  <si>
    <t>VIN.number.HR.Res.HH.Thermal.SH.Biomass.SC.AC</t>
  </si>
  <si>
    <t>VIN.number.HR.Res.HH.Thermal.SH.Biomass.WH.Biomass.NoSolar</t>
  </si>
  <si>
    <t>VIN.number.HR.Res.HH.Thermal.SH.Biomass.WH.Biomass.Solar</t>
  </si>
  <si>
    <t>VIN.number.HR.Res.HH.Thermal.SH.Biomass.WH.LPG.NoSolar</t>
  </si>
  <si>
    <t>VIN.number.HR.Res.HH.Thermal.SH.Biomass.WH.LPG.Solar</t>
  </si>
  <si>
    <t>VIN.number.HR.Res.HH.Thermal.SH.Biomass.WH.Elc.NoSolar</t>
  </si>
  <si>
    <t>VIN.number.HR.Res.HH.Thermal.SH.Biomass.WH.Elc.Solar</t>
  </si>
  <si>
    <t>VIN.number.HR.Res.HH.Thermal.SH.Biomass.CO.Biomass</t>
  </si>
  <si>
    <t>VIN.number.HR.Res.HH.Thermal.SH.Biomass.CO.LPG</t>
  </si>
  <si>
    <t>VIN.number.HR.Res.HH.Thermal.SH.Biomass.CO.Elc</t>
  </si>
  <si>
    <t>VIN.number.HR.Res.HH.Thermal.SH.Geo</t>
  </si>
  <si>
    <t>VIN.number.HR.Res.HH.Thermal.SH.Geo.SH</t>
  </si>
  <si>
    <t>VIN.number.HR.Res.HH.Thermal.SH.Geo.SC.AC</t>
  </si>
  <si>
    <t>VIN.number.HR.Res.HH.Thermal.SH.Geo.WH.Geo.NoSolar</t>
  </si>
  <si>
    <t>VIN.number.HR.Res.HH.Thermal.SH.Geo.WH.Geo.Solar</t>
  </si>
  <si>
    <t>VIN.number.HR.Res.HH.Thermal.SH.Geo.WH.Elc.NoSolar</t>
  </si>
  <si>
    <t>VIN.number.HR.Res.HH.Thermal.SH.Geo.WH.Elc.Solar</t>
  </si>
  <si>
    <t>VIN.number.HR.Res.HH.Thermal.SH.Geo.CO.LPG</t>
  </si>
  <si>
    <t>VIN.number.HR.Res.HH.Thermal.SH.Geo.CO.Elc</t>
  </si>
  <si>
    <t>VIN.number.HR.Res.HH.Thermal.SH.DistrHeat</t>
  </si>
  <si>
    <t>VIN.number.HR.Res.HH.Thermal.SH.DistrHeat.SH</t>
  </si>
  <si>
    <t>VIN.number.HR.Res.HH.Thermal.SH.DistrHeat.SC.AC</t>
  </si>
  <si>
    <t>VIN.number.HR.Res.HH.Thermal.SH.DistrHeat.WH.DistrHeat.NoSolar</t>
  </si>
  <si>
    <t>VIN.number.HR.Res.HH.Thermal.SH.DistrHeat.WH.DistrHeat.Solar</t>
  </si>
  <si>
    <t>VIN.number.HR.Res.HH.Thermal.SH.DistrHeat.WH.Elc.NoSolar</t>
  </si>
  <si>
    <t>VIN.number.HR.Res.HH.Thermal.SH.DistrHeat.WH.Elc.Solar</t>
  </si>
  <si>
    <t>VIN.number.HR.Res.HH.Thermal.SH.DistrHeat.CO.LPG</t>
  </si>
  <si>
    <t>VIN.number.HR.Res.HH.Thermal.SH.DistrHeat.CO.Elc</t>
  </si>
  <si>
    <t>VIN.number.HR.Res.HH.Thermal.SH.AdvElc</t>
  </si>
  <si>
    <t>VIN.number.HR.Res.HH.Thermal.SH.AdvElc.SH</t>
  </si>
  <si>
    <t>VIN.number.HR.Res.HH.Thermal.SH.AdvElc.SC.AC</t>
  </si>
  <si>
    <t>VIN.number.HR.Res.HH.Thermal.SH.AdvElc.WH.LPG.NoSolar</t>
  </si>
  <si>
    <t>VIN.number.HR.Res.HH.Thermal.SH.AdvElc.WH.LPG.Solar</t>
  </si>
  <si>
    <t>VIN.number.HR.Res.HH.Thermal.SH.AdvElc.WH.Elc.NoSolar</t>
  </si>
  <si>
    <t>VIN.number.HR.Res.HH.Thermal.SH.AdvElc.WH.Elc.Solar</t>
  </si>
  <si>
    <t>VIN.number.HR.Res.HH.Thermal.SH.AdvElc.CO.LPG</t>
  </si>
  <si>
    <t>VIN.number.HR.Res.HH.Thermal.SH.AdvElc.CO.Elc</t>
  </si>
  <si>
    <t>VIN.number.HR.Res.HH.Thermal.SH.ConvElc</t>
  </si>
  <si>
    <t>VIN.number.HR.Res.HH.Thermal.SH.ConvElc.SH</t>
  </si>
  <si>
    <t>VIN.number.HR.Res.HH.Thermal.SH.ConvElc.SC.AC</t>
  </si>
  <si>
    <t>VIN.number.HR.Res.HH.Thermal.SH.ConvElc.WH.LPG.NoSolar</t>
  </si>
  <si>
    <t>VIN.number.HR.Res.HH.Thermal.SH.ConvElc.WH.LPG.Solar</t>
  </si>
  <si>
    <t>VIN.number.HR.Res.HH.Thermal.SH.ConvElc.WH.Elc.NoSolar</t>
  </si>
  <si>
    <t>VIN.number.HR.Res.HH.Thermal.SH.ConvElc.WH.Elc.Solar</t>
  </si>
  <si>
    <t>VIN.number.HR.Res.HH.Thermal.SH.ConvElc.CO.LPG</t>
  </si>
  <si>
    <t>VIN.number.HR.Res.HH.Thermal.SH.ConvElc.CO.Elc</t>
  </si>
  <si>
    <t>HR - Final energy consumption (detailed structure)</t>
  </si>
  <si>
    <t>FEC.ktoe.HR.Res.HH.Thermal.SH.Solids</t>
  </si>
  <si>
    <t>FEC.ktoe.HR.Res.HH.Thermal.SH.Solids.SH</t>
  </si>
  <si>
    <t>FEC.ktoe.HR.Res.HH.Thermal.SH.Solids.SH.Solids</t>
  </si>
  <si>
    <t>FEC.ktoe.HR.Res.HH.Thermal.SH.Solids.SH.Elec</t>
  </si>
  <si>
    <t>FEC.ktoe.HR.Res.HH.Thermal.SH.Solids.SC</t>
  </si>
  <si>
    <t>FEC.ktoe.HR.Res.HH.Thermal.SH.Solids.SC.AC.Elec</t>
  </si>
  <si>
    <t>FEC.ktoe.HR.Res.HH.Thermal.SH.Solids.WH</t>
  </si>
  <si>
    <t>FEC.ktoe.HR.Res.HH.Thermal.SH.Solids.WH.Solids.NoSolar.Solids</t>
  </si>
  <si>
    <t>FEC.ktoe.HR.Res.HH.Thermal.SH.Solids.WH.LPG.NoSolar.LPG</t>
  </si>
  <si>
    <t>FEC.ktoe.HR.Res.HH.Thermal.SH.Solids.WH.LPG.Solar</t>
  </si>
  <si>
    <t>FEC.ktoe.HR.Res.HH.Thermal.SH.Solids.WH.LPG.Solar.LPG</t>
  </si>
  <si>
    <t>FEC.ktoe.HR.Res.HH.Thermal.SH.Solids.WH.LPG.Solar.Solar</t>
  </si>
  <si>
    <t>FEC.ktoe.HR.Res.HH.Thermal.SH.Solids.WH.Elc.NoSolar.Elec</t>
  </si>
  <si>
    <t>FEC.ktoe.HR.Res.HH.Thermal.SH.Solids.WH.Elc.Solar</t>
  </si>
  <si>
    <t>FEC.ktoe.HR.Res.HH.Thermal.SH.Solids.WH.Elc.Solar.Elec</t>
  </si>
  <si>
    <t>FEC.ktoe.HR.Res.HH.Thermal.SH.Solids.WH.Elc.Solar.Solar</t>
  </si>
  <si>
    <t>FEC.ktoe.HR.Res.HH.Thermal.SH.Solids.CO</t>
  </si>
  <si>
    <t>FEC.ktoe.HR.Res.HH.Thermal.SH.Solids.CO.Solids.Solids</t>
  </si>
  <si>
    <t>FEC.ktoe.HR.Res.HH.Thermal.SH.Solids.CO.LPG.LPG</t>
  </si>
  <si>
    <t>FEC.ktoe.HR.Res.HH.Thermal.SH.Solids.CO.Elc.Elec</t>
  </si>
  <si>
    <t>FEC.ktoe.HR.Res.HH.Thermal.SH.LPG</t>
  </si>
  <si>
    <t>FEC.ktoe.HR.Res.HH.Thermal.SH.LPG.SH</t>
  </si>
  <si>
    <t>FEC.ktoe.HR.Res.HH.Thermal.SH.LPG.SH.LPG</t>
  </si>
  <si>
    <t>FEC.ktoe.HR.Res.HH.Thermal.SH.LPG.SH.Elec</t>
  </si>
  <si>
    <t>FEC.ktoe.HR.Res.HH.Thermal.SH.LPG.SC</t>
  </si>
  <si>
    <t>FEC.ktoe.HR.Res.HH.Thermal.SH.LPG.SC.AC.Elec</t>
  </si>
  <si>
    <t>FEC.ktoe.HR.Res.HH.Thermal.SH.LPG.WH</t>
  </si>
  <si>
    <t>FEC.ktoe.HR.Res.HH.Thermal.SH.LPG.WH.LPG.NoSolar.LPG</t>
  </si>
  <si>
    <t>FEC.ktoe.HR.Res.HH.Thermal.SH.LPG.WH.LPG.Solar</t>
  </si>
  <si>
    <t>FEC.ktoe.HR.Res.HH.Thermal.SH.LPG.WH.LPG.Solar.LPG</t>
  </si>
  <si>
    <t>FEC.ktoe.HR.Res.HH.Thermal.SH.LPG.WH.LPG.Solar.Solar</t>
  </si>
  <si>
    <t>FEC.ktoe.HR.Res.HH.Thermal.SH.LPG.WH.Elc.NoSolar.Elec</t>
  </si>
  <si>
    <t>FEC.ktoe.HR.Res.HH.Thermal.SH.LPG.WH.Elc.Solar</t>
  </si>
  <si>
    <t>FEC.ktoe.HR.Res.HH.Thermal.SH.LPG.WH.Elc.Solar.Elec</t>
  </si>
  <si>
    <t>FEC.ktoe.HR.Res.HH.Thermal.SH.LPG.WH.Elc.Solar.Solar</t>
  </si>
  <si>
    <t>FEC.ktoe.HR.Res.HH.Thermal.SH.LPG.CO</t>
  </si>
  <si>
    <t>FEC.ktoe.HR.Res.HH.Thermal.SH.LPG.CO.LPG.LPG</t>
  </si>
  <si>
    <t>FEC.ktoe.HR.Res.HH.Thermal.SH.LPG.CO.Elc.Elec</t>
  </si>
  <si>
    <t>FEC.ktoe.HR.Res.HH.Thermal.SH.Oil</t>
  </si>
  <si>
    <t>FEC.ktoe.HR.Res.HH.Thermal.SH.Oil.SH</t>
  </si>
  <si>
    <t>FEC.ktoe.HR.Res.HH.Thermal.SH.Oil.SH.Oil</t>
  </si>
  <si>
    <t>FEC.ktoe.HR.Res.HH.Thermal.SH.Oil.SH.Elec</t>
  </si>
  <si>
    <t>FEC.ktoe.HR.Res.HH.Thermal.SH.Oil.SC</t>
  </si>
  <si>
    <t>FEC.ktoe.HR.Res.HH.Thermal.SH.Oil.SC.AC.Elec</t>
  </si>
  <si>
    <t>FEC.ktoe.HR.Res.HH.Thermal.SH.Oil.WH</t>
  </si>
  <si>
    <t>FEC.ktoe.HR.Res.HH.Thermal.SH.Oil.WH.Oil.NoSolar.Oil</t>
  </si>
  <si>
    <t>FEC.ktoe.HR.Res.HH.Thermal.SH.Oil.WH.Oil.Solar</t>
  </si>
  <si>
    <t>FEC.ktoe.HR.Res.HH.Thermal.SH.Oil.WH.Oil.Solar.Oil</t>
  </si>
  <si>
    <t>FEC.ktoe.HR.Res.HH.Thermal.SH.Oil.WH.Oil.Solar.Solar</t>
  </si>
  <si>
    <t>FEC.ktoe.HR.Res.HH.Thermal.SH.Oil.WH.Elc.NoSolar.Elec</t>
  </si>
  <si>
    <t>FEC.ktoe.HR.Res.HH.Thermal.SH.Oil.WH.Elc.Solar</t>
  </si>
  <si>
    <t>FEC.ktoe.HR.Res.HH.Thermal.SH.Oil.WH.Elc.Solar.Elec</t>
  </si>
  <si>
    <t>FEC.ktoe.HR.Res.HH.Thermal.SH.Oil.WH.Elc.Solar.Solar</t>
  </si>
  <si>
    <t>FEC.ktoe.HR.Res.HH.Thermal.SH.Oil.CO</t>
  </si>
  <si>
    <t>FEC.ktoe.HR.Res.HH.Thermal.SH.Oil.CO.LPG.LPG</t>
  </si>
  <si>
    <t>FEC.ktoe.HR.Res.HH.Thermal.SH.Oil.CO.Elc.Elec</t>
  </si>
  <si>
    <t>FEC.ktoe.HR.Res.HH.Thermal.SH.Gas</t>
  </si>
  <si>
    <t>FEC.ktoe.HR.Res.HH.Thermal.SH.Gas.SH</t>
  </si>
  <si>
    <t>FEC.ktoe.HR.Res.HH.Thermal.SH.Gas.SH.Gas</t>
  </si>
  <si>
    <t>FEC.ktoe.HR.Res.HH.Thermal.SH.Gas.SH.Elec</t>
  </si>
  <si>
    <t>FEC.ktoe.HR.Res.HH.Thermal.SH.Gas.SC</t>
  </si>
  <si>
    <t>FEC.ktoe.HR.Res.HH.Thermal.SH.Gas.SC.AC.Elec</t>
  </si>
  <si>
    <t>FEC.ktoe.HR.Res.HH.Thermal.SH.Gas.WH</t>
  </si>
  <si>
    <t>FEC.ktoe.HR.Res.HH.Thermal.SH.Gas.WH.Gas.NoSolar.Gas</t>
  </si>
  <si>
    <t>FEC.ktoe.HR.Res.HH.Thermal.SH.Gas.WH.Gas.Solar</t>
  </si>
  <si>
    <t>FEC.ktoe.HR.Res.HH.Thermal.SH.Gas.WH.Gas.Solar.Gas</t>
  </si>
  <si>
    <t>FEC.ktoe.HR.Res.HH.Thermal.SH.Gas.WH.Gas.Solar.Solar</t>
  </si>
  <si>
    <t>FEC.ktoe.HR.Res.HH.Thermal.SH.Gas.WH.Elc.NoSolar.Elec</t>
  </si>
  <si>
    <t>FEC.ktoe.HR.Res.HH.Thermal.SH.Gas.WH.Elc.Solar</t>
  </si>
  <si>
    <t>FEC.ktoe.HR.Res.HH.Thermal.SH.Gas.WH.Elc.Solar.Elec</t>
  </si>
  <si>
    <t>FEC.ktoe.HR.Res.HH.Thermal.SH.Gas.WH.Elc.Solar.Solar</t>
  </si>
  <si>
    <t>FEC.ktoe.HR.Res.HH.Thermal.SH.Gas.CO</t>
  </si>
  <si>
    <t>FEC.ktoe.HR.Res.HH.Thermal.SH.Gas.CO.Gas.Gas</t>
  </si>
  <si>
    <t>FEC.ktoe.HR.Res.HH.Thermal.SH.Gas.CO.Elc.Elec</t>
  </si>
  <si>
    <t>FEC.ktoe.HR.Res.HH.Thermal.SH.Biomass</t>
  </si>
  <si>
    <t>FEC.ktoe.HR.Res.HH.Thermal.SH.Biomass.SH</t>
  </si>
  <si>
    <t>FEC.ktoe.HR.Res.HH.Thermal.SH.Biomass.SH.Biomass</t>
  </si>
  <si>
    <t>FEC.ktoe.HR.Res.HH.Thermal.SH.Biomass.SH.Elec</t>
  </si>
  <si>
    <t>FEC.ktoe.HR.Res.HH.Thermal.SH.Biomass.SC</t>
  </si>
  <si>
    <t>FEC.ktoe.HR.Res.HH.Thermal.SH.Biomass.SC.AC.Elec</t>
  </si>
  <si>
    <t>FEC.ktoe.HR.Res.HH.Thermal.SH.Biomass.WH</t>
  </si>
  <si>
    <t>FEC.ktoe.HR.Res.HH.Thermal.SH.Biomass.WH.Biomass.NoSolar.Biomass</t>
  </si>
  <si>
    <t>FEC.ktoe.HR.Res.HH.Thermal.SH.Biomass.WH.Biomass.Solar</t>
  </si>
  <si>
    <t>FEC.ktoe.HR.Res.HH.Thermal.SH.Biomass.WH.Biomass.Solar.Biomass</t>
  </si>
  <si>
    <t>FEC.ktoe.HR.Res.HH.Thermal.SH.Biomass.WH.Biomass.Solar.Solar</t>
  </si>
  <si>
    <t>FEC.ktoe.HR.Res.HH.Thermal.SH.Biomass.WH.LPG.NoSolar.LPG</t>
  </si>
  <si>
    <t>FEC.ktoe.HR.Res.HH.Thermal.SH.Biomass.WH.LPG.Solar</t>
  </si>
  <si>
    <t>FEC.ktoe.HR.Res.HH.Thermal.SH.Biomass.WH.LPG.Solar.LPG</t>
  </si>
  <si>
    <t>FEC.ktoe.HR.Res.HH.Thermal.SH.Biomass.WH.LPG.Solar.Solar</t>
  </si>
  <si>
    <t>FEC.ktoe.HR.Res.HH.Thermal.SH.Biomass.WH.Elc.NoSolar.Elec</t>
  </si>
  <si>
    <t>FEC.ktoe.HR.Res.HH.Thermal.SH.Biomass.WH.Elc.Solar</t>
  </si>
  <si>
    <t>FEC.ktoe.HR.Res.HH.Thermal.SH.Biomass.WH.Elc.Solar.Elec</t>
  </si>
  <si>
    <t>FEC.ktoe.HR.Res.HH.Thermal.SH.Biomass.WH.Elc.Solar.Solar</t>
  </si>
  <si>
    <t>FEC.ktoe.HR.Res.HH.Thermal.SH.Biomass.CO</t>
  </si>
  <si>
    <t>FEC.ktoe.HR.Res.HH.Thermal.SH.Biomass.CO.Biomass.Biomass</t>
  </si>
  <si>
    <t>FEC.ktoe.HR.Res.HH.Thermal.SH.Biomass.CO.LPG.LPG</t>
  </si>
  <si>
    <t>FEC.ktoe.HR.Res.HH.Thermal.SH.Biomass.CO.Elc.Elec</t>
  </si>
  <si>
    <t>FEC.ktoe.HR.Res.HH.Thermal.SH.Geo</t>
  </si>
  <si>
    <t>FEC.ktoe.HR.Res.HH.Thermal.SH.Geo.SH</t>
  </si>
  <si>
    <t>FEC.ktoe.HR.Res.HH.Thermal.SH.Geo.SH.Geo</t>
  </si>
  <si>
    <t>FEC.ktoe.HR.Res.HH.Thermal.SH.Geo.SH.Elec</t>
  </si>
  <si>
    <t>FEC.ktoe.HR.Res.HH.Thermal.SH.Geo.SC</t>
  </si>
  <si>
    <t>FEC.ktoe.HR.Res.HH.Thermal.SH.Geo.SC.AC.Elec</t>
  </si>
  <si>
    <t>FEC.ktoe.HR.Res.HH.Thermal.SH.Geo.WH</t>
  </si>
  <si>
    <t>FEC.ktoe.HR.Res.HH.Thermal.SH.Geo.WH.Geo.NoSolar.Geo</t>
  </si>
  <si>
    <t>FEC.ktoe.HR.Res.HH.Thermal.SH.Geo.WH.Geo.Solar</t>
  </si>
  <si>
    <t>FEC.ktoe.HR.Res.HH.Thermal.SH.Geo.WH.Geo.Solar.Geo</t>
  </si>
  <si>
    <t>FEC.ktoe.HR.Res.HH.Thermal.SH.Geo.WH.Geo.Solar.Solar</t>
  </si>
  <si>
    <t>FEC.ktoe.HR.Res.HH.Thermal.SH.Geo.WH.Elc.NoSolar.Elec</t>
  </si>
  <si>
    <t>FEC.ktoe.HR.Res.HH.Thermal.SH.Geo.WH.Elc.Solar</t>
  </si>
  <si>
    <t>FEC.ktoe.HR.Res.HH.Thermal.SH.Geo.WH.Elc.Solar.Elec</t>
  </si>
  <si>
    <t>FEC.ktoe.HR.Res.HH.Thermal.SH.Geo.WH.Elc.Solar.Solar</t>
  </si>
  <si>
    <t>FEC.ktoe.HR.Res.HH.Thermal.SH.Geo.CO</t>
  </si>
  <si>
    <t>FEC.ktoe.HR.Res.HH.Thermal.SH.Geo.CO.LPG.LPG</t>
  </si>
  <si>
    <t>FEC.ktoe.HR.Res.HH.Thermal.SH.Geo.CO.Elc.Elec</t>
  </si>
  <si>
    <t>FEC.ktoe.HR.Res.HH.Thermal.SH.DistrHeat</t>
  </si>
  <si>
    <t>FEC.ktoe.HR.Res.HH.Thermal.SH.DistrHeat.SH</t>
  </si>
  <si>
    <t>FEC.ktoe.HR.Res.HH.Thermal.SH.DistrHeat.SH.Steam_Distr</t>
  </si>
  <si>
    <t>FEC.ktoe.HR.Res.HH.Thermal.SH.DistrHeat.SH.Elec</t>
  </si>
  <si>
    <t>FEC.ktoe.HR.Res.HH.Thermal.SH.DistrHeat.SC</t>
  </si>
  <si>
    <t>FEC.ktoe.HR.Res.HH.Thermal.SH.DistrHeat.SC.AC.Elec</t>
  </si>
  <si>
    <t>FEC.ktoe.HR.Res.HH.Thermal.SH.DistrHeat.WH</t>
  </si>
  <si>
    <t>FEC.ktoe.HR.Res.HH.Thermal.SH.DistrHeat.WH.DistrHeat.NoSolar.Steam_Distr</t>
  </si>
  <si>
    <t>FEC.ktoe.HR.Res.HH.Thermal.SH.DistrHeat.WH.DistrHeat.Solar</t>
  </si>
  <si>
    <t>FEC.ktoe.HR.Res.HH.Thermal.SH.DistrHeat.WH.DistrHeat.Solar.Steam_Distr</t>
  </si>
  <si>
    <t>FEC.ktoe.HR.Res.HH.Thermal.SH.DistrHeat.WH.DistrHeat.Solar.Solar</t>
  </si>
  <si>
    <t>FEC.ktoe.HR.Res.HH.Thermal.SH.DistrHeat.WH.Elc.NoSolar.Elec</t>
  </si>
  <si>
    <t>FEC.ktoe.HR.Res.HH.Thermal.SH.DistrHeat.WH.Elc.Solar</t>
  </si>
  <si>
    <t>FEC.ktoe.HR.Res.HH.Thermal.SH.DistrHeat.WH.Elc.Solar.Elec</t>
  </si>
  <si>
    <t>FEC.ktoe.HR.Res.HH.Thermal.SH.DistrHeat.WH.Elc.Solar.Solar</t>
  </si>
  <si>
    <t>FEC.ktoe.HR.Res.HH.Thermal.SH.DistrHeat.CO</t>
  </si>
  <si>
    <t>FEC.ktoe.HR.Res.HH.Thermal.SH.DistrHeat.CO.LPG.LPG</t>
  </si>
  <si>
    <t>FEC.ktoe.HR.Res.HH.Thermal.SH.DistrHeat.CO.Elc.Elec</t>
  </si>
  <si>
    <t>FEC.ktoe.HR.Res.HH.Thermal.SH.AdvElc</t>
  </si>
  <si>
    <t>FEC.ktoe.HR.Res.HH.Thermal.SH.AdvElc.SH</t>
  </si>
  <si>
    <t>FEC.ktoe.HR.Res.HH.Thermal.SH.AdvElc.SH.Elec</t>
  </si>
  <si>
    <t>FEC.ktoe.HR.Res.HH.Thermal.SH.AdvElc.SC</t>
  </si>
  <si>
    <t>FEC.ktoe.HR.Res.HH.Thermal.SH.AdvElc.SC.AC.Elec</t>
  </si>
  <si>
    <t>FEC.ktoe.HR.Res.HH.Thermal.SH.AdvElc.WH</t>
  </si>
  <si>
    <t>FEC.ktoe.HR.Res.HH.Thermal.SH.AdvElc.WH.LPG.NoSolar.LPG</t>
  </si>
  <si>
    <t>FEC.ktoe.HR.Res.HH.Thermal.SH.AdvElc.WH.LPG.Solar</t>
  </si>
  <si>
    <t>FEC.ktoe.HR.Res.HH.Thermal.SH.AdvElc.WH.LPG.Solar.LPG</t>
  </si>
  <si>
    <t>FEC.ktoe.HR.Res.HH.Thermal.SH.AdvElc.WH.LPG.Solar.Solar</t>
  </si>
  <si>
    <t>FEC.ktoe.HR.Res.HH.Thermal.SH.AdvElc.WH.Elc.NoSolar.Elec</t>
  </si>
  <si>
    <t>FEC.ktoe.HR.Res.HH.Thermal.SH.AdvElc.WH.Elc.Solar</t>
  </si>
  <si>
    <t>FEC.ktoe.HR.Res.HH.Thermal.SH.AdvElc.WH.Elc.Solar.Elec</t>
  </si>
  <si>
    <t>FEC.ktoe.HR.Res.HH.Thermal.SH.AdvElc.WH.Elc.Solar.Solar</t>
  </si>
  <si>
    <t>FEC.ktoe.HR.Res.HH.Thermal.SH.AdvElc.CO</t>
  </si>
  <si>
    <t>FEC.ktoe.HR.Res.HH.Thermal.SH.AdvElc.CO.LPG.LPG</t>
  </si>
  <si>
    <t>FEC.ktoe.HR.Res.HH.Thermal.SH.AdvElc.CO.Elc.Elec</t>
  </si>
  <si>
    <t>FEC.ktoe.HR.Res.HH.Thermal.SH.ConvElc</t>
  </si>
  <si>
    <t>FEC.ktoe.HR.Res.HH.Thermal.SH.ConvElc.SH</t>
  </si>
  <si>
    <t>FEC.ktoe.HR.Res.HH.Thermal.SH.ConvElc.SH.Elec</t>
  </si>
  <si>
    <t>FEC.ktoe.HR.Res.HH.Thermal.SH.ConvElc.SC</t>
  </si>
  <si>
    <t>FEC.ktoe.HR.Res.HH.Thermal.SH.ConvElc.SC.AC.Elec</t>
  </si>
  <si>
    <t>FEC.ktoe.HR.Res.HH.Thermal.SH.ConvElc.WH</t>
  </si>
  <si>
    <t>FEC.ktoe.HR.Res.HH.Thermal.SH.ConvElc.WH.LPG.NoSolar.LPG</t>
  </si>
  <si>
    <t>FEC.ktoe.HR.Res.HH.Thermal.SH.ConvElc.WH.LPG.Solar</t>
  </si>
  <si>
    <t>FEC.ktoe.HR.Res.HH.Thermal.SH.ConvElc.WH.LPG.Solar.LPG</t>
  </si>
  <si>
    <t>FEC.ktoe.HR.Res.HH.Thermal.SH.ConvElc.WH.LPG.Solar.Solar</t>
  </si>
  <si>
    <t>FEC.ktoe.HR.Res.HH.Thermal.SH.ConvElc.WH.Elc.NoSolar.Elec</t>
  </si>
  <si>
    <t>FEC.ktoe.HR.Res.HH.Thermal.SH.ConvElc.WH.Elc.Solar</t>
  </si>
  <si>
    <t>FEC.ktoe.HR.Res.HH.Thermal.SH.ConvElc.WH.Elc.Solar.Elec</t>
  </si>
  <si>
    <t>FEC.ktoe.HR.Res.HH.Thermal.SH.ConvElc.WH.Elc.Solar.Solar</t>
  </si>
  <si>
    <t>FEC.ktoe.HR.Res.HH.Thermal.SH.ConvElc.CO</t>
  </si>
  <si>
    <t>FEC.ktoe.HR.Res.HH.Thermal.SH.ConvElc.CO.LPG.LPG</t>
  </si>
  <si>
    <t>FEC.ktoe.HR.Res.HH.Thermal.SH.ConvElc.CO.Elc.Elec</t>
  </si>
  <si>
    <t>HR - Thermal energy service (detailed structure)</t>
  </si>
  <si>
    <t>TES.ktoe.HR.Res.HH.Thermal.SH.Solids</t>
  </si>
  <si>
    <t>TES.ktoe.HR.Res.HH.Thermal.SH.Solids.SH</t>
  </si>
  <si>
    <t>TES.ktoe.HR.Res.HH.Thermal.SH.Solids.SH.Solids</t>
  </si>
  <si>
    <t>TES.ktoe.HR.Res.HH.Thermal.SH.Solids.SH.Elec</t>
  </si>
  <si>
    <t>TES.ktoe.HR.Res.HH.Thermal.SH.Solids.SC</t>
  </si>
  <si>
    <t>TES.ktoe.HR.Res.HH.Thermal.SH.Solids.SC.AC.Elec</t>
  </si>
  <si>
    <t>TES.ktoe.HR.Res.HH.Thermal.SH.Solids.WH</t>
  </si>
  <si>
    <t>TES.ktoe.HR.Res.HH.Thermal.SH.Solids.WH.Solids.NoSolar.Solids</t>
  </si>
  <si>
    <t>TES.ktoe.HR.Res.HH.Thermal.SH.Solids.WH.LPG.NoSolar.LPG</t>
  </si>
  <si>
    <t>TES.ktoe.HR.Res.HH.Thermal.SH.Solids.WH.LPG.Solar</t>
  </si>
  <si>
    <t>TES.ktoe.HR.Res.HH.Thermal.SH.Solids.WH.LPG.Solar.LPG</t>
  </si>
  <si>
    <t>TES.ktoe.HR.Res.HH.Thermal.SH.Solids.WH.LPG.Solar.Solar</t>
  </si>
  <si>
    <t>TES.ktoe.HR.Res.HH.Thermal.SH.Solids.WH.Elc.NoSolar.Elec</t>
  </si>
  <si>
    <t>TES.ktoe.HR.Res.HH.Thermal.SH.Solids.WH.Elc.Solar</t>
  </si>
  <si>
    <t>TES.ktoe.HR.Res.HH.Thermal.SH.Solids.WH.Elc.Solar.Elec</t>
  </si>
  <si>
    <t>TES.ktoe.HR.Res.HH.Thermal.SH.Solids.WH.Elc.Solar.Solar</t>
  </si>
  <si>
    <t>TES.ktoe.HR.Res.HH.Thermal.SH.Solids.CO</t>
  </si>
  <si>
    <t>TES.ktoe.HR.Res.HH.Thermal.SH.Solids.CO.Solids.Solids</t>
  </si>
  <si>
    <t>TES.ktoe.HR.Res.HH.Thermal.SH.Solids.CO.LPG.LPG</t>
  </si>
  <si>
    <t>TES.ktoe.HR.Res.HH.Thermal.SH.Solids.CO.Elc.Elec</t>
  </si>
  <si>
    <t>TES.ktoe.HR.Res.HH.Thermal.SH.LPG</t>
  </si>
  <si>
    <t>TES.ktoe.HR.Res.HH.Thermal.SH.LPG.SH</t>
  </si>
  <si>
    <t>TES.ktoe.HR.Res.HH.Thermal.SH.LPG.SH.LPG</t>
  </si>
  <si>
    <t>TES.ktoe.HR.Res.HH.Thermal.SH.LPG.SH.Elec</t>
  </si>
  <si>
    <t>TES.ktoe.HR.Res.HH.Thermal.SH.LPG.SC</t>
  </si>
  <si>
    <t>TES.ktoe.HR.Res.HH.Thermal.SH.LPG.SC.AC.Elec</t>
  </si>
  <si>
    <t>TES.ktoe.HR.Res.HH.Thermal.SH.LPG.WH</t>
  </si>
  <si>
    <t>TES.ktoe.HR.Res.HH.Thermal.SH.LPG.WH.LPG.NoSolar.LPG</t>
  </si>
  <si>
    <t>TES.ktoe.HR.Res.HH.Thermal.SH.LPG.WH.LPG.Solar</t>
  </si>
  <si>
    <t>TES.ktoe.HR.Res.HH.Thermal.SH.LPG.WH.LPG.Solar.LPG</t>
  </si>
  <si>
    <t>TES.ktoe.HR.Res.HH.Thermal.SH.LPG.WH.LPG.Solar.Solar</t>
  </si>
  <si>
    <t>TES.ktoe.HR.Res.HH.Thermal.SH.LPG.WH.Elc.NoSolar.Elec</t>
  </si>
  <si>
    <t>TES.ktoe.HR.Res.HH.Thermal.SH.LPG.WH.Elc.Solar</t>
  </si>
  <si>
    <t>TES.ktoe.HR.Res.HH.Thermal.SH.LPG.WH.Elc.Solar.Elec</t>
  </si>
  <si>
    <t>TES.ktoe.HR.Res.HH.Thermal.SH.LPG.WH.Elc.Solar.Solar</t>
  </si>
  <si>
    <t>TES.ktoe.HR.Res.HH.Thermal.SH.LPG.CO</t>
  </si>
  <si>
    <t>TES.ktoe.HR.Res.HH.Thermal.SH.LPG.CO.LPG.LPG</t>
  </si>
  <si>
    <t>TES.ktoe.HR.Res.HH.Thermal.SH.LPG.CO.Elc.Elec</t>
  </si>
  <si>
    <t>TES.ktoe.HR.Res.HH.Thermal.SH.Oil</t>
  </si>
  <si>
    <t>TES.ktoe.HR.Res.HH.Thermal.SH.Oil.SH</t>
  </si>
  <si>
    <t>TES.ktoe.HR.Res.HH.Thermal.SH.Oil.SH.Oil</t>
  </si>
  <si>
    <t>TES.ktoe.HR.Res.HH.Thermal.SH.Oil.SH.Elec</t>
  </si>
  <si>
    <t>TES.ktoe.HR.Res.HH.Thermal.SH.Oil.SC</t>
  </si>
  <si>
    <t>TES.ktoe.HR.Res.HH.Thermal.SH.Oil.SC.AC.Elec</t>
  </si>
  <si>
    <t>TES.ktoe.HR.Res.HH.Thermal.SH.Oil.WH</t>
  </si>
  <si>
    <t>TES.ktoe.HR.Res.HH.Thermal.SH.Oil.WH.Oil.NoSolar.Oil</t>
  </si>
  <si>
    <t>TES.ktoe.HR.Res.HH.Thermal.SH.Oil.WH.Oil.Solar</t>
  </si>
  <si>
    <t>TES.ktoe.HR.Res.HH.Thermal.SH.Oil.WH.Oil.Solar.Oil</t>
  </si>
  <si>
    <t>TES.ktoe.HR.Res.HH.Thermal.SH.Oil.WH.Oil.Solar.Solar</t>
  </si>
  <si>
    <t>TES.ktoe.HR.Res.HH.Thermal.SH.Oil.WH.Elc.NoSolar.Elec</t>
  </si>
  <si>
    <t>TES.ktoe.HR.Res.HH.Thermal.SH.Oil.WH.Elc.Solar</t>
  </si>
  <si>
    <t>TES.ktoe.HR.Res.HH.Thermal.SH.Oil.WH.Elc.Solar.Elec</t>
  </si>
  <si>
    <t>TES.ktoe.HR.Res.HH.Thermal.SH.Oil.WH.Elc.Solar.Solar</t>
  </si>
  <si>
    <t>TES.ktoe.HR.Res.HH.Thermal.SH.Oil.CO</t>
  </si>
  <si>
    <t>TES.ktoe.HR.Res.HH.Thermal.SH.Oil.CO.LPG.LPG</t>
  </si>
  <si>
    <t>TES.ktoe.HR.Res.HH.Thermal.SH.Oil.CO.Elc.Elec</t>
  </si>
  <si>
    <t>TES.ktoe.HR.Res.HH.Thermal.SH.Gas</t>
  </si>
  <si>
    <t>TES.ktoe.HR.Res.HH.Thermal.SH.Gas.SH</t>
  </si>
  <si>
    <t>TES.ktoe.HR.Res.HH.Thermal.SH.Gas.SH.Gas</t>
  </si>
  <si>
    <t>TES.ktoe.HR.Res.HH.Thermal.SH.Gas.SH.Elec</t>
  </si>
  <si>
    <t>TES.ktoe.HR.Res.HH.Thermal.SH.Gas.SC</t>
  </si>
  <si>
    <t>TES.ktoe.HR.Res.HH.Thermal.SH.Gas.SC.AC.Elec</t>
  </si>
  <si>
    <t>TES.ktoe.HR.Res.HH.Thermal.SH.Gas.WH</t>
  </si>
  <si>
    <t>TES.ktoe.HR.Res.HH.Thermal.SH.Gas.WH.Gas.NoSolar.Gas</t>
  </si>
  <si>
    <t>TES.ktoe.HR.Res.HH.Thermal.SH.Gas.WH.Gas.Solar</t>
  </si>
  <si>
    <t>TES.ktoe.HR.Res.HH.Thermal.SH.Gas.WH.Gas.Solar.Gas</t>
  </si>
  <si>
    <t>TES.ktoe.HR.Res.HH.Thermal.SH.Gas.WH.Gas.Solar.Solar</t>
  </si>
  <si>
    <t>TES.ktoe.HR.Res.HH.Thermal.SH.Gas.WH.Elc.NoSolar.Elec</t>
  </si>
  <si>
    <t>TES.ktoe.HR.Res.HH.Thermal.SH.Gas.WH.Elc.Solar</t>
  </si>
  <si>
    <t>TES.ktoe.HR.Res.HH.Thermal.SH.Gas.WH.Elc.Solar.Elec</t>
  </si>
  <si>
    <t>TES.ktoe.HR.Res.HH.Thermal.SH.Gas.WH.Elc.Solar.Solar</t>
  </si>
  <si>
    <t>TES.ktoe.HR.Res.HH.Thermal.SH.Gas.CO</t>
  </si>
  <si>
    <t>TES.ktoe.HR.Res.HH.Thermal.SH.Gas.CO.Gas.Gas</t>
  </si>
  <si>
    <t>TES.ktoe.HR.Res.HH.Thermal.SH.Gas.CO.Elc.Elec</t>
  </si>
  <si>
    <t>TES.ktoe.HR.Res.HH.Thermal.SH.Biomass</t>
  </si>
  <si>
    <t>TES.ktoe.HR.Res.HH.Thermal.SH.Biomass.SH</t>
  </si>
  <si>
    <t>TES.ktoe.HR.Res.HH.Thermal.SH.Biomass.SH.Biomass</t>
  </si>
  <si>
    <t>TES.ktoe.HR.Res.HH.Thermal.SH.Biomass.SH.Elec</t>
  </si>
  <si>
    <t>TES.ktoe.HR.Res.HH.Thermal.SH.Biomass.SC</t>
  </si>
  <si>
    <t>TES.ktoe.HR.Res.HH.Thermal.SH.Biomass.SC.AC.Elec</t>
  </si>
  <si>
    <t>TES.ktoe.HR.Res.HH.Thermal.SH.Biomass.WH</t>
  </si>
  <si>
    <t>TES.ktoe.HR.Res.HH.Thermal.SH.Biomass.WH.Biomass.NoSolar.Biomass</t>
  </si>
  <si>
    <t>TES.ktoe.HR.Res.HH.Thermal.SH.Biomass.WH.Biomass.Solar</t>
  </si>
  <si>
    <t>TES.ktoe.HR.Res.HH.Thermal.SH.Biomass.WH.Biomass.Solar.Biomass</t>
  </si>
  <si>
    <t>TES.ktoe.HR.Res.HH.Thermal.SH.Biomass.WH.Biomass.Solar.Solar</t>
  </si>
  <si>
    <t>TES.ktoe.HR.Res.HH.Thermal.SH.Biomass.WH.LPG.NoSolar.LPG</t>
  </si>
  <si>
    <t>TES.ktoe.HR.Res.HH.Thermal.SH.Biomass.WH.LPG.Solar</t>
  </si>
  <si>
    <t>TES.ktoe.HR.Res.HH.Thermal.SH.Biomass.WH.LPG.Solar.LPG</t>
  </si>
  <si>
    <t>TES.ktoe.HR.Res.HH.Thermal.SH.Biomass.WH.LPG.Solar.Solar</t>
  </si>
  <si>
    <t>TES.ktoe.HR.Res.HH.Thermal.SH.Biomass.WH.Elc.NoSolar.Elec</t>
  </si>
  <si>
    <t>TES.ktoe.HR.Res.HH.Thermal.SH.Biomass.WH.Elc.Solar</t>
  </si>
  <si>
    <t>TES.ktoe.HR.Res.HH.Thermal.SH.Biomass.WH.Elc.Solar.Elec</t>
  </si>
  <si>
    <t>TES.ktoe.HR.Res.HH.Thermal.SH.Biomass.WH.Elc.Solar.Solar</t>
  </si>
  <si>
    <t>TES.ktoe.HR.Res.HH.Thermal.SH.Biomass.CO</t>
  </si>
  <si>
    <t>TES.ktoe.HR.Res.HH.Thermal.SH.Biomass.CO.Biomass.Biomass</t>
  </si>
  <si>
    <t>TES.ktoe.HR.Res.HH.Thermal.SH.Biomass.CO.LPG.LPG</t>
  </si>
  <si>
    <t>TES.ktoe.HR.Res.HH.Thermal.SH.Biomass.CO.Elc.Elec</t>
  </si>
  <si>
    <t>TES.ktoe.HR.Res.HH.Thermal.SH.Geo</t>
  </si>
  <si>
    <t>TES.ktoe.HR.Res.HH.Thermal.SH.Geo.SH</t>
  </si>
  <si>
    <t>TES.ktoe.HR.Res.HH.Thermal.SH.Geo.SH.Geo</t>
  </si>
  <si>
    <t>TES.ktoe.HR.Res.HH.Thermal.SH.Geo.SH.Elec</t>
  </si>
  <si>
    <t>TES.ktoe.HR.Res.HH.Thermal.SH.Geo.SC</t>
  </si>
  <si>
    <t>TES.ktoe.HR.Res.HH.Thermal.SH.Geo.SC.AC.Elec</t>
  </si>
  <si>
    <t>TES.ktoe.HR.Res.HH.Thermal.SH.Geo.WH</t>
  </si>
  <si>
    <t>TES.ktoe.HR.Res.HH.Thermal.SH.Geo.WH.Geo.NoSolar.Geo</t>
  </si>
  <si>
    <t>TES.ktoe.HR.Res.HH.Thermal.SH.Geo.WH.Geo.Solar</t>
  </si>
  <si>
    <t>TES.ktoe.HR.Res.HH.Thermal.SH.Geo.WH.Geo.Solar.Geo</t>
  </si>
  <si>
    <t>TES.ktoe.HR.Res.HH.Thermal.SH.Geo.WH.Geo.Solar.Solar</t>
  </si>
  <si>
    <t>TES.ktoe.HR.Res.HH.Thermal.SH.Geo.WH.Elc.NoSolar.Elec</t>
  </si>
  <si>
    <t>TES.ktoe.HR.Res.HH.Thermal.SH.Geo.WH.Elc.Solar</t>
  </si>
  <si>
    <t>TES.ktoe.HR.Res.HH.Thermal.SH.Geo.WH.Elc.Solar.Elec</t>
  </si>
  <si>
    <t>TES.ktoe.HR.Res.HH.Thermal.SH.Geo.WH.Elc.Solar.Solar</t>
  </si>
  <si>
    <t>TES.ktoe.HR.Res.HH.Thermal.SH.Geo.CO</t>
  </si>
  <si>
    <t>TES.ktoe.HR.Res.HH.Thermal.SH.Geo.CO.LPG.LPG</t>
  </si>
  <si>
    <t>TES.ktoe.HR.Res.HH.Thermal.SH.Geo.CO.Elc.Elec</t>
  </si>
  <si>
    <t>TES.ktoe.HR.Res.HH.Thermal.SH.DistrHeat</t>
  </si>
  <si>
    <t>TES.ktoe.HR.Res.HH.Thermal.SH.DistrHeat.SH</t>
  </si>
  <si>
    <t>TES.ktoe.HR.Res.HH.Thermal.SH.DistrHeat.SH.Steam_Distr</t>
  </si>
  <si>
    <t>TES.ktoe.HR.Res.HH.Thermal.SH.DistrHeat.SH.Elec</t>
  </si>
  <si>
    <t>TES.ktoe.HR.Res.HH.Thermal.SH.DistrHeat.SC</t>
  </si>
  <si>
    <t>TES.ktoe.HR.Res.HH.Thermal.SH.DistrHeat.SC.AC.Elec</t>
  </si>
  <si>
    <t>TES.ktoe.HR.Res.HH.Thermal.SH.DistrHeat.WH</t>
  </si>
  <si>
    <t>TES.ktoe.HR.Res.HH.Thermal.SH.DistrHeat.WH.DistrHeat.NoSolar.Steam_Distr</t>
  </si>
  <si>
    <t>TES.ktoe.HR.Res.HH.Thermal.SH.DistrHeat.WH.DistrHeat.Solar</t>
  </si>
  <si>
    <t>TES.ktoe.HR.Res.HH.Thermal.SH.DistrHeat.WH.DistrHeat.Solar.Steam_Distr</t>
  </si>
  <si>
    <t>TES.ktoe.HR.Res.HH.Thermal.SH.DistrHeat.WH.DistrHeat.Solar.Solar</t>
  </si>
  <si>
    <t>TES.ktoe.HR.Res.HH.Thermal.SH.DistrHeat.WH.Elc.NoSolar.Elec</t>
  </si>
  <si>
    <t>TES.ktoe.HR.Res.HH.Thermal.SH.DistrHeat.WH.Elc.Solar</t>
  </si>
  <si>
    <t>TES.ktoe.HR.Res.HH.Thermal.SH.DistrHeat.WH.Elc.Solar.Elec</t>
  </si>
  <si>
    <t>TES.ktoe.HR.Res.HH.Thermal.SH.DistrHeat.WH.Elc.Solar.Solar</t>
  </si>
  <si>
    <t>TES.ktoe.HR.Res.HH.Thermal.SH.DistrHeat.CO</t>
  </si>
  <si>
    <t>TES.ktoe.HR.Res.HH.Thermal.SH.DistrHeat.CO.LPG.LPG</t>
  </si>
  <si>
    <t>TES.ktoe.HR.Res.HH.Thermal.SH.DistrHeat.CO.Elc.Elec</t>
  </si>
  <si>
    <t>TES.ktoe.HR.Res.HH.Thermal.SH.AdvElc</t>
  </si>
  <si>
    <t>TES.ktoe.HR.Res.HH.Thermal.SH.AdvElc.SH</t>
  </si>
  <si>
    <t>TES.ktoe.HR.Res.HH.Thermal.SH.AdvElc.SH.Elec</t>
  </si>
  <si>
    <t>TES.ktoe.HR.Res.HH.Thermal.SH.AdvElc.SC</t>
  </si>
  <si>
    <t>TES.ktoe.HR.Res.HH.Thermal.SH.AdvElc.SC.AC.Elec</t>
  </si>
  <si>
    <t>TES.ktoe.HR.Res.HH.Thermal.SH.AdvElc.WH</t>
  </si>
  <si>
    <t>TES.ktoe.HR.Res.HH.Thermal.SH.AdvElc.WH.LPG.NoSolar.LPG</t>
  </si>
  <si>
    <t>TES.ktoe.HR.Res.HH.Thermal.SH.AdvElc.WH.LPG.Solar</t>
  </si>
  <si>
    <t>TES.ktoe.HR.Res.HH.Thermal.SH.AdvElc.WH.LPG.Solar.LPG</t>
  </si>
  <si>
    <t>TES.ktoe.HR.Res.HH.Thermal.SH.AdvElc.WH.LPG.Solar.Solar</t>
  </si>
  <si>
    <t>TES.ktoe.HR.Res.HH.Thermal.SH.AdvElc.WH.Elc.NoSolar.Elec</t>
  </si>
  <si>
    <t>TES.ktoe.HR.Res.HH.Thermal.SH.AdvElc.WH.Elc.Solar</t>
  </si>
  <si>
    <t>TES.ktoe.HR.Res.HH.Thermal.SH.AdvElc.WH.Elc.Solar.Elec</t>
  </si>
  <si>
    <t>TES.ktoe.HR.Res.HH.Thermal.SH.AdvElc.WH.Elc.Solar.Solar</t>
  </si>
  <si>
    <t>TES.ktoe.HR.Res.HH.Thermal.SH.AdvElc.CO</t>
  </si>
  <si>
    <t>TES.ktoe.HR.Res.HH.Thermal.SH.AdvElc.CO.LPG.LPG</t>
  </si>
  <si>
    <t>TES.ktoe.HR.Res.HH.Thermal.SH.AdvElc.CO.Elc.Elec</t>
  </si>
  <si>
    <t>TES.ktoe.HR.Res.HH.Thermal.SH.ConvElc</t>
  </si>
  <si>
    <t>TES.ktoe.HR.Res.HH.Thermal.SH.ConvElc.SH</t>
  </si>
  <si>
    <t>TES.ktoe.HR.Res.HH.Thermal.SH.ConvElc.SH.Elec</t>
  </si>
  <si>
    <t>TES.ktoe.HR.Res.HH.Thermal.SH.ConvElc.SC</t>
  </si>
  <si>
    <t>TES.ktoe.HR.Res.HH.Thermal.SH.ConvElc.SC.AC.Elec</t>
  </si>
  <si>
    <t>TES.ktoe.HR.Res.HH.Thermal.SH.ConvElc.WH</t>
  </si>
  <si>
    <t>TES.ktoe.HR.Res.HH.Thermal.SH.ConvElc.WH.LPG.NoSolar.LPG</t>
  </si>
  <si>
    <t>TES.ktoe.HR.Res.HH.Thermal.SH.ConvElc.WH.LPG.Solar</t>
  </si>
  <si>
    <t>TES.ktoe.HR.Res.HH.Thermal.SH.ConvElc.WH.LPG.Solar.LPG</t>
  </si>
  <si>
    <t>TES.ktoe.HR.Res.HH.Thermal.SH.ConvElc.WH.LPG.Solar.Solar</t>
  </si>
  <si>
    <t>TES.ktoe.HR.Res.HH.Thermal.SH.ConvElc.WH.Elc.NoSolar.Elec</t>
  </si>
  <si>
    <t>TES.ktoe.HR.Res.HH.Thermal.SH.ConvElc.WH.Elc.Solar</t>
  </si>
  <si>
    <t>TES.ktoe.HR.Res.HH.Thermal.SH.ConvElc.WH.Elc.Solar.Elec</t>
  </si>
  <si>
    <t>TES.ktoe.HR.Res.HH.Thermal.SH.ConvElc.WH.Elc.Solar.Solar</t>
  </si>
  <si>
    <t>TES.ktoe.HR.Res.HH.Thermal.SH.ConvElc.CO</t>
  </si>
  <si>
    <t>TES.ktoe.HR.Res.HH.Thermal.SH.ConvElc.CO.LPG.LPG</t>
  </si>
  <si>
    <t>TES.ktoe.HR.Res.HH.Thermal.SH.ConvElc.CO.Elc.Elec</t>
  </si>
  <si>
    <t>HR - System efficiency indicator (detailed structure)</t>
  </si>
  <si>
    <t>Eff.ratio.HR.Res.HH.Thermal.SH.Solids</t>
  </si>
  <si>
    <t>Eff.ratio.HR.Res.HH.Thermal.SH.Solids.SH</t>
  </si>
  <si>
    <t>Eff.ratio.HR.Res.HH.Thermal.SH.Solids.SH.Solids</t>
  </si>
  <si>
    <t>Eff.ratio.HR.Res.HH.Thermal.SH.Solids.SH.Elec</t>
  </si>
  <si>
    <t>Eff.ratio.HR.Res.HH.Thermal.SH.Solids.SC</t>
  </si>
  <si>
    <t>Eff.ratio.HR.Res.HH.Thermal.SH.Solids.SC.AC.Elec</t>
  </si>
  <si>
    <t>Eff.ratio.HR.Res.HH.Thermal.SH.Solids.WH</t>
  </si>
  <si>
    <t>Eff.ratio.HR.Res.HH.Thermal.SH.Solids.WH.Solids.NoSolar.Solids</t>
  </si>
  <si>
    <t>Eff.ratio.HR.Res.HH.Thermal.SH.Solids.WH.LPG.NoSolar.LPG</t>
  </si>
  <si>
    <t>Eff.ratio.HR.Res.HH.Thermal.SH.Solids.WH.LPG.Solar</t>
  </si>
  <si>
    <t>Eff.ratio.HR.Res.HH.Thermal.SH.Solids.WH.LPG.Solar.LPG</t>
  </si>
  <si>
    <t>Eff.ratio.HR.Res.HH.Thermal.SH.Solids.WH.LPG.Solar.Solar</t>
  </si>
  <si>
    <t>Eff.ratio.HR.Res.HH.Thermal.SH.Solids.WH.Elc.NoSolar.Elec</t>
  </si>
  <si>
    <t>Eff.ratio.HR.Res.HH.Thermal.SH.Solids.WH.Elc.Solar</t>
  </si>
  <si>
    <t>Eff.ratio.HR.Res.HH.Thermal.SH.Solids.WH.Elc.Solar.Elec</t>
  </si>
  <si>
    <t>Eff.ratio.HR.Res.HH.Thermal.SH.Solids.WH.Elc.Solar.Solar</t>
  </si>
  <si>
    <t>Eff.ratio.HR.Res.HH.Thermal.SH.Solids.CO</t>
  </si>
  <si>
    <t>Eff.ratio.HR.Res.HH.Thermal.SH.Solids.CO.Solids.Solids</t>
  </si>
  <si>
    <t>Eff.ratio.HR.Res.HH.Thermal.SH.Solids.CO.LPG.LPG</t>
  </si>
  <si>
    <t>Eff.ratio.HR.Res.HH.Thermal.SH.Solids.CO.Elc.Elec</t>
  </si>
  <si>
    <t>Eff.ratio.HR.Res.HH.Thermal.SH.LPG</t>
  </si>
  <si>
    <t>Eff.ratio.HR.Res.HH.Thermal.SH.LPG.SH</t>
  </si>
  <si>
    <t>Eff.ratio.HR.Res.HH.Thermal.SH.LPG.SH.LPG</t>
  </si>
  <si>
    <t>Eff.ratio.HR.Res.HH.Thermal.SH.LPG.SH.Elec</t>
  </si>
  <si>
    <t>Eff.ratio.HR.Res.HH.Thermal.SH.LPG.SC</t>
  </si>
  <si>
    <t>Eff.ratio.HR.Res.HH.Thermal.SH.LPG.SC.AC.Elec</t>
  </si>
  <si>
    <t>Eff.ratio.HR.Res.HH.Thermal.SH.LPG.WH</t>
  </si>
  <si>
    <t>Eff.ratio.HR.Res.HH.Thermal.SH.LPG.WH.LPG.NoSolar.LPG</t>
  </si>
  <si>
    <t>Eff.ratio.HR.Res.HH.Thermal.SH.LPG.WH.LPG.Solar</t>
  </si>
  <si>
    <t>Eff.ratio.HR.Res.HH.Thermal.SH.LPG.WH.LPG.Solar.LPG</t>
  </si>
  <si>
    <t>Eff.ratio.HR.Res.HH.Thermal.SH.LPG.WH.LPG.Solar.Solar</t>
  </si>
  <si>
    <t>Eff.ratio.HR.Res.HH.Thermal.SH.LPG.WH.Elc.NoSolar.Elec</t>
  </si>
  <si>
    <t>Eff.ratio.HR.Res.HH.Thermal.SH.LPG.WH.Elc.Solar</t>
  </si>
  <si>
    <t>Eff.ratio.HR.Res.HH.Thermal.SH.LPG.WH.Elc.Solar.Elec</t>
  </si>
  <si>
    <t>Eff.ratio.HR.Res.HH.Thermal.SH.LPG.WH.Elc.Solar.Solar</t>
  </si>
  <si>
    <t>Eff.ratio.HR.Res.HH.Thermal.SH.LPG.CO</t>
  </si>
  <si>
    <t>Eff.ratio.HR.Res.HH.Thermal.SH.LPG.CO.LPG.LPG</t>
  </si>
  <si>
    <t>Eff.ratio.HR.Res.HH.Thermal.SH.LPG.CO.Elc.Elec</t>
  </si>
  <si>
    <t>Eff.ratio.HR.Res.HH.Thermal.SH.Oil</t>
  </si>
  <si>
    <t>Eff.ratio.HR.Res.HH.Thermal.SH.Oil.SH</t>
  </si>
  <si>
    <t>Eff.ratio.HR.Res.HH.Thermal.SH.Oil.SH.Oil</t>
  </si>
  <si>
    <t>Eff.ratio.HR.Res.HH.Thermal.SH.Oil.SH.Elec</t>
  </si>
  <si>
    <t>Eff.ratio.HR.Res.HH.Thermal.SH.Oil.SC</t>
  </si>
  <si>
    <t>Eff.ratio.HR.Res.HH.Thermal.SH.Oil.SC.AC.Elec</t>
  </si>
  <si>
    <t>Eff.ratio.HR.Res.HH.Thermal.SH.Oil.WH</t>
  </si>
  <si>
    <t>Eff.ratio.HR.Res.HH.Thermal.SH.Oil.WH.Oil.NoSolar.Oil</t>
  </si>
  <si>
    <t>Eff.ratio.HR.Res.HH.Thermal.SH.Oil.WH.Oil.Solar</t>
  </si>
  <si>
    <t>Eff.ratio.HR.Res.HH.Thermal.SH.Oil.WH.Oil.Solar.Oil</t>
  </si>
  <si>
    <t>Eff.ratio.HR.Res.HH.Thermal.SH.Oil.WH.Oil.Solar.Solar</t>
  </si>
  <si>
    <t>Eff.ratio.HR.Res.HH.Thermal.SH.Oil.WH.Elc.NoSolar.Elec</t>
  </si>
  <si>
    <t>Eff.ratio.HR.Res.HH.Thermal.SH.Oil.WH.Elc.Solar</t>
  </si>
  <si>
    <t>Eff.ratio.HR.Res.HH.Thermal.SH.Oil.WH.Elc.Solar.Elec</t>
  </si>
  <si>
    <t>Eff.ratio.HR.Res.HH.Thermal.SH.Oil.WH.Elc.Solar.Solar</t>
  </si>
  <si>
    <t>Eff.ratio.HR.Res.HH.Thermal.SH.Oil.CO</t>
  </si>
  <si>
    <t>Eff.ratio.HR.Res.HH.Thermal.SH.Oil.CO.LPG.LPG</t>
  </si>
  <si>
    <t>Eff.ratio.HR.Res.HH.Thermal.SH.Oil.CO.Elc.Elec</t>
  </si>
  <si>
    <t>Eff.ratio.HR.Res.HH.Thermal.SH.Gas</t>
  </si>
  <si>
    <t>Eff.ratio.HR.Res.HH.Thermal.SH.Gas.SH</t>
  </si>
  <si>
    <t>Eff.ratio.HR.Res.HH.Thermal.SH.Gas.SH.Gas</t>
  </si>
  <si>
    <t>Eff.ratio.HR.Res.HH.Thermal.SH.Gas.SH.Elec</t>
  </si>
  <si>
    <t>Eff.ratio.HR.Res.HH.Thermal.SH.Gas.SC</t>
  </si>
  <si>
    <t>Eff.ratio.HR.Res.HH.Thermal.SH.Gas.SC.AC.Elec</t>
  </si>
  <si>
    <t>Eff.ratio.HR.Res.HH.Thermal.SH.Gas.WH</t>
  </si>
  <si>
    <t>Eff.ratio.HR.Res.HH.Thermal.SH.Gas.WH.Gas.NoSolar.Gas</t>
  </si>
  <si>
    <t>Eff.ratio.HR.Res.HH.Thermal.SH.Gas.WH.Gas.Solar</t>
  </si>
  <si>
    <t>Eff.ratio.HR.Res.HH.Thermal.SH.Gas.WH.Gas.Solar.Gas</t>
  </si>
  <si>
    <t>Eff.ratio.HR.Res.HH.Thermal.SH.Gas.WH.Gas.Solar.Solar</t>
  </si>
  <si>
    <t>Eff.ratio.HR.Res.HH.Thermal.SH.Gas.WH.Elc.NoSolar.Elec</t>
  </si>
  <si>
    <t>Eff.ratio.HR.Res.HH.Thermal.SH.Gas.WH.Elc.Solar</t>
  </si>
  <si>
    <t>Eff.ratio.HR.Res.HH.Thermal.SH.Gas.WH.Elc.Solar.Elec</t>
  </si>
  <si>
    <t>Eff.ratio.HR.Res.HH.Thermal.SH.Gas.WH.Elc.Solar.Solar</t>
  </si>
  <si>
    <t>Eff.ratio.HR.Res.HH.Thermal.SH.Gas.CO</t>
  </si>
  <si>
    <t>Eff.ratio.HR.Res.HH.Thermal.SH.Gas.CO.Gas.Gas</t>
  </si>
  <si>
    <t>Eff.ratio.HR.Res.HH.Thermal.SH.Gas.CO.Elc.Elec</t>
  </si>
  <si>
    <t>Eff.ratio.HR.Res.HH.Thermal.SH.Biomass</t>
  </si>
  <si>
    <t>Eff.ratio.HR.Res.HH.Thermal.SH.Biomass.SH</t>
  </si>
  <si>
    <t>Eff.ratio.HR.Res.HH.Thermal.SH.Biomass.SH.Biomass</t>
  </si>
  <si>
    <t>Eff.ratio.HR.Res.HH.Thermal.SH.Biomass.SH.Elec</t>
  </si>
  <si>
    <t>Eff.ratio.HR.Res.HH.Thermal.SH.Biomass.SC</t>
  </si>
  <si>
    <t>Eff.ratio.HR.Res.HH.Thermal.SH.Biomass.SC.AC.Elec</t>
  </si>
  <si>
    <t>Eff.ratio.HR.Res.HH.Thermal.SH.Biomass.WH</t>
  </si>
  <si>
    <t>Eff.ratio.HR.Res.HH.Thermal.SH.Biomass.WH.Biomass.NoSolar.Biomass</t>
  </si>
  <si>
    <t>Eff.ratio.HR.Res.HH.Thermal.SH.Biomass.WH.Biomass.Solar</t>
  </si>
  <si>
    <t>Eff.ratio.HR.Res.HH.Thermal.SH.Biomass.WH.Biomass.Solar.Biomass</t>
  </si>
  <si>
    <t>Eff.ratio.HR.Res.HH.Thermal.SH.Biomass.WH.Biomass.Solar.Solar</t>
  </si>
  <si>
    <t>Eff.ratio.HR.Res.HH.Thermal.SH.Biomass.WH.LPG.NoSolar.LPG</t>
  </si>
  <si>
    <t>Eff.ratio.HR.Res.HH.Thermal.SH.Biomass.WH.LPG.Solar</t>
  </si>
  <si>
    <t>Eff.ratio.HR.Res.HH.Thermal.SH.Biomass.WH.LPG.Solar.LPG</t>
  </si>
  <si>
    <t>Eff.ratio.HR.Res.HH.Thermal.SH.Biomass.WH.LPG.Solar.Solar</t>
  </si>
  <si>
    <t>Eff.ratio.HR.Res.HH.Thermal.SH.Biomass.WH.Elc.NoSolar.Elec</t>
  </si>
  <si>
    <t>Eff.ratio.HR.Res.HH.Thermal.SH.Biomass.WH.Elc.Solar</t>
  </si>
  <si>
    <t>Eff.ratio.HR.Res.HH.Thermal.SH.Biomass.WH.Elc.Solar.Elec</t>
  </si>
  <si>
    <t>Eff.ratio.HR.Res.HH.Thermal.SH.Biomass.WH.Elc.Solar.Solar</t>
  </si>
  <si>
    <t>Eff.ratio.HR.Res.HH.Thermal.SH.Biomass.CO</t>
  </si>
  <si>
    <t>Eff.ratio.HR.Res.HH.Thermal.SH.Biomass.CO.Biomass.Biomass</t>
  </si>
  <si>
    <t>Eff.ratio.HR.Res.HH.Thermal.SH.Biomass.CO.LPG.LPG</t>
  </si>
  <si>
    <t>Eff.ratio.HR.Res.HH.Thermal.SH.Biomass.CO.Elc.Elec</t>
  </si>
  <si>
    <t>Eff.ratio.HR.Res.HH.Thermal.SH.Geo</t>
  </si>
  <si>
    <t>Eff.ratio.HR.Res.HH.Thermal.SH.Geo.SH</t>
  </si>
  <si>
    <t>Eff.ratio.HR.Res.HH.Thermal.SH.Geo.SH.Geo</t>
  </si>
  <si>
    <t>Eff.ratio.HR.Res.HH.Thermal.SH.Geo.SH.Elec</t>
  </si>
  <si>
    <t>Eff.ratio.HR.Res.HH.Thermal.SH.Geo.SC</t>
  </si>
  <si>
    <t>Eff.ratio.HR.Res.HH.Thermal.SH.Geo.SC.AC.Elec</t>
  </si>
  <si>
    <t>Eff.ratio.HR.Res.HH.Thermal.SH.Geo.WH</t>
  </si>
  <si>
    <t>Eff.ratio.HR.Res.HH.Thermal.SH.Geo.WH.Geo.NoSolar.Geo</t>
  </si>
  <si>
    <t>Eff.ratio.HR.Res.HH.Thermal.SH.Geo.WH.Geo.Solar</t>
  </si>
  <si>
    <t>Eff.ratio.HR.Res.HH.Thermal.SH.Geo.WH.Geo.Solar.Geo</t>
  </si>
  <si>
    <t>Eff.ratio.HR.Res.HH.Thermal.SH.Geo.WH.Geo.Solar.Solar</t>
  </si>
  <si>
    <t>Eff.ratio.HR.Res.HH.Thermal.SH.Geo.WH.Elc.NoSolar.Elec</t>
  </si>
  <si>
    <t>Eff.ratio.HR.Res.HH.Thermal.SH.Geo.WH.Elc.Solar</t>
  </si>
  <si>
    <t>Eff.ratio.HR.Res.HH.Thermal.SH.Geo.WH.Elc.Solar.Elec</t>
  </si>
  <si>
    <t>Eff.ratio.HR.Res.HH.Thermal.SH.Geo.WH.Elc.Solar.Solar</t>
  </si>
  <si>
    <t>Eff.ratio.HR.Res.HH.Thermal.SH.Geo.CO</t>
  </si>
  <si>
    <t>Eff.ratio.HR.Res.HH.Thermal.SH.Geo.CO.LPG.LPG</t>
  </si>
  <si>
    <t>Eff.ratio.HR.Res.HH.Thermal.SH.Geo.CO.Elc.Elec</t>
  </si>
  <si>
    <t>Eff.ratio.HR.Res.HH.Thermal.SH.DistrHeat</t>
  </si>
  <si>
    <t>Eff.ratio.HR.Res.HH.Thermal.SH.DistrHeat.SH</t>
  </si>
  <si>
    <t>Eff.ratio.HR.Res.HH.Thermal.SH.DistrHeat.SH.Steam_Distr</t>
  </si>
  <si>
    <t>Eff.ratio.HR.Res.HH.Thermal.SH.DistrHeat.SH.Elec</t>
  </si>
  <si>
    <t>Eff.ratio.HR.Res.HH.Thermal.SH.DistrHeat.SC</t>
  </si>
  <si>
    <t>Eff.ratio.HR.Res.HH.Thermal.SH.DistrHeat.SC.AC.Elec</t>
  </si>
  <si>
    <t>Eff.ratio.HR.Res.HH.Thermal.SH.DistrHeat.WH</t>
  </si>
  <si>
    <t>Eff.ratio.HR.Res.HH.Thermal.SH.DistrHeat.WH.DistrHeat.NoSolar.Steam_Distr</t>
  </si>
  <si>
    <t>Eff.ratio.HR.Res.HH.Thermal.SH.DistrHeat.WH.DistrHeat.Solar</t>
  </si>
  <si>
    <t>Eff.ratio.HR.Res.HH.Thermal.SH.DistrHeat.WH.DistrHeat.Solar.Steam_Distr</t>
  </si>
  <si>
    <t>Eff.ratio.HR.Res.HH.Thermal.SH.DistrHeat.WH.DistrHeat.Solar.Solar</t>
  </si>
  <si>
    <t>Eff.ratio.HR.Res.HH.Thermal.SH.DistrHeat.WH.Elc.NoSolar.Elec</t>
  </si>
  <si>
    <t>Eff.ratio.HR.Res.HH.Thermal.SH.DistrHeat.WH.Elc.Solar</t>
  </si>
  <si>
    <t>Eff.ratio.HR.Res.HH.Thermal.SH.DistrHeat.WH.Elc.Solar.Elec</t>
  </si>
  <si>
    <t>Eff.ratio.HR.Res.HH.Thermal.SH.DistrHeat.WH.Elc.Solar.Solar</t>
  </si>
  <si>
    <t>Eff.ratio.HR.Res.HH.Thermal.SH.DistrHeat.CO</t>
  </si>
  <si>
    <t>Eff.ratio.HR.Res.HH.Thermal.SH.DistrHeat.CO.LPG.LPG</t>
  </si>
  <si>
    <t>Eff.ratio.HR.Res.HH.Thermal.SH.DistrHeat.CO.Elc.Elec</t>
  </si>
  <si>
    <t>Eff.ratio.HR.Res.HH.Thermal.SH.AdvElc</t>
  </si>
  <si>
    <t>Eff.ratio.HR.Res.HH.Thermal.SH.AdvElc.SH</t>
  </si>
  <si>
    <t>Eff.ratio.HR.Res.HH.Thermal.SH.AdvElc.SH.Elec</t>
  </si>
  <si>
    <t>Eff.ratio.HR.Res.HH.Thermal.SH.AdvElc.SC</t>
  </si>
  <si>
    <t>Eff.ratio.HR.Res.HH.Thermal.SH.AdvElc.SC.AC.Elec</t>
  </si>
  <si>
    <t>Eff.ratio.HR.Res.HH.Thermal.SH.AdvElc.WH</t>
  </si>
  <si>
    <t>Eff.ratio.HR.Res.HH.Thermal.SH.AdvElc.WH.LPG.NoSolar.LPG</t>
  </si>
  <si>
    <t>Eff.ratio.HR.Res.HH.Thermal.SH.AdvElc.WH.LPG.Solar</t>
  </si>
  <si>
    <t>Eff.ratio.HR.Res.HH.Thermal.SH.AdvElc.WH.LPG.Solar.LPG</t>
  </si>
  <si>
    <t>Eff.ratio.HR.Res.HH.Thermal.SH.AdvElc.WH.LPG.Solar.Solar</t>
  </si>
  <si>
    <t>Eff.ratio.HR.Res.HH.Thermal.SH.AdvElc.WH.Elc.NoSolar.Elec</t>
  </si>
  <si>
    <t>Eff.ratio.HR.Res.HH.Thermal.SH.AdvElc.WH.Elc.Solar</t>
  </si>
  <si>
    <t>Eff.ratio.HR.Res.HH.Thermal.SH.AdvElc.WH.Elc.Solar.Elec</t>
  </si>
  <si>
    <t>Eff.ratio.HR.Res.HH.Thermal.SH.AdvElc.WH.Elc.Solar.Solar</t>
  </si>
  <si>
    <t>Eff.ratio.HR.Res.HH.Thermal.SH.AdvElc.CO</t>
  </si>
  <si>
    <t>Eff.ratio.HR.Res.HH.Thermal.SH.AdvElc.CO.LPG.LPG</t>
  </si>
  <si>
    <t>Eff.ratio.HR.Res.HH.Thermal.SH.AdvElc.CO.Elc.Elec</t>
  </si>
  <si>
    <t>Eff.ratio.HR.Res.HH.Thermal.SH.ConvElc</t>
  </si>
  <si>
    <t>Eff.ratio.HR.Res.HH.Thermal.SH.ConvElc.SH</t>
  </si>
  <si>
    <t>Eff.ratio.HR.Res.HH.Thermal.SH.ConvElc.SH.Elec</t>
  </si>
  <si>
    <t>Eff.ratio.HR.Res.HH.Thermal.SH.ConvElc.SC</t>
  </si>
  <si>
    <t>Eff.ratio.HR.Res.HH.Thermal.SH.ConvElc.SC.AC.Elec</t>
  </si>
  <si>
    <t>Eff.ratio.HR.Res.HH.Thermal.SH.ConvElc.WH</t>
  </si>
  <si>
    <t>Eff.ratio.HR.Res.HH.Thermal.SH.ConvElc.WH.LPG.NoSolar.LPG</t>
  </si>
  <si>
    <t>Eff.ratio.HR.Res.HH.Thermal.SH.ConvElc.WH.LPG.Solar</t>
  </si>
  <si>
    <t>Eff.ratio.HR.Res.HH.Thermal.SH.ConvElc.WH.LPG.Solar.LPG</t>
  </si>
  <si>
    <t>Eff.ratio.HR.Res.HH.Thermal.SH.ConvElc.WH.LPG.Solar.Solar</t>
  </si>
  <si>
    <t>Eff.ratio.HR.Res.HH.Thermal.SH.ConvElc.WH.Elc.NoSolar.Elec</t>
  </si>
  <si>
    <t>Eff.ratio.HR.Res.HH.Thermal.SH.ConvElc.WH.Elc.Solar</t>
  </si>
  <si>
    <t>Eff.ratio.HR.Res.HH.Thermal.SH.ConvElc.WH.Elc.Solar.Elec</t>
  </si>
  <si>
    <t>Eff.ratio.HR.Res.HH.Thermal.SH.ConvElc.WH.Elc.Solar.Solar</t>
  </si>
  <si>
    <t>Eff.ratio.HR.Res.HH.Thermal.SH.ConvElc.CO</t>
  </si>
  <si>
    <t>Eff.ratio.HR.Res.HH.Thermal.SH.ConvElc.CO.LPG.LPG</t>
  </si>
  <si>
    <t>Eff.ratio.HR.Res.HH.Thermal.SH.ConvElc.CO.Elc.Elec</t>
  </si>
  <si>
    <t>HR - CO2 emissions (detailed structure)</t>
  </si>
  <si>
    <t>EMI.ktCO2.HR.Res.HH.Thermal.SH.Solids</t>
  </si>
  <si>
    <t>EMI.ktCO2.HR.Res.HH.Thermal.SH.Solids.SH</t>
  </si>
  <si>
    <t>EMI.ktCO2.HR.Res.HH.Thermal.SH.Solids.SH.Solids</t>
  </si>
  <si>
    <t>EMI.ktCO2.HR.Res.HH.Thermal.SH.Solids.SH.Elec</t>
  </si>
  <si>
    <t>EMI.ktCO2.HR.Res.HH.Thermal.SH.Solids.SC</t>
  </si>
  <si>
    <t>EMI.ktCO2.HR.Res.HH.Thermal.SH.Solids.SC.AC.Elec</t>
  </si>
  <si>
    <t>EMI.ktCO2.HR.Res.HH.Thermal.SH.Solids.WH</t>
  </si>
  <si>
    <t>EMI.ktCO2.HR.Res.HH.Thermal.SH.Solids.WH.Solids.NoSolar.Solids</t>
  </si>
  <si>
    <t>EMI.ktCO2.HR.Res.HH.Thermal.SH.Solids.WH.LPG.NoSolar.LPG</t>
  </si>
  <si>
    <t>EMI.ktCO2.HR.Res.HH.Thermal.SH.Solids.WH.LPG.Solar</t>
  </si>
  <si>
    <t>EMI.ktCO2.HR.Res.HH.Thermal.SH.Solids.WH.LPG.Solar.LPG</t>
  </si>
  <si>
    <t>EMI.ktCO2.HR.Res.HH.Thermal.SH.Solids.WH.LPG.Solar.Solar</t>
  </si>
  <si>
    <t>EMI.ktCO2.HR.Res.HH.Thermal.SH.Solids.WH.Elc.NoSolar.Elec</t>
  </si>
  <si>
    <t>EMI.ktCO2.HR.Res.HH.Thermal.SH.Solids.WH.Elc.Solar</t>
  </si>
  <si>
    <t>EMI.ktCO2.HR.Res.HH.Thermal.SH.Solids.WH.Elc.Solar.Elec</t>
  </si>
  <si>
    <t>EMI.ktCO2.HR.Res.HH.Thermal.SH.Solids.WH.Elc.Solar.Solar</t>
  </si>
  <si>
    <t>EMI.ktCO2.HR.Res.HH.Thermal.SH.Solids.CO</t>
  </si>
  <si>
    <t>EMI.ktCO2.HR.Res.HH.Thermal.SH.Solids.CO.Solids.Solids</t>
  </si>
  <si>
    <t>EMI.ktCO2.HR.Res.HH.Thermal.SH.Solids.CO.LPG.LPG</t>
  </si>
  <si>
    <t>EMI.ktCO2.HR.Res.HH.Thermal.SH.Solids.CO.Elc.Elec</t>
  </si>
  <si>
    <t>EMI.ktCO2.HR.Res.HH.Thermal.SH.LPG</t>
  </si>
  <si>
    <t>EMI.ktCO2.HR.Res.HH.Thermal.SH.LPG.SH</t>
  </si>
  <si>
    <t>EMI.ktCO2.HR.Res.HH.Thermal.SH.LPG.SH.LPG</t>
  </si>
  <si>
    <t>EMI.ktCO2.HR.Res.HH.Thermal.SH.LPG.SH.Elec</t>
  </si>
  <si>
    <t>EMI.ktCO2.HR.Res.HH.Thermal.SH.LPG.SC</t>
  </si>
  <si>
    <t>EMI.ktCO2.HR.Res.HH.Thermal.SH.LPG.SC.AC.Elec</t>
  </si>
  <si>
    <t>EMI.ktCO2.HR.Res.HH.Thermal.SH.LPG.WH</t>
  </si>
  <si>
    <t>EMI.ktCO2.HR.Res.HH.Thermal.SH.LPG.WH.LPG.NoSolar.LPG</t>
  </si>
  <si>
    <t>EMI.ktCO2.HR.Res.HH.Thermal.SH.LPG.WH.LPG.Solar</t>
  </si>
  <si>
    <t>EMI.ktCO2.HR.Res.HH.Thermal.SH.LPG.WH.LPG.Solar.LPG</t>
  </si>
  <si>
    <t>EMI.ktCO2.HR.Res.HH.Thermal.SH.LPG.WH.LPG.Solar.Solar</t>
  </si>
  <si>
    <t>EMI.ktCO2.HR.Res.HH.Thermal.SH.LPG.WH.Elc.NoSolar.Elec</t>
  </si>
  <si>
    <t>EMI.ktCO2.HR.Res.HH.Thermal.SH.LPG.WH.Elc.Solar</t>
  </si>
  <si>
    <t>EMI.ktCO2.HR.Res.HH.Thermal.SH.LPG.WH.Elc.Solar.Elec</t>
  </si>
  <si>
    <t>EMI.ktCO2.HR.Res.HH.Thermal.SH.LPG.WH.Elc.Solar.Solar</t>
  </si>
  <si>
    <t>EMI.ktCO2.HR.Res.HH.Thermal.SH.LPG.CO</t>
  </si>
  <si>
    <t>EMI.ktCO2.HR.Res.HH.Thermal.SH.LPG.CO.LPG.LPG</t>
  </si>
  <si>
    <t>EMI.ktCO2.HR.Res.HH.Thermal.SH.LPG.CO.Elc.Elec</t>
  </si>
  <si>
    <t>EMI.ktCO2.HR.Res.HH.Thermal.SH.Oil</t>
  </si>
  <si>
    <t>EMI.ktCO2.HR.Res.HH.Thermal.SH.Oil.SH</t>
  </si>
  <si>
    <t>EMI.ktCO2.HR.Res.HH.Thermal.SH.Oil.SH.Oil</t>
  </si>
  <si>
    <t>EMI.ktCO2.HR.Res.HH.Thermal.SH.Oil.SH.Elec</t>
  </si>
  <si>
    <t>EMI.ktCO2.HR.Res.HH.Thermal.SH.Oil.SC</t>
  </si>
  <si>
    <t>EMI.ktCO2.HR.Res.HH.Thermal.SH.Oil.SC.AC.Elec</t>
  </si>
  <si>
    <t>EMI.ktCO2.HR.Res.HH.Thermal.SH.Oil.WH</t>
  </si>
  <si>
    <t>EMI.ktCO2.HR.Res.HH.Thermal.SH.Oil.WH.Oil.NoSolar.Oil</t>
  </si>
  <si>
    <t>EMI.ktCO2.HR.Res.HH.Thermal.SH.Oil.WH.Oil.Solar</t>
  </si>
  <si>
    <t>EMI.ktCO2.HR.Res.HH.Thermal.SH.Oil.WH.Oil.Solar.Oil</t>
  </si>
  <si>
    <t>EMI.ktCO2.HR.Res.HH.Thermal.SH.Oil.WH.Oil.Solar.Solar</t>
  </si>
  <si>
    <t>EMI.ktCO2.HR.Res.HH.Thermal.SH.Oil.WH.Elc.NoSolar.Elec</t>
  </si>
  <si>
    <t>EMI.ktCO2.HR.Res.HH.Thermal.SH.Oil.WH.Elc.Solar</t>
  </si>
  <si>
    <t>EMI.ktCO2.HR.Res.HH.Thermal.SH.Oil.WH.Elc.Solar.Elec</t>
  </si>
  <si>
    <t>EMI.ktCO2.HR.Res.HH.Thermal.SH.Oil.WH.Elc.Solar.Solar</t>
  </si>
  <si>
    <t>EMI.ktCO2.HR.Res.HH.Thermal.SH.Oil.CO</t>
  </si>
  <si>
    <t>EMI.ktCO2.HR.Res.HH.Thermal.SH.Oil.CO.LPG.LPG</t>
  </si>
  <si>
    <t>EMI.ktCO2.HR.Res.HH.Thermal.SH.Oil.CO.Elc.Elec</t>
  </si>
  <si>
    <t>EMI.ktCO2.HR.Res.HH.Thermal.SH.Gas</t>
  </si>
  <si>
    <t>EMI.ktCO2.HR.Res.HH.Thermal.SH.Gas.SH</t>
  </si>
  <si>
    <t>EMI.ktCO2.HR.Res.HH.Thermal.SH.Gas.SH.Gas</t>
  </si>
  <si>
    <t>EMI.ktCO2.HR.Res.HH.Thermal.SH.Gas.SH.Elec</t>
  </si>
  <si>
    <t>EMI.ktCO2.HR.Res.HH.Thermal.SH.Gas.SC</t>
  </si>
  <si>
    <t>EMI.ktCO2.HR.Res.HH.Thermal.SH.Gas.SC.AC.Elec</t>
  </si>
  <si>
    <t>EMI.ktCO2.HR.Res.HH.Thermal.SH.Gas.WH</t>
  </si>
  <si>
    <t>EMI.ktCO2.HR.Res.HH.Thermal.SH.Gas.WH.Gas.NoSolar.Gas</t>
  </si>
  <si>
    <t>EMI.ktCO2.HR.Res.HH.Thermal.SH.Gas.WH.Gas.Solar</t>
  </si>
  <si>
    <t>EMI.ktCO2.HR.Res.HH.Thermal.SH.Gas.WH.Gas.Solar.Gas</t>
  </si>
  <si>
    <t>EMI.ktCO2.HR.Res.HH.Thermal.SH.Gas.WH.Gas.Solar.Solar</t>
  </si>
  <si>
    <t>EMI.ktCO2.HR.Res.HH.Thermal.SH.Gas.WH.Elc.NoSolar.Elec</t>
  </si>
  <si>
    <t>EMI.ktCO2.HR.Res.HH.Thermal.SH.Gas.WH.Elc.Solar</t>
  </si>
  <si>
    <t>EMI.ktCO2.HR.Res.HH.Thermal.SH.Gas.WH.Elc.Solar.Elec</t>
  </si>
  <si>
    <t>EMI.ktCO2.HR.Res.HH.Thermal.SH.Gas.WH.Elc.Solar.Solar</t>
  </si>
  <si>
    <t>EMI.ktCO2.HR.Res.HH.Thermal.SH.Gas.CO</t>
  </si>
  <si>
    <t>EMI.ktCO2.HR.Res.HH.Thermal.SH.Gas.CO.Gas.Gas</t>
  </si>
  <si>
    <t>EMI.ktCO2.HR.Res.HH.Thermal.SH.Gas.CO.Elc.Elec</t>
  </si>
  <si>
    <t>EMI.ktCO2.HR.Res.HH.Thermal.SH.Biomass</t>
  </si>
  <si>
    <t>EMI.ktCO2.HR.Res.HH.Thermal.SH.Biomass.SH</t>
  </si>
  <si>
    <t>EMI.ktCO2.HR.Res.HH.Thermal.SH.Biomass.SH.Biomass</t>
  </si>
  <si>
    <t>EMI.ktCO2.HR.Res.HH.Thermal.SH.Biomass.SH.Elec</t>
  </si>
  <si>
    <t>EMI.ktCO2.HR.Res.HH.Thermal.SH.Biomass.SC</t>
  </si>
  <si>
    <t>EMI.ktCO2.HR.Res.HH.Thermal.SH.Biomass.SC.AC.Elec</t>
  </si>
  <si>
    <t>EMI.ktCO2.HR.Res.HH.Thermal.SH.Biomass.WH</t>
  </si>
  <si>
    <t>EMI.ktCO2.HR.Res.HH.Thermal.SH.Biomass.WH.Biomass.NoSolar.Biomass</t>
  </si>
  <si>
    <t>EMI.ktCO2.HR.Res.HH.Thermal.SH.Biomass.WH.Biomass.Solar</t>
  </si>
  <si>
    <t>EMI.ktCO2.HR.Res.HH.Thermal.SH.Biomass.WH.Biomass.Solar.Biomass</t>
  </si>
  <si>
    <t>EMI.ktCO2.HR.Res.HH.Thermal.SH.Biomass.WH.Biomass.Solar.Solar</t>
  </si>
  <si>
    <t>EMI.ktCO2.HR.Res.HH.Thermal.SH.Biomass.WH.LPG.NoSolar.LPG</t>
  </si>
  <si>
    <t>EMI.ktCO2.HR.Res.HH.Thermal.SH.Biomass.WH.LPG.Solar</t>
  </si>
  <si>
    <t>EMI.ktCO2.HR.Res.HH.Thermal.SH.Biomass.WH.LPG.Solar.LPG</t>
  </si>
  <si>
    <t>EMI.ktCO2.HR.Res.HH.Thermal.SH.Biomass.WH.LPG.Solar.Solar</t>
  </si>
  <si>
    <t>EMI.ktCO2.HR.Res.HH.Thermal.SH.Biomass.WH.Elc.NoSolar.Elec</t>
  </si>
  <si>
    <t>EMI.ktCO2.HR.Res.HH.Thermal.SH.Biomass.WH.Elc.Solar</t>
  </si>
  <si>
    <t>EMI.ktCO2.HR.Res.HH.Thermal.SH.Biomass.WH.Elc.Solar.Elec</t>
  </si>
  <si>
    <t>EMI.ktCO2.HR.Res.HH.Thermal.SH.Biomass.WH.Elc.Solar.Solar</t>
  </si>
  <si>
    <t>EMI.ktCO2.HR.Res.HH.Thermal.SH.Biomass.CO</t>
  </si>
  <si>
    <t>EMI.ktCO2.HR.Res.HH.Thermal.SH.Biomass.CO.Biomass.Biomass</t>
  </si>
  <si>
    <t>EMI.ktCO2.HR.Res.HH.Thermal.SH.Biomass.CO.LPG.LPG</t>
  </si>
  <si>
    <t>EMI.ktCO2.HR.Res.HH.Thermal.SH.Biomass.CO.Elc.Elec</t>
  </si>
  <si>
    <t>EMI.ktCO2.HR.Res.HH.Thermal.SH.Geo</t>
  </si>
  <si>
    <t>EMI.ktCO2.HR.Res.HH.Thermal.SH.Geo.SH</t>
  </si>
  <si>
    <t>EMI.ktCO2.HR.Res.HH.Thermal.SH.Geo.SH.Geo</t>
  </si>
  <si>
    <t>EMI.ktCO2.HR.Res.HH.Thermal.SH.Geo.SH.Elec</t>
  </si>
  <si>
    <t>EMI.ktCO2.HR.Res.HH.Thermal.SH.Geo.SC</t>
  </si>
  <si>
    <t>EMI.ktCO2.HR.Res.HH.Thermal.SH.Geo.SC.AC.Elec</t>
  </si>
  <si>
    <t>EMI.ktCO2.HR.Res.HH.Thermal.SH.Geo.WH</t>
  </si>
  <si>
    <t>EMI.ktCO2.HR.Res.HH.Thermal.SH.Geo.WH.Geo.NoSolar.Geo</t>
  </si>
  <si>
    <t>EMI.ktCO2.HR.Res.HH.Thermal.SH.Geo.WH.Geo.Solar</t>
  </si>
  <si>
    <t>EMI.ktCO2.HR.Res.HH.Thermal.SH.Geo.WH.Geo.Solar.Geo</t>
  </si>
  <si>
    <t>EMI.ktCO2.HR.Res.HH.Thermal.SH.Geo.WH.Geo.Solar.Solar</t>
  </si>
  <si>
    <t>EMI.ktCO2.HR.Res.HH.Thermal.SH.Geo.WH.Elc.NoSolar.Elec</t>
  </si>
  <si>
    <t>EMI.ktCO2.HR.Res.HH.Thermal.SH.Geo.WH.Elc.Solar</t>
  </si>
  <si>
    <t>EMI.ktCO2.HR.Res.HH.Thermal.SH.Geo.WH.Elc.Solar.Elec</t>
  </si>
  <si>
    <t>EMI.ktCO2.HR.Res.HH.Thermal.SH.Geo.WH.Elc.Solar.Solar</t>
  </si>
  <si>
    <t>EMI.ktCO2.HR.Res.HH.Thermal.SH.Geo.CO</t>
  </si>
  <si>
    <t>EMI.ktCO2.HR.Res.HH.Thermal.SH.Geo.CO.LPG.LPG</t>
  </si>
  <si>
    <t>EMI.ktCO2.HR.Res.HH.Thermal.SH.Geo.CO.Elc.Elec</t>
  </si>
  <si>
    <t>EMI.ktCO2.HR.Res.HH.Thermal.SH.DistrHeat</t>
  </si>
  <si>
    <t>EMI.ktCO2.HR.Res.HH.Thermal.SH.DistrHeat.SH</t>
  </si>
  <si>
    <t>EMI.ktCO2.HR.Res.HH.Thermal.SH.DistrHeat.SH.Steam_Distr</t>
  </si>
  <si>
    <t>EMI.ktCO2.HR.Res.HH.Thermal.SH.DistrHeat.SH.Elec</t>
  </si>
  <si>
    <t>EMI.ktCO2.HR.Res.HH.Thermal.SH.DistrHeat.SC</t>
  </si>
  <si>
    <t>EMI.ktCO2.HR.Res.HH.Thermal.SH.DistrHeat.SC.AC.Elec</t>
  </si>
  <si>
    <t>EMI.ktCO2.HR.Res.HH.Thermal.SH.DistrHeat.WH</t>
  </si>
  <si>
    <t>EMI.ktCO2.HR.Res.HH.Thermal.SH.DistrHeat.WH.DistrHeat.NoSolar.Steam_Distr</t>
  </si>
  <si>
    <t>EMI.ktCO2.HR.Res.HH.Thermal.SH.DistrHeat.WH.DistrHeat.Solar</t>
  </si>
  <si>
    <t>EMI.ktCO2.HR.Res.HH.Thermal.SH.DistrHeat.WH.DistrHeat.Solar.Steam_Distr</t>
  </si>
  <si>
    <t>EMI.ktCO2.HR.Res.HH.Thermal.SH.DistrHeat.WH.DistrHeat.Solar.Solar</t>
  </si>
  <si>
    <t>EMI.ktCO2.HR.Res.HH.Thermal.SH.DistrHeat.WH.Elc.NoSolar.Elec</t>
  </si>
  <si>
    <t>EMI.ktCO2.HR.Res.HH.Thermal.SH.DistrHeat.WH.Elc.Solar</t>
  </si>
  <si>
    <t>EMI.ktCO2.HR.Res.HH.Thermal.SH.DistrHeat.WH.Elc.Solar.Elec</t>
  </si>
  <si>
    <t>EMI.ktCO2.HR.Res.HH.Thermal.SH.DistrHeat.WH.Elc.Solar.Solar</t>
  </si>
  <si>
    <t>EMI.ktCO2.HR.Res.HH.Thermal.SH.DistrHeat.CO</t>
  </si>
  <si>
    <t>EMI.ktCO2.HR.Res.HH.Thermal.SH.DistrHeat.CO.LPG.LPG</t>
  </si>
  <si>
    <t>EMI.ktCO2.HR.Res.HH.Thermal.SH.DistrHeat.CO.Elc.Elec</t>
  </si>
  <si>
    <t>EMI.ktCO2.HR.Res.HH.Thermal.SH.AdvElc</t>
  </si>
  <si>
    <t>EMI.ktCO2.HR.Res.HH.Thermal.SH.AdvElc.SH</t>
  </si>
  <si>
    <t>EMI.ktCO2.HR.Res.HH.Thermal.SH.AdvElc.SH.Elec</t>
  </si>
  <si>
    <t>EMI.ktCO2.HR.Res.HH.Thermal.SH.AdvElc.SC</t>
  </si>
  <si>
    <t>EMI.ktCO2.HR.Res.HH.Thermal.SH.AdvElc.SC.AC.Elec</t>
  </si>
  <si>
    <t>EMI.ktCO2.HR.Res.HH.Thermal.SH.AdvElc.WH</t>
  </si>
  <si>
    <t>EMI.ktCO2.HR.Res.HH.Thermal.SH.AdvElc.WH.LPG.NoSolar.LPG</t>
  </si>
  <si>
    <t>EMI.ktCO2.HR.Res.HH.Thermal.SH.AdvElc.WH.LPG.Solar</t>
  </si>
  <si>
    <t>EMI.ktCO2.HR.Res.HH.Thermal.SH.AdvElc.WH.LPG.Solar.LPG</t>
  </si>
  <si>
    <t>EMI.ktCO2.HR.Res.HH.Thermal.SH.AdvElc.WH.LPG.Solar.Solar</t>
  </si>
  <si>
    <t>EMI.ktCO2.HR.Res.HH.Thermal.SH.AdvElc.WH.Elc.NoSolar.Elec</t>
  </si>
  <si>
    <t>EMI.ktCO2.HR.Res.HH.Thermal.SH.AdvElc.WH.Elc.Solar</t>
  </si>
  <si>
    <t>EMI.ktCO2.HR.Res.HH.Thermal.SH.AdvElc.WH.Elc.Solar.Elec</t>
  </si>
  <si>
    <t>EMI.ktCO2.HR.Res.HH.Thermal.SH.AdvElc.WH.Elc.Solar.Solar</t>
  </si>
  <si>
    <t>EMI.ktCO2.HR.Res.HH.Thermal.SH.AdvElc.CO</t>
  </si>
  <si>
    <t>EMI.ktCO2.HR.Res.HH.Thermal.SH.AdvElc.CO.LPG.LPG</t>
  </si>
  <si>
    <t>EMI.ktCO2.HR.Res.HH.Thermal.SH.AdvElc.CO.Elc.Elec</t>
  </si>
  <si>
    <t>EMI.ktCO2.HR.Res.HH.Thermal.SH.ConvElc</t>
  </si>
  <si>
    <t>EMI.ktCO2.HR.Res.HH.Thermal.SH.ConvElc.SH</t>
  </si>
  <si>
    <t>EMI.ktCO2.HR.Res.HH.Thermal.SH.ConvElc.SH.Elec</t>
  </si>
  <si>
    <t>EMI.ktCO2.HR.Res.HH.Thermal.SH.ConvElc.SC</t>
  </si>
  <si>
    <t>EMI.ktCO2.HR.Res.HH.Thermal.SH.ConvElc.SC.AC.Elec</t>
  </si>
  <si>
    <t>EMI.ktCO2.HR.Res.HH.Thermal.SH.ConvElc.WH</t>
  </si>
  <si>
    <t>EMI.ktCO2.HR.Res.HH.Thermal.SH.ConvElc.WH.LPG.NoSolar.LPG</t>
  </si>
  <si>
    <t>EMI.ktCO2.HR.Res.HH.Thermal.SH.ConvElc.WH.LPG.Solar</t>
  </si>
  <si>
    <t>EMI.ktCO2.HR.Res.HH.Thermal.SH.ConvElc.WH.LPG.Solar.LPG</t>
  </si>
  <si>
    <t>EMI.ktCO2.HR.Res.HH.Thermal.SH.ConvElc.WH.LPG.Solar.Solar</t>
  </si>
  <si>
    <t>EMI.ktCO2.HR.Res.HH.Thermal.SH.ConvElc.WH.Elc.NoSolar.Elec</t>
  </si>
  <si>
    <t>EMI.ktCO2.HR.Res.HH.Thermal.SH.ConvElc.WH.Elc.Solar</t>
  </si>
  <si>
    <t>EMI.ktCO2.HR.Res.HH.Thermal.SH.ConvElc.WH.Elc.Solar.Elec</t>
  </si>
  <si>
    <t>EMI.ktCO2.HR.Res.HH.Thermal.SH.ConvElc.WH.Elc.Solar.Solar</t>
  </si>
  <si>
    <t>EMI.ktCO2.HR.Res.HH.Thermal.SH.ConvElc.CO</t>
  </si>
  <si>
    <t>EMI.ktCO2.HR.Res.HH.Thermal.SH.ConvElc.CO.LPG.LPG</t>
  </si>
  <si>
    <t>EMI.ktCO2.HR.Res.HH.Thermal.SH.ConvElc.CO.Elc.Elec</t>
  </si>
  <si>
    <t>HR - Final energy consumption per household (detailed structure)</t>
  </si>
  <si>
    <t>FEC_per_household.kWh.HR.Res.HH.Thermal.SH.Solids</t>
  </si>
  <si>
    <t>FEC_per_household.kWh.HR.Res.HH.Thermal.SH.Solids.SH</t>
  </si>
  <si>
    <t>FEC_per_household.kWh.HR.Res.HH.Thermal.SH.Solids.SH.Solids</t>
  </si>
  <si>
    <t>FEC_per_household.kWh.HR.Res.HH.Thermal.SH.Solids.SH.Elec</t>
  </si>
  <si>
    <t>FEC_per_household.kWh.HR.Res.HH.Thermal.SH.Solids.SC</t>
  </si>
  <si>
    <t>FEC_per_household.kWh.HR.Res.HH.Thermal.SH.Solids.SC.AC.Elec</t>
  </si>
  <si>
    <t>FEC_per_household.kWh.HR.Res.HH.Thermal.SH.Solids.WH</t>
  </si>
  <si>
    <t>FEC_per_household.kWh.HR.Res.HH.Thermal.SH.Solids.WH.Solids.NoSolar.Solids</t>
  </si>
  <si>
    <t>FEC_per_household.kWh.HR.Res.HH.Thermal.SH.Solids.WH.LPG.NoSolar.LPG</t>
  </si>
  <si>
    <t>FEC_per_household.kWh.HR.Res.HH.Thermal.SH.Solids.WH.LPG.Solar</t>
  </si>
  <si>
    <t>FEC_per_household.kWh.HR.Res.HH.Thermal.SH.Solids.WH.LPG.Solar.LPG</t>
  </si>
  <si>
    <t>FEC_per_household.kWh.HR.Res.HH.Thermal.SH.Solids.WH.LPG.Solar.Solar</t>
  </si>
  <si>
    <t>FEC_per_household.kWh.HR.Res.HH.Thermal.SH.Solids.WH.Elc.NoSolar.Elec</t>
  </si>
  <si>
    <t>FEC_per_household.kWh.HR.Res.HH.Thermal.SH.Solids.WH.Elc.Solar</t>
  </si>
  <si>
    <t>FEC_per_household.kWh.HR.Res.HH.Thermal.SH.Solids.WH.Elc.Solar.Elec</t>
  </si>
  <si>
    <t>FEC_per_household.kWh.HR.Res.HH.Thermal.SH.Solids.WH.Elc.Solar.Solar</t>
  </si>
  <si>
    <t>FEC_per_household.kWh.HR.Res.HH.Thermal.SH.Solids.CO</t>
  </si>
  <si>
    <t>FEC_per_household.kWh.HR.Res.HH.Thermal.SH.Solids.CO.Solids.Solids</t>
  </si>
  <si>
    <t>FEC_per_household.kWh.HR.Res.HH.Thermal.SH.Solids.CO.LPG.LPG</t>
  </si>
  <si>
    <t>FEC_per_household.kWh.HR.Res.HH.Thermal.SH.Solids.CO.Elc.Elec</t>
  </si>
  <si>
    <t>FEC_per_household.kWh.HR.Res.HH.Thermal.SH.LPG</t>
  </si>
  <si>
    <t>FEC_per_household.kWh.HR.Res.HH.Thermal.SH.LPG.SH</t>
  </si>
  <si>
    <t>FEC_per_household.kWh.HR.Res.HH.Thermal.SH.LPG.SH.LPG</t>
  </si>
  <si>
    <t>FEC_per_household.kWh.HR.Res.HH.Thermal.SH.LPG.SH.Elec</t>
  </si>
  <si>
    <t>FEC_per_household.kWh.HR.Res.HH.Thermal.SH.LPG.SC</t>
  </si>
  <si>
    <t>FEC_per_household.kWh.HR.Res.HH.Thermal.SH.LPG.SC.AC.Elec</t>
  </si>
  <si>
    <t>FEC_per_household.kWh.HR.Res.HH.Thermal.SH.LPG.WH</t>
  </si>
  <si>
    <t>FEC_per_household.kWh.HR.Res.HH.Thermal.SH.LPG.WH.LPG.NoSolar.LPG</t>
  </si>
  <si>
    <t>FEC_per_household.kWh.HR.Res.HH.Thermal.SH.LPG.WH.LPG.Solar</t>
  </si>
  <si>
    <t>FEC_per_household.kWh.HR.Res.HH.Thermal.SH.LPG.WH.LPG.Solar.LPG</t>
  </si>
  <si>
    <t>FEC_per_household.kWh.HR.Res.HH.Thermal.SH.LPG.WH.LPG.Solar.Solar</t>
  </si>
  <si>
    <t>FEC_per_household.kWh.HR.Res.HH.Thermal.SH.LPG.WH.Elc.NoSolar.Elec</t>
  </si>
  <si>
    <t>FEC_per_household.kWh.HR.Res.HH.Thermal.SH.LPG.WH.Elc.Solar</t>
  </si>
  <si>
    <t>FEC_per_household.kWh.HR.Res.HH.Thermal.SH.LPG.WH.Elc.Solar.Elec</t>
  </si>
  <si>
    <t>FEC_per_household.kWh.HR.Res.HH.Thermal.SH.LPG.WH.Elc.Solar.Solar</t>
  </si>
  <si>
    <t>FEC_per_household.kWh.HR.Res.HH.Thermal.SH.LPG.CO</t>
  </si>
  <si>
    <t>FEC_per_household.kWh.HR.Res.HH.Thermal.SH.LPG.CO.LPG.LPG</t>
  </si>
  <si>
    <t>FEC_per_household.kWh.HR.Res.HH.Thermal.SH.LPG.CO.Elc.Elec</t>
  </si>
  <si>
    <t>FEC_per_household.kWh.HR.Res.HH.Thermal.SH.Oil</t>
  </si>
  <si>
    <t>FEC_per_household.kWh.HR.Res.HH.Thermal.SH.Oil.SH</t>
  </si>
  <si>
    <t>FEC_per_household.kWh.HR.Res.HH.Thermal.SH.Oil.SH.Oil</t>
  </si>
  <si>
    <t>FEC_per_household.kWh.HR.Res.HH.Thermal.SH.Oil.SH.Elec</t>
  </si>
  <si>
    <t>FEC_per_household.kWh.HR.Res.HH.Thermal.SH.Oil.SC</t>
  </si>
  <si>
    <t>FEC_per_household.kWh.HR.Res.HH.Thermal.SH.Oil.SC.AC.Elec</t>
  </si>
  <si>
    <t>FEC_per_household.kWh.HR.Res.HH.Thermal.SH.Oil.WH</t>
  </si>
  <si>
    <t>FEC_per_household.kWh.HR.Res.HH.Thermal.SH.Oil.WH.Oil.NoSolar.Oil</t>
  </si>
  <si>
    <t>FEC_per_household.kWh.HR.Res.HH.Thermal.SH.Oil.WH.Oil.Solar</t>
  </si>
  <si>
    <t>FEC_per_household.kWh.HR.Res.HH.Thermal.SH.Oil.WH.Oil.Solar.Oil</t>
  </si>
  <si>
    <t>FEC_per_household.kWh.HR.Res.HH.Thermal.SH.Oil.WH.Oil.Solar.Solar</t>
  </si>
  <si>
    <t>FEC_per_household.kWh.HR.Res.HH.Thermal.SH.Oil.WH.Elc.NoSolar.Elec</t>
  </si>
  <si>
    <t>FEC_per_household.kWh.HR.Res.HH.Thermal.SH.Oil.WH.Elc.Solar</t>
  </si>
  <si>
    <t>FEC_per_household.kWh.HR.Res.HH.Thermal.SH.Oil.WH.Elc.Solar.Elec</t>
  </si>
  <si>
    <t>FEC_per_household.kWh.HR.Res.HH.Thermal.SH.Oil.WH.Elc.Solar.Solar</t>
  </si>
  <si>
    <t>FEC_per_household.kWh.HR.Res.HH.Thermal.SH.Oil.CO</t>
  </si>
  <si>
    <t>FEC_per_household.kWh.HR.Res.HH.Thermal.SH.Oil.CO.LPG.LPG</t>
  </si>
  <si>
    <t>FEC_per_household.kWh.HR.Res.HH.Thermal.SH.Oil.CO.Elc.Elec</t>
  </si>
  <si>
    <t>FEC_per_household.kWh.HR.Res.HH.Thermal.SH.Gas</t>
  </si>
  <si>
    <t>FEC_per_household.kWh.HR.Res.HH.Thermal.SH.Gas.SH</t>
  </si>
  <si>
    <t>FEC_per_household.kWh.HR.Res.HH.Thermal.SH.Gas.SH.Gas</t>
  </si>
  <si>
    <t>FEC_per_household.kWh.HR.Res.HH.Thermal.SH.Gas.SH.Elec</t>
  </si>
  <si>
    <t>FEC_per_household.kWh.HR.Res.HH.Thermal.SH.Gas.SC</t>
  </si>
  <si>
    <t>FEC_per_household.kWh.HR.Res.HH.Thermal.SH.Gas.SC.AC.Elec</t>
  </si>
  <si>
    <t>FEC_per_household.kWh.HR.Res.HH.Thermal.SH.Gas.WH</t>
  </si>
  <si>
    <t>FEC_per_household.kWh.HR.Res.HH.Thermal.SH.Gas.WH.Gas.NoSolar.Gas</t>
  </si>
  <si>
    <t>FEC_per_household.kWh.HR.Res.HH.Thermal.SH.Gas.WH.Gas.Solar</t>
  </si>
  <si>
    <t>FEC_per_household.kWh.HR.Res.HH.Thermal.SH.Gas.WH.Gas.Solar.Gas</t>
  </si>
  <si>
    <t>FEC_per_household.kWh.HR.Res.HH.Thermal.SH.Gas.WH.Gas.Solar.Solar</t>
  </si>
  <si>
    <t>FEC_per_household.kWh.HR.Res.HH.Thermal.SH.Gas.WH.Elc.NoSolar.Elec</t>
  </si>
  <si>
    <t>FEC_per_household.kWh.HR.Res.HH.Thermal.SH.Gas.WH.Elc.Solar</t>
  </si>
  <si>
    <t>FEC_per_household.kWh.HR.Res.HH.Thermal.SH.Gas.WH.Elc.Solar.Elec</t>
  </si>
  <si>
    <t>FEC_per_household.kWh.HR.Res.HH.Thermal.SH.Gas.WH.Elc.Solar.Solar</t>
  </si>
  <si>
    <t>FEC_per_household.kWh.HR.Res.HH.Thermal.SH.Gas.CO</t>
  </si>
  <si>
    <t>FEC_per_household.kWh.HR.Res.HH.Thermal.SH.Gas.CO.Gas.Gas</t>
  </si>
  <si>
    <t>FEC_per_household.kWh.HR.Res.HH.Thermal.SH.Gas.CO.Elc.Elec</t>
  </si>
  <si>
    <t>FEC_per_household.kWh.HR.Res.HH.Thermal.SH.Biomass</t>
  </si>
  <si>
    <t>FEC_per_household.kWh.HR.Res.HH.Thermal.SH.Biomass.SH</t>
  </si>
  <si>
    <t>FEC_per_household.kWh.HR.Res.HH.Thermal.SH.Biomass.SH.Biomass</t>
  </si>
  <si>
    <t>FEC_per_household.kWh.HR.Res.HH.Thermal.SH.Biomass.SH.Elec</t>
  </si>
  <si>
    <t>FEC_per_household.kWh.HR.Res.HH.Thermal.SH.Biomass.SC</t>
  </si>
  <si>
    <t>FEC_per_household.kWh.HR.Res.HH.Thermal.SH.Biomass.SC.AC.Elec</t>
  </si>
  <si>
    <t>FEC_per_household.kWh.HR.Res.HH.Thermal.SH.Biomass.WH</t>
  </si>
  <si>
    <t>FEC_per_household.kWh.HR.Res.HH.Thermal.SH.Biomass.WH.Biomass.NoSolar.Biomass</t>
  </si>
  <si>
    <t>FEC_per_household.kWh.HR.Res.HH.Thermal.SH.Biomass.WH.Biomass.Solar</t>
  </si>
  <si>
    <t>FEC_per_household.kWh.HR.Res.HH.Thermal.SH.Biomass.WH.Biomass.Solar.Biomass</t>
  </si>
  <si>
    <t>FEC_per_household.kWh.HR.Res.HH.Thermal.SH.Biomass.WH.Biomass.Solar.Solar</t>
  </si>
  <si>
    <t>FEC_per_household.kWh.HR.Res.HH.Thermal.SH.Biomass.WH.LPG.NoSolar.LPG</t>
  </si>
  <si>
    <t>FEC_per_household.kWh.HR.Res.HH.Thermal.SH.Biomass.WH.LPG.Solar</t>
  </si>
  <si>
    <t>FEC_per_household.kWh.HR.Res.HH.Thermal.SH.Biomass.WH.LPG.Solar.LPG</t>
  </si>
  <si>
    <t>FEC_per_household.kWh.HR.Res.HH.Thermal.SH.Biomass.WH.LPG.Solar.Solar</t>
  </si>
  <si>
    <t>FEC_per_household.kWh.HR.Res.HH.Thermal.SH.Biomass.WH.Elc.NoSolar.Elec</t>
  </si>
  <si>
    <t>FEC_per_household.kWh.HR.Res.HH.Thermal.SH.Biomass.WH.Elc.Solar</t>
  </si>
  <si>
    <t>FEC_per_household.kWh.HR.Res.HH.Thermal.SH.Biomass.WH.Elc.Solar.Elec</t>
  </si>
  <si>
    <t>FEC_per_household.kWh.HR.Res.HH.Thermal.SH.Biomass.WH.Elc.Solar.Solar</t>
  </si>
  <si>
    <t>FEC_per_household.kWh.HR.Res.HH.Thermal.SH.Biomass.CO</t>
  </si>
  <si>
    <t>FEC_per_household.kWh.HR.Res.HH.Thermal.SH.Biomass.CO.Biomass.Biomass</t>
  </si>
  <si>
    <t>FEC_per_household.kWh.HR.Res.HH.Thermal.SH.Biomass.CO.LPG.LPG</t>
  </si>
  <si>
    <t>FEC_per_household.kWh.HR.Res.HH.Thermal.SH.Biomass.CO.Elc.Elec</t>
  </si>
  <si>
    <t>FEC_per_household.kWh.HR.Res.HH.Thermal.SH.Geo</t>
  </si>
  <si>
    <t>FEC_per_household.kWh.HR.Res.HH.Thermal.SH.Geo.SH</t>
  </si>
  <si>
    <t>FEC_per_household.kWh.HR.Res.HH.Thermal.SH.Geo.SH.Geo</t>
  </si>
  <si>
    <t>FEC_per_household.kWh.HR.Res.HH.Thermal.SH.Geo.SH.Elec</t>
  </si>
  <si>
    <t>FEC_per_household.kWh.HR.Res.HH.Thermal.SH.Geo.SC</t>
  </si>
  <si>
    <t>FEC_per_household.kWh.HR.Res.HH.Thermal.SH.Geo.SC.AC.Elec</t>
  </si>
  <si>
    <t>FEC_per_household.kWh.HR.Res.HH.Thermal.SH.Geo.WH</t>
  </si>
  <si>
    <t>FEC_per_household.kWh.HR.Res.HH.Thermal.SH.Geo.WH.Geo.NoSolar.Geo</t>
  </si>
  <si>
    <t>FEC_per_household.kWh.HR.Res.HH.Thermal.SH.Geo.WH.Geo.Solar</t>
  </si>
  <si>
    <t>FEC_per_household.kWh.HR.Res.HH.Thermal.SH.Geo.WH.Geo.Solar.Geo</t>
  </si>
  <si>
    <t>FEC_per_household.kWh.HR.Res.HH.Thermal.SH.Geo.WH.Geo.Solar.Solar</t>
  </si>
  <si>
    <t>FEC_per_household.kWh.HR.Res.HH.Thermal.SH.Geo.WH.Elc.NoSolar.Elec</t>
  </si>
  <si>
    <t>FEC_per_household.kWh.HR.Res.HH.Thermal.SH.Geo.WH.Elc.Solar</t>
  </si>
  <si>
    <t>FEC_per_household.kWh.HR.Res.HH.Thermal.SH.Geo.WH.Elc.Solar.Elec</t>
  </si>
  <si>
    <t>FEC_per_household.kWh.HR.Res.HH.Thermal.SH.Geo.WH.Elc.Solar.Solar</t>
  </si>
  <si>
    <t>FEC_per_household.kWh.HR.Res.HH.Thermal.SH.Geo.CO</t>
  </si>
  <si>
    <t>FEC_per_household.kWh.HR.Res.HH.Thermal.SH.Geo.CO.LPG.LPG</t>
  </si>
  <si>
    <t>FEC_per_household.kWh.HR.Res.HH.Thermal.SH.Geo.CO.Elc.Elec</t>
  </si>
  <si>
    <t>FEC_per_household.kWh.HR.Res.HH.Thermal.SH.DistrHeat</t>
  </si>
  <si>
    <t>FEC_per_household.kWh.HR.Res.HH.Thermal.SH.DistrHeat.SH</t>
  </si>
  <si>
    <t>FEC_per_household.kWh.HR.Res.HH.Thermal.SH.DistrHeat.SH.Steam_Distr</t>
  </si>
  <si>
    <t>FEC_per_household.kWh.HR.Res.HH.Thermal.SH.DistrHeat.SH.Elec</t>
  </si>
  <si>
    <t>FEC_per_household.kWh.HR.Res.HH.Thermal.SH.DistrHeat.SC</t>
  </si>
  <si>
    <t>FEC_per_household.kWh.HR.Res.HH.Thermal.SH.DistrHeat.SC.AC.Elec</t>
  </si>
  <si>
    <t>FEC_per_household.kWh.HR.Res.HH.Thermal.SH.DistrHeat.WH</t>
  </si>
  <si>
    <t>FEC_per_household.kWh.HR.Res.HH.Thermal.SH.DistrHeat.WH.DistrHeat.NoSolar.Steam_Distr</t>
  </si>
  <si>
    <t>FEC_per_household.kWh.HR.Res.HH.Thermal.SH.DistrHeat.WH.DistrHeat.Solar</t>
  </si>
  <si>
    <t>FEC_per_household.kWh.HR.Res.HH.Thermal.SH.DistrHeat.WH.DistrHeat.Solar.Steam_Distr</t>
  </si>
  <si>
    <t>FEC_per_household.kWh.HR.Res.HH.Thermal.SH.DistrHeat.WH.DistrHeat.Solar.Solar</t>
  </si>
  <si>
    <t>FEC_per_household.kWh.HR.Res.HH.Thermal.SH.DistrHeat.WH.Elc.NoSolar.Elec</t>
  </si>
  <si>
    <t>FEC_per_household.kWh.HR.Res.HH.Thermal.SH.DistrHeat.WH.Elc.Solar</t>
  </si>
  <si>
    <t>FEC_per_household.kWh.HR.Res.HH.Thermal.SH.DistrHeat.WH.Elc.Solar.Elec</t>
  </si>
  <si>
    <t>FEC_per_household.kWh.HR.Res.HH.Thermal.SH.DistrHeat.WH.Elc.Solar.Solar</t>
  </si>
  <si>
    <t>FEC_per_household.kWh.HR.Res.HH.Thermal.SH.DistrHeat.CO</t>
  </si>
  <si>
    <t>FEC_per_household.kWh.HR.Res.HH.Thermal.SH.DistrHeat.CO.LPG.LPG</t>
  </si>
  <si>
    <t>FEC_per_household.kWh.HR.Res.HH.Thermal.SH.DistrHeat.CO.Elc.Elec</t>
  </si>
  <si>
    <t>FEC_per_household.kWh.HR.Res.HH.Thermal.SH.AdvElc</t>
  </si>
  <si>
    <t>FEC_per_household.kWh.HR.Res.HH.Thermal.SH.AdvElc.SH</t>
  </si>
  <si>
    <t>FEC_per_household.kWh.HR.Res.HH.Thermal.SH.AdvElc.SH.Elec</t>
  </si>
  <si>
    <t>FEC_per_household.kWh.HR.Res.HH.Thermal.SH.AdvElc.SC</t>
  </si>
  <si>
    <t>FEC_per_household.kWh.HR.Res.HH.Thermal.SH.AdvElc.SC.AC.Elec</t>
  </si>
  <si>
    <t>FEC_per_household.kWh.HR.Res.HH.Thermal.SH.AdvElc.WH</t>
  </si>
  <si>
    <t>FEC_per_household.kWh.HR.Res.HH.Thermal.SH.AdvElc.WH.LPG.NoSolar.LPG</t>
  </si>
  <si>
    <t>FEC_per_household.kWh.HR.Res.HH.Thermal.SH.AdvElc.WH.LPG.Solar</t>
  </si>
  <si>
    <t>FEC_per_household.kWh.HR.Res.HH.Thermal.SH.AdvElc.WH.LPG.Solar.LPG</t>
  </si>
  <si>
    <t>FEC_per_household.kWh.HR.Res.HH.Thermal.SH.AdvElc.WH.LPG.Solar.Solar</t>
  </si>
  <si>
    <t>FEC_per_household.kWh.HR.Res.HH.Thermal.SH.AdvElc.WH.Elc.NoSolar.Elec</t>
  </si>
  <si>
    <t>FEC_per_household.kWh.HR.Res.HH.Thermal.SH.AdvElc.WH.Elc.Solar</t>
  </si>
  <si>
    <t>FEC_per_household.kWh.HR.Res.HH.Thermal.SH.AdvElc.WH.Elc.Solar.Elec</t>
  </si>
  <si>
    <t>FEC_per_household.kWh.HR.Res.HH.Thermal.SH.AdvElc.WH.Elc.Solar.Solar</t>
  </si>
  <si>
    <t>FEC_per_household.kWh.HR.Res.HH.Thermal.SH.AdvElc.CO</t>
  </si>
  <si>
    <t>FEC_per_household.kWh.HR.Res.HH.Thermal.SH.AdvElc.CO.LPG.LPG</t>
  </si>
  <si>
    <t>FEC_per_household.kWh.HR.Res.HH.Thermal.SH.AdvElc.CO.Elc.Elec</t>
  </si>
  <si>
    <t>FEC_per_household.kWh.HR.Res.HH.Thermal.SH.ConvElc</t>
  </si>
  <si>
    <t>FEC_per_household.kWh.HR.Res.HH.Thermal.SH.ConvElc.SH</t>
  </si>
  <si>
    <t>FEC_per_household.kWh.HR.Res.HH.Thermal.SH.ConvElc.SH.Elec</t>
  </si>
  <si>
    <t>FEC_per_household.kWh.HR.Res.HH.Thermal.SH.ConvElc.SC</t>
  </si>
  <si>
    <t>FEC_per_household.kWh.HR.Res.HH.Thermal.SH.ConvElc.SC.AC.Elec</t>
  </si>
  <si>
    <t>FEC_per_household.kWh.HR.Res.HH.Thermal.SH.ConvElc.WH</t>
  </si>
  <si>
    <t>FEC_per_household.kWh.HR.Res.HH.Thermal.SH.ConvElc.WH.LPG.NoSolar.LPG</t>
  </si>
  <si>
    <t>FEC_per_household.kWh.HR.Res.HH.Thermal.SH.ConvElc.WH.LPG.Solar</t>
  </si>
  <si>
    <t>FEC_per_household.kWh.HR.Res.HH.Thermal.SH.ConvElc.WH.LPG.Solar.LPG</t>
  </si>
  <si>
    <t>FEC_per_household.kWh.HR.Res.HH.Thermal.SH.ConvElc.WH.LPG.Solar.Solar</t>
  </si>
  <si>
    <t>FEC_per_household.kWh.HR.Res.HH.Thermal.SH.ConvElc.WH.Elc.NoSolar.Elec</t>
  </si>
  <si>
    <t>FEC_per_household.kWh.HR.Res.HH.Thermal.SH.ConvElc.WH.Elc.Solar</t>
  </si>
  <si>
    <t>FEC_per_household.kWh.HR.Res.HH.Thermal.SH.ConvElc.WH.Elc.Solar.Elec</t>
  </si>
  <si>
    <t>FEC_per_household.kWh.HR.Res.HH.Thermal.SH.ConvElc.WH.Elc.Solar.Solar</t>
  </si>
  <si>
    <t>FEC_per_household.kWh.HR.Res.HH.Thermal.SH.ConvElc.CO</t>
  </si>
  <si>
    <t>FEC_per_household.kWh.HR.Res.HH.Thermal.SH.ConvElc.CO.LPG.LPG</t>
  </si>
  <si>
    <t>FEC_per_household.kWh.HR.Res.HH.Thermal.SH.ConvElc.CO.Elc.Elec</t>
  </si>
  <si>
    <t>HR - Thermal energy service per household (detailed structure)</t>
  </si>
  <si>
    <t>TES_per_household.kWh.HR.Res.HH.Thermal.SH.Solids</t>
  </si>
  <si>
    <t>TES_per_household.kWh.HR.Res.HH.Thermal.SH.Solids.SH</t>
  </si>
  <si>
    <t>TES_per_household.kWh.HR.Res.HH.Thermal.SH.Solids.SH.Solids</t>
  </si>
  <si>
    <t>TES_per_household.kWh.HR.Res.HH.Thermal.SH.Solids.SH.Elec</t>
  </si>
  <si>
    <t>TES_per_household.kWh.HR.Res.HH.Thermal.SH.Solids.SC</t>
  </si>
  <si>
    <t>TES_per_household.kWh.HR.Res.HH.Thermal.SH.Solids.SC.AC.Elec</t>
  </si>
  <si>
    <t>TES_per_household.kWh.HR.Res.HH.Thermal.SH.Solids.WH</t>
  </si>
  <si>
    <t>TES_per_household.kWh.HR.Res.HH.Thermal.SH.Solids.WH.Solids.NoSolar.Solids</t>
  </si>
  <si>
    <t>TES_per_household.kWh.HR.Res.HH.Thermal.SH.Solids.WH.LPG.NoSolar.LPG</t>
  </si>
  <si>
    <t>TES_per_household.kWh.HR.Res.HH.Thermal.SH.Solids.WH.LPG.Solar</t>
  </si>
  <si>
    <t>TES_per_household.kWh.HR.Res.HH.Thermal.SH.Solids.WH.LPG.Solar.LPG</t>
  </si>
  <si>
    <t>TES_per_household.kWh.HR.Res.HH.Thermal.SH.Solids.WH.LPG.Solar.Solar</t>
  </si>
  <si>
    <t>TES_per_household.kWh.HR.Res.HH.Thermal.SH.Solids.WH.Elc.NoSolar.Elec</t>
  </si>
  <si>
    <t>TES_per_household.kWh.HR.Res.HH.Thermal.SH.Solids.WH.Elc.Solar</t>
  </si>
  <si>
    <t>TES_per_household.kWh.HR.Res.HH.Thermal.SH.Solids.WH.Elc.Solar.Elec</t>
  </si>
  <si>
    <t>TES_per_household.kWh.HR.Res.HH.Thermal.SH.Solids.WH.Elc.Solar.Solar</t>
  </si>
  <si>
    <t>TES_per_household.kWh.HR.Res.HH.Thermal.SH.Solids.CO</t>
  </si>
  <si>
    <t>TES_per_household.kWh.HR.Res.HH.Thermal.SH.Solids.CO.Solids.Solids</t>
  </si>
  <si>
    <t>TES_per_household.kWh.HR.Res.HH.Thermal.SH.Solids.CO.LPG.LPG</t>
  </si>
  <si>
    <t>TES_per_household.kWh.HR.Res.HH.Thermal.SH.Solids.CO.Elc.Elec</t>
  </si>
  <si>
    <t>TES_per_household.kWh.HR.Res.HH.Thermal.SH.LPG</t>
  </si>
  <si>
    <t>TES_per_household.kWh.HR.Res.HH.Thermal.SH.LPG.SH</t>
  </si>
  <si>
    <t>TES_per_household.kWh.HR.Res.HH.Thermal.SH.LPG.SH.LPG</t>
  </si>
  <si>
    <t>TES_per_household.kWh.HR.Res.HH.Thermal.SH.LPG.SH.Elec</t>
  </si>
  <si>
    <t>TES_per_household.kWh.HR.Res.HH.Thermal.SH.LPG.SC</t>
  </si>
  <si>
    <t>TES_per_household.kWh.HR.Res.HH.Thermal.SH.LPG.SC.AC.Elec</t>
  </si>
  <si>
    <t>TES_per_household.kWh.HR.Res.HH.Thermal.SH.LPG.WH</t>
  </si>
  <si>
    <t>TES_per_household.kWh.HR.Res.HH.Thermal.SH.LPG.WH.LPG.NoSolar.LPG</t>
  </si>
  <si>
    <t>TES_per_household.kWh.HR.Res.HH.Thermal.SH.LPG.WH.LPG.Solar</t>
  </si>
  <si>
    <t>TES_per_household.kWh.HR.Res.HH.Thermal.SH.LPG.WH.LPG.Solar.LPG</t>
  </si>
  <si>
    <t>TES_per_household.kWh.HR.Res.HH.Thermal.SH.LPG.WH.LPG.Solar.Solar</t>
  </si>
  <si>
    <t>TES_per_household.kWh.HR.Res.HH.Thermal.SH.LPG.WH.Elc.NoSolar.Elec</t>
  </si>
  <si>
    <t>TES_per_household.kWh.HR.Res.HH.Thermal.SH.LPG.WH.Elc.Solar</t>
  </si>
  <si>
    <t>TES_per_household.kWh.HR.Res.HH.Thermal.SH.LPG.WH.Elc.Solar.Elec</t>
  </si>
  <si>
    <t>TES_per_household.kWh.HR.Res.HH.Thermal.SH.LPG.WH.Elc.Solar.Solar</t>
  </si>
  <si>
    <t>TES_per_household.kWh.HR.Res.HH.Thermal.SH.LPG.CO</t>
  </si>
  <si>
    <t>TES_per_household.kWh.HR.Res.HH.Thermal.SH.LPG.CO.LPG.LPG</t>
  </si>
  <si>
    <t>TES_per_household.kWh.HR.Res.HH.Thermal.SH.LPG.CO.Elc.Elec</t>
  </si>
  <si>
    <t>TES_per_household.kWh.HR.Res.HH.Thermal.SH.Oil</t>
  </si>
  <si>
    <t>TES_per_household.kWh.HR.Res.HH.Thermal.SH.Oil.SH</t>
  </si>
  <si>
    <t>TES_per_household.kWh.HR.Res.HH.Thermal.SH.Oil.SH.Oil</t>
  </si>
  <si>
    <t>TES_per_household.kWh.HR.Res.HH.Thermal.SH.Oil.SH.Elec</t>
  </si>
  <si>
    <t>TES_per_household.kWh.HR.Res.HH.Thermal.SH.Oil.SC</t>
  </si>
  <si>
    <t>TES_per_household.kWh.HR.Res.HH.Thermal.SH.Oil.SC.AC.Elec</t>
  </si>
  <si>
    <t>TES_per_household.kWh.HR.Res.HH.Thermal.SH.Oil.WH</t>
  </si>
  <si>
    <t>TES_per_household.kWh.HR.Res.HH.Thermal.SH.Oil.WH.Oil.NoSolar.Oil</t>
  </si>
  <si>
    <t>TES_per_household.kWh.HR.Res.HH.Thermal.SH.Oil.WH.Oil.Solar</t>
  </si>
  <si>
    <t>TES_per_household.kWh.HR.Res.HH.Thermal.SH.Oil.WH.Oil.Solar.Oil</t>
  </si>
  <si>
    <t>TES_per_household.kWh.HR.Res.HH.Thermal.SH.Oil.WH.Oil.Solar.Solar</t>
  </si>
  <si>
    <t>TES_per_household.kWh.HR.Res.HH.Thermal.SH.Oil.WH.Elc.NoSolar.Elec</t>
  </si>
  <si>
    <t>TES_per_household.kWh.HR.Res.HH.Thermal.SH.Oil.WH.Elc.Solar</t>
  </si>
  <si>
    <t>TES_per_household.kWh.HR.Res.HH.Thermal.SH.Oil.WH.Elc.Solar.Elec</t>
  </si>
  <si>
    <t>TES_per_household.kWh.HR.Res.HH.Thermal.SH.Oil.WH.Elc.Solar.Solar</t>
  </si>
  <si>
    <t>TES_per_household.kWh.HR.Res.HH.Thermal.SH.Oil.CO</t>
  </si>
  <si>
    <t>TES_per_household.kWh.HR.Res.HH.Thermal.SH.Oil.CO.LPG.LPG</t>
  </si>
  <si>
    <t>TES_per_household.kWh.HR.Res.HH.Thermal.SH.Oil.CO.Elc.Elec</t>
  </si>
  <si>
    <t>TES_per_household.kWh.HR.Res.HH.Thermal.SH.Gas</t>
  </si>
  <si>
    <t>TES_per_household.kWh.HR.Res.HH.Thermal.SH.Gas.SH</t>
  </si>
  <si>
    <t>TES_per_household.kWh.HR.Res.HH.Thermal.SH.Gas.SH.Gas</t>
  </si>
  <si>
    <t>TES_per_household.kWh.HR.Res.HH.Thermal.SH.Gas.SH.Elec</t>
  </si>
  <si>
    <t>TES_per_household.kWh.HR.Res.HH.Thermal.SH.Gas.SC</t>
  </si>
  <si>
    <t>TES_per_household.kWh.HR.Res.HH.Thermal.SH.Gas.SC.AC.Elec</t>
  </si>
  <si>
    <t>TES_per_household.kWh.HR.Res.HH.Thermal.SH.Gas.WH</t>
  </si>
  <si>
    <t>TES_per_household.kWh.HR.Res.HH.Thermal.SH.Gas.WH.Gas.NoSolar.Gas</t>
  </si>
  <si>
    <t>TES_per_household.kWh.HR.Res.HH.Thermal.SH.Gas.WH.Gas.Solar</t>
  </si>
  <si>
    <t>TES_per_household.kWh.HR.Res.HH.Thermal.SH.Gas.WH.Gas.Solar.Gas</t>
  </si>
  <si>
    <t>TES_per_household.kWh.HR.Res.HH.Thermal.SH.Gas.WH.Gas.Solar.Solar</t>
  </si>
  <si>
    <t>TES_per_household.kWh.HR.Res.HH.Thermal.SH.Gas.WH.Elc.NoSolar.Elec</t>
  </si>
  <si>
    <t>TES_per_household.kWh.HR.Res.HH.Thermal.SH.Gas.WH.Elc.Solar</t>
  </si>
  <si>
    <t>TES_per_household.kWh.HR.Res.HH.Thermal.SH.Gas.WH.Elc.Solar.Elec</t>
  </si>
  <si>
    <t>TES_per_household.kWh.HR.Res.HH.Thermal.SH.Gas.WH.Elc.Solar.Solar</t>
  </si>
  <si>
    <t>TES_per_household.kWh.HR.Res.HH.Thermal.SH.Gas.CO</t>
  </si>
  <si>
    <t>TES_per_household.kWh.HR.Res.HH.Thermal.SH.Gas.CO.Gas.Gas</t>
  </si>
  <si>
    <t>TES_per_household.kWh.HR.Res.HH.Thermal.SH.Gas.CO.Elc.Elec</t>
  </si>
  <si>
    <t>TES_per_household.kWh.HR.Res.HH.Thermal.SH.Biomass</t>
  </si>
  <si>
    <t>TES_per_household.kWh.HR.Res.HH.Thermal.SH.Biomass.SH</t>
  </si>
  <si>
    <t>TES_per_household.kWh.HR.Res.HH.Thermal.SH.Biomass.SH.Biomass</t>
  </si>
  <si>
    <t>TES_per_household.kWh.HR.Res.HH.Thermal.SH.Biomass.SH.Elec</t>
  </si>
  <si>
    <t>TES_per_household.kWh.HR.Res.HH.Thermal.SH.Biomass.SC</t>
  </si>
  <si>
    <t>TES_per_household.kWh.HR.Res.HH.Thermal.SH.Biomass.SC.AC.Elec</t>
  </si>
  <si>
    <t>TES_per_household.kWh.HR.Res.HH.Thermal.SH.Biomass.WH</t>
  </si>
  <si>
    <t>TES_per_household.kWh.HR.Res.HH.Thermal.SH.Biomass.WH.Biomass.NoSolar.Biomass</t>
  </si>
  <si>
    <t>TES_per_household.kWh.HR.Res.HH.Thermal.SH.Biomass.WH.Biomass.Solar</t>
  </si>
  <si>
    <t>TES_per_household.kWh.HR.Res.HH.Thermal.SH.Biomass.WH.Biomass.Solar.Biomass</t>
  </si>
  <si>
    <t>TES_per_household.kWh.HR.Res.HH.Thermal.SH.Biomass.WH.Biomass.Solar.Solar</t>
  </si>
  <si>
    <t>TES_per_household.kWh.HR.Res.HH.Thermal.SH.Biomass.WH.LPG.NoSolar.LPG</t>
  </si>
  <si>
    <t>TES_per_household.kWh.HR.Res.HH.Thermal.SH.Biomass.WH.LPG.Solar</t>
  </si>
  <si>
    <t>TES_per_household.kWh.HR.Res.HH.Thermal.SH.Biomass.WH.LPG.Solar.LPG</t>
  </si>
  <si>
    <t>TES_per_household.kWh.HR.Res.HH.Thermal.SH.Biomass.WH.LPG.Solar.Solar</t>
  </si>
  <si>
    <t>TES_per_household.kWh.HR.Res.HH.Thermal.SH.Biomass.WH.Elc.NoSolar.Elec</t>
  </si>
  <si>
    <t>TES_per_household.kWh.HR.Res.HH.Thermal.SH.Biomass.WH.Elc.Solar</t>
  </si>
  <si>
    <t>TES_per_household.kWh.HR.Res.HH.Thermal.SH.Biomass.WH.Elc.Solar.Elec</t>
  </si>
  <si>
    <t>TES_per_household.kWh.HR.Res.HH.Thermal.SH.Biomass.WH.Elc.Solar.Solar</t>
  </si>
  <si>
    <t>TES_per_household.kWh.HR.Res.HH.Thermal.SH.Biomass.CO</t>
  </si>
  <si>
    <t>TES_per_household.kWh.HR.Res.HH.Thermal.SH.Biomass.CO.Biomass.Biomass</t>
  </si>
  <si>
    <t>TES_per_household.kWh.HR.Res.HH.Thermal.SH.Biomass.CO.LPG.LPG</t>
  </si>
  <si>
    <t>TES_per_household.kWh.HR.Res.HH.Thermal.SH.Biomass.CO.Elc.Elec</t>
  </si>
  <si>
    <t>TES_per_household.kWh.HR.Res.HH.Thermal.SH.Geo</t>
  </si>
  <si>
    <t>TES_per_household.kWh.HR.Res.HH.Thermal.SH.Geo.SH</t>
  </si>
  <si>
    <t>TES_per_household.kWh.HR.Res.HH.Thermal.SH.Geo.SH.Geo</t>
  </si>
  <si>
    <t>TES_per_household.kWh.HR.Res.HH.Thermal.SH.Geo.SH.Elec</t>
  </si>
  <si>
    <t>TES_per_household.kWh.HR.Res.HH.Thermal.SH.Geo.SC</t>
  </si>
  <si>
    <t>TES_per_household.kWh.HR.Res.HH.Thermal.SH.Geo.SC.AC.Elec</t>
  </si>
  <si>
    <t>TES_per_household.kWh.HR.Res.HH.Thermal.SH.Geo.WH</t>
  </si>
  <si>
    <t>TES_per_household.kWh.HR.Res.HH.Thermal.SH.Geo.WH.Geo.NoSolar.Geo</t>
  </si>
  <si>
    <t>TES_per_household.kWh.HR.Res.HH.Thermal.SH.Geo.WH.Geo.Solar</t>
  </si>
  <si>
    <t>TES_per_household.kWh.HR.Res.HH.Thermal.SH.Geo.WH.Geo.Solar.Geo</t>
  </si>
  <si>
    <t>TES_per_household.kWh.HR.Res.HH.Thermal.SH.Geo.WH.Geo.Solar.Solar</t>
  </si>
  <si>
    <t>TES_per_household.kWh.HR.Res.HH.Thermal.SH.Geo.WH.Elc.NoSolar.Elec</t>
  </si>
  <si>
    <t>TES_per_household.kWh.HR.Res.HH.Thermal.SH.Geo.WH.Elc.Solar</t>
  </si>
  <si>
    <t>TES_per_household.kWh.HR.Res.HH.Thermal.SH.Geo.WH.Elc.Solar.Elec</t>
  </si>
  <si>
    <t>TES_per_household.kWh.HR.Res.HH.Thermal.SH.Geo.WH.Elc.Solar.Solar</t>
  </si>
  <si>
    <t>TES_per_household.kWh.HR.Res.HH.Thermal.SH.Geo.CO</t>
  </si>
  <si>
    <t>TES_per_household.kWh.HR.Res.HH.Thermal.SH.Geo.CO.LPG.LPG</t>
  </si>
  <si>
    <t>TES_per_household.kWh.HR.Res.HH.Thermal.SH.Geo.CO.Elc.Elec</t>
  </si>
  <si>
    <t>TES_per_household.kWh.HR.Res.HH.Thermal.SH.DistrHeat</t>
  </si>
  <si>
    <t>TES_per_household.kWh.HR.Res.HH.Thermal.SH.DistrHeat.SH</t>
  </si>
  <si>
    <t>TES_per_household.kWh.HR.Res.HH.Thermal.SH.DistrHeat.SH.Steam_Distr</t>
  </si>
  <si>
    <t>TES_per_household.kWh.HR.Res.HH.Thermal.SH.DistrHeat.SH.Elec</t>
  </si>
  <si>
    <t>TES_per_household.kWh.HR.Res.HH.Thermal.SH.DistrHeat.SC</t>
  </si>
  <si>
    <t>TES_per_household.kWh.HR.Res.HH.Thermal.SH.DistrHeat.SC.AC.Elec</t>
  </si>
  <si>
    <t>TES_per_household.kWh.HR.Res.HH.Thermal.SH.DistrHeat.WH</t>
  </si>
  <si>
    <t>TES_per_household.kWh.HR.Res.HH.Thermal.SH.DistrHeat.WH.DistrHeat.NoSolar.Steam_Distr</t>
  </si>
  <si>
    <t>TES_per_household.kWh.HR.Res.HH.Thermal.SH.DistrHeat.WH.DistrHeat.Solar</t>
  </si>
  <si>
    <t>TES_per_household.kWh.HR.Res.HH.Thermal.SH.DistrHeat.WH.DistrHeat.Solar.Steam_Distr</t>
  </si>
  <si>
    <t>TES_per_household.kWh.HR.Res.HH.Thermal.SH.DistrHeat.WH.DistrHeat.Solar.Solar</t>
  </si>
  <si>
    <t>TES_per_household.kWh.HR.Res.HH.Thermal.SH.DistrHeat.WH.Elc.NoSolar.Elec</t>
  </si>
  <si>
    <t>TES_per_household.kWh.HR.Res.HH.Thermal.SH.DistrHeat.WH.Elc.Solar</t>
  </si>
  <si>
    <t>TES_per_household.kWh.HR.Res.HH.Thermal.SH.DistrHeat.WH.Elc.Solar.Elec</t>
  </si>
  <si>
    <t>TES_per_household.kWh.HR.Res.HH.Thermal.SH.DistrHeat.WH.Elc.Solar.Solar</t>
  </si>
  <si>
    <t>TES_per_household.kWh.HR.Res.HH.Thermal.SH.DistrHeat.CO</t>
  </si>
  <si>
    <t>TES_per_household.kWh.HR.Res.HH.Thermal.SH.DistrHeat.CO.LPG.LPG</t>
  </si>
  <si>
    <t>TES_per_household.kWh.HR.Res.HH.Thermal.SH.DistrHeat.CO.Elc.Elec</t>
  </si>
  <si>
    <t>TES_per_household.kWh.HR.Res.HH.Thermal.SH.AdvElc</t>
  </si>
  <si>
    <t>TES_per_household.kWh.HR.Res.HH.Thermal.SH.AdvElc.SH</t>
  </si>
  <si>
    <t>TES_per_household.kWh.HR.Res.HH.Thermal.SH.AdvElc.SH.Elec</t>
  </si>
  <si>
    <t>TES_per_household.kWh.HR.Res.HH.Thermal.SH.AdvElc.SC</t>
  </si>
  <si>
    <t>TES_per_household.kWh.HR.Res.HH.Thermal.SH.AdvElc.SC.AC.Elec</t>
  </si>
  <si>
    <t>TES_per_household.kWh.HR.Res.HH.Thermal.SH.AdvElc.WH</t>
  </si>
  <si>
    <t>TES_per_household.kWh.HR.Res.HH.Thermal.SH.AdvElc.WH.LPG.NoSolar.LPG</t>
  </si>
  <si>
    <t>TES_per_household.kWh.HR.Res.HH.Thermal.SH.AdvElc.WH.LPG.Solar</t>
  </si>
  <si>
    <t>TES_per_household.kWh.HR.Res.HH.Thermal.SH.AdvElc.WH.LPG.Solar.LPG</t>
  </si>
  <si>
    <t>TES_per_household.kWh.HR.Res.HH.Thermal.SH.AdvElc.WH.LPG.Solar.Solar</t>
  </si>
  <si>
    <t>TES_per_household.kWh.HR.Res.HH.Thermal.SH.AdvElc.WH.Elc.NoSolar.Elec</t>
  </si>
  <si>
    <t>TES_per_household.kWh.HR.Res.HH.Thermal.SH.AdvElc.WH.Elc.Solar</t>
  </si>
  <si>
    <t>TES_per_household.kWh.HR.Res.HH.Thermal.SH.AdvElc.WH.Elc.Solar.Elec</t>
  </si>
  <si>
    <t>TES_per_household.kWh.HR.Res.HH.Thermal.SH.AdvElc.WH.Elc.Solar.Solar</t>
  </si>
  <si>
    <t>TES_per_household.kWh.HR.Res.HH.Thermal.SH.AdvElc.CO</t>
  </si>
  <si>
    <t>TES_per_household.kWh.HR.Res.HH.Thermal.SH.AdvElc.CO.LPG.LPG</t>
  </si>
  <si>
    <t>TES_per_household.kWh.HR.Res.HH.Thermal.SH.AdvElc.CO.Elc.Elec</t>
  </si>
  <si>
    <t>TES_per_household.kWh.HR.Res.HH.Thermal.SH.ConvElc</t>
  </si>
  <si>
    <t>TES_per_household.kWh.HR.Res.HH.Thermal.SH.ConvElc.SH</t>
  </si>
  <si>
    <t>TES_per_household.kWh.HR.Res.HH.Thermal.SH.ConvElc.SH.Elec</t>
  </si>
  <si>
    <t>TES_per_household.kWh.HR.Res.HH.Thermal.SH.ConvElc.SC</t>
  </si>
  <si>
    <t>TES_per_household.kWh.HR.Res.HH.Thermal.SH.ConvElc.SC.AC.Elec</t>
  </si>
  <si>
    <t>TES_per_household.kWh.HR.Res.HH.Thermal.SH.ConvElc.WH</t>
  </si>
  <si>
    <t>TES_per_household.kWh.HR.Res.HH.Thermal.SH.ConvElc.WH.LPG.NoSolar.LPG</t>
  </si>
  <si>
    <t>TES_per_household.kWh.HR.Res.HH.Thermal.SH.ConvElc.WH.LPG.Solar</t>
  </si>
  <si>
    <t>TES_per_household.kWh.HR.Res.HH.Thermal.SH.ConvElc.WH.LPG.Solar.LPG</t>
  </si>
  <si>
    <t>TES_per_household.kWh.HR.Res.HH.Thermal.SH.ConvElc.WH.LPG.Solar.Solar</t>
  </si>
  <si>
    <t>TES_per_household.kWh.HR.Res.HH.Thermal.SH.ConvElc.WH.Elc.NoSolar.Elec</t>
  </si>
  <si>
    <t>TES_per_household.kWh.HR.Res.HH.Thermal.SH.ConvElc.WH.Elc.Solar</t>
  </si>
  <si>
    <t>TES_per_household.kWh.HR.Res.HH.Thermal.SH.ConvElc.WH.Elc.Solar.Elec</t>
  </si>
  <si>
    <t>TES_per_household.kWh.HR.Res.HH.Thermal.SH.ConvElc.WH.Elc.Solar.Solar</t>
  </si>
  <si>
    <t>TES_per_household.kWh.HR.Res.HH.Thermal.SH.ConvElc.CO</t>
  </si>
  <si>
    <t>TES_per_household.kWh.HR.Res.HH.Thermal.SH.ConvElc.CO.LPG.LPG</t>
  </si>
  <si>
    <t>TES_per_household.kWh.HR.Res.HH.Thermal.SH.ConvElc.CO.Elc.Elec</t>
  </si>
  <si>
    <t>HR - CO2 emissions per household (detailed structure)</t>
  </si>
  <si>
    <t>EMI_per_household.kgCO2.HR.Res.HH.Thermal.SH.Solids</t>
  </si>
  <si>
    <t>EMI_per_household.kgCO2.HR.Res.HH.Thermal.SH.Solids.SH</t>
  </si>
  <si>
    <t>EMI_per_household.kgCO2.HR.Res.HH.Thermal.SH.Solids.SH.Solids</t>
  </si>
  <si>
    <t>EMI_per_household.kgCO2.HR.Res.HH.Thermal.SH.Solids.SH.Elec</t>
  </si>
  <si>
    <t>EMI_per_household.kgCO2.HR.Res.HH.Thermal.SH.Solids.SC</t>
  </si>
  <si>
    <t>EMI_per_household.kgCO2.HR.Res.HH.Thermal.SH.Solids.SC.AC.Elec</t>
  </si>
  <si>
    <t>EMI_per_household.kgCO2.HR.Res.HH.Thermal.SH.Solids.WH</t>
  </si>
  <si>
    <t>EMI_per_household.kgCO2.HR.Res.HH.Thermal.SH.Solids.WH.Solids.NoSolar.Solids</t>
  </si>
  <si>
    <t>EMI_per_household.kgCO2.HR.Res.HH.Thermal.SH.Solids.WH.LPG.NoSolar.LPG</t>
  </si>
  <si>
    <t>EMI_per_household.kgCO2.HR.Res.HH.Thermal.SH.Solids.WH.LPG.Solar</t>
  </si>
  <si>
    <t>EMI_per_household.kgCO2.HR.Res.HH.Thermal.SH.Solids.WH.LPG.Solar.LPG</t>
  </si>
  <si>
    <t>EMI_per_household.kgCO2.HR.Res.HH.Thermal.SH.Solids.WH.LPG.Solar.Solar</t>
  </si>
  <si>
    <t>EMI_per_household.kgCO2.HR.Res.HH.Thermal.SH.Solids.WH.Elc.NoSolar.Elec</t>
  </si>
  <si>
    <t>EMI_per_household.kgCO2.HR.Res.HH.Thermal.SH.Solids.WH.Elc.Solar</t>
  </si>
  <si>
    <t>EMI_per_household.kgCO2.HR.Res.HH.Thermal.SH.Solids.WH.Elc.Solar.Elec</t>
  </si>
  <si>
    <t>EMI_per_household.kgCO2.HR.Res.HH.Thermal.SH.Solids.WH.Elc.Solar.Solar</t>
  </si>
  <si>
    <t>EMI_per_household.kgCO2.HR.Res.HH.Thermal.SH.Solids.CO</t>
  </si>
  <si>
    <t>EMI_per_household.kgCO2.HR.Res.HH.Thermal.SH.Solids.CO.Solids.Solids</t>
  </si>
  <si>
    <t>EMI_per_household.kgCO2.HR.Res.HH.Thermal.SH.Solids.CO.LPG.LPG</t>
  </si>
  <si>
    <t>EMI_per_household.kgCO2.HR.Res.HH.Thermal.SH.Solids.CO.Elc.Elec</t>
  </si>
  <si>
    <t>EMI_per_household.kgCO2.HR.Res.HH.Thermal.SH.LPG</t>
  </si>
  <si>
    <t>EMI_per_household.kgCO2.HR.Res.HH.Thermal.SH.LPG.SH</t>
  </si>
  <si>
    <t>EMI_per_household.kgCO2.HR.Res.HH.Thermal.SH.LPG.SH.LPG</t>
  </si>
  <si>
    <t>EMI_per_household.kgCO2.HR.Res.HH.Thermal.SH.LPG.SH.Elec</t>
  </si>
  <si>
    <t>EMI_per_household.kgCO2.HR.Res.HH.Thermal.SH.LPG.SC</t>
  </si>
  <si>
    <t>EMI_per_household.kgCO2.HR.Res.HH.Thermal.SH.LPG.SC.AC.Elec</t>
  </si>
  <si>
    <t>EMI_per_household.kgCO2.HR.Res.HH.Thermal.SH.LPG.WH</t>
  </si>
  <si>
    <t>EMI_per_household.kgCO2.HR.Res.HH.Thermal.SH.LPG.WH.LPG.NoSolar.LPG</t>
  </si>
  <si>
    <t>EMI_per_household.kgCO2.HR.Res.HH.Thermal.SH.LPG.WH.LPG.Solar</t>
  </si>
  <si>
    <t>EMI_per_household.kgCO2.HR.Res.HH.Thermal.SH.LPG.WH.LPG.Solar.LPG</t>
  </si>
  <si>
    <t>EMI_per_household.kgCO2.HR.Res.HH.Thermal.SH.LPG.WH.LPG.Solar.Solar</t>
  </si>
  <si>
    <t>EMI_per_household.kgCO2.HR.Res.HH.Thermal.SH.LPG.WH.Elc.NoSolar.Elec</t>
  </si>
  <si>
    <t>EMI_per_household.kgCO2.HR.Res.HH.Thermal.SH.LPG.WH.Elc.Solar</t>
  </si>
  <si>
    <t>EMI_per_household.kgCO2.HR.Res.HH.Thermal.SH.LPG.WH.Elc.Solar.Elec</t>
  </si>
  <si>
    <t>EMI_per_household.kgCO2.HR.Res.HH.Thermal.SH.LPG.WH.Elc.Solar.Solar</t>
  </si>
  <si>
    <t>EMI_per_household.kgCO2.HR.Res.HH.Thermal.SH.LPG.CO</t>
  </si>
  <si>
    <t>EMI_per_household.kgCO2.HR.Res.HH.Thermal.SH.LPG.CO.LPG.LPG</t>
  </si>
  <si>
    <t>EMI_per_household.kgCO2.HR.Res.HH.Thermal.SH.LPG.CO.Elc.Elec</t>
  </si>
  <si>
    <t>EMI_per_household.kgCO2.HR.Res.HH.Thermal.SH.Oil</t>
  </si>
  <si>
    <t>EMI_per_household.kgCO2.HR.Res.HH.Thermal.SH.Oil.SH</t>
  </si>
  <si>
    <t>EMI_per_household.kgCO2.HR.Res.HH.Thermal.SH.Oil.SH.Oil</t>
  </si>
  <si>
    <t>EMI_per_household.kgCO2.HR.Res.HH.Thermal.SH.Oil.SH.Elec</t>
  </si>
  <si>
    <t>EMI_per_household.kgCO2.HR.Res.HH.Thermal.SH.Oil.SC</t>
  </si>
  <si>
    <t>EMI_per_household.kgCO2.HR.Res.HH.Thermal.SH.Oil.SC.AC.Elec</t>
  </si>
  <si>
    <t>EMI_per_household.kgCO2.HR.Res.HH.Thermal.SH.Oil.WH</t>
  </si>
  <si>
    <t>EMI_per_household.kgCO2.HR.Res.HH.Thermal.SH.Oil.WH.Oil.NoSolar.Oil</t>
  </si>
  <si>
    <t>EMI_per_household.kgCO2.HR.Res.HH.Thermal.SH.Oil.WH.Oil.Solar</t>
  </si>
  <si>
    <t>EMI_per_household.kgCO2.HR.Res.HH.Thermal.SH.Oil.WH.Oil.Solar.Oil</t>
  </si>
  <si>
    <t>EMI_per_household.kgCO2.HR.Res.HH.Thermal.SH.Oil.WH.Oil.Solar.Solar</t>
  </si>
  <si>
    <t>EMI_per_household.kgCO2.HR.Res.HH.Thermal.SH.Oil.WH.Elc.NoSolar.Elec</t>
  </si>
  <si>
    <t>EMI_per_household.kgCO2.HR.Res.HH.Thermal.SH.Oil.WH.Elc.Solar</t>
  </si>
  <si>
    <t>EMI_per_household.kgCO2.HR.Res.HH.Thermal.SH.Oil.WH.Elc.Solar.Elec</t>
  </si>
  <si>
    <t>EMI_per_household.kgCO2.HR.Res.HH.Thermal.SH.Oil.WH.Elc.Solar.Solar</t>
  </si>
  <si>
    <t>EMI_per_household.kgCO2.HR.Res.HH.Thermal.SH.Oil.CO</t>
  </si>
  <si>
    <t>EMI_per_household.kgCO2.HR.Res.HH.Thermal.SH.Oil.CO.LPG.LPG</t>
  </si>
  <si>
    <t>EMI_per_household.kgCO2.HR.Res.HH.Thermal.SH.Oil.CO.Elc.Elec</t>
  </si>
  <si>
    <t>EMI_per_household.kgCO2.HR.Res.HH.Thermal.SH.Gas</t>
  </si>
  <si>
    <t>EMI_per_household.kgCO2.HR.Res.HH.Thermal.SH.Gas.SH</t>
  </si>
  <si>
    <t>EMI_per_household.kgCO2.HR.Res.HH.Thermal.SH.Gas.SH.Gas</t>
  </si>
  <si>
    <t>EMI_per_household.kgCO2.HR.Res.HH.Thermal.SH.Gas.SH.Elec</t>
  </si>
  <si>
    <t>EMI_per_household.kgCO2.HR.Res.HH.Thermal.SH.Gas.SC</t>
  </si>
  <si>
    <t>EMI_per_household.kgCO2.HR.Res.HH.Thermal.SH.Gas.SC.AC.Elec</t>
  </si>
  <si>
    <t>EMI_per_household.kgCO2.HR.Res.HH.Thermal.SH.Gas.WH</t>
  </si>
  <si>
    <t>EMI_per_household.kgCO2.HR.Res.HH.Thermal.SH.Gas.WH.Gas.NoSolar.Gas</t>
  </si>
  <si>
    <t>EMI_per_household.kgCO2.HR.Res.HH.Thermal.SH.Gas.WH.Gas.Solar</t>
  </si>
  <si>
    <t>EMI_per_household.kgCO2.HR.Res.HH.Thermal.SH.Gas.WH.Gas.Solar.Gas</t>
  </si>
  <si>
    <t>EMI_per_household.kgCO2.HR.Res.HH.Thermal.SH.Gas.WH.Gas.Solar.Solar</t>
  </si>
  <si>
    <t>EMI_per_household.kgCO2.HR.Res.HH.Thermal.SH.Gas.WH.Elc.NoSolar.Elec</t>
  </si>
  <si>
    <t>EMI_per_household.kgCO2.HR.Res.HH.Thermal.SH.Gas.WH.Elc.Solar</t>
  </si>
  <si>
    <t>EMI_per_household.kgCO2.HR.Res.HH.Thermal.SH.Gas.WH.Elc.Solar.Elec</t>
  </si>
  <si>
    <t>EMI_per_household.kgCO2.HR.Res.HH.Thermal.SH.Gas.WH.Elc.Solar.Solar</t>
  </si>
  <si>
    <t>EMI_per_household.kgCO2.HR.Res.HH.Thermal.SH.Gas.CO</t>
  </si>
  <si>
    <t>EMI_per_household.kgCO2.HR.Res.HH.Thermal.SH.Gas.CO.Gas.Gas</t>
  </si>
  <si>
    <t>EMI_per_household.kgCO2.HR.Res.HH.Thermal.SH.Gas.CO.Elc.Elec</t>
  </si>
  <si>
    <t>EMI_per_household.kgCO2.HR.Res.HH.Thermal.SH.Biomass</t>
  </si>
  <si>
    <t>EMI_per_household.kgCO2.HR.Res.HH.Thermal.SH.Biomass.SH</t>
  </si>
  <si>
    <t>EMI_per_household.kgCO2.HR.Res.HH.Thermal.SH.Biomass.SH.Biomass</t>
  </si>
  <si>
    <t>EMI_per_household.kgCO2.HR.Res.HH.Thermal.SH.Biomass.SH.Elec</t>
  </si>
  <si>
    <t>EMI_per_household.kgCO2.HR.Res.HH.Thermal.SH.Biomass.SC</t>
  </si>
  <si>
    <t>EMI_per_household.kgCO2.HR.Res.HH.Thermal.SH.Biomass.SC.AC.Elec</t>
  </si>
  <si>
    <t>EMI_per_household.kgCO2.HR.Res.HH.Thermal.SH.Biomass.WH</t>
  </si>
  <si>
    <t>EMI_per_household.kgCO2.HR.Res.HH.Thermal.SH.Biomass.WH.Biomass.NoSolar.Biomass</t>
  </si>
  <si>
    <t>EMI_per_household.kgCO2.HR.Res.HH.Thermal.SH.Biomass.WH.Biomass.Solar</t>
  </si>
  <si>
    <t>EMI_per_household.kgCO2.HR.Res.HH.Thermal.SH.Biomass.WH.Biomass.Solar.Biomass</t>
  </si>
  <si>
    <t>EMI_per_household.kgCO2.HR.Res.HH.Thermal.SH.Biomass.WH.Biomass.Solar.Solar</t>
  </si>
  <si>
    <t>EMI_per_household.kgCO2.HR.Res.HH.Thermal.SH.Biomass.WH.LPG.NoSolar.LPG</t>
  </si>
  <si>
    <t>EMI_per_household.kgCO2.HR.Res.HH.Thermal.SH.Biomass.WH.LPG.Solar</t>
  </si>
  <si>
    <t>EMI_per_household.kgCO2.HR.Res.HH.Thermal.SH.Biomass.WH.LPG.Solar.LPG</t>
  </si>
  <si>
    <t>EMI_per_household.kgCO2.HR.Res.HH.Thermal.SH.Biomass.WH.LPG.Solar.Solar</t>
  </si>
  <si>
    <t>EMI_per_household.kgCO2.HR.Res.HH.Thermal.SH.Biomass.WH.Elc.NoSolar.Elec</t>
  </si>
  <si>
    <t>EMI_per_household.kgCO2.HR.Res.HH.Thermal.SH.Biomass.WH.Elc.Solar</t>
  </si>
  <si>
    <t>EMI_per_household.kgCO2.HR.Res.HH.Thermal.SH.Biomass.WH.Elc.Solar.Elec</t>
  </si>
  <si>
    <t>EMI_per_household.kgCO2.HR.Res.HH.Thermal.SH.Biomass.WH.Elc.Solar.Solar</t>
  </si>
  <si>
    <t>EMI_per_household.kgCO2.HR.Res.HH.Thermal.SH.Biomass.CO</t>
  </si>
  <si>
    <t>EMI_per_household.kgCO2.HR.Res.HH.Thermal.SH.Biomass.CO.Biomass.Biomass</t>
  </si>
  <si>
    <t>EMI_per_household.kgCO2.HR.Res.HH.Thermal.SH.Biomass.CO.LPG.LPG</t>
  </si>
  <si>
    <t>EMI_per_household.kgCO2.HR.Res.HH.Thermal.SH.Biomass.CO.Elc.Elec</t>
  </si>
  <si>
    <t>EMI_per_household.kgCO2.HR.Res.HH.Thermal.SH.Geo</t>
  </si>
  <si>
    <t>EMI_per_household.kgCO2.HR.Res.HH.Thermal.SH.Geo.SH</t>
  </si>
  <si>
    <t>EMI_per_household.kgCO2.HR.Res.HH.Thermal.SH.Geo.SH.Geo</t>
  </si>
  <si>
    <t>EMI_per_household.kgCO2.HR.Res.HH.Thermal.SH.Geo.SH.Elec</t>
  </si>
  <si>
    <t>EMI_per_household.kgCO2.HR.Res.HH.Thermal.SH.Geo.SC</t>
  </si>
  <si>
    <t>EMI_per_household.kgCO2.HR.Res.HH.Thermal.SH.Geo.SC.AC.Elec</t>
  </si>
  <si>
    <t>EMI_per_household.kgCO2.HR.Res.HH.Thermal.SH.Geo.WH</t>
  </si>
  <si>
    <t>EMI_per_household.kgCO2.HR.Res.HH.Thermal.SH.Geo.WH.Geo.NoSolar.Geo</t>
  </si>
  <si>
    <t>EMI_per_household.kgCO2.HR.Res.HH.Thermal.SH.Geo.WH.Geo.Solar</t>
  </si>
  <si>
    <t>EMI_per_household.kgCO2.HR.Res.HH.Thermal.SH.Geo.WH.Geo.Solar.Geo</t>
  </si>
  <si>
    <t>EMI_per_household.kgCO2.HR.Res.HH.Thermal.SH.Geo.WH.Geo.Solar.Solar</t>
  </si>
  <si>
    <t>EMI_per_household.kgCO2.HR.Res.HH.Thermal.SH.Geo.WH.Elc.NoSolar.Elec</t>
  </si>
  <si>
    <t>EMI_per_household.kgCO2.HR.Res.HH.Thermal.SH.Geo.WH.Elc.Solar</t>
  </si>
  <si>
    <t>EMI_per_household.kgCO2.HR.Res.HH.Thermal.SH.Geo.WH.Elc.Solar.Elec</t>
  </si>
  <si>
    <t>EMI_per_household.kgCO2.HR.Res.HH.Thermal.SH.Geo.WH.Elc.Solar.Solar</t>
  </si>
  <si>
    <t>EMI_per_household.kgCO2.HR.Res.HH.Thermal.SH.Geo.CO</t>
  </si>
  <si>
    <t>EMI_per_household.kgCO2.HR.Res.HH.Thermal.SH.Geo.CO.LPG.LPG</t>
  </si>
  <si>
    <t>EMI_per_household.kgCO2.HR.Res.HH.Thermal.SH.Geo.CO.Elc.Elec</t>
  </si>
  <si>
    <t>EMI_per_household.kgCO2.HR.Res.HH.Thermal.SH.DistrHeat</t>
  </si>
  <si>
    <t>EMI_per_household.kgCO2.HR.Res.HH.Thermal.SH.DistrHeat.SH</t>
  </si>
  <si>
    <t>EMI_per_household.kgCO2.HR.Res.HH.Thermal.SH.DistrHeat.SH.Steam_Distr</t>
  </si>
  <si>
    <t>EMI_per_household.kgCO2.HR.Res.HH.Thermal.SH.DistrHeat.SH.Elec</t>
  </si>
  <si>
    <t>EMI_per_household.kgCO2.HR.Res.HH.Thermal.SH.DistrHeat.SC</t>
  </si>
  <si>
    <t>EMI_per_household.kgCO2.HR.Res.HH.Thermal.SH.DistrHeat.SC.AC.Elec</t>
  </si>
  <si>
    <t>EMI_per_household.kgCO2.HR.Res.HH.Thermal.SH.DistrHeat.WH</t>
  </si>
  <si>
    <t>EMI_per_household.kgCO2.HR.Res.HH.Thermal.SH.DistrHeat.WH.DistrHeat.NoSolar.Steam_Distr</t>
  </si>
  <si>
    <t>EMI_per_household.kgCO2.HR.Res.HH.Thermal.SH.DistrHeat.WH.DistrHeat.Solar</t>
  </si>
  <si>
    <t>EMI_per_household.kgCO2.HR.Res.HH.Thermal.SH.DistrHeat.WH.DistrHeat.Solar.Steam_Distr</t>
  </si>
  <si>
    <t>EMI_per_household.kgCO2.HR.Res.HH.Thermal.SH.DistrHeat.WH.DistrHeat.Solar.Solar</t>
  </si>
  <si>
    <t>EMI_per_household.kgCO2.HR.Res.HH.Thermal.SH.DistrHeat.WH.Elc.NoSolar.Elec</t>
  </si>
  <si>
    <t>EMI_per_household.kgCO2.HR.Res.HH.Thermal.SH.DistrHeat.WH.Elc.Solar</t>
  </si>
  <si>
    <t>EMI_per_household.kgCO2.HR.Res.HH.Thermal.SH.DistrHeat.WH.Elc.Solar.Elec</t>
  </si>
  <si>
    <t>EMI_per_household.kgCO2.HR.Res.HH.Thermal.SH.DistrHeat.WH.Elc.Solar.Solar</t>
  </si>
  <si>
    <t>EMI_per_household.kgCO2.HR.Res.HH.Thermal.SH.DistrHeat.CO</t>
  </si>
  <si>
    <t>EMI_per_household.kgCO2.HR.Res.HH.Thermal.SH.DistrHeat.CO.LPG.LPG</t>
  </si>
  <si>
    <t>EMI_per_household.kgCO2.HR.Res.HH.Thermal.SH.DistrHeat.CO.Elc.Elec</t>
  </si>
  <si>
    <t>EMI_per_household.kgCO2.HR.Res.HH.Thermal.SH.AdvElc</t>
  </si>
  <si>
    <t>EMI_per_household.kgCO2.HR.Res.HH.Thermal.SH.AdvElc.SH</t>
  </si>
  <si>
    <t>EMI_per_household.kgCO2.HR.Res.HH.Thermal.SH.AdvElc.SH.Elec</t>
  </si>
  <si>
    <t>EMI_per_household.kgCO2.HR.Res.HH.Thermal.SH.AdvElc.SC</t>
  </si>
  <si>
    <t>EMI_per_household.kgCO2.HR.Res.HH.Thermal.SH.AdvElc.SC.AC.Elec</t>
  </si>
  <si>
    <t>EMI_per_household.kgCO2.HR.Res.HH.Thermal.SH.AdvElc.WH</t>
  </si>
  <si>
    <t>EMI_per_household.kgCO2.HR.Res.HH.Thermal.SH.AdvElc.WH.LPG.NoSolar.LPG</t>
  </si>
  <si>
    <t>EMI_per_household.kgCO2.HR.Res.HH.Thermal.SH.AdvElc.WH.LPG.Solar</t>
  </si>
  <si>
    <t>EMI_per_household.kgCO2.HR.Res.HH.Thermal.SH.AdvElc.WH.LPG.Solar.LPG</t>
  </si>
  <si>
    <t>EMI_per_household.kgCO2.HR.Res.HH.Thermal.SH.AdvElc.WH.LPG.Solar.Solar</t>
  </si>
  <si>
    <t>EMI_per_household.kgCO2.HR.Res.HH.Thermal.SH.AdvElc.WH.Elc.NoSolar.Elec</t>
  </si>
  <si>
    <t>EMI_per_household.kgCO2.HR.Res.HH.Thermal.SH.AdvElc.WH.Elc.Solar</t>
  </si>
  <si>
    <t>EMI_per_household.kgCO2.HR.Res.HH.Thermal.SH.AdvElc.WH.Elc.Solar.Elec</t>
  </si>
  <si>
    <t>EMI_per_household.kgCO2.HR.Res.HH.Thermal.SH.AdvElc.WH.Elc.Solar.Solar</t>
  </si>
  <si>
    <t>EMI_per_household.kgCO2.HR.Res.HH.Thermal.SH.AdvElc.CO</t>
  </si>
  <si>
    <t>EMI_per_household.kgCO2.HR.Res.HH.Thermal.SH.AdvElc.CO.LPG.LPG</t>
  </si>
  <si>
    <t>EMI_per_household.kgCO2.HR.Res.HH.Thermal.SH.AdvElc.CO.Elc.Elec</t>
  </si>
  <si>
    <t>EMI_per_household.kgCO2.HR.Res.HH.Thermal.SH.ConvElc</t>
  </si>
  <si>
    <t>EMI_per_household.kgCO2.HR.Res.HH.Thermal.SH.ConvElc.SH</t>
  </si>
  <si>
    <t>EMI_per_household.kgCO2.HR.Res.HH.Thermal.SH.ConvElc.SH.Elec</t>
  </si>
  <si>
    <t>EMI_per_household.kgCO2.HR.Res.HH.Thermal.SH.ConvElc.SC</t>
  </si>
  <si>
    <t>EMI_per_household.kgCO2.HR.Res.HH.Thermal.SH.ConvElc.SC.AC.Elec</t>
  </si>
  <si>
    <t>EMI_per_household.kgCO2.HR.Res.HH.Thermal.SH.ConvElc.WH</t>
  </si>
  <si>
    <t>EMI_per_household.kgCO2.HR.Res.HH.Thermal.SH.ConvElc.WH.LPG.NoSolar.LPG</t>
  </si>
  <si>
    <t>EMI_per_household.kgCO2.HR.Res.HH.Thermal.SH.ConvElc.WH.LPG.Solar</t>
  </si>
  <si>
    <t>EMI_per_household.kgCO2.HR.Res.HH.Thermal.SH.ConvElc.WH.LPG.Solar.LPG</t>
  </si>
  <si>
    <t>EMI_per_household.kgCO2.HR.Res.HH.Thermal.SH.ConvElc.WH.LPG.Solar.Solar</t>
  </si>
  <si>
    <t>EMI_per_household.kgCO2.HR.Res.HH.Thermal.SH.ConvElc.WH.Elc.NoSolar.Elec</t>
  </si>
  <si>
    <t>EMI_per_household.kgCO2.HR.Res.HH.Thermal.SH.ConvElc.WH.Elc.Solar</t>
  </si>
  <si>
    <t>EMI_per_household.kgCO2.HR.Res.HH.Thermal.SH.ConvElc.WH.Elc.Solar.Elec</t>
  </si>
  <si>
    <t>EMI_per_household.kgCO2.HR.Res.HH.Thermal.SH.ConvElc.WH.Elc.Solar.Solar</t>
  </si>
  <si>
    <t>EMI_per_household.kgCO2.HR.Res.HH.Thermal.SH.ConvElc.CO</t>
  </si>
  <si>
    <t>EMI_per_household.kgCO2.HR.Res.HH.Thermal.SH.ConvElc.CO.LPG.LPG</t>
  </si>
  <si>
    <t>EMI_per_household.kgCO2.HR.Res.HH.Thermal.SH.ConvElc.CO.Elc.Elec</t>
  </si>
  <si>
    <t>HR - Final energy consumption per surface area (detailed structure)</t>
  </si>
  <si>
    <t>FEC_per_sqm.kWh.HR.Res.HH.Thermal.SH.Solids</t>
  </si>
  <si>
    <t>FEC_per_sqm.kWh.HR.Res.HH.Thermal.SH.Solids.SH</t>
  </si>
  <si>
    <t>FEC_per_sqm.kWh.HR.Res.HH.Thermal.SH.Solids.SH.Solids</t>
  </si>
  <si>
    <t>FEC_per_sqm.kWh.HR.Res.HH.Thermal.SH.Solids.SH.Elec</t>
  </si>
  <si>
    <t>FEC_per_sqm.kWh.HR.Res.HH.Thermal.SH.Solids.SC</t>
  </si>
  <si>
    <t>FEC_per_sqm.kWh.HR.Res.HH.Thermal.SH.Solids.SC.AC.Elec</t>
  </si>
  <si>
    <t>FEC_per_sqm.kWh.HR.Res.HH.Thermal.SH.Solids.WH</t>
  </si>
  <si>
    <t>FEC_per_sqm.kWh.HR.Res.HH.Thermal.SH.Solids.WH.Solids.NoSolar.Solids</t>
  </si>
  <si>
    <t>FEC_per_sqm.kWh.HR.Res.HH.Thermal.SH.Solids.WH.LPG.NoSolar.LPG</t>
  </si>
  <si>
    <t>FEC_per_sqm.kWh.HR.Res.HH.Thermal.SH.Solids.WH.LPG.Solar</t>
  </si>
  <si>
    <t>FEC_per_sqm.kWh.HR.Res.HH.Thermal.SH.Solids.WH.LPG.Solar.LPG</t>
  </si>
  <si>
    <t>FEC_per_sqm.kWh.HR.Res.HH.Thermal.SH.Solids.WH.LPG.Solar.Solar</t>
  </si>
  <si>
    <t>FEC_per_sqm.kWh.HR.Res.HH.Thermal.SH.Solids.WH.Elc.NoSolar.Elec</t>
  </si>
  <si>
    <t>FEC_per_sqm.kWh.HR.Res.HH.Thermal.SH.Solids.WH.Elc.Solar</t>
  </si>
  <si>
    <t>FEC_per_sqm.kWh.HR.Res.HH.Thermal.SH.Solids.WH.Elc.Solar.Elec</t>
  </si>
  <si>
    <t>FEC_per_sqm.kWh.HR.Res.HH.Thermal.SH.Solids.WH.Elc.Solar.Solar</t>
  </si>
  <si>
    <t>FEC_per_sqm.kWh.HR.Res.HH.Thermal.SH.Solids.CO</t>
  </si>
  <si>
    <t>FEC_per_sqm.kWh.HR.Res.HH.Thermal.SH.Solids.CO.Solids.Solids</t>
  </si>
  <si>
    <t>FEC_per_sqm.kWh.HR.Res.HH.Thermal.SH.Solids.CO.LPG.LPG</t>
  </si>
  <si>
    <t>FEC_per_sqm.kWh.HR.Res.HH.Thermal.SH.Solids.CO.Elc.Elec</t>
  </si>
  <si>
    <t>FEC_per_sqm.kWh.HR.Res.HH.Thermal.SH.LPG</t>
  </si>
  <si>
    <t>FEC_per_sqm.kWh.HR.Res.HH.Thermal.SH.LPG.SH</t>
  </si>
  <si>
    <t>FEC_per_sqm.kWh.HR.Res.HH.Thermal.SH.LPG.SH.LPG</t>
  </si>
  <si>
    <t>FEC_per_sqm.kWh.HR.Res.HH.Thermal.SH.LPG.SH.Elec</t>
  </si>
  <si>
    <t>FEC_per_sqm.kWh.HR.Res.HH.Thermal.SH.LPG.SC</t>
  </si>
  <si>
    <t>FEC_per_sqm.kWh.HR.Res.HH.Thermal.SH.LPG.SC.AC.Elec</t>
  </si>
  <si>
    <t>FEC_per_sqm.kWh.HR.Res.HH.Thermal.SH.LPG.WH</t>
  </si>
  <si>
    <t>FEC_per_sqm.kWh.HR.Res.HH.Thermal.SH.LPG.WH.LPG.NoSolar.LPG</t>
  </si>
  <si>
    <t>FEC_per_sqm.kWh.HR.Res.HH.Thermal.SH.LPG.WH.LPG.Solar</t>
  </si>
  <si>
    <t>FEC_per_sqm.kWh.HR.Res.HH.Thermal.SH.LPG.WH.LPG.Solar.LPG</t>
  </si>
  <si>
    <t>FEC_per_sqm.kWh.HR.Res.HH.Thermal.SH.LPG.WH.LPG.Solar.Solar</t>
  </si>
  <si>
    <t>FEC_per_sqm.kWh.HR.Res.HH.Thermal.SH.LPG.WH.Elc.NoSolar.Elec</t>
  </si>
  <si>
    <t>FEC_per_sqm.kWh.HR.Res.HH.Thermal.SH.LPG.WH.Elc.Solar</t>
  </si>
  <si>
    <t>FEC_per_sqm.kWh.HR.Res.HH.Thermal.SH.LPG.WH.Elc.Solar.Elec</t>
  </si>
  <si>
    <t>FEC_per_sqm.kWh.HR.Res.HH.Thermal.SH.LPG.WH.Elc.Solar.Solar</t>
  </si>
  <si>
    <t>FEC_per_sqm.kWh.HR.Res.HH.Thermal.SH.LPG.CO</t>
  </si>
  <si>
    <t>FEC_per_sqm.kWh.HR.Res.HH.Thermal.SH.LPG.CO.LPG.LPG</t>
  </si>
  <si>
    <t>FEC_per_sqm.kWh.HR.Res.HH.Thermal.SH.LPG.CO.Elc.Elec</t>
  </si>
  <si>
    <t>FEC_per_sqm.kWh.HR.Res.HH.Thermal.SH.Oil</t>
  </si>
  <si>
    <t>FEC_per_sqm.kWh.HR.Res.HH.Thermal.SH.Oil.SH</t>
  </si>
  <si>
    <t>FEC_per_sqm.kWh.HR.Res.HH.Thermal.SH.Oil.SH.Oil</t>
  </si>
  <si>
    <t>FEC_per_sqm.kWh.HR.Res.HH.Thermal.SH.Oil.SH.Elec</t>
  </si>
  <si>
    <t>FEC_per_sqm.kWh.HR.Res.HH.Thermal.SH.Oil.SC</t>
  </si>
  <si>
    <t>FEC_per_sqm.kWh.HR.Res.HH.Thermal.SH.Oil.SC.AC.Elec</t>
  </si>
  <si>
    <t>FEC_per_sqm.kWh.HR.Res.HH.Thermal.SH.Oil.WH</t>
  </si>
  <si>
    <t>FEC_per_sqm.kWh.HR.Res.HH.Thermal.SH.Oil.WH.Oil.NoSolar.Oil</t>
  </si>
  <si>
    <t>FEC_per_sqm.kWh.HR.Res.HH.Thermal.SH.Oil.WH.Oil.Solar</t>
  </si>
  <si>
    <t>FEC_per_sqm.kWh.HR.Res.HH.Thermal.SH.Oil.WH.Oil.Solar.Oil</t>
  </si>
  <si>
    <t>FEC_per_sqm.kWh.HR.Res.HH.Thermal.SH.Oil.WH.Oil.Solar.Solar</t>
  </si>
  <si>
    <t>FEC_per_sqm.kWh.HR.Res.HH.Thermal.SH.Oil.WH.Elc.NoSolar.Elec</t>
  </si>
  <si>
    <t>FEC_per_sqm.kWh.HR.Res.HH.Thermal.SH.Oil.WH.Elc.Solar</t>
  </si>
  <si>
    <t>FEC_per_sqm.kWh.HR.Res.HH.Thermal.SH.Oil.WH.Elc.Solar.Elec</t>
  </si>
  <si>
    <t>FEC_per_sqm.kWh.HR.Res.HH.Thermal.SH.Oil.WH.Elc.Solar.Solar</t>
  </si>
  <si>
    <t>FEC_per_sqm.kWh.HR.Res.HH.Thermal.SH.Oil.CO</t>
  </si>
  <si>
    <t>FEC_per_sqm.kWh.HR.Res.HH.Thermal.SH.Oil.CO.LPG.LPG</t>
  </si>
  <si>
    <t>FEC_per_sqm.kWh.HR.Res.HH.Thermal.SH.Oil.CO.Elc.Elec</t>
  </si>
  <si>
    <t>FEC_per_sqm.kWh.HR.Res.HH.Thermal.SH.Gas</t>
  </si>
  <si>
    <t>FEC_per_sqm.kWh.HR.Res.HH.Thermal.SH.Gas.SH</t>
  </si>
  <si>
    <t>FEC_per_sqm.kWh.HR.Res.HH.Thermal.SH.Gas.SH.Gas</t>
  </si>
  <si>
    <t>FEC_per_sqm.kWh.HR.Res.HH.Thermal.SH.Gas.SH.Elec</t>
  </si>
  <si>
    <t>FEC_per_sqm.kWh.HR.Res.HH.Thermal.SH.Gas.SC</t>
  </si>
  <si>
    <t>FEC_per_sqm.kWh.HR.Res.HH.Thermal.SH.Gas.SC.AC.Elec</t>
  </si>
  <si>
    <t>FEC_per_sqm.kWh.HR.Res.HH.Thermal.SH.Gas.WH</t>
  </si>
  <si>
    <t>FEC_per_sqm.kWh.HR.Res.HH.Thermal.SH.Gas.WH.Gas.NoSolar.Gas</t>
  </si>
  <si>
    <t>FEC_per_sqm.kWh.HR.Res.HH.Thermal.SH.Gas.WH.Gas.Solar</t>
  </si>
  <si>
    <t>FEC_per_sqm.kWh.HR.Res.HH.Thermal.SH.Gas.WH.Gas.Solar.Gas</t>
  </si>
  <si>
    <t>FEC_per_sqm.kWh.HR.Res.HH.Thermal.SH.Gas.WH.Gas.Solar.Solar</t>
  </si>
  <si>
    <t>FEC_per_sqm.kWh.HR.Res.HH.Thermal.SH.Gas.WH.Elc.NoSolar.Elec</t>
  </si>
  <si>
    <t>FEC_per_sqm.kWh.HR.Res.HH.Thermal.SH.Gas.WH.Elc.Solar</t>
  </si>
  <si>
    <t>FEC_per_sqm.kWh.HR.Res.HH.Thermal.SH.Gas.WH.Elc.Solar.Elec</t>
  </si>
  <si>
    <t>FEC_per_sqm.kWh.HR.Res.HH.Thermal.SH.Gas.WH.Elc.Solar.Solar</t>
  </si>
  <si>
    <t>FEC_per_sqm.kWh.HR.Res.HH.Thermal.SH.Gas.CO</t>
  </si>
  <si>
    <t>FEC_per_sqm.kWh.HR.Res.HH.Thermal.SH.Gas.CO.Gas.Gas</t>
  </si>
  <si>
    <t>FEC_per_sqm.kWh.HR.Res.HH.Thermal.SH.Gas.CO.Elc.Elec</t>
  </si>
  <si>
    <t>FEC_per_sqm.kWh.HR.Res.HH.Thermal.SH.Biomass</t>
  </si>
  <si>
    <t>FEC_per_sqm.kWh.HR.Res.HH.Thermal.SH.Biomass.SH</t>
  </si>
  <si>
    <t>FEC_per_sqm.kWh.HR.Res.HH.Thermal.SH.Biomass.SH.Biomass</t>
  </si>
  <si>
    <t>FEC_per_sqm.kWh.HR.Res.HH.Thermal.SH.Biomass.SH.Elec</t>
  </si>
  <si>
    <t>FEC_per_sqm.kWh.HR.Res.HH.Thermal.SH.Biomass.SC</t>
  </si>
  <si>
    <t>FEC_per_sqm.kWh.HR.Res.HH.Thermal.SH.Biomass.SC.AC.Elec</t>
  </si>
  <si>
    <t>FEC_per_sqm.kWh.HR.Res.HH.Thermal.SH.Biomass.WH</t>
  </si>
  <si>
    <t>FEC_per_sqm.kWh.HR.Res.HH.Thermal.SH.Biomass.WH.Biomass.NoSolar.Biomass</t>
  </si>
  <si>
    <t>FEC_per_sqm.kWh.HR.Res.HH.Thermal.SH.Biomass.WH.Biomass.Solar</t>
  </si>
  <si>
    <t>FEC_per_sqm.kWh.HR.Res.HH.Thermal.SH.Biomass.WH.Biomass.Solar.Biomass</t>
  </si>
  <si>
    <t>FEC_per_sqm.kWh.HR.Res.HH.Thermal.SH.Biomass.WH.Biomass.Solar.Solar</t>
  </si>
  <si>
    <t>FEC_per_sqm.kWh.HR.Res.HH.Thermal.SH.Biomass.WH.LPG.NoSolar.LPG</t>
  </si>
  <si>
    <t>FEC_per_sqm.kWh.HR.Res.HH.Thermal.SH.Biomass.WH.LPG.Solar</t>
  </si>
  <si>
    <t>FEC_per_sqm.kWh.HR.Res.HH.Thermal.SH.Biomass.WH.LPG.Solar.LPG</t>
  </si>
  <si>
    <t>FEC_per_sqm.kWh.HR.Res.HH.Thermal.SH.Biomass.WH.LPG.Solar.Solar</t>
  </si>
  <si>
    <t>FEC_per_sqm.kWh.HR.Res.HH.Thermal.SH.Biomass.WH.Elc.NoSolar.Elec</t>
  </si>
  <si>
    <t>FEC_per_sqm.kWh.HR.Res.HH.Thermal.SH.Biomass.WH.Elc.Solar</t>
  </si>
  <si>
    <t>FEC_per_sqm.kWh.HR.Res.HH.Thermal.SH.Biomass.WH.Elc.Solar.Elec</t>
  </si>
  <si>
    <t>FEC_per_sqm.kWh.HR.Res.HH.Thermal.SH.Biomass.WH.Elc.Solar.Solar</t>
  </si>
  <si>
    <t>FEC_per_sqm.kWh.HR.Res.HH.Thermal.SH.Biomass.CO</t>
  </si>
  <si>
    <t>FEC_per_sqm.kWh.HR.Res.HH.Thermal.SH.Biomass.CO.Biomass.Biomass</t>
  </si>
  <si>
    <t>FEC_per_sqm.kWh.HR.Res.HH.Thermal.SH.Biomass.CO.LPG.LPG</t>
  </si>
  <si>
    <t>FEC_per_sqm.kWh.HR.Res.HH.Thermal.SH.Biomass.CO.Elc.Elec</t>
  </si>
  <si>
    <t>FEC_per_sqm.kWh.HR.Res.HH.Thermal.SH.Geo</t>
  </si>
  <si>
    <t>FEC_per_sqm.kWh.HR.Res.HH.Thermal.SH.Geo.SH</t>
  </si>
  <si>
    <t>FEC_per_sqm.kWh.HR.Res.HH.Thermal.SH.Geo.SH.Geo</t>
  </si>
  <si>
    <t>FEC_per_sqm.kWh.HR.Res.HH.Thermal.SH.Geo.SH.Elec</t>
  </si>
  <si>
    <t>FEC_per_sqm.kWh.HR.Res.HH.Thermal.SH.Geo.SC</t>
  </si>
  <si>
    <t>FEC_per_sqm.kWh.HR.Res.HH.Thermal.SH.Geo.SC.AC.Elec</t>
  </si>
  <si>
    <t>FEC_per_sqm.kWh.HR.Res.HH.Thermal.SH.Geo.WH</t>
  </si>
  <si>
    <t>FEC_per_sqm.kWh.HR.Res.HH.Thermal.SH.Geo.WH.Geo.NoSolar.Geo</t>
  </si>
  <si>
    <t>FEC_per_sqm.kWh.HR.Res.HH.Thermal.SH.Geo.WH.Geo.Solar</t>
  </si>
  <si>
    <t>FEC_per_sqm.kWh.HR.Res.HH.Thermal.SH.Geo.WH.Geo.Solar.Geo</t>
  </si>
  <si>
    <t>FEC_per_sqm.kWh.HR.Res.HH.Thermal.SH.Geo.WH.Geo.Solar.Solar</t>
  </si>
  <si>
    <t>FEC_per_sqm.kWh.HR.Res.HH.Thermal.SH.Geo.WH.Elc.NoSolar.Elec</t>
  </si>
  <si>
    <t>FEC_per_sqm.kWh.HR.Res.HH.Thermal.SH.Geo.WH.Elc.Solar</t>
  </si>
  <si>
    <t>FEC_per_sqm.kWh.HR.Res.HH.Thermal.SH.Geo.WH.Elc.Solar.Elec</t>
  </si>
  <si>
    <t>FEC_per_sqm.kWh.HR.Res.HH.Thermal.SH.Geo.WH.Elc.Solar.Solar</t>
  </si>
  <si>
    <t>FEC_per_sqm.kWh.HR.Res.HH.Thermal.SH.Geo.CO</t>
  </si>
  <si>
    <t>FEC_per_sqm.kWh.HR.Res.HH.Thermal.SH.Geo.CO.LPG.LPG</t>
  </si>
  <si>
    <t>FEC_per_sqm.kWh.HR.Res.HH.Thermal.SH.Geo.CO.Elc.Elec</t>
  </si>
  <si>
    <t>FEC_per_sqm.kWh.HR.Res.HH.Thermal.SH.DistrHeat</t>
  </si>
  <si>
    <t>FEC_per_sqm.kWh.HR.Res.HH.Thermal.SH.DistrHeat.SH</t>
  </si>
  <si>
    <t>FEC_per_sqm.kWh.HR.Res.HH.Thermal.SH.DistrHeat.SH.Steam_Distr</t>
  </si>
  <si>
    <t>FEC_per_sqm.kWh.HR.Res.HH.Thermal.SH.DistrHeat.SH.Elec</t>
  </si>
  <si>
    <t>FEC_per_sqm.kWh.HR.Res.HH.Thermal.SH.DistrHeat.SC</t>
  </si>
  <si>
    <t>FEC_per_sqm.kWh.HR.Res.HH.Thermal.SH.DistrHeat.SC.AC.Elec</t>
  </si>
  <si>
    <t>FEC_per_sqm.kWh.HR.Res.HH.Thermal.SH.DistrHeat.WH</t>
  </si>
  <si>
    <t>FEC_per_sqm.kWh.HR.Res.HH.Thermal.SH.DistrHeat.WH.DistrHeat.NoSolar.Steam_Distr</t>
  </si>
  <si>
    <t>FEC_per_sqm.kWh.HR.Res.HH.Thermal.SH.DistrHeat.WH.DistrHeat.Solar</t>
  </si>
  <si>
    <t>FEC_per_sqm.kWh.HR.Res.HH.Thermal.SH.DistrHeat.WH.DistrHeat.Solar.Steam_Distr</t>
  </si>
  <si>
    <t>FEC_per_sqm.kWh.HR.Res.HH.Thermal.SH.DistrHeat.WH.DistrHeat.Solar.Solar</t>
  </si>
  <si>
    <t>FEC_per_sqm.kWh.HR.Res.HH.Thermal.SH.DistrHeat.WH.Elc.NoSolar.Elec</t>
  </si>
  <si>
    <t>FEC_per_sqm.kWh.HR.Res.HH.Thermal.SH.DistrHeat.WH.Elc.Solar</t>
  </si>
  <si>
    <t>FEC_per_sqm.kWh.HR.Res.HH.Thermal.SH.DistrHeat.WH.Elc.Solar.Elec</t>
  </si>
  <si>
    <t>FEC_per_sqm.kWh.HR.Res.HH.Thermal.SH.DistrHeat.WH.Elc.Solar.Solar</t>
  </si>
  <si>
    <t>FEC_per_sqm.kWh.HR.Res.HH.Thermal.SH.DistrHeat.CO</t>
  </si>
  <si>
    <t>FEC_per_sqm.kWh.HR.Res.HH.Thermal.SH.DistrHeat.CO.LPG.LPG</t>
  </si>
  <si>
    <t>FEC_per_sqm.kWh.HR.Res.HH.Thermal.SH.DistrHeat.CO.Elc.Elec</t>
  </si>
  <si>
    <t>FEC_per_sqm.kWh.HR.Res.HH.Thermal.SH.AdvElc</t>
  </si>
  <si>
    <t>FEC_per_sqm.kWh.HR.Res.HH.Thermal.SH.AdvElc.SH</t>
  </si>
  <si>
    <t>FEC_per_sqm.kWh.HR.Res.HH.Thermal.SH.AdvElc.SH.Elec</t>
  </si>
  <si>
    <t>FEC_per_sqm.kWh.HR.Res.HH.Thermal.SH.AdvElc.SC</t>
  </si>
  <si>
    <t>FEC_per_sqm.kWh.HR.Res.HH.Thermal.SH.AdvElc.SC.AC.Elec</t>
  </si>
  <si>
    <t>FEC_per_sqm.kWh.HR.Res.HH.Thermal.SH.AdvElc.WH</t>
  </si>
  <si>
    <t>FEC_per_sqm.kWh.HR.Res.HH.Thermal.SH.AdvElc.WH.LPG.NoSolar.LPG</t>
  </si>
  <si>
    <t>FEC_per_sqm.kWh.HR.Res.HH.Thermal.SH.AdvElc.WH.LPG.Solar</t>
  </si>
  <si>
    <t>FEC_per_sqm.kWh.HR.Res.HH.Thermal.SH.AdvElc.WH.LPG.Solar.LPG</t>
  </si>
  <si>
    <t>FEC_per_sqm.kWh.HR.Res.HH.Thermal.SH.AdvElc.WH.LPG.Solar.Solar</t>
  </si>
  <si>
    <t>FEC_per_sqm.kWh.HR.Res.HH.Thermal.SH.AdvElc.WH.Elc.NoSolar.Elec</t>
  </si>
  <si>
    <t>FEC_per_sqm.kWh.HR.Res.HH.Thermal.SH.AdvElc.WH.Elc.Solar</t>
  </si>
  <si>
    <t>FEC_per_sqm.kWh.HR.Res.HH.Thermal.SH.AdvElc.WH.Elc.Solar.Elec</t>
  </si>
  <si>
    <t>FEC_per_sqm.kWh.HR.Res.HH.Thermal.SH.AdvElc.WH.Elc.Solar.Solar</t>
  </si>
  <si>
    <t>FEC_per_sqm.kWh.HR.Res.HH.Thermal.SH.AdvElc.CO</t>
  </si>
  <si>
    <t>FEC_per_sqm.kWh.HR.Res.HH.Thermal.SH.AdvElc.CO.LPG.LPG</t>
  </si>
  <si>
    <t>FEC_per_sqm.kWh.HR.Res.HH.Thermal.SH.AdvElc.CO.Elc.Elec</t>
  </si>
  <si>
    <t>FEC_per_sqm.kWh.HR.Res.HH.Thermal.SH.ConvElc</t>
  </si>
  <si>
    <t>FEC_per_sqm.kWh.HR.Res.HH.Thermal.SH.ConvElc.SH</t>
  </si>
  <si>
    <t>FEC_per_sqm.kWh.HR.Res.HH.Thermal.SH.ConvElc.SH.Elec</t>
  </si>
  <si>
    <t>FEC_per_sqm.kWh.HR.Res.HH.Thermal.SH.ConvElc.SC</t>
  </si>
  <si>
    <t>FEC_per_sqm.kWh.HR.Res.HH.Thermal.SH.ConvElc.SC.AC.Elec</t>
  </si>
  <si>
    <t>FEC_per_sqm.kWh.HR.Res.HH.Thermal.SH.ConvElc.WH</t>
  </si>
  <si>
    <t>FEC_per_sqm.kWh.HR.Res.HH.Thermal.SH.ConvElc.WH.LPG.NoSolar.LPG</t>
  </si>
  <si>
    <t>FEC_per_sqm.kWh.HR.Res.HH.Thermal.SH.ConvElc.WH.LPG.Solar</t>
  </si>
  <si>
    <t>FEC_per_sqm.kWh.HR.Res.HH.Thermal.SH.ConvElc.WH.LPG.Solar.LPG</t>
  </si>
  <si>
    <t>FEC_per_sqm.kWh.HR.Res.HH.Thermal.SH.ConvElc.WH.LPG.Solar.Solar</t>
  </si>
  <si>
    <t>FEC_per_sqm.kWh.HR.Res.HH.Thermal.SH.ConvElc.WH.Elc.NoSolar.Elec</t>
  </si>
  <si>
    <t>FEC_per_sqm.kWh.HR.Res.HH.Thermal.SH.ConvElc.WH.Elc.Solar</t>
  </si>
  <si>
    <t>FEC_per_sqm.kWh.HR.Res.HH.Thermal.SH.ConvElc.WH.Elc.Solar.Elec</t>
  </si>
  <si>
    <t>FEC_per_sqm.kWh.HR.Res.HH.Thermal.SH.ConvElc.WH.Elc.Solar.Solar</t>
  </si>
  <si>
    <t>FEC_per_sqm.kWh.HR.Res.HH.Thermal.SH.ConvElc.CO</t>
  </si>
  <si>
    <t>FEC_per_sqm.kWh.HR.Res.HH.Thermal.SH.ConvElc.CO.LPG.LPG</t>
  </si>
  <si>
    <t>FEC_per_sqm.kWh.HR.Res.HH.Thermal.SH.ConvElc.CO.Elc.Elec</t>
  </si>
  <si>
    <t>HR - Thermal energy service per surface area (detailed structure)</t>
  </si>
  <si>
    <t>TES_per_sqm.kWh.HR.Res.HH.Thermal.SH.Solids</t>
  </si>
  <si>
    <t>TES_per_sqm.kWh.HR.Res.HH.Thermal.SH.Solids.SH</t>
  </si>
  <si>
    <t>TES_per_sqm.kWh.HR.Res.HH.Thermal.SH.Solids.SH.Solids</t>
  </si>
  <si>
    <t>TES_per_sqm.kWh.HR.Res.HH.Thermal.SH.Solids.SH.Elec</t>
  </si>
  <si>
    <t>TES_per_sqm.kWh.HR.Res.HH.Thermal.SH.Solids.SC</t>
  </si>
  <si>
    <t>TES_per_sqm.kWh.HR.Res.HH.Thermal.SH.Solids.SC.AC.Elec</t>
  </si>
  <si>
    <t>TES_per_sqm.kWh.HR.Res.HH.Thermal.SH.Solids.WH</t>
  </si>
  <si>
    <t>TES_per_sqm.kWh.HR.Res.HH.Thermal.SH.Solids.WH.Solids.NoSolar.Solids</t>
  </si>
  <si>
    <t>TES_per_sqm.kWh.HR.Res.HH.Thermal.SH.Solids.WH.LPG.NoSolar.LPG</t>
  </si>
  <si>
    <t>TES_per_sqm.kWh.HR.Res.HH.Thermal.SH.Solids.WH.LPG.Solar</t>
  </si>
  <si>
    <t>TES_per_sqm.kWh.HR.Res.HH.Thermal.SH.Solids.WH.LPG.Solar.LPG</t>
  </si>
  <si>
    <t>TES_per_sqm.kWh.HR.Res.HH.Thermal.SH.Solids.WH.LPG.Solar.Solar</t>
  </si>
  <si>
    <t>TES_per_sqm.kWh.HR.Res.HH.Thermal.SH.Solids.WH.Elc.NoSolar.Elec</t>
  </si>
  <si>
    <t>TES_per_sqm.kWh.HR.Res.HH.Thermal.SH.Solids.WH.Elc.Solar</t>
  </si>
  <si>
    <t>TES_per_sqm.kWh.HR.Res.HH.Thermal.SH.Solids.WH.Elc.Solar.Elec</t>
  </si>
  <si>
    <t>TES_per_sqm.kWh.HR.Res.HH.Thermal.SH.Solids.WH.Elc.Solar.Solar</t>
  </si>
  <si>
    <t>TES_per_sqm.kWh.HR.Res.HH.Thermal.SH.Solids.CO</t>
  </si>
  <si>
    <t>TES_per_sqm.kWh.HR.Res.HH.Thermal.SH.Solids.CO.Solids.Solids</t>
  </si>
  <si>
    <t>TES_per_sqm.kWh.HR.Res.HH.Thermal.SH.Solids.CO.LPG.LPG</t>
  </si>
  <si>
    <t>TES_per_sqm.kWh.HR.Res.HH.Thermal.SH.Solids.CO.Elc.Elec</t>
  </si>
  <si>
    <t>TES_per_sqm.kWh.HR.Res.HH.Thermal.SH.LPG</t>
  </si>
  <si>
    <t>TES_per_sqm.kWh.HR.Res.HH.Thermal.SH.LPG.SH</t>
  </si>
  <si>
    <t>TES_per_sqm.kWh.HR.Res.HH.Thermal.SH.LPG.SH.LPG</t>
  </si>
  <si>
    <t>TES_per_sqm.kWh.HR.Res.HH.Thermal.SH.LPG.SH.Elec</t>
  </si>
  <si>
    <t>TES_per_sqm.kWh.HR.Res.HH.Thermal.SH.LPG.SC</t>
  </si>
  <si>
    <t>TES_per_sqm.kWh.HR.Res.HH.Thermal.SH.LPG.SC.AC.Elec</t>
  </si>
  <si>
    <t>TES_per_sqm.kWh.HR.Res.HH.Thermal.SH.LPG.WH</t>
  </si>
  <si>
    <t>TES_per_sqm.kWh.HR.Res.HH.Thermal.SH.LPG.WH.LPG.NoSolar.LPG</t>
  </si>
  <si>
    <t>TES_per_sqm.kWh.HR.Res.HH.Thermal.SH.LPG.WH.LPG.Solar</t>
  </si>
  <si>
    <t>TES_per_sqm.kWh.HR.Res.HH.Thermal.SH.LPG.WH.LPG.Solar.LPG</t>
  </si>
  <si>
    <t>TES_per_sqm.kWh.HR.Res.HH.Thermal.SH.LPG.WH.LPG.Solar.Solar</t>
  </si>
  <si>
    <t>TES_per_sqm.kWh.HR.Res.HH.Thermal.SH.LPG.WH.Elc.NoSolar.Elec</t>
  </si>
  <si>
    <t>TES_per_sqm.kWh.HR.Res.HH.Thermal.SH.LPG.WH.Elc.Solar</t>
  </si>
  <si>
    <t>TES_per_sqm.kWh.HR.Res.HH.Thermal.SH.LPG.WH.Elc.Solar.Elec</t>
  </si>
  <si>
    <t>TES_per_sqm.kWh.HR.Res.HH.Thermal.SH.LPG.WH.Elc.Solar.Solar</t>
  </si>
  <si>
    <t>TES_per_sqm.kWh.HR.Res.HH.Thermal.SH.LPG.CO</t>
  </si>
  <si>
    <t>TES_per_sqm.kWh.HR.Res.HH.Thermal.SH.LPG.CO.LPG.LPG</t>
  </si>
  <si>
    <t>TES_per_sqm.kWh.HR.Res.HH.Thermal.SH.LPG.CO.Elc.Elec</t>
  </si>
  <si>
    <t>TES_per_sqm.kWh.HR.Res.HH.Thermal.SH.Oil</t>
  </si>
  <si>
    <t>TES_per_sqm.kWh.HR.Res.HH.Thermal.SH.Oil.SH</t>
  </si>
  <si>
    <t>TES_per_sqm.kWh.HR.Res.HH.Thermal.SH.Oil.SH.Oil</t>
  </si>
  <si>
    <t>TES_per_sqm.kWh.HR.Res.HH.Thermal.SH.Oil.SH.Elec</t>
  </si>
  <si>
    <t>TES_per_sqm.kWh.HR.Res.HH.Thermal.SH.Oil.SC</t>
  </si>
  <si>
    <t>TES_per_sqm.kWh.HR.Res.HH.Thermal.SH.Oil.SC.AC.Elec</t>
  </si>
  <si>
    <t>TES_per_sqm.kWh.HR.Res.HH.Thermal.SH.Oil.WH</t>
  </si>
  <si>
    <t>TES_per_sqm.kWh.HR.Res.HH.Thermal.SH.Oil.WH.Oil.NoSolar.Oil</t>
  </si>
  <si>
    <t>TES_per_sqm.kWh.HR.Res.HH.Thermal.SH.Oil.WH.Oil.Solar</t>
  </si>
  <si>
    <t>TES_per_sqm.kWh.HR.Res.HH.Thermal.SH.Oil.WH.Oil.Solar.Oil</t>
  </si>
  <si>
    <t>TES_per_sqm.kWh.HR.Res.HH.Thermal.SH.Oil.WH.Oil.Solar.Solar</t>
  </si>
  <si>
    <t>TES_per_sqm.kWh.HR.Res.HH.Thermal.SH.Oil.WH.Elc.NoSolar.Elec</t>
  </si>
  <si>
    <t>TES_per_sqm.kWh.HR.Res.HH.Thermal.SH.Oil.WH.Elc.Solar</t>
  </si>
  <si>
    <t>TES_per_sqm.kWh.HR.Res.HH.Thermal.SH.Oil.WH.Elc.Solar.Elec</t>
  </si>
  <si>
    <t>TES_per_sqm.kWh.HR.Res.HH.Thermal.SH.Oil.WH.Elc.Solar.Solar</t>
  </si>
  <si>
    <t>TES_per_sqm.kWh.HR.Res.HH.Thermal.SH.Oil.CO</t>
  </si>
  <si>
    <t>TES_per_sqm.kWh.HR.Res.HH.Thermal.SH.Oil.CO.LPG.LPG</t>
  </si>
  <si>
    <t>TES_per_sqm.kWh.HR.Res.HH.Thermal.SH.Oil.CO.Elc.Elec</t>
  </si>
  <si>
    <t>TES_per_sqm.kWh.HR.Res.HH.Thermal.SH.Gas</t>
  </si>
  <si>
    <t>TES_per_sqm.kWh.HR.Res.HH.Thermal.SH.Gas.SH</t>
  </si>
  <si>
    <t>TES_per_sqm.kWh.HR.Res.HH.Thermal.SH.Gas.SH.Gas</t>
  </si>
  <si>
    <t>TES_per_sqm.kWh.HR.Res.HH.Thermal.SH.Gas.SH.Elec</t>
  </si>
  <si>
    <t>TES_per_sqm.kWh.HR.Res.HH.Thermal.SH.Gas.SC</t>
  </si>
  <si>
    <t>TES_per_sqm.kWh.HR.Res.HH.Thermal.SH.Gas.SC.AC.Elec</t>
  </si>
  <si>
    <t>TES_per_sqm.kWh.HR.Res.HH.Thermal.SH.Gas.WH</t>
  </si>
  <si>
    <t>TES_per_sqm.kWh.HR.Res.HH.Thermal.SH.Gas.WH.Gas.NoSolar.Gas</t>
  </si>
  <si>
    <t>TES_per_sqm.kWh.HR.Res.HH.Thermal.SH.Gas.WH.Gas.Solar</t>
  </si>
  <si>
    <t>TES_per_sqm.kWh.HR.Res.HH.Thermal.SH.Gas.WH.Gas.Solar.Gas</t>
  </si>
  <si>
    <t>TES_per_sqm.kWh.HR.Res.HH.Thermal.SH.Gas.WH.Gas.Solar.Solar</t>
  </si>
  <si>
    <t>TES_per_sqm.kWh.HR.Res.HH.Thermal.SH.Gas.WH.Elc.NoSolar.Elec</t>
  </si>
  <si>
    <t>TES_per_sqm.kWh.HR.Res.HH.Thermal.SH.Gas.WH.Elc.Solar</t>
  </si>
  <si>
    <t>TES_per_sqm.kWh.HR.Res.HH.Thermal.SH.Gas.WH.Elc.Solar.Elec</t>
  </si>
  <si>
    <t>TES_per_sqm.kWh.HR.Res.HH.Thermal.SH.Gas.WH.Elc.Solar.Solar</t>
  </si>
  <si>
    <t>TES_per_sqm.kWh.HR.Res.HH.Thermal.SH.Gas.CO</t>
  </si>
  <si>
    <t>TES_per_sqm.kWh.HR.Res.HH.Thermal.SH.Gas.CO.Gas.Gas</t>
  </si>
  <si>
    <t>TES_per_sqm.kWh.HR.Res.HH.Thermal.SH.Gas.CO.Elc.Elec</t>
  </si>
  <si>
    <t>TES_per_sqm.kWh.HR.Res.HH.Thermal.SH.Biomass</t>
  </si>
  <si>
    <t>TES_per_sqm.kWh.HR.Res.HH.Thermal.SH.Biomass.SH</t>
  </si>
  <si>
    <t>TES_per_sqm.kWh.HR.Res.HH.Thermal.SH.Biomass.SH.Biomass</t>
  </si>
  <si>
    <t>TES_per_sqm.kWh.HR.Res.HH.Thermal.SH.Biomass.SH.Elec</t>
  </si>
  <si>
    <t>TES_per_sqm.kWh.HR.Res.HH.Thermal.SH.Biomass.SC</t>
  </si>
  <si>
    <t>TES_per_sqm.kWh.HR.Res.HH.Thermal.SH.Biomass.SC.AC.Elec</t>
  </si>
  <si>
    <t>TES_per_sqm.kWh.HR.Res.HH.Thermal.SH.Biomass.WH</t>
  </si>
  <si>
    <t>TES_per_sqm.kWh.HR.Res.HH.Thermal.SH.Biomass.WH.Biomass.NoSolar.Biomass</t>
  </si>
  <si>
    <t>TES_per_sqm.kWh.HR.Res.HH.Thermal.SH.Biomass.WH.Biomass.Solar</t>
  </si>
  <si>
    <t>TES_per_sqm.kWh.HR.Res.HH.Thermal.SH.Biomass.WH.Biomass.Solar.Biomass</t>
  </si>
  <si>
    <t>TES_per_sqm.kWh.HR.Res.HH.Thermal.SH.Biomass.WH.Biomass.Solar.Solar</t>
  </si>
  <si>
    <t>TES_per_sqm.kWh.HR.Res.HH.Thermal.SH.Biomass.WH.LPG.NoSolar.LPG</t>
  </si>
  <si>
    <t>TES_per_sqm.kWh.HR.Res.HH.Thermal.SH.Biomass.WH.LPG.Solar</t>
  </si>
  <si>
    <t>TES_per_sqm.kWh.HR.Res.HH.Thermal.SH.Biomass.WH.LPG.Solar.LPG</t>
  </si>
  <si>
    <t>TES_per_sqm.kWh.HR.Res.HH.Thermal.SH.Biomass.WH.LPG.Solar.Solar</t>
  </si>
  <si>
    <t>TES_per_sqm.kWh.HR.Res.HH.Thermal.SH.Biomass.WH.Elc.NoSolar.Elec</t>
  </si>
  <si>
    <t>TES_per_sqm.kWh.HR.Res.HH.Thermal.SH.Biomass.WH.Elc.Solar</t>
  </si>
  <si>
    <t>TES_per_sqm.kWh.HR.Res.HH.Thermal.SH.Biomass.WH.Elc.Solar.Elec</t>
  </si>
  <si>
    <t>TES_per_sqm.kWh.HR.Res.HH.Thermal.SH.Biomass.WH.Elc.Solar.Solar</t>
  </si>
  <si>
    <t>TES_per_sqm.kWh.HR.Res.HH.Thermal.SH.Biomass.CO</t>
  </si>
  <si>
    <t>TES_per_sqm.kWh.HR.Res.HH.Thermal.SH.Biomass.CO.Biomass.Biomass</t>
  </si>
  <si>
    <t>TES_per_sqm.kWh.HR.Res.HH.Thermal.SH.Biomass.CO.LPG.LPG</t>
  </si>
  <si>
    <t>TES_per_sqm.kWh.HR.Res.HH.Thermal.SH.Biomass.CO.Elc.Elec</t>
  </si>
  <si>
    <t>TES_per_sqm.kWh.HR.Res.HH.Thermal.SH.Geo</t>
  </si>
  <si>
    <t>TES_per_sqm.kWh.HR.Res.HH.Thermal.SH.Geo.SH</t>
  </si>
  <si>
    <t>TES_per_sqm.kWh.HR.Res.HH.Thermal.SH.Geo.SH.Geo</t>
  </si>
  <si>
    <t>TES_per_sqm.kWh.HR.Res.HH.Thermal.SH.Geo.SH.Elec</t>
  </si>
  <si>
    <t>TES_per_sqm.kWh.HR.Res.HH.Thermal.SH.Geo.SC</t>
  </si>
  <si>
    <t>TES_per_sqm.kWh.HR.Res.HH.Thermal.SH.Geo.SC.AC.Elec</t>
  </si>
  <si>
    <t>TES_per_sqm.kWh.HR.Res.HH.Thermal.SH.Geo.WH</t>
  </si>
  <si>
    <t>TES_per_sqm.kWh.HR.Res.HH.Thermal.SH.Geo.WH.Geo.NoSolar.Geo</t>
  </si>
  <si>
    <t>TES_per_sqm.kWh.HR.Res.HH.Thermal.SH.Geo.WH.Geo.Solar</t>
  </si>
  <si>
    <t>TES_per_sqm.kWh.HR.Res.HH.Thermal.SH.Geo.WH.Geo.Solar.Geo</t>
  </si>
  <si>
    <t>TES_per_sqm.kWh.HR.Res.HH.Thermal.SH.Geo.WH.Geo.Solar.Solar</t>
  </si>
  <si>
    <t>TES_per_sqm.kWh.HR.Res.HH.Thermal.SH.Geo.WH.Elc.NoSolar.Elec</t>
  </si>
  <si>
    <t>TES_per_sqm.kWh.HR.Res.HH.Thermal.SH.Geo.WH.Elc.Solar</t>
  </si>
  <si>
    <t>TES_per_sqm.kWh.HR.Res.HH.Thermal.SH.Geo.WH.Elc.Solar.Elec</t>
  </si>
  <si>
    <t>TES_per_sqm.kWh.HR.Res.HH.Thermal.SH.Geo.WH.Elc.Solar.Solar</t>
  </si>
  <si>
    <t>TES_per_sqm.kWh.HR.Res.HH.Thermal.SH.Geo.CO</t>
  </si>
  <si>
    <t>TES_per_sqm.kWh.HR.Res.HH.Thermal.SH.Geo.CO.LPG.LPG</t>
  </si>
  <si>
    <t>TES_per_sqm.kWh.HR.Res.HH.Thermal.SH.Geo.CO.Elc.Elec</t>
  </si>
  <si>
    <t>TES_per_sqm.kWh.HR.Res.HH.Thermal.SH.DistrHeat</t>
  </si>
  <si>
    <t>TES_per_sqm.kWh.HR.Res.HH.Thermal.SH.DistrHeat.SH</t>
  </si>
  <si>
    <t>TES_per_sqm.kWh.HR.Res.HH.Thermal.SH.DistrHeat.SH.Steam_Distr</t>
  </si>
  <si>
    <t>TES_per_sqm.kWh.HR.Res.HH.Thermal.SH.DistrHeat.SH.Elec</t>
  </si>
  <si>
    <t>TES_per_sqm.kWh.HR.Res.HH.Thermal.SH.DistrHeat.SC</t>
  </si>
  <si>
    <t>TES_per_sqm.kWh.HR.Res.HH.Thermal.SH.DistrHeat.SC.AC.Elec</t>
  </si>
  <si>
    <t>TES_per_sqm.kWh.HR.Res.HH.Thermal.SH.DistrHeat.WH</t>
  </si>
  <si>
    <t>TES_per_sqm.kWh.HR.Res.HH.Thermal.SH.DistrHeat.WH.DistrHeat.NoSolar.Steam_Distr</t>
  </si>
  <si>
    <t>TES_per_sqm.kWh.HR.Res.HH.Thermal.SH.DistrHeat.WH.DistrHeat.Solar</t>
  </si>
  <si>
    <t>TES_per_sqm.kWh.HR.Res.HH.Thermal.SH.DistrHeat.WH.DistrHeat.Solar.Steam_Distr</t>
  </si>
  <si>
    <t>TES_per_sqm.kWh.HR.Res.HH.Thermal.SH.DistrHeat.WH.DistrHeat.Solar.Solar</t>
  </si>
  <si>
    <t>TES_per_sqm.kWh.HR.Res.HH.Thermal.SH.DistrHeat.WH.Elc.NoSolar.Elec</t>
  </si>
  <si>
    <t>TES_per_sqm.kWh.HR.Res.HH.Thermal.SH.DistrHeat.WH.Elc.Solar</t>
  </si>
  <si>
    <t>TES_per_sqm.kWh.HR.Res.HH.Thermal.SH.DistrHeat.WH.Elc.Solar.Elec</t>
  </si>
  <si>
    <t>TES_per_sqm.kWh.HR.Res.HH.Thermal.SH.DistrHeat.WH.Elc.Solar.Solar</t>
  </si>
  <si>
    <t>TES_per_sqm.kWh.HR.Res.HH.Thermal.SH.DistrHeat.CO</t>
  </si>
  <si>
    <t>TES_per_sqm.kWh.HR.Res.HH.Thermal.SH.DistrHeat.CO.LPG.LPG</t>
  </si>
  <si>
    <t>TES_per_sqm.kWh.HR.Res.HH.Thermal.SH.DistrHeat.CO.Elc.Elec</t>
  </si>
  <si>
    <t>TES_per_sqm.kWh.HR.Res.HH.Thermal.SH.AdvElc</t>
  </si>
  <si>
    <t>TES_per_sqm.kWh.HR.Res.HH.Thermal.SH.AdvElc.SH</t>
  </si>
  <si>
    <t>TES_per_sqm.kWh.HR.Res.HH.Thermal.SH.AdvElc.SH.Elec</t>
  </si>
  <si>
    <t>TES_per_sqm.kWh.HR.Res.HH.Thermal.SH.AdvElc.SC</t>
  </si>
  <si>
    <t>TES_per_sqm.kWh.HR.Res.HH.Thermal.SH.AdvElc.SC.AC.Elec</t>
  </si>
  <si>
    <t>TES_per_sqm.kWh.HR.Res.HH.Thermal.SH.AdvElc.WH</t>
  </si>
  <si>
    <t>TES_per_sqm.kWh.HR.Res.HH.Thermal.SH.AdvElc.WH.LPG.NoSolar.LPG</t>
  </si>
  <si>
    <t>TES_per_sqm.kWh.HR.Res.HH.Thermal.SH.AdvElc.WH.LPG.Solar</t>
  </si>
  <si>
    <t>TES_per_sqm.kWh.HR.Res.HH.Thermal.SH.AdvElc.WH.LPG.Solar.LPG</t>
  </si>
  <si>
    <t>TES_per_sqm.kWh.HR.Res.HH.Thermal.SH.AdvElc.WH.LPG.Solar.Solar</t>
  </si>
  <si>
    <t>TES_per_sqm.kWh.HR.Res.HH.Thermal.SH.AdvElc.WH.Elc.NoSolar.Elec</t>
  </si>
  <si>
    <t>TES_per_sqm.kWh.HR.Res.HH.Thermal.SH.AdvElc.WH.Elc.Solar</t>
  </si>
  <si>
    <t>TES_per_sqm.kWh.HR.Res.HH.Thermal.SH.AdvElc.WH.Elc.Solar.Elec</t>
  </si>
  <si>
    <t>TES_per_sqm.kWh.HR.Res.HH.Thermal.SH.AdvElc.WH.Elc.Solar.Solar</t>
  </si>
  <si>
    <t>TES_per_sqm.kWh.HR.Res.HH.Thermal.SH.AdvElc.CO</t>
  </si>
  <si>
    <t>TES_per_sqm.kWh.HR.Res.HH.Thermal.SH.AdvElc.CO.LPG.LPG</t>
  </si>
  <si>
    <t>TES_per_sqm.kWh.HR.Res.HH.Thermal.SH.AdvElc.CO.Elc.Elec</t>
  </si>
  <si>
    <t>TES_per_sqm.kWh.HR.Res.HH.Thermal.SH.ConvElc</t>
  </si>
  <si>
    <t>TES_per_sqm.kWh.HR.Res.HH.Thermal.SH.ConvElc.SH</t>
  </si>
  <si>
    <t>TES_per_sqm.kWh.HR.Res.HH.Thermal.SH.ConvElc.SH.Elec</t>
  </si>
  <si>
    <t>TES_per_sqm.kWh.HR.Res.HH.Thermal.SH.ConvElc.SC</t>
  </si>
  <si>
    <t>TES_per_sqm.kWh.HR.Res.HH.Thermal.SH.ConvElc.SC.AC.Elec</t>
  </si>
  <si>
    <t>TES_per_sqm.kWh.HR.Res.HH.Thermal.SH.ConvElc.WH</t>
  </si>
  <si>
    <t>TES_per_sqm.kWh.HR.Res.HH.Thermal.SH.ConvElc.WH.LPG.NoSolar.LPG</t>
  </si>
  <si>
    <t>TES_per_sqm.kWh.HR.Res.HH.Thermal.SH.ConvElc.WH.LPG.Solar</t>
  </si>
  <si>
    <t>TES_per_sqm.kWh.HR.Res.HH.Thermal.SH.ConvElc.WH.LPG.Solar.LPG</t>
  </si>
  <si>
    <t>TES_per_sqm.kWh.HR.Res.HH.Thermal.SH.ConvElc.WH.LPG.Solar.Solar</t>
  </si>
  <si>
    <t>TES_per_sqm.kWh.HR.Res.HH.Thermal.SH.ConvElc.WH.Elc.NoSolar.Elec</t>
  </si>
  <si>
    <t>TES_per_sqm.kWh.HR.Res.HH.Thermal.SH.ConvElc.WH.Elc.Solar</t>
  </si>
  <si>
    <t>TES_per_sqm.kWh.HR.Res.HH.Thermal.SH.ConvElc.WH.Elc.Solar.Elec</t>
  </si>
  <si>
    <t>TES_per_sqm.kWh.HR.Res.HH.Thermal.SH.ConvElc.WH.Elc.Solar.Solar</t>
  </si>
  <si>
    <t>TES_per_sqm.kWh.HR.Res.HH.Thermal.SH.ConvElc.CO</t>
  </si>
  <si>
    <t>TES_per_sqm.kWh.HR.Res.HH.Thermal.SH.ConvElc.CO.LPG.LPG</t>
  </si>
  <si>
    <t>TES_per_sqm.kWh.HR.Res.HH.Thermal.SH.ConvElc.CO.Elc.Elec</t>
  </si>
  <si>
    <t>HR - CO2 emissions per surface area (detailed structure)</t>
  </si>
  <si>
    <t>EMI_per_sqm.kgCO2.HR.Res.HH.Thermal.SH.Solids</t>
  </si>
  <si>
    <t>EMI_per_sqm.kgCO2.HR.Res.HH.Thermal.SH.Solids.SH</t>
  </si>
  <si>
    <t>EMI_per_sqm.kgCO2.HR.Res.HH.Thermal.SH.Solids.SH.Solids</t>
  </si>
  <si>
    <t>EMI_per_sqm.kgCO2.HR.Res.HH.Thermal.SH.Solids.SH.Elec</t>
  </si>
  <si>
    <t>EMI_per_sqm.kgCO2.HR.Res.HH.Thermal.SH.Solids.SC</t>
  </si>
  <si>
    <t>EMI_per_sqm.kgCO2.HR.Res.HH.Thermal.SH.Solids.SC.AC.Elec</t>
  </si>
  <si>
    <t>EMI_per_sqm.kgCO2.HR.Res.HH.Thermal.SH.Solids.WH</t>
  </si>
  <si>
    <t>EMI_per_sqm.kgCO2.HR.Res.HH.Thermal.SH.Solids.WH.Solids.NoSolar.Solids</t>
  </si>
  <si>
    <t>EMI_per_sqm.kgCO2.HR.Res.HH.Thermal.SH.Solids.WH.LPG.NoSolar.LPG</t>
  </si>
  <si>
    <t>EMI_per_sqm.kgCO2.HR.Res.HH.Thermal.SH.Solids.WH.LPG.Solar</t>
  </si>
  <si>
    <t>EMI_per_sqm.kgCO2.HR.Res.HH.Thermal.SH.Solids.WH.LPG.Solar.LPG</t>
  </si>
  <si>
    <t>EMI_per_sqm.kgCO2.HR.Res.HH.Thermal.SH.Solids.WH.LPG.Solar.Solar</t>
  </si>
  <si>
    <t>EMI_per_sqm.kgCO2.HR.Res.HH.Thermal.SH.Solids.WH.Elc.NoSolar.Elec</t>
  </si>
  <si>
    <t>EMI_per_sqm.kgCO2.HR.Res.HH.Thermal.SH.Solids.WH.Elc.Solar</t>
  </si>
  <si>
    <t>EMI_per_sqm.kgCO2.HR.Res.HH.Thermal.SH.Solids.WH.Elc.Solar.Elec</t>
  </si>
  <si>
    <t>EMI_per_sqm.kgCO2.HR.Res.HH.Thermal.SH.Solids.WH.Elc.Solar.Solar</t>
  </si>
  <si>
    <t>EMI_per_sqm.kgCO2.HR.Res.HH.Thermal.SH.Solids.CO</t>
  </si>
  <si>
    <t>EMI_per_sqm.kgCO2.HR.Res.HH.Thermal.SH.Solids.CO.Solids.Solids</t>
  </si>
  <si>
    <t>EMI_per_sqm.kgCO2.HR.Res.HH.Thermal.SH.Solids.CO.LPG.LPG</t>
  </si>
  <si>
    <t>EMI_per_sqm.kgCO2.HR.Res.HH.Thermal.SH.Solids.CO.Elc.Elec</t>
  </si>
  <si>
    <t>EMI_per_sqm.kgCO2.HR.Res.HH.Thermal.SH.LPG</t>
  </si>
  <si>
    <t>EMI_per_sqm.kgCO2.HR.Res.HH.Thermal.SH.LPG.SH</t>
  </si>
  <si>
    <t>EMI_per_sqm.kgCO2.HR.Res.HH.Thermal.SH.LPG.SH.LPG</t>
  </si>
  <si>
    <t>EMI_per_sqm.kgCO2.HR.Res.HH.Thermal.SH.LPG.SH.Elec</t>
  </si>
  <si>
    <t>EMI_per_sqm.kgCO2.HR.Res.HH.Thermal.SH.LPG.SC</t>
  </si>
  <si>
    <t>EMI_per_sqm.kgCO2.HR.Res.HH.Thermal.SH.LPG.SC.AC.Elec</t>
  </si>
  <si>
    <t>EMI_per_sqm.kgCO2.HR.Res.HH.Thermal.SH.LPG.WH</t>
  </si>
  <si>
    <t>EMI_per_sqm.kgCO2.HR.Res.HH.Thermal.SH.LPG.WH.LPG.NoSolar.LPG</t>
  </si>
  <si>
    <t>EMI_per_sqm.kgCO2.HR.Res.HH.Thermal.SH.LPG.WH.LPG.Solar</t>
  </si>
  <si>
    <t>EMI_per_sqm.kgCO2.HR.Res.HH.Thermal.SH.LPG.WH.LPG.Solar.LPG</t>
  </si>
  <si>
    <t>EMI_per_sqm.kgCO2.HR.Res.HH.Thermal.SH.LPG.WH.LPG.Solar.Solar</t>
  </si>
  <si>
    <t>EMI_per_sqm.kgCO2.HR.Res.HH.Thermal.SH.LPG.WH.Elc.NoSolar.Elec</t>
  </si>
  <si>
    <t>EMI_per_sqm.kgCO2.HR.Res.HH.Thermal.SH.LPG.WH.Elc.Solar</t>
  </si>
  <si>
    <t>EMI_per_sqm.kgCO2.HR.Res.HH.Thermal.SH.LPG.WH.Elc.Solar.Elec</t>
  </si>
  <si>
    <t>EMI_per_sqm.kgCO2.HR.Res.HH.Thermal.SH.LPG.WH.Elc.Solar.Solar</t>
  </si>
  <si>
    <t>EMI_per_sqm.kgCO2.HR.Res.HH.Thermal.SH.LPG.CO</t>
  </si>
  <si>
    <t>EMI_per_sqm.kgCO2.HR.Res.HH.Thermal.SH.LPG.CO.LPG.LPG</t>
  </si>
  <si>
    <t>EMI_per_sqm.kgCO2.HR.Res.HH.Thermal.SH.LPG.CO.Elc.Elec</t>
  </si>
  <si>
    <t>EMI_per_sqm.kgCO2.HR.Res.HH.Thermal.SH.Oil</t>
  </si>
  <si>
    <t>EMI_per_sqm.kgCO2.HR.Res.HH.Thermal.SH.Oil.SH</t>
  </si>
  <si>
    <t>EMI_per_sqm.kgCO2.HR.Res.HH.Thermal.SH.Oil.SH.Oil</t>
  </si>
  <si>
    <t>EMI_per_sqm.kgCO2.HR.Res.HH.Thermal.SH.Oil.SH.Elec</t>
  </si>
  <si>
    <t>EMI_per_sqm.kgCO2.HR.Res.HH.Thermal.SH.Oil.SC</t>
  </si>
  <si>
    <t>EMI_per_sqm.kgCO2.HR.Res.HH.Thermal.SH.Oil.SC.AC.Elec</t>
  </si>
  <si>
    <t>EMI_per_sqm.kgCO2.HR.Res.HH.Thermal.SH.Oil.WH</t>
  </si>
  <si>
    <t>EMI_per_sqm.kgCO2.HR.Res.HH.Thermal.SH.Oil.WH.Oil.NoSolar.Oil</t>
  </si>
  <si>
    <t>EMI_per_sqm.kgCO2.HR.Res.HH.Thermal.SH.Oil.WH.Oil.Solar</t>
  </si>
  <si>
    <t>EMI_per_sqm.kgCO2.HR.Res.HH.Thermal.SH.Oil.WH.Oil.Solar.Oil</t>
  </si>
  <si>
    <t>EMI_per_sqm.kgCO2.HR.Res.HH.Thermal.SH.Oil.WH.Oil.Solar.Solar</t>
  </si>
  <si>
    <t>EMI_per_sqm.kgCO2.HR.Res.HH.Thermal.SH.Oil.WH.Elc.NoSolar.Elec</t>
  </si>
  <si>
    <t>EMI_per_sqm.kgCO2.HR.Res.HH.Thermal.SH.Oil.WH.Elc.Solar</t>
  </si>
  <si>
    <t>EMI_per_sqm.kgCO2.HR.Res.HH.Thermal.SH.Oil.WH.Elc.Solar.Elec</t>
  </si>
  <si>
    <t>EMI_per_sqm.kgCO2.HR.Res.HH.Thermal.SH.Oil.WH.Elc.Solar.Solar</t>
  </si>
  <si>
    <t>EMI_per_sqm.kgCO2.HR.Res.HH.Thermal.SH.Oil.CO</t>
  </si>
  <si>
    <t>EMI_per_sqm.kgCO2.HR.Res.HH.Thermal.SH.Oil.CO.LPG.LPG</t>
  </si>
  <si>
    <t>EMI_per_sqm.kgCO2.HR.Res.HH.Thermal.SH.Oil.CO.Elc.Elec</t>
  </si>
  <si>
    <t>EMI_per_sqm.kgCO2.HR.Res.HH.Thermal.SH.Gas</t>
  </si>
  <si>
    <t>EMI_per_sqm.kgCO2.HR.Res.HH.Thermal.SH.Gas.SH</t>
  </si>
  <si>
    <t>EMI_per_sqm.kgCO2.HR.Res.HH.Thermal.SH.Gas.SH.Gas</t>
  </si>
  <si>
    <t>EMI_per_sqm.kgCO2.HR.Res.HH.Thermal.SH.Gas.SH.Elec</t>
  </si>
  <si>
    <t>EMI_per_sqm.kgCO2.HR.Res.HH.Thermal.SH.Gas.SC</t>
  </si>
  <si>
    <t>EMI_per_sqm.kgCO2.HR.Res.HH.Thermal.SH.Gas.SC.AC.Elec</t>
  </si>
  <si>
    <t>EMI_per_sqm.kgCO2.HR.Res.HH.Thermal.SH.Gas.WH</t>
  </si>
  <si>
    <t>EMI_per_sqm.kgCO2.HR.Res.HH.Thermal.SH.Gas.WH.Gas.NoSolar.Gas</t>
  </si>
  <si>
    <t>EMI_per_sqm.kgCO2.HR.Res.HH.Thermal.SH.Gas.WH.Gas.Solar</t>
  </si>
  <si>
    <t>EMI_per_sqm.kgCO2.HR.Res.HH.Thermal.SH.Gas.WH.Gas.Solar.Gas</t>
  </si>
  <si>
    <t>EMI_per_sqm.kgCO2.HR.Res.HH.Thermal.SH.Gas.WH.Gas.Solar.Solar</t>
  </si>
  <si>
    <t>EMI_per_sqm.kgCO2.HR.Res.HH.Thermal.SH.Gas.WH.Elc.NoSolar.Elec</t>
  </si>
  <si>
    <t>EMI_per_sqm.kgCO2.HR.Res.HH.Thermal.SH.Gas.WH.Elc.Solar</t>
  </si>
  <si>
    <t>EMI_per_sqm.kgCO2.HR.Res.HH.Thermal.SH.Gas.WH.Elc.Solar.Elec</t>
  </si>
  <si>
    <t>EMI_per_sqm.kgCO2.HR.Res.HH.Thermal.SH.Gas.WH.Elc.Solar.Solar</t>
  </si>
  <si>
    <t>EMI_per_sqm.kgCO2.HR.Res.HH.Thermal.SH.Gas.CO</t>
  </si>
  <si>
    <t>EMI_per_sqm.kgCO2.HR.Res.HH.Thermal.SH.Gas.CO.Gas.Gas</t>
  </si>
  <si>
    <t>EMI_per_sqm.kgCO2.HR.Res.HH.Thermal.SH.Gas.CO.Elc.Elec</t>
  </si>
  <si>
    <t>EMI_per_sqm.kgCO2.HR.Res.HH.Thermal.SH.Biomass</t>
  </si>
  <si>
    <t>EMI_per_sqm.kgCO2.HR.Res.HH.Thermal.SH.Biomass.SH</t>
  </si>
  <si>
    <t>EMI_per_sqm.kgCO2.HR.Res.HH.Thermal.SH.Biomass.SH.Biomass</t>
  </si>
  <si>
    <t>EMI_per_sqm.kgCO2.HR.Res.HH.Thermal.SH.Biomass.SH.Elec</t>
  </si>
  <si>
    <t>EMI_per_sqm.kgCO2.HR.Res.HH.Thermal.SH.Biomass.SC</t>
  </si>
  <si>
    <t>EMI_per_sqm.kgCO2.HR.Res.HH.Thermal.SH.Biomass.SC.AC.Elec</t>
  </si>
  <si>
    <t>EMI_per_sqm.kgCO2.HR.Res.HH.Thermal.SH.Biomass.WH</t>
  </si>
  <si>
    <t>EMI_per_sqm.kgCO2.HR.Res.HH.Thermal.SH.Biomass.WH.Biomass.NoSolar.Biomass</t>
  </si>
  <si>
    <t>EMI_per_sqm.kgCO2.HR.Res.HH.Thermal.SH.Biomass.WH.Biomass.Solar</t>
  </si>
  <si>
    <t>EMI_per_sqm.kgCO2.HR.Res.HH.Thermal.SH.Biomass.WH.Biomass.Solar.Biomass</t>
  </si>
  <si>
    <t>EMI_per_sqm.kgCO2.HR.Res.HH.Thermal.SH.Biomass.WH.Biomass.Solar.Solar</t>
  </si>
  <si>
    <t>EMI_per_sqm.kgCO2.HR.Res.HH.Thermal.SH.Biomass.WH.LPG.NoSolar.LPG</t>
  </si>
  <si>
    <t>EMI_per_sqm.kgCO2.HR.Res.HH.Thermal.SH.Biomass.WH.LPG.Solar</t>
  </si>
  <si>
    <t>EMI_per_sqm.kgCO2.HR.Res.HH.Thermal.SH.Biomass.WH.LPG.Solar.LPG</t>
  </si>
  <si>
    <t>EMI_per_sqm.kgCO2.HR.Res.HH.Thermal.SH.Biomass.WH.LPG.Solar.Solar</t>
  </si>
  <si>
    <t>EMI_per_sqm.kgCO2.HR.Res.HH.Thermal.SH.Biomass.WH.Elc.NoSolar.Elec</t>
  </si>
  <si>
    <t>EMI_per_sqm.kgCO2.HR.Res.HH.Thermal.SH.Biomass.WH.Elc.Solar</t>
  </si>
  <si>
    <t>EMI_per_sqm.kgCO2.HR.Res.HH.Thermal.SH.Biomass.WH.Elc.Solar.Elec</t>
  </si>
  <si>
    <t>EMI_per_sqm.kgCO2.HR.Res.HH.Thermal.SH.Biomass.WH.Elc.Solar.Solar</t>
  </si>
  <si>
    <t>EMI_per_sqm.kgCO2.HR.Res.HH.Thermal.SH.Biomass.CO</t>
  </si>
  <si>
    <t>EMI_per_sqm.kgCO2.HR.Res.HH.Thermal.SH.Biomass.CO.Biomass.Biomass</t>
  </si>
  <si>
    <t>EMI_per_sqm.kgCO2.HR.Res.HH.Thermal.SH.Biomass.CO.LPG.LPG</t>
  </si>
  <si>
    <t>EMI_per_sqm.kgCO2.HR.Res.HH.Thermal.SH.Biomass.CO.Elc.Elec</t>
  </si>
  <si>
    <t>EMI_per_sqm.kgCO2.HR.Res.HH.Thermal.SH.Geo</t>
  </si>
  <si>
    <t>EMI_per_sqm.kgCO2.HR.Res.HH.Thermal.SH.Geo.SH</t>
  </si>
  <si>
    <t>EMI_per_sqm.kgCO2.HR.Res.HH.Thermal.SH.Geo.SH.Geo</t>
  </si>
  <si>
    <t>EMI_per_sqm.kgCO2.HR.Res.HH.Thermal.SH.Geo.SH.Elec</t>
  </si>
  <si>
    <t>EMI_per_sqm.kgCO2.HR.Res.HH.Thermal.SH.Geo.SC</t>
  </si>
  <si>
    <t>EMI_per_sqm.kgCO2.HR.Res.HH.Thermal.SH.Geo.SC.AC.Elec</t>
  </si>
  <si>
    <t>EMI_per_sqm.kgCO2.HR.Res.HH.Thermal.SH.Geo.WH</t>
  </si>
  <si>
    <t>EMI_per_sqm.kgCO2.HR.Res.HH.Thermal.SH.Geo.WH.Geo.NoSolar.Geo</t>
  </si>
  <si>
    <t>EMI_per_sqm.kgCO2.HR.Res.HH.Thermal.SH.Geo.WH.Geo.Solar</t>
  </si>
  <si>
    <t>EMI_per_sqm.kgCO2.HR.Res.HH.Thermal.SH.Geo.WH.Geo.Solar.Geo</t>
  </si>
  <si>
    <t>EMI_per_sqm.kgCO2.HR.Res.HH.Thermal.SH.Geo.WH.Geo.Solar.Solar</t>
  </si>
  <si>
    <t>EMI_per_sqm.kgCO2.HR.Res.HH.Thermal.SH.Geo.WH.Elc.NoSolar.Elec</t>
  </si>
  <si>
    <t>EMI_per_sqm.kgCO2.HR.Res.HH.Thermal.SH.Geo.WH.Elc.Solar</t>
  </si>
  <si>
    <t>EMI_per_sqm.kgCO2.HR.Res.HH.Thermal.SH.Geo.WH.Elc.Solar.Elec</t>
  </si>
  <si>
    <t>EMI_per_sqm.kgCO2.HR.Res.HH.Thermal.SH.Geo.WH.Elc.Solar.Solar</t>
  </si>
  <si>
    <t>EMI_per_sqm.kgCO2.HR.Res.HH.Thermal.SH.Geo.CO</t>
  </si>
  <si>
    <t>EMI_per_sqm.kgCO2.HR.Res.HH.Thermal.SH.Geo.CO.LPG.LPG</t>
  </si>
  <si>
    <t>EMI_per_sqm.kgCO2.HR.Res.HH.Thermal.SH.Geo.CO.Elc.Elec</t>
  </si>
  <si>
    <t>EMI_per_sqm.kgCO2.HR.Res.HH.Thermal.SH.DistrHeat</t>
  </si>
  <si>
    <t>EMI_per_sqm.kgCO2.HR.Res.HH.Thermal.SH.DistrHeat.SH</t>
  </si>
  <si>
    <t>EMI_per_sqm.kgCO2.HR.Res.HH.Thermal.SH.DistrHeat.SH.Steam_Distr</t>
  </si>
  <si>
    <t>EMI_per_sqm.kgCO2.HR.Res.HH.Thermal.SH.DistrHeat.SH.Elec</t>
  </si>
  <si>
    <t>EMI_per_sqm.kgCO2.HR.Res.HH.Thermal.SH.DistrHeat.SC</t>
  </si>
  <si>
    <t>EMI_per_sqm.kgCO2.HR.Res.HH.Thermal.SH.DistrHeat.SC.AC.Elec</t>
  </si>
  <si>
    <t>EMI_per_sqm.kgCO2.HR.Res.HH.Thermal.SH.DistrHeat.WH</t>
  </si>
  <si>
    <t>EMI_per_sqm.kgCO2.HR.Res.HH.Thermal.SH.DistrHeat.WH.DistrHeat.NoSolar.Steam_Distr</t>
  </si>
  <si>
    <t>EMI_per_sqm.kgCO2.HR.Res.HH.Thermal.SH.DistrHeat.WH.DistrHeat.Solar</t>
  </si>
  <si>
    <t>EMI_per_sqm.kgCO2.HR.Res.HH.Thermal.SH.DistrHeat.WH.DistrHeat.Solar.Steam_Distr</t>
  </si>
  <si>
    <t>EMI_per_sqm.kgCO2.HR.Res.HH.Thermal.SH.DistrHeat.WH.DistrHeat.Solar.Solar</t>
  </si>
  <si>
    <t>EMI_per_sqm.kgCO2.HR.Res.HH.Thermal.SH.DistrHeat.WH.Elc.NoSolar.Elec</t>
  </si>
  <si>
    <t>EMI_per_sqm.kgCO2.HR.Res.HH.Thermal.SH.DistrHeat.WH.Elc.Solar</t>
  </si>
  <si>
    <t>EMI_per_sqm.kgCO2.HR.Res.HH.Thermal.SH.DistrHeat.WH.Elc.Solar.Elec</t>
  </si>
  <si>
    <t>EMI_per_sqm.kgCO2.HR.Res.HH.Thermal.SH.DistrHeat.WH.Elc.Solar.Solar</t>
  </si>
  <si>
    <t>EMI_per_sqm.kgCO2.HR.Res.HH.Thermal.SH.DistrHeat.CO</t>
  </si>
  <si>
    <t>EMI_per_sqm.kgCO2.HR.Res.HH.Thermal.SH.DistrHeat.CO.LPG.LPG</t>
  </si>
  <si>
    <t>EMI_per_sqm.kgCO2.HR.Res.HH.Thermal.SH.DistrHeat.CO.Elc.Elec</t>
  </si>
  <si>
    <t>EMI_per_sqm.kgCO2.HR.Res.HH.Thermal.SH.AdvElc</t>
  </si>
  <si>
    <t>EMI_per_sqm.kgCO2.HR.Res.HH.Thermal.SH.AdvElc.SH</t>
  </si>
  <si>
    <t>EMI_per_sqm.kgCO2.HR.Res.HH.Thermal.SH.AdvElc.SH.Elec</t>
  </si>
  <si>
    <t>EMI_per_sqm.kgCO2.HR.Res.HH.Thermal.SH.AdvElc.SC</t>
  </si>
  <si>
    <t>EMI_per_sqm.kgCO2.HR.Res.HH.Thermal.SH.AdvElc.SC.AC.Elec</t>
  </si>
  <si>
    <t>EMI_per_sqm.kgCO2.HR.Res.HH.Thermal.SH.AdvElc.WH</t>
  </si>
  <si>
    <t>EMI_per_sqm.kgCO2.HR.Res.HH.Thermal.SH.AdvElc.WH.LPG.NoSolar.LPG</t>
  </si>
  <si>
    <t>EMI_per_sqm.kgCO2.HR.Res.HH.Thermal.SH.AdvElc.WH.LPG.Solar</t>
  </si>
  <si>
    <t>EMI_per_sqm.kgCO2.HR.Res.HH.Thermal.SH.AdvElc.WH.LPG.Solar.LPG</t>
  </si>
  <si>
    <t>EMI_per_sqm.kgCO2.HR.Res.HH.Thermal.SH.AdvElc.WH.LPG.Solar.Solar</t>
  </si>
  <si>
    <t>EMI_per_sqm.kgCO2.HR.Res.HH.Thermal.SH.AdvElc.WH.Elc.NoSolar.Elec</t>
  </si>
  <si>
    <t>EMI_per_sqm.kgCO2.HR.Res.HH.Thermal.SH.AdvElc.WH.Elc.Solar</t>
  </si>
  <si>
    <t>EMI_per_sqm.kgCO2.HR.Res.HH.Thermal.SH.AdvElc.WH.Elc.Solar.Elec</t>
  </si>
  <si>
    <t>EMI_per_sqm.kgCO2.HR.Res.HH.Thermal.SH.AdvElc.WH.Elc.Solar.Solar</t>
  </si>
  <si>
    <t>EMI_per_sqm.kgCO2.HR.Res.HH.Thermal.SH.AdvElc.CO</t>
  </si>
  <si>
    <t>EMI_per_sqm.kgCO2.HR.Res.HH.Thermal.SH.AdvElc.CO.LPG.LPG</t>
  </si>
  <si>
    <t>EMI_per_sqm.kgCO2.HR.Res.HH.Thermal.SH.AdvElc.CO.Elc.Elec</t>
  </si>
  <si>
    <t>EMI_per_sqm.kgCO2.HR.Res.HH.Thermal.SH.ConvElc</t>
  </si>
  <si>
    <t>EMI_per_sqm.kgCO2.HR.Res.HH.Thermal.SH.ConvElc.SH</t>
  </si>
  <si>
    <t>EMI_per_sqm.kgCO2.HR.Res.HH.Thermal.SH.ConvElc.SH.Elec</t>
  </si>
  <si>
    <t>EMI_per_sqm.kgCO2.HR.Res.HH.Thermal.SH.ConvElc.SC</t>
  </si>
  <si>
    <t>EMI_per_sqm.kgCO2.HR.Res.HH.Thermal.SH.ConvElc.SC.AC.Elec</t>
  </si>
  <si>
    <t>EMI_per_sqm.kgCO2.HR.Res.HH.Thermal.SH.ConvElc.WH</t>
  </si>
  <si>
    <t>EMI_per_sqm.kgCO2.HR.Res.HH.Thermal.SH.ConvElc.WH.LPG.NoSolar.LPG</t>
  </si>
  <si>
    <t>EMI_per_sqm.kgCO2.HR.Res.HH.Thermal.SH.ConvElc.WH.LPG.Solar</t>
  </si>
  <si>
    <t>EMI_per_sqm.kgCO2.HR.Res.HH.Thermal.SH.ConvElc.WH.LPG.Solar.LPG</t>
  </si>
  <si>
    <t>EMI_per_sqm.kgCO2.HR.Res.HH.Thermal.SH.ConvElc.WH.LPG.Solar.Solar</t>
  </si>
  <si>
    <t>EMI_per_sqm.kgCO2.HR.Res.HH.Thermal.SH.ConvElc.WH.Elc.NoSolar.Elec</t>
  </si>
  <si>
    <t>EMI_per_sqm.kgCO2.HR.Res.HH.Thermal.SH.ConvElc.WH.Elc.Solar</t>
  </si>
  <si>
    <t>EMI_per_sqm.kgCO2.HR.Res.HH.Thermal.SH.ConvElc.WH.Elc.Solar.Elec</t>
  </si>
  <si>
    <t>EMI_per_sqm.kgCO2.HR.Res.HH.Thermal.SH.ConvElc.WH.Elc.Solar.Solar</t>
  </si>
  <si>
    <t>EMI_per_sqm.kgCO2.HR.Res.HH.Thermal.SH.ConvElc.CO</t>
  </si>
  <si>
    <t>EMI_per_sqm.kgCO2.HR.Res.HH.Thermal.SH.ConvElc.CO.LPG.LPG</t>
  </si>
  <si>
    <t>EMI_per_sqm.kgCO2.HR.Res.HH.Thermal.SH.ConvElc.CO.Elc.Elec</t>
  </si>
  <si>
    <t>HR - Final energy consumption in new and renovated households (detailed structure)</t>
  </si>
  <si>
    <t>FEC.ktoe.HR.Res.HHnew.Thermal.SH.Solids</t>
  </si>
  <si>
    <t>FEC.ktoe.HR.Res.HHnew.Thermal.SH.Solids.SH</t>
  </si>
  <si>
    <t>FEC.ktoe.HR.Res.HHnew.Thermal.SH.Solids.SH.Solids</t>
  </si>
  <si>
    <t>FEC.ktoe.HR.Res.HHnew.Thermal.SH.Solids.SH.Elec</t>
  </si>
  <si>
    <t>FEC.ktoe.HR.Res.HHnew.Thermal.SH.Solids.SC</t>
  </si>
  <si>
    <t>FEC.ktoe.HR.Res.HHnew.Thermal.SH.Solids.SC.AC.Elec</t>
  </si>
  <si>
    <t>FEC.ktoe.HR.Res.HHnew.Thermal.SH.Solids.WH</t>
  </si>
  <si>
    <t>FEC.ktoe.HR.Res.HHnew.Thermal.SH.Solids.WH.Solids.NoSolar.Solids</t>
  </si>
  <si>
    <t>FEC.ktoe.HR.Res.HHnew.Thermal.SH.Solids.WH.LPG.NoSolar.LPG</t>
  </si>
  <si>
    <t>FEC.ktoe.HR.Res.HHnew.Thermal.SH.Solids.WH.LPG.Solar</t>
  </si>
  <si>
    <t>FEC.ktoe.HR.Res.HHnew.Thermal.SH.Solids.WH.LPG.Solar.LPG</t>
  </si>
  <si>
    <t>FEC.ktoe.HR.Res.HHnew.Thermal.SH.Solids.WH.LPG.Solar.Solar</t>
  </si>
  <si>
    <t>FEC.ktoe.HR.Res.HHnew.Thermal.SH.Solids.WH.Elc.NoSolar.Elec</t>
  </si>
  <si>
    <t>FEC.ktoe.HR.Res.HHnew.Thermal.SH.Solids.WH.Elc.Solar</t>
  </si>
  <si>
    <t>FEC.ktoe.HR.Res.HHnew.Thermal.SH.Solids.WH.Elc.Solar.Elec</t>
  </si>
  <si>
    <t>FEC.ktoe.HR.Res.HHnew.Thermal.SH.Solids.WH.Elc.Solar.Solar</t>
  </si>
  <si>
    <t>FEC.ktoe.HR.Res.HHnew.Thermal.SH.Solids.CO</t>
  </si>
  <si>
    <t>FEC.ktoe.HR.Res.HHnew.Thermal.SH.Solids.CO.Solids.Solids</t>
  </si>
  <si>
    <t>FEC.ktoe.HR.Res.HHnew.Thermal.SH.Solids.CO.LPG.LPG</t>
  </si>
  <si>
    <t>FEC.ktoe.HR.Res.HHnew.Thermal.SH.Solids.CO.Elc.Elec</t>
  </si>
  <si>
    <t>FEC.ktoe.HR.Res.HHnew.Thermal.SH.LPG</t>
  </si>
  <si>
    <t>FEC.ktoe.HR.Res.HHnew.Thermal.SH.LPG.SH</t>
  </si>
  <si>
    <t>FEC.ktoe.HR.Res.HHnew.Thermal.SH.LPG.SH.LPG</t>
  </si>
  <si>
    <t>FEC.ktoe.HR.Res.HHnew.Thermal.SH.LPG.SH.Elec</t>
  </si>
  <si>
    <t>FEC.ktoe.HR.Res.HHnew.Thermal.SH.LPG.SC</t>
  </si>
  <si>
    <t>FEC.ktoe.HR.Res.HHnew.Thermal.SH.LPG.SC.AC.Elec</t>
  </si>
  <si>
    <t>FEC.ktoe.HR.Res.HHnew.Thermal.SH.LPG.WH</t>
  </si>
  <si>
    <t>FEC.ktoe.HR.Res.HHnew.Thermal.SH.LPG.WH.LPG.NoSolar.LPG</t>
  </si>
  <si>
    <t>FEC.ktoe.HR.Res.HHnew.Thermal.SH.LPG.WH.LPG.Solar</t>
  </si>
  <si>
    <t>FEC.ktoe.HR.Res.HHnew.Thermal.SH.LPG.WH.LPG.Solar.LPG</t>
  </si>
  <si>
    <t>FEC.ktoe.HR.Res.HHnew.Thermal.SH.LPG.WH.LPG.Solar.Solar</t>
  </si>
  <si>
    <t>FEC.ktoe.HR.Res.HHnew.Thermal.SH.LPG.WH.Elc.NoSolar.Elec</t>
  </si>
  <si>
    <t>FEC.ktoe.HR.Res.HHnew.Thermal.SH.LPG.WH.Elc.Solar</t>
  </si>
  <si>
    <t>FEC.ktoe.HR.Res.HHnew.Thermal.SH.LPG.WH.Elc.Solar.Elec</t>
  </si>
  <si>
    <t>FEC.ktoe.HR.Res.HHnew.Thermal.SH.LPG.WH.Elc.Solar.Solar</t>
  </si>
  <si>
    <t>FEC.ktoe.HR.Res.HHnew.Thermal.SH.LPG.CO</t>
  </si>
  <si>
    <t>FEC.ktoe.HR.Res.HHnew.Thermal.SH.LPG.CO.LPG.LPG</t>
  </si>
  <si>
    <t>FEC.ktoe.HR.Res.HHnew.Thermal.SH.LPG.CO.Elc.Elec</t>
  </si>
  <si>
    <t>FEC.ktoe.HR.Res.HHnew.Thermal.SH.Oil</t>
  </si>
  <si>
    <t>FEC.ktoe.HR.Res.HHnew.Thermal.SH.Oil.SH</t>
  </si>
  <si>
    <t>FEC.ktoe.HR.Res.HHnew.Thermal.SH.Oil.SH.Oil</t>
  </si>
  <si>
    <t>FEC.ktoe.HR.Res.HHnew.Thermal.SH.Oil.SH.Elec</t>
  </si>
  <si>
    <t>FEC.ktoe.HR.Res.HHnew.Thermal.SH.Oil.SC</t>
  </si>
  <si>
    <t>FEC.ktoe.HR.Res.HHnew.Thermal.SH.Oil.SC.AC.Elec</t>
  </si>
  <si>
    <t>FEC.ktoe.HR.Res.HHnew.Thermal.SH.Oil.WH</t>
  </si>
  <si>
    <t>FEC.ktoe.HR.Res.HHnew.Thermal.SH.Oil.WH.Oil.NoSolar.Oil</t>
  </si>
  <si>
    <t>FEC.ktoe.HR.Res.HHnew.Thermal.SH.Oil.WH.Oil.Solar</t>
  </si>
  <si>
    <t>FEC.ktoe.HR.Res.HHnew.Thermal.SH.Oil.WH.Oil.Solar.Oil</t>
  </si>
  <si>
    <t>FEC.ktoe.HR.Res.HHnew.Thermal.SH.Oil.WH.Oil.Solar.Solar</t>
  </si>
  <si>
    <t>FEC.ktoe.HR.Res.HHnew.Thermal.SH.Oil.WH.Elc.NoSolar.Elec</t>
  </si>
  <si>
    <t>FEC.ktoe.HR.Res.HHnew.Thermal.SH.Oil.WH.Elc.Solar</t>
  </si>
  <si>
    <t>FEC.ktoe.HR.Res.HHnew.Thermal.SH.Oil.WH.Elc.Solar.Elec</t>
  </si>
  <si>
    <t>FEC.ktoe.HR.Res.HHnew.Thermal.SH.Oil.WH.Elc.Solar.Solar</t>
  </si>
  <si>
    <t>FEC.ktoe.HR.Res.HHnew.Thermal.SH.Oil.CO</t>
  </si>
  <si>
    <t>FEC.ktoe.HR.Res.HHnew.Thermal.SH.Oil.CO.LPG.LPG</t>
  </si>
  <si>
    <t>FEC.ktoe.HR.Res.HHnew.Thermal.SH.Oil.CO.Elc.Elec</t>
  </si>
  <si>
    <t>FEC.ktoe.HR.Res.HHnew.Thermal.SH.Gas</t>
  </si>
  <si>
    <t>FEC.ktoe.HR.Res.HHnew.Thermal.SH.Gas.SH</t>
  </si>
  <si>
    <t>FEC.ktoe.HR.Res.HHnew.Thermal.SH.Gas.SH.Gas</t>
  </si>
  <si>
    <t>FEC.ktoe.HR.Res.HHnew.Thermal.SH.Gas.SH.Elec</t>
  </si>
  <si>
    <t>FEC.ktoe.HR.Res.HHnew.Thermal.SH.Gas.SC</t>
  </si>
  <si>
    <t>FEC.ktoe.HR.Res.HHnew.Thermal.SH.Gas.SC.AC.Elec</t>
  </si>
  <si>
    <t>FEC.ktoe.HR.Res.HHnew.Thermal.SH.Gas.WH</t>
  </si>
  <si>
    <t>FEC.ktoe.HR.Res.HHnew.Thermal.SH.Gas.WH.Gas.NoSolar.Gas</t>
  </si>
  <si>
    <t>FEC.ktoe.HR.Res.HHnew.Thermal.SH.Gas.WH.Gas.Solar</t>
  </si>
  <si>
    <t>FEC.ktoe.HR.Res.HHnew.Thermal.SH.Gas.WH.Gas.Solar.Gas</t>
  </si>
  <si>
    <t>FEC.ktoe.HR.Res.HHnew.Thermal.SH.Gas.WH.Gas.Solar.Solar</t>
  </si>
  <si>
    <t>FEC.ktoe.HR.Res.HHnew.Thermal.SH.Gas.WH.Elc.NoSolar.Elec</t>
  </si>
  <si>
    <t>FEC.ktoe.HR.Res.HHnew.Thermal.SH.Gas.WH.Elc.Solar</t>
  </si>
  <si>
    <t>FEC.ktoe.HR.Res.HHnew.Thermal.SH.Gas.WH.Elc.Solar.Elec</t>
  </si>
  <si>
    <t>FEC.ktoe.HR.Res.HHnew.Thermal.SH.Gas.WH.Elc.Solar.Solar</t>
  </si>
  <si>
    <t>FEC.ktoe.HR.Res.HHnew.Thermal.SH.Gas.CO</t>
  </si>
  <si>
    <t>FEC.ktoe.HR.Res.HHnew.Thermal.SH.Gas.CO.Gas.Gas</t>
  </si>
  <si>
    <t>FEC.ktoe.HR.Res.HHnew.Thermal.SH.Gas.CO.Elc.Elec</t>
  </si>
  <si>
    <t>FEC.ktoe.HR.Res.HHnew.Thermal.SH.Biomass</t>
  </si>
  <si>
    <t>FEC.ktoe.HR.Res.HHnew.Thermal.SH.Biomass.SH</t>
  </si>
  <si>
    <t>FEC.ktoe.HR.Res.HHnew.Thermal.SH.Biomass.SH.Biomass</t>
  </si>
  <si>
    <t>FEC.ktoe.HR.Res.HHnew.Thermal.SH.Biomass.SH.Elec</t>
  </si>
  <si>
    <t>FEC.ktoe.HR.Res.HHnew.Thermal.SH.Biomass.SC</t>
  </si>
  <si>
    <t>FEC.ktoe.HR.Res.HHnew.Thermal.SH.Biomass.SC.AC.Elec</t>
  </si>
  <si>
    <t>FEC.ktoe.HR.Res.HHnew.Thermal.SH.Biomass.WH</t>
  </si>
  <si>
    <t>FEC.ktoe.HR.Res.HHnew.Thermal.SH.Biomass.WH.Biomass.NoSolar.Biomass</t>
  </si>
  <si>
    <t>FEC.ktoe.HR.Res.HHnew.Thermal.SH.Biomass.WH.Biomass.Solar</t>
  </si>
  <si>
    <t>FEC.ktoe.HR.Res.HHnew.Thermal.SH.Biomass.WH.Biomass.Solar.Biomass</t>
  </si>
  <si>
    <t>FEC.ktoe.HR.Res.HHnew.Thermal.SH.Biomass.WH.Biomass.Solar.Solar</t>
  </si>
  <si>
    <t>FEC.ktoe.HR.Res.HHnew.Thermal.SH.Biomass.WH.LPG.NoSolar.LPG</t>
  </si>
  <si>
    <t>FEC.ktoe.HR.Res.HHnew.Thermal.SH.Biomass.WH.LPG.Solar</t>
  </si>
  <si>
    <t>FEC.ktoe.HR.Res.HHnew.Thermal.SH.Biomass.WH.LPG.Solar.LPG</t>
  </si>
  <si>
    <t>FEC.ktoe.HR.Res.HHnew.Thermal.SH.Biomass.WH.LPG.Solar.Solar</t>
  </si>
  <si>
    <t>FEC.ktoe.HR.Res.HHnew.Thermal.SH.Biomass.WH.Elc.NoSolar.Elec</t>
  </si>
  <si>
    <t>FEC.ktoe.HR.Res.HHnew.Thermal.SH.Biomass.WH.Elc.Solar</t>
  </si>
  <si>
    <t>FEC.ktoe.HR.Res.HHnew.Thermal.SH.Biomass.WH.Elc.Solar.Elec</t>
  </si>
  <si>
    <t>FEC.ktoe.HR.Res.HHnew.Thermal.SH.Biomass.WH.Elc.Solar.Solar</t>
  </si>
  <si>
    <t>FEC.ktoe.HR.Res.HHnew.Thermal.SH.Biomass.CO</t>
  </si>
  <si>
    <t>FEC.ktoe.HR.Res.HHnew.Thermal.SH.Biomass.CO.Biomass.Biomass</t>
  </si>
  <si>
    <t>FEC.ktoe.HR.Res.HHnew.Thermal.SH.Biomass.CO.LPG.LPG</t>
  </si>
  <si>
    <t>FEC.ktoe.HR.Res.HHnew.Thermal.SH.Biomass.CO.Elc.Elec</t>
  </si>
  <si>
    <t>FEC.ktoe.HR.Res.HHnew.Thermal.SH.Geo</t>
  </si>
  <si>
    <t>FEC.ktoe.HR.Res.HHnew.Thermal.SH.Geo.SH</t>
  </si>
  <si>
    <t>FEC.ktoe.HR.Res.HHnew.Thermal.SH.Geo.SH.Geo</t>
  </si>
  <si>
    <t>FEC.ktoe.HR.Res.HHnew.Thermal.SH.Geo.SH.Elec</t>
  </si>
  <si>
    <t>FEC.ktoe.HR.Res.HHnew.Thermal.SH.Geo.SC</t>
  </si>
  <si>
    <t>FEC.ktoe.HR.Res.HHnew.Thermal.SH.Geo.SC.AC.Elec</t>
  </si>
  <si>
    <t>FEC.ktoe.HR.Res.HHnew.Thermal.SH.Geo.WH</t>
  </si>
  <si>
    <t>FEC.ktoe.HR.Res.HHnew.Thermal.SH.Geo.WH.Geo.NoSolar.Geo</t>
  </si>
  <si>
    <t>FEC.ktoe.HR.Res.HHnew.Thermal.SH.Geo.WH.Geo.Solar</t>
  </si>
  <si>
    <t>FEC.ktoe.HR.Res.HHnew.Thermal.SH.Geo.WH.Geo.Solar.Geo</t>
  </si>
  <si>
    <t>FEC.ktoe.HR.Res.HHnew.Thermal.SH.Geo.WH.Geo.Solar.Solar</t>
  </si>
  <si>
    <t>FEC.ktoe.HR.Res.HHnew.Thermal.SH.Geo.WH.Elc.NoSolar.Elec</t>
  </si>
  <si>
    <t>FEC.ktoe.HR.Res.HHnew.Thermal.SH.Geo.WH.Elc.Solar</t>
  </si>
  <si>
    <t>FEC.ktoe.HR.Res.HHnew.Thermal.SH.Geo.WH.Elc.Solar.Elec</t>
  </si>
  <si>
    <t>FEC.ktoe.HR.Res.HHnew.Thermal.SH.Geo.WH.Elc.Solar.Solar</t>
  </si>
  <si>
    <t>FEC.ktoe.HR.Res.HHnew.Thermal.SH.Geo.CO</t>
  </si>
  <si>
    <t>FEC.ktoe.HR.Res.HHnew.Thermal.SH.Geo.CO.LPG.LPG</t>
  </si>
  <si>
    <t>FEC.ktoe.HR.Res.HHnew.Thermal.SH.Geo.CO.Elc.Elec</t>
  </si>
  <si>
    <t>FEC.ktoe.HR.Res.HHnew.Thermal.SH.DistrHeat</t>
  </si>
  <si>
    <t>FEC.ktoe.HR.Res.HHnew.Thermal.SH.DistrHeat.SH</t>
  </si>
  <si>
    <t>FEC.ktoe.HR.Res.HHnew.Thermal.SH.DistrHeat.SH.Steam_Distr</t>
  </si>
  <si>
    <t>FEC.ktoe.HR.Res.HHnew.Thermal.SH.DistrHeat.SH.Elec</t>
  </si>
  <si>
    <t>FEC.ktoe.HR.Res.HHnew.Thermal.SH.DistrHeat.SC</t>
  </si>
  <si>
    <t>FEC.ktoe.HR.Res.HHnew.Thermal.SH.DistrHeat.SC.AC.Elec</t>
  </si>
  <si>
    <t>FEC.ktoe.HR.Res.HHnew.Thermal.SH.DistrHeat.WH</t>
  </si>
  <si>
    <t>FEC.ktoe.HR.Res.HHnew.Thermal.SH.DistrHeat.WH.DistrHeat.NoSolar.Steam_Distr</t>
  </si>
  <si>
    <t>FEC.ktoe.HR.Res.HHnew.Thermal.SH.DistrHeat.WH.DistrHeat.Solar</t>
  </si>
  <si>
    <t>FEC.ktoe.HR.Res.HHnew.Thermal.SH.DistrHeat.WH.DistrHeat.Solar.Steam_Distr</t>
  </si>
  <si>
    <t>FEC.ktoe.HR.Res.HHnew.Thermal.SH.DistrHeat.WH.DistrHeat.Solar.Solar</t>
  </si>
  <si>
    <t>FEC.ktoe.HR.Res.HHnew.Thermal.SH.DistrHeat.WH.Elc.NoSolar.Elec</t>
  </si>
  <si>
    <t>FEC.ktoe.HR.Res.HHnew.Thermal.SH.DistrHeat.WH.Elc.Solar</t>
  </si>
  <si>
    <t>FEC.ktoe.HR.Res.HHnew.Thermal.SH.DistrHeat.WH.Elc.Solar.Elec</t>
  </si>
  <si>
    <t>FEC.ktoe.HR.Res.HHnew.Thermal.SH.DistrHeat.WH.Elc.Solar.Solar</t>
  </si>
  <si>
    <t>FEC.ktoe.HR.Res.HHnew.Thermal.SH.DistrHeat.CO</t>
  </si>
  <si>
    <t>FEC.ktoe.HR.Res.HHnew.Thermal.SH.DistrHeat.CO.LPG.LPG</t>
  </si>
  <si>
    <t>FEC.ktoe.HR.Res.HHnew.Thermal.SH.DistrHeat.CO.Elc.Elec</t>
  </si>
  <si>
    <t>FEC.ktoe.HR.Res.HHnew.Thermal.SH.AdvElc</t>
  </si>
  <si>
    <t>FEC.ktoe.HR.Res.HHnew.Thermal.SH.AdvElc.SH</t>
  </si>
  <si>
    <t>FEC.ktoe.HR.Res.HHnew.Thermal.SH.AdvElc.SH.Elec</t>
  </si>
  <si>
    <t>FEC.ktoe.HR.Res.HHnew.Thermal.SH.AdvElc.SC</t>
  </si>
  <si>
    <t>FEC.ktoe.HR.Res.HHnew.Thermal.SH.AdvElc.SC.AC.Elec</t>
  </si>
  <si>
    <t>FEC.ktoe.HR.Res.HHnew.Thermal.SH.AdvElc.WH</t>
  </si>
  <si>
    <t>FEC.ktoe.HR.Res.HHnew.Thermal.SH.AdvElc.WH.LPG.NoSolar.LPG</t>
  </si>
  <si>
    <t>FEC.ktoe.HR.Res.HHnew.Thermal.SH.AdvElc.WH.LPG.Solar</t>
  </si>
  <si>
    <t>FEC.ktoe.HR.Res.HHnew.Thermal.SH.AdvElc.WH.LPG.Solar.LPG</t>
  </si>
  <si>
    <t>FEC.ktoe.HR.Res.HHnew.Thermal.SH.AdvElc.WH.LPG.Solar.Solar</t>
  </si>
  <si>
    <t>FEC.ktoe.HR.Res.HHnew.Thermal.SH.AdvElc.WH.Elc.NoSolar.Elec</t>
  </si>
  <si>
    <t>FEC.ktoe.HR.Res.HHnew.Thermal.SH.AdvElc.WH.Elc.Solar</t>
  </si>
  <si>
    <t>FEC.ktoe.HR.Res.HHnew.Thermal.SH.AdvElc.WH.Elc.Solar.Elec</t>
  </si>
  <si>
    <t>FEC.ktoe.HR.Res.HHnew.Thermal.SH.AdvElc.WH.Elc.Solar.Solar</t>
  </si>
  <si>
    <t>FEC.ktoe.HR.Res.HHnew.Thermal.SH.AdvElc.CO</t>
  </si>
  <si>
    <t>FEC.ktoe.HR.Res.HHnew.Thermal.SH.AdvElc.CO.LPG.LPG</t>
  </si>
  <si>
    <t>FEC.ktoe.HR.Res.HHnew.Thermal.SH.AdvElc.CO.Elc.Elec</t>
  </si>
  <si>
    <t>FEC.ktoe.HR.Res.HHnew.Thermal.SH.ConvElc</t>
  </si>
  <si>
    <t>FEC.ktoe.HR.Res.HHnew.Thermal.SH.ConvElc.SH</t>
  </si>
  <si>
    <t>FEC.ktoe.HR.Res.HHnew.Thermal.SH.ConvElc.SH.Elec</t>
  </si>
  <si>
    <t>FEC.ktoe.HR.Res.HHnew.Thermal.SH.ConvElc.SC</t>
  </si>
  <si>
    <t>FEC.ktoe.HR.Res.HHnew.Thermal.SH.ConvElc.SC.AC.Elec</t>
  </si>
  <si>
    <t>FEC.ktoe.HR.Res.HHnew.Thermal.SH.ConvElc.WH</t>
  </si>
  <si>
    <t>FEC.ktoe.HR.Res.HHnew.Thermal.SH.ConvElc.WH.LPG.NoSolar.LPG</t>
  </si>
  <si>
    <t>FEC.ktoe.HR.Res.HHnew.Thermal.SH.ConvElc.WH.LPG.Solar</t>
  </si>
  <si>
    <t>FEC.ktoe.HR.Res.HHnew.Thermal.SH.ConvElc.WH.LPG.Solar.LPG</t>
  </si>
  <si>
    <t>FEC.ktoe.HR.Res.HHnew.Thermal.SH.ConvElc.WH.LPG.Solar.Solar</t>
  </si>
  <si>
    <t>FEC.ktoe.HR.Res.HHnew.Thermal.SH.ConvElc.WH.Elc.NoSolar.Elec</t>
  </si>
  <si>
    <t>FEC.ktoe.HR.Res.HHnew.Thermal.SH.ConvElc.WH.Elc.Solar</t>
  </si>
  <si>
    <t>FEC.ktoe.HR.Res.HHnew.Thermal.SH.ConvElc.WH.Elc.Solar.Elec</t>
  </si>
  <si>
    <t>FEC.ktoe.HR.Res.HHnew.Thermal.SH.ConvElc.WH.Elc.Solar.Solar</t>
  </si>
  <si>
    <t>FEC.ktoe.HR.Res.HHnew.Thermal.SH.ConvElc.CO</t>
  </si>
  <si>
    <t>FEC.ktoe.HR.Res.HHnew.Thermal.SH.ConvElc.CO.LPG.LPG</t>
  </si>
  <si>
    <t>FEC.ktoe.HR.Res.HHnew.Thermal.SH.ConvElc.CO.Elc.Elec</t>
  </si>
  <si>
    <t>HR - Thermal energy service in new and renovated households (detailed structure)</t>
  </si>
  <si>
    <t>TES.ktoe.HR.Res.HHnew.Thermal.SH.Solids</t>
  </si>
  <si>
    <t>TES.ktoe.HR.Res.HHnew.Thermal.SH.Solids.SH</t>
  </si>
  <si>
    <t>TES.ktoe.HR.Res.HHnew.Thermal.SH.Solids.SH.Solids</t>
  </si>
  <si>
    <t>TES.ktoe.HR.Res.HHnew.Thermal.SH.Solids.SH.Elec</t>
  </si>
  <si>
    <t>TES.ktoe.HR.Res.HHnew.Thermal.SH.Solids.SC</t>
  </si>
  <si>
    <t>TES.ktoe.HR.Res.HHnew.Thermal.SH.Solids.SC.AC.Elec</t>
  </si>
  <si>
    <t>TES.ktoe.HR.Res.HHnew.Thermal.SH.Solids.WH</t>
  </si>
  <si>
    <t>TES.ktoe.HR.Res.HHnew.Thermal.SH.Solids.WH.Solids.NoSolar.Solids</t>
  </si>
  <si>
    <t>TES.ktoe.HR.Res.HHnew.Thermal.SH.Solids.WH.LPG.NoSolar.LPG</t>
  </si>
  <si>
    <t>TES.ktoe.HR.Res.HHnew.Thermal.SH.Solids.WH.LPG.Solar</t>
  </si>
  <si>
    <t>TES.ktoe.HR.Res.HHnew.Thermal.SH.Solids.WH.LPG.Solar.LPG</t>
  </si>
  <si>
    <t>TES.ktoe.HR.Res.HHnew.Thermal.SH.Solids.WH.LPG.Solar.Solar</t>
  </si>
  <si>
    <t>TES.ktoe.HR.Res.HHnew.Thermal.SH.Solids.WH.Elc.NoSolar.Elec</t>
  </si>
  <si>
    <t>TES.ktoe.HR.Res.HHnew.Thermal.SH.Solids.WH.Elc.Solar</t>
  </si>
  <si>
    <t>TES.ktoe.HR.Res.HHnew.Thermal.SH.Solids.WH.Elc.Solar.Elec</t>
  </si>
  <si>
    <t>TES.ktoe.HR.Res.HHnew.Thermal.SH.Solids.WH.Elc.Solar.Solar</t>
  </si>
  <si>
    <t>TES.ktoe.HR.Res.HHnew.Thermal.SH.Solids.CO</t>
  </si>
  <si>
    <t>TES.ktoe.HR.Res.HHnew.Thermal.SH.Solids.CO.Solids.Solids</t>
  </si>
  <si>
    <t>TES.ktoe.HR.Res.HHnew.Thermal.SH.Solids.CO.LPG.LPG</t>
  </si>
  <si>
    <t>TES.ktoe.HR.Res.HHnew.Thermal.SH.Solids.CO.Elc.Elec</t>
  </si>
  <si>
    <t>TES.ktoe.HR.Res.HHnew.Thermal.SH.LPG</t>
  </si>
  <si>
    <t>TES.ktoe.HR.Res.HHnew.Thermal.SH.LPG.SH</t>
  </si>
  <si>
    <t>TES.ktoe.HR.Res.HHnew.Thermal.SH.LPG.SH.LPG</t>
  </si>
  <si>
    <t>TES.ktoe.HR.Res.HHnew.Thermal.SH.LPG.SH.Elec</t>
  </si>
  <si>
    <t>TES.ktoe.HR.Res.HHnew.Thermal.SH.LPG.SC</t>
  </si>
  <si>
    <t>TES.ktoe.HR.Res.HHnew.Thermal.SH.LPG.SC.AC.Elec</t>
  </si>
  <si>
    <t>TES.ktoe.HR.Res.HHnew.Thermal.SH.LPG.WH</t>
  </si>
  <si>
    <t>TES.ktoe.HR.Res.HHnew.Thermal.SH.LPG.WH.LPG.NoSolar.LPG</t>
  </si>
  <si>
    <t>TES.ktoe.HR.Res.HHnew.Thermal.SH.LPG.WH.LPG.Solar</t>
  </si>
  <si>
    <t>TES.ktoe.HR.Res.HHnew.Thermal.SH.LPG.WH.LPG.Solar.LPG</t>
  </si>
  <si>
    <t>TES.ktoe.HR.Res.HHnew.Thermal.SH.LPG.WH.LPG.Solar.Solar</t>
  </si>
  <si>
    <t>TES.ktoe.HR.Res.HHnew.Thermal.SH.LPG.WH.Elc.NoSolar.Elec</t>
  </si>
  <si>
    <t>TES.ktoe.HR.Res.HHnew.Thermal.SH.LPG.WH.Elc.Solar</t>
  </si>
  <si>
    <t>TES.ktoe.HR.Res.HHnew.Thermal.SH.LPG.WH.Elc.Solar.Elec</t>
  </si>
  <si>
    <t>TES.ktoe.HR.Res.HHnew.Thermal.SH.LPG.WH.Elc.Solar.Solar</t>
  </si>
  <si>
    <t>TES.ktoe.HR.Res.HHnew.Thermal.SH.LPG.CO</t>
  </si>
  <si>
    <t>TES.ktoe.HR.Res.HHnew.Thermal.SH.LPG.CO.LPG.LPG</t>
  </si>
  <si>
    <t>TES.ktoe.HR.Res.HHnew.Thermal.SH.LPG.CO.Elc.Elec</t>
  </si>
  <si>
    <t>TES.ktoe.HR.Res.HHnew.Thermal.SH.Oil</t>
  </si>
  <si>
    <t>TES.ktoe.HR.Res.HHnew.Thermal.SH.Oil.SH</t>
  </si>
  <si>
    <t>TES.ktoe.HR.Res.HHnew.Thermal.SH.Oil.SH.Oil</t>
  </si>
  <si>
    <t>TES.ktoe.HR.Res.HHnew.Thermal.SH.Oil.SH.Elec</t>
  </si>
  <si>
    <t>TES.ktoe.HR.Res.HHnew.Thermal.SH.Oil.SC</t>
  </si>
  <si>
    <t>TES.ktoe.HR.Res.HHnew.Thermal.SH.Oil.SC.AC.Elec</t>
  </si>
  <si>
    <t>TES.ktoe.HR.Res.HHnew.Thermal.SH.Oil.WH</t>
  </si>
  <si>
    <t>TES.ktoe.HR.Res.HHnew.Thermal.SH.Oil.WH.Oil.NoSolar.Oil</t>
  </si>
  <si>
    <t>TES.ktoe.HR.Res.HHnew.Thermal.SH.Oil.WH.Oil.Solar</t>
  </si>
  <si>
    <t>TES.ktoe.HR.Res.HHnew.Thermal.SH.Oil.WH.Oil.Solar.Oil</t>
  </si>
  <si>
    <t>TES.ktoe.HR.Res.HHnew.Thermal.SH.Oil.WH.Oil.Solar.Solar</t>
  </si>
  <si>
    <t>TES.ktoe.HR.Res.HHnew.Thermal.SH.Oil.WH.Elc.NoSolar.Elec</t>
  </si>
  <si>
    <t>TES.ktoe.HR.Res.HHnew.Thermal.SH.Oil.WH.Elc.Solar</t>
  </si>
  <si>
    <t>TES.ktoe.HR.Res.HHnew.Thermal.SH.Oil.WH.Elc.Solar.Elec</t>
  </si>
  <si>
    <t>TES.ktoe.HR.Res.HHnew.Thermal.SH.Oil.WH.Elc.Solar.Solar</t>
  </si>
  <si>
    <t>TES.ktoe.HR.Res.HHnew.Thermal.SH.Oil.CO</t>
  </si>
  <si>
    <t>TES.ktoe.HR.Res.HHnew.Thermal.SH.Oil.CO.LPG.LPG</t>
  </si>
  <si>
    <t>TES.ktoe.HR.Res.HHnew.Thermal.SH.Oil.CO.Elc.Elec</t>
  </si>
  <si>
    <t>TES.ktoe.HR.Res.HHnew.Thermal.SH.Gas</t>
  </si>
  <si>
    <t>TES.ktoe.HR.Res.HHnew.Thermal.SH.Gas.SH</t>
  </si>
  <si>
    <t>TES.ktoe.HR.Res.HHnew.Thermal.SH.Gas.SH.Gas</t>
  </si>
  <si>
    <t>TES.ktoe.HR.Res.HHnew.Thermal.SH.Gas.SH.Elec</t>
  </si>
  <si>
    <t>TES.ktoe.HR.Res.HHnew.Thermal.SH.Gas.SC</t>
  </si>
  <si>
    <t>TES.ktoe.HR.Res.HHnew.Thermal.SH.Gas.SC.AC.Elec</t>
  </si>
  <si>
    <t>TES.ktoe.HR.Res.HHnew.Thermal.SH.Gas.WH</t>
  </si>
  <si>
    <t>TES.ktoe.HR.Res.HHnew.Thermal.SH.Gas.WH.Gas.NoSolar.Gas</t>
  </si>
  <si>
    <t>TES.ktoe.HR.Res.HHnew.Thermal.SH.Gas.WH.Gas.Solar</t>
  </si>
  <si>
    <t>TES.ktoe.HR.Res.HHnew.Thermal.SH.Gas.WH.Gas.Solar.Gas</t>
  </si>
  <si>
    <t>TES.ktoe.HR.Res.HHnew.Thermal.SH.Gas.WH.Gas.Solar.Solar</t>
  </si>
  <si>
    <t>TES.ktoe.HR.Res.HHnew.Thermal.SH.Gas.WH.Elc.NoSolar.Elec</t>
  </si>
  <si>
    <t>TES.ktoe.HR.Res.HHnew.Thermal.SH.Gas.WH.Elc.Solar</t>
  </si>
  <si>
    <t>TES.ktoe.HR.Res.HHnew.Thermal.SH.Gas.WH.Elc.Solar.Elec</t>
  </si>
  <si>
    <t>TES.ktoe.HR.Res.HHnew.Thermal.SH.Gas.WH.Elc.Solar.Solar</t>
  </si>
  <si>
    <t>TES.ktoe.HR.Res.HHnew.Thermal.SH.Gas.CO</t>
  </si>
  <si>
    <t>TES.ktoe.HR.Res.HHnew.Thermal.SH.Gas.CO.Gas.Gas</t>
  </si>
  <si>
    <t>TES.ktoe.HR.Res.HHnew.Thermal.SH.Gas.CO.Elc.Elec</t>
  </si>
  <si>
    <t>TES.ktoe.HR.Res.HHnew.Thermal.SH.Biomass</t>
  </si>
  <si>
    <t>TES.ktoe.HR.Res.HHnew.Thermal.SH.Biomass.SH</t>
  </si>
  <si>
    <t>TES.ktoe.HR.Res.HHnew.Thermal.SH.Biomass.SH.Biomass</t>
  </si>
  <si>
    <t>TES.ktoe.HR.Res.HHnew.Thermal.SH.Biomass.SH.Elec</t>
  </si>
  <si>
    <t>TES.ktoe.HR.Res.HHnew.Thermal.SH.Biomass.SC</t>
  </si>
  <si>
    <t>TES.ktoe.HR.Res.HHnew.Thermal.SH.Biomass.SC.AC.Elec</t>
  </si>
  <si>
    <t>TES.ktoe.HR.Res.HHnew.Thermal.SH.Biomass.WH</t>
  </si>
  <si>
    <t>TES.ktoe.HR.Res.HHnew.Thermal.SH.Biomass.WH.Biomass.NoSolar.Biomass</t>
  </si>
  <si>
    <t>TES.ktoe.HR.Res.HHnew.Thermal.SH.Biomass.WH.Biomass.Solar</t>
  </si>
  <si>
    <t>TES.ktoe.HR.Res.HHnew.Thermal.SH.Biomass.WH.Biomass.Solar.Biomass</t>
  </si>
  <si>
    <t>TES.ktoe.HR.Res.HHnew.Thermal.SH.Biomass.WH.Biomass.Solar.Solar</t>
  </si>
  <si>
    <t>TES.ktoe.HR.Res.HHnew.Thermal.SH.Biomass.WH.LPG.NoSolar.LPG</t>
  </si>
  <si>
    <t>TES.ktoe.HR.Res.HHnew.Thermal.SH.Biomass.WH.LPG.Solar</t>
  </si>
  <si>
    <t>TES.ktoe.HR.Res.HHnew.Thermal.SH.Biomass.WH.LPG.Solar.LPG</t>
  </si>
  <si>
    <t>TES.ktoe.HR.Res.HHnew.Thermal.SH.Biomass.WH.LPG.Solar.Solar</t>
  </si>
  <si>
    <t>TES.ktoe.HR.Res.HHnew.Thermal.SH.Biomass.WH.Elc.NoSolar.Elec</t>
  </si>
  <si>
    <t>TES.ktoe.HR.Res.HHnew.Thermal.SH.Biomass.WH.Elc.Solar</t>
  </si>
  <si>
    <t>TES.ktoe.HR.Res.HHnew.Thermal.SH.Biomass.WH.Elc.Solar.Elec</t>
  </si>
  <si>
    <t>TES.ktoe.HR.Res.HHnew.Thermal.SH.Biomass.WH.Elc.Solar.Solar</t>
  </si>
  <si>
    <t>TES.ktoe.HR.Res.HHnew.Thermal.SH.Biomass.CO</t>
  </si>
  <si>
    <t>TES.ktoe.HR.Res.HHnew.Thermal.SH.Biomass.CO.Biomass.Biomass</t>
  </si>
  <si>
    <t>TES.ktoe.HR.Res.HHnew.Thermal.SH.Biomass.CO.LPG.LPG</t>
  </si>
  <si>
    <t>TES.ktoe.HR.Res.HHnew.Thermal.SH.Biomass.CO.Elc.Elec</t>
  </si>
  <si>
    <t>TES.ktoe.HR.Res.HHnew.Thermal.SH.Geo</t>
  </si>
  <si>
    <t>TES.ktoe.HR.Res.HHnew.Thermal.SH.Geo.SH</t>
  </si>
  <si>
    <t>TES.ktoe.HR.Res.HHnew.Thermal.SH.Geo.SH.Geo</t>
  </si>
  <si>
    <t>TES.ktoe.HR.Res.HHnew.Thermal.SH.Geo.SH.Elec</t>
  </si>
  <si>
    <t>TES.ktoe.HR.Res.HHnew.Thermal.SH.Geo.SC</t>
  </si>
  <si>
    <t>TES.ktoe.HR.Res.HHnew.Thermal.SH.Geo.SC.AC.Elec</t>
  </si>
  <si>
    <t>TES.ktoe.HR.Res.HHnew.Thermal.SH.Geo.WH</t>
  </si>
  <si>
    <t>TES.ktoe.HR.Res.HHnew.Thermal.SH.Geo.WH.Geo.NoSolar.Geo</t>
  </si>
  <si>
    <t>TES.ktoe.HR.Res.HHnew.Thermal.SH.Geo.WH.Geo.Solar</t>
  </si>
  <si>
    <t>TES.ktoe.HR.Res.HHnew.Thermal.SH.Geo.WH.Geo.Solar.Geo</t>
  </si>
  <si>
    <t>TES.ktoe.HR.Res.HHnew.Thermal.SH.Geo.WH.Geo.Solar.Solar</t>
  </si>
  <si>
    <t>TES.ktoe.HR.Res.HHnew.Thermal.SH.Geo.WH.Elc.NoSolar.Elec</t>
  </si>
  <si>
    <t>TES.ktoe.HR.Res.HHnew.Thermal.SH.Geo.WH.Elc.Solar</t>
  </si>
  <si>
    <t>TES.ktoe.HR.Res.HHnew.Thermal.SH.Geo.WH.Elc.Solar.Elec</t>
  </si>
  <si>
    <t>TES.ktoe.HR.Res.HHnew.Thermal.SH.Geo.WH.Elc.Solar.Solar</t>
  </si>
  <si>
    <t>TES.ktoe.HR.Res.HHnew.Thermal.SH.Geo.CO</t>
  </si>
  <si>
    <t>TES.ktoe.HR.Res.HHnew.Thermal.SH.Geo.CO.LPG.LPG</t>
  </si>
  <si>
    <t>TES.ktoe.HR.Res.HHnew.Thermal.SH.Geo.CO.Elc.Elec</t>
  </si>
  <si>
    <t>TES.ktoe.HR.Res.HHnew.Thermal.SH.DistrHeat</t>
  </si>
  <si>
    <t>TES.ktoe.HR.Res.HHnew.Thermal.SH.DistrHeat.SH</t>
  </si>
  <si>
    <t>TES.ktoe.HR.Res.HHnew.Thermal.SH.DistrHeat.SH.Steam_Distr</t>
  </si>
  <si>
    <t>TES.ktoe.HR.Res.HHnew.Thermal.SH.DistrHeat.SH.Elec</t>
  </si>
  <si>
    <t>TES.ktoe.HR.Res.HHnew.Thermal.SH.DistrHeat.SC</t>
  </si>
  <si>
    <t>TES.ktoe.HR.Res.HHnew.Thermal.SH.DistrHeat.SC.AC.Elec</t>
  </si>
  <si>
    <t>TES.ktoe.HR.Res.HHnew.Thermal.SH.DistrHeat.WH</t>
  </si>
  <si>
    <t>TES.ktoe.HR.Res.HHnew.Thermal.SH.DistrHeat.WH.DistrHeat.NoSolar.Steam_Distr</t>
  </si>
  <si>
    <t>TES.ktoe.HR.Res.HHnew.Thermal.SH.DistrHeat.WH.DistrHeat.Solar</t>
  </si>
  <si>
    <t>TES.ktoe.HR.Res.HHnew.Thermal.SH.DistrHeat.WH.DistrHeat.Solar.Steam_Distr</t>
  </si>
  <si>
    <t>TES.ktoe.HR.Res.HHnew.Thermal.SH.DistrHeat.WH.DistrHeat.Solar.Solar</t>
  </si>
  <si>
    <t>TES.ktoe.HR.Res.HHnew.Thermal.SH.DistrHeat.WH.Elc.NoSolar.Elec</t>
  </si>
  <si>
    <t>TES.ktoe.HR.Res.HHnew.Thermal.SH.DistrHeat.WH.Elc.Solar</t>
  </si>
  <si>
    <t>TES.ktoe.HR.Res.HHnew.Thermal.SH.DistrHeat.WH.Elc.Solar.Elec</t>
  </si>
  <si>
    <t>TES.ktoe.HR.Res.HHnew.Thermal.SH.DistrHeat.WH.Elc.Solar.Solar</t>
  </si>
  <si>
    <t>TES.ktoe.HR.Res.HHnew.Thermal.SH.DistrHeat.CO</t>
  </si>
  <si>
    <t>TES.ktoe.HR.Res.HHnew.Thermal.SH.DistrHeat.CO.LPG.LPG</t>
  </si>
  <si>
    <t>TES.ktoe.HR.Res.HHnew.Thermal.SH.DistrHeat.CO.Elc.Elec</t>
  </si>
  <si>
    <t>TES.ktoe.HR.Res.HHnew.Thermal.SH.AdvElc</t>
  </si>
  <si>
    <t>TES.ktoe.HR.Res.HHnew.Thermal.SH.AdvElc.SH</t>
  </si>
  <si>
    <t>TES.ktoe.HR.Res.HHnew.Thermal.SH.AdvElc.SH.Elec</t>
  </si>
  <si>
    <t>TES.ktoe.HR.Res.HHnew.Thermal.SH.AdvElc.SC</t>
  </si>
  <si>
    <t>TES.ktoe.HR.Res.HHnew.Thermal.SH.AdvElc.SC.AC.Elec</t>
  </si>
  <si>
    <t>TES.ktoe.HR.Res.HHnew.Thermal.SH.AdvElc.WH</t>
  </si>
  <si>
    <t>TES.ktoe.HR.Res.HHnew.Thermal.SH.AdvElc.WH.LPG.NoSolar.LPG</t>
  </si>
  <si>
    <t>TES.ktoe.HR.Res.HHnew.Thermal.SH.AdvElc.WH.LPG.Solar</t>
  </si>
  <si>
    <t>TES.ktoe.HR.Res.HHnew.Thermal.SH.AdvElc.WH.LPG.Solar.LPG</t>
  </si>
  <si>
    <t>TES.ktoe.HR.Res.HHnew.Thermal.SH.AdvElc.WH.LPG.Solar.Solar</t>
  </si>
  <si>
    <t>TES.ktoe.HR.Res.HHnew.Thermal.SH.AdvElc.WH.Elc.NoSolar.Elec</t>
  </si>
  <si>
    <t>TES.ktoe.HR.Res.HHnew.Thermal.SH.AdvElc.WH.Elc.Solar</t>
  </si>
  <si>
    <t>TES.ktoe.HR.Res.HHnew.Thermal.SH.AdvElc.WH.Elc.Solar.Elec</t>
  </si>
  <si>
    <t>TES.ktoe.HR.Res.HHnew.Thermal.SH.AdvElc.WH.Elc.Solar.Solar</t>
  </si>
  <si>
    <t>TES.ktoe.HR.Res.HHnew.Thermal.SH.AdvElc.CO</t>
  </si>
  <si>
    <t>TES.ktoe.HR.Res.HHnew.Thermal.SH.AdvElc.CO.LPG.LPG</t>
  </si>
  <si>
    <t>TES.ktoe.HR.Res.HHnew.Thermal.SH.AdvElc.CO.Elc.Elec</t>
  </si>
  <si>
    <t>TES.ktoe.HR.Res.HHnew.Thermal.SH.ConvElc</t>
  </si>
  <si>
    <t>TES.ktoe.HR.Res.HHnew.Thermal.SH.ConvElc.SH</t>
  </si>
  <si>
    <t>TES.ktoe.HR.Res.HHnew.Thermal.SH.ConvElc.SH.Elec</t>
  </si>
  <si>
    <t>TES.ktoe.HR.Res.HHnew.Thermal.SH.ConvElc.SC</t>
  </si>
  <si>
    <t>TES.ktoe.HR.Res.HHnew.Thermal.SH.ConvElc.SC.AC.Elec</t>
  </si>
  <si>
    <t>TES.ktoe.HR.Res.HHnew.Thermal.SH.ConvElc.WH</t>
  </si>
  <si>
    <t>TES.ktoe.HR.Res.HHnew.Thermal.SH.ConvElc.WH.LPG.NoSolar.LPG</t>
  </si>
  <si>
    <t>TES.ktoe.HR.Res.HHnew.Thermal.SH.ConvElc.WH.LPG.Solar</t>
  </si>
  <si>
    <t>TES.ktoe.HR.Res.HHnew.Thermal.SH.ConvElc.WH.LPG.Solar.LPG</t>
  </si>
  <si>
    <t>TES.ktoe.HR.Res.HHnew.Thermal.SH.ConvElc.WH.LPG.Solar.Solar</t>
  </si>
  <si>
    <t>TES.ktoe.HR.Res.HHnew.Thermal.SH.ConvElc.WH.Elc.NoSolar.Elec</t>
  </si>
  <si>
    <t>TES.ktoe.HR.Res.HHnew.Thermal.SH.ConvElc.WH.Elc.Solar</t>
  </si>
  <si>
    <t>TES.ktoe.HR.Res.HHnew.Thermal.SH.ConvElc.WH.Elc.Solar.Elec</t>
  </si>
  <si>
    <t>TES.ktoe.HR.Res.HHnew.Thermal.SH.ConvElc.WH.Elc.Solar.Solar</t>
  </si>
  <si>
    <t>TES.ktoe.HR.Res.HHnew.Thermal.SH.ConvElc.CO</t>
  </si>
  <si>
    <t>TES.ktoe.HR.Res.HHnew.Thermal.SH.ConvElc.CO.LPG.LPG</t>
  </si>
  <si>
    <t>TES.ktoe.HR.Res.HHnew.Thermal.SH.ConvElc.CO.Elc.Elec</t>
  </si>
  <si>
    <t>HR - System efficiency indicator of new and renovated households (detailed structure)</t>
  </si>
  <si>
    <t>Eff.ratio.HR.Res.HHnew.Thermal.SH.Solids</t>
  </si>
  <si>
    <t>Eff.ratio.HR.Res.HHnew.Thermal.SH.Solids.SH</t>
  </si>
  <si>
    <t>Eff.ratio.HR.Res.HHnew.Thermal.SH.Solids.SH.Solids</t>
  </si>
  <si>
    <t>Eff.ratio.HR.Res.HHnew.Thermal.SH.Solids.SH.Elec</t>
  </si>
  <si>
    <t>Eff.ratio.HR.Res.HHnew.Thermal.SH.Solids.SC</t>
  </si>
  <si>
    <t>Eff.ratio.HR.Res.HHnew.Thermal.SH.Solids.SC.AC.Elec</t>
  </si>
  <si>
    <t>Eff.ratio.HR.Res.HHnew.Thermal.SH.Solids.WH</t>
  </si>
  <si>
    <t>Eff.ratio.HR.Res.HHnew.Thermal.SH.Solids.WH.Solids.NoSolar.Solids</t>
  </si>
  <si>
    <t>Eff.ratio.HR.Res.HHnew.Thermal.SH.Solids.WH.LPG.NoSolar.LPG</t>
  </si>
  <si>
    <t>Eff.ratio.HR.Res.HHnew.Thermal.SH.Solids.WH.LPG.Solar</t>
  </si>
  <si>
    <t>Eff.ratio.HR.Res.HHnew.Thermal.SH.Solids.WH.LPG.Solar.LPG</t>
  </si>
  <si>
    <t>Eff.ratio.HR.Res.HHnew.Thermal.SH.Solids.WH.LPG.Solar.Solar</t>
  </si>
  <si>
    <t>Eff.ratio.HR.Res.HHnew.Thermal.SH.Solids.WH.Elc.NoSolar.Elec</t>
  </si>
  <si>
    <t>Eff.ratio.HR.Res.HHnew.Thermal.SH.Solids.WH.Elc.Solar</t>
  </si>
  <si>
    <t>Eff.ratio.HR.Res.HHnew.Thermal.SH.Solids.WH.Elc.Solar.Elec</t>
  </si>
  <si>
    <t>Eff.ratio.HR.Res.HHnew.Thermal.SH.Solids.WH.Elc.Solar.Solar</t>
  </si>
  <si>
    <t>Eff.ratio.HR.Res.HHnew.Thermal.SH.Solids.CO</t>
  </si>
  <si>
    <t>Eff.ratio.HR.Res.HHnew.Thermal.SH.Solids.CO.Solids.Solids</t>
  </si>
  <si>
    <t>Eff.ratio.HR.Res.HHnew.Thermal.SH.Solids.CO.LPG.LPG</t>
  </si>
  <si>
    <t>Eff.ratio.HR.Res.HHnew.Thermal.SH.Solids.CO.Elc.Elec</t>
  </si>
  <si>
    <t>Eff.ratio.HR.Res.HHnew.Thermal.SH.LPG</t>
  </si>
  <si>
    <t>Eff.ratio.HR.Res.HHnew.Thermal.SH.LPG.SH</t>
  </si>
  <si>
    <t>Eff.ratio.HR.Res.HHnew.Thermal.SH.LPG.SH.LPG</t>
  </si>
  <si>
    <t>Eff.ratio.HR.Res.HHnew.Thermal.SH.LPG.SH.Elec</t>
  </si>
  <si>
    <t>Eff.ratio.HR.Res.HHnew.Thermal.SH.LPG.SC</t>
  </si>
  <si>
    <t>Eff.ratio.HR.Res.HHnew.Thermal.SH.LPG.SC.AC.Elec</t>
  </si>
  <si>
    <t>Eff.ratio.HR.Res.HHnew.Thermal.SH.LPG.WH</t>
  </si>
  <si>
    <t>Eff.ratio.HR.Res.HHnew.Thermal.SH.LPG.WH.LPG.NoSolar.LPG</t>
  </si>
  <si>
    <t>Eff.ratio.HR.Res.HHnew.Thermal.SH.LPG.WH.LPG.Solar</t>
  </si>
  <si>
    <t>Eff.ratio.HR.Res.HHnew.Thermal.SH.LPG.WH.LPG.Solar.LPG</t>
  </si>
  <si>
    <t>Eff.ratio.HR.Res.HHnew.Thermal.SH.LPG.WH.LPG.Solar.Solar</t>
  </si>
  <si>
    <t>Eff.ratio.HR.Res.HHnew.Thermal.SH.LPG.WH.Elc.NoSolar.Elec</t>
  </si>
  <si>
    <t>Eff.ratio.HR.Res.HHnew.Thermal.SH.LPG.WH.Elc.Solar</t>
  </si>
  <si>
    <t>Eff.ratio.HR.Res.HHnew.Thermal.SH.LPG.WH.Elc.Solar.Elec</t>
  </si>
  <si>
    <t>Eff.ratio.HR.Res.HHnew.Thermal.SH.LPG.WH.Elc.Solar.Solar</t>
  </si>
  <si>
    <t>Eff.ratio.HR.Res.HHnew.Thermal.SH.LPG.CO</t>
  </si>
  <si>
    <t>Eff.ratio.HR.Res.HHnew.Thermal.SH.LPG.CO.LPG.LPG</t>
  </si>
  <si>
    <t>Eff.ratio.HR.Res.HHnew.Thermal.SH.LPG.CO.Elc.Elec</t>
  </si>
  <si>
    <t>Eff.ratio.HR.Res.HHnew.Thermal.SH.Oil</t>
  </si>
  <si>
    <t>Eff.ratio.HR.Res.HHnew.Thermal.SH.Oil.SH</t>
  </si>
  <si>
    <t>Eff.ratio.HR.Res.HHnew.Thermal.SH.Oil.SH.Oil</t>
  </si>
  <si>
    <t>Eff.ratio.HR.Res.HHnew.Thermal.SH.Oil.SH.Elec</t>
  </si>
  <si>
    <t>Eff.ratio.HR.Res.HHnew.Thermal.SH.Oil.SC</t>
  </si>
  <si>
    <t>Eff.ratio.HR.Res.HHnew.Thermal.SH.Oil.SC.AC.Elec</t>
  </si>
  <si>
    <t>Eff.ratio.HR.Res.HHnew.Thermal.SH.Oil.WH</t>
  </si>
  <si>
    <t>Eff.ratio.HR.Res.HHnew.Thermal.SH.Oil.WH.Oil.NoSolar.Oil</t>
  </si>
  <si>
    <t>Eff.ratio.HR.Res.HHnew.Thermal.SH.Oil.WH.Oil.Solar</t>
  </si>
  <si>
    <t>Eff.ratio.HR.Res.HHnew.Thermal.SH.Oil.WH.Oil.Solar.Oil</t>
  </si>
  <si>
    <t>Eff.ratio.HR.Res.HHnew.Thermal.SH.Oil.WH.Oil.Solar.Solar</t>
  </si>
  <si>
    <t>Eff.ratio.HR.Res.HHnew.Thermal.SH.Oil.WH.Elc.NoSolar.Elec</t>
  </si>
  <si>
    <t>Eff.ratio.HR.Res.HHnew.Thermal.SH.Oil.WH.Elc.Solar</t>
  </si>
  <si>
    <t>Eff.ratio.HR.Res.HHnew.Thermal.SH.Oil.WH.Elc.Solar.Elec</t>
  </si>
  <si>
    <t>Eff.ratio.HR.Res.HHnew.Thermal.SH.Oil.WH.Elc.Solar.Solar</t>
  </si>
  <si>
    <t>Eff.ratio.HR.Res.HHnew.Thermal.SH.Oil.CO</t>
  </si>
  <si>
    <t>Eff.ratio.HR.Res.HHnew.Thermal.SH.Oil.CO.LPG.LPG</t>
  </si>
  <si>
    <t>Eff.ratio.HR.Res.HHnew.Thermal.SH.Oil.CO.Elc.Elec</t>
  </si>
  <si>
    <t>Eff.ratio.HR.Res.HHnew.Thermal.SH.Gas</t>
  </si>
  <si>
    <t>Eff.ratio.HR.Res.HHnew.Thermal.SH.Gas.SH</t>
  </si>
  <si>
    <t>Eff.ratio.HR.Res.HHnew.Thermal.SH.Gas.SH.Gas</t>
  </si>
  <si>
    <t>Eff.ratio.HR.Res.HHnew.Thermal.SH.Gas.SH.Elec</t>
  </si>
  <si>
    <t>Eff.ratio.HR.Res.HHnew.Thermal.SH.Gas.SC</t>
  </si>
  <si>
    <t>Eff.ratio.HR.Res.HHnew.Thermal.SH.Gas.SC.AC.Elec</t>
  </si>
  <si>
    <t>Eff.ratio.HR.Res.HHnew.Thermal.SH.Gas.WH</t>
  </si>
  <si>
    <t>Eff.ratio.HR.Res.HHnew.Thermal.SH.Gas.WH.Gas.NoSolar.Gas</t>
  </si>
  <si>
    <t>Eff.ratio.HR.Res.HHnew.Thermal.SH.Gas.WH.Gas.Solar</t>
  </si>
  <si>
    <t>Eff.ratio.HR.Res.HHnew.Thermal.SH.Gas.WH.Gas.Solar.Gas</t>
  </si>
  <si>
    <t>Eff.ratio.HR.Res.HHnew.Thermal.SH.Gas.WH.Gas.Solar.Solar</t>
  </si>
  <si>
    <t>Eff.ratio.HR.Res.HHnew.Thermal.SH.Gas.WH.Elc.NoSolar.Elec</t>
  </si>
  <si>
    <t>Eff.ratio.HR.Res.HHnew.Thermal.SH.Gas.WH.Elc.Solar</t>
  </si>
  <si>
    <t>Eff.ratio.HR.Res.HHnew.Thermal.SH.Gas.WH.Elc.Solar.Elec</t>
  </si>
  <si>
    <t>Eff.ratio.HR.Res.HHnew.Thermal.SH.Gas.WH.Elc.Solar.Solar</t>
  </si>
  <si>
    <t>Eff.ratio.HR.Res.HHnew.Thermal.SH.Gas.CO</t>
  </si>
  <si>
    <t>Eff.ratio.HR.Res.HHnew.Thermal.SH.Gas.CO.Gas.Gas</t>
  </si>
  <si>
    <t>Eff.ratio.HR.Res.HHnew.Thermal.SH.Gas.CO.Elc.Elec</t>
  </si>
  <si>
    <t>Eff.ratio.HR.Res.HHnew.Thermal.SH.Biomass</t>
  </si>
  <si>
    <t>Eff.ratio.HR.Res.HHnew.Thermal.SH.Biomass.SH</t>
  </si>
  <si>
    <t>Eff.ratio.HR.Res.HHnew.Thermal.SH.Biomass.SH.Biomass</t>
  </si>
  <si>
    <t>Eff.ratio.HR.Res.HHnew.Thermal.SH.Biomass.SH.Elec</t>
  </si>
  <si>
    <t>Eff.ratio.HR.Res.HHnew.Thermal.SH.Biomass.SC</t>
  </si>
  <si>
    <t>Eff.ratio.HR.Res.HHnew.Thermal.SH.Biomass.SC.AC.Elec</t>
  </si>
  <si>
    <t>Eff.ratio.HR.Res.HHnew.Thermal.SH.Biomass.WH</t>
  </si>
  <si>
    <t>Eff.ratio.HR.Res.HHnew.Thermal.SH.Biomass.WH.Biomass.NoSolar.Biomass</t>
  </si>
  <si>
    <t>Eff.ratio.HR.Res.HHnew.Thermal.SH.Biomass.WH.Biomass.Solar</t>
  </si>
  <si>
    <t>Eff.ratio.HR.Res.HHnew.Thermal.SH.Biomass.WH.Biomass.Solar.Biomass</t>
  </si>
  <si>
    <t>Eff.ratio.HR.Res.HHnew.Thermal.SH.Biomass.WH.Biomass.Solar.Solar</t>
  </si>
  <si>
    <t>Eff.ratio.HR.Res.HHnew.Thermal.SH.Biomass.WH.LPG.NoSolar.LPG</t>
  </si>
  <si>
    <t>Eff.ratio.HR.Res.HHnew.Thermal.SH.Biomass.WH.LPG.Solar</t>
  </si>
  <si>
    <t>Eff.ratio.HR.Res.HHnew.Thermal.SH.Biomass.WH.LPG.Solar.LPG</t>
  </si>
  <si>
    <t>Eff.ratio.HR.Res.HHnew.Thermal.SH.Biomass.WH.LPG.Solar.Solar</t>
  </si>
  <si>
    <t>Eff.ratio.HR.Res.HHnew.Thermal.SH.Biomass.WH.Elc.NoSolar.Elec</t>
  </si>
  <si>
    <t>Eff.ratio.HR.Res.HHnew.Thermal.SH.Biomass.WH.Elc.Solar</t>
  </si>
  <si>
    <t>Eff.ratio.HR.Res.HHnew.Thermal.SH.Biomass.WH.Elc.Solar.Elec</t>
  </si>
  <si>
    <t>Eff.ratio.HR.Res.HHnew.Thermal.SH.Biomass.WH.Elc.Solar.Solar</t>
  </si>
  <si>
    <t>Eff.ratio.HR.Res.HHnew.Thermal.SH.Biomass.CO</t>
  </si>
  <si>
    <t>Eff.ratio.HR.Res.HHnew.Thermal.SH.Biomass.CO.Biomass.Biomass</t>
  </si>
  <si>
    <t>Eff.ratio.HR.Res.HHnew.Thermal.SH.Biomass.CO.LPG.LPG</t>
  </si>
  <si>
    <t>Eff.ratio.HR.Res.HHnew.Thermal.SH.Biomass.CO.Elc.Elec</t>
  </si>
  <si>
    <t>Eff.ratio.HR.Res.HHnew.Thermal.SH.Geo</t>
  </si>
  <si>
    <t>Eff.ratio.HR.Res.HHnew.Thermal.SH.Geo.SH</t>
  </si>
  <si>
    <t>Eff.ratio.HR.Res.HHnew.Thermal.SH.Geo.SH.Geo</t>
  </si>
  <si>
    <t>Eff.ratio.HR.Res.HHnew.Thermal.SH.Geo.SH.Elec</t>
  </si>
  <si>
    <t>Eff.ratio.HR.Res.HHnew.Thermal.SH.Geo.SC</t>
  </si>
  <si>
    <t>Eff.ratio.HR.Res.HHnew.Thermal.SH.Geo.SC.AC.Elec</t>
  </si>
  <si>
    <t>Eff.ratio.HR.Res.HHnew.Thermal.SH.Geo.WH</t>
  </si>
  <si>
    <t>Eff.ratio.HR.Res.HHnew.Thermal.SH.Geo.WH.Geo.NoSolar.Geo</t>
  </si>
  <si>
    <t>Eff.ratio.HR.Res.HHnew.Thermal.SH.Geo.WH.Geo.Solar</t>
  </si>
  <si>
    <t>Eff.ratio.HR.Res.HHnew.Thermal.SH.Geo.WH.Geo.Solar.Geo</t>
  </si>
  <si>
    <t>Eff.ratio.HR.Res.HHnew.Thermal.SH.Geo.WH.Geo.Solar.Solar</t>
  </si>
  <si>
    <t>Eff.ratio.HR.Res.HHnew.Thermal.SH.Geo.WH.Elc.NoSolar.Elec</t>
  </si>
  <si>
    <t>Eff.ratio.HR.Res.HHnew.Thermal.SH.Geo.WH.Elc.Solar</t>
  </si>
  <si>
    <t>Eff.ratio.HR.Res.HHnew.Thermal.SH.Geo.WH.Elc.Solar.Elec</t>
  </si>
  <si>
    <t>Eff.ratio.HR.Res.HHnew.Thermal.SH.Geo.WH.Elc.Solar.Solar</t>
  </si>
  <si>
    <t>Eff.ratio.HR.Res.HHnew.Thermal.SH.Geo.CO</t>
  </si>
  <si>
    <t>Eff.ratio.HR.Res.HHnew.Thermal.SH.Geo.CO.LPG.LPG</t>
  </si>
  <si>
    <t>Eff.ratio.HR.Res.HHnew.Thermal.SH.Geo.CO.Elc.Elec</t>
  </si>
  <si>
    <t>Eff.ratio.HR.Res.HHnew.Thermal.SH.DistrHeat</t>
  </si>
  <si>
    <t>Eff.ratio.HR.Res.HHnew.Thermal.SH.DistrHeat.SH</t>
  </si>
  <si>
    <t>Eff.ratio.HR.Res.HHnew.Thermal.SH.DistrHeat.SH.Steam_Distr</t>
  </si>
  <si>
    <t>Eff.ratio.HR.Res.HHnew.Thermal.SH.DistrHeat.SH.Elec</t>
  </si>
  <si>
    <t>Eff.ratio.HR.Res.HHnew.Thermal.SH.DistrHeat.SC</t>
  </si>
  <si>
    <t>Eff.ratio.HR.Res.HHnew.Thermal.SH.DistrHeat.SC.AC.Elec</t>
  </si>
  <si>
    <t>Eff.ratio.HR.Res.HHnew.Thermal.SH.DistrHeat.WH</t>
  </si>
  <si>
    <t>Eff.ratio.HR.Res.HHnew.Thermal.SH.DistrHeat.WH.DistrHeat.NoSolar.Steam_Distr</t>
  </si>
  <si>
    <t>Eff.ratio.HR.Res.HHnew.Thermal.SH.DistrHeat.WH.DistrHeat.Solar</t>
  </si>
  <si>
    <t>Eff.ratio.HR.Res.HHnew.Thermal.SH.DistrHeat.WH.DistrHeat.Solar.Steam_Distr</t>
  </si>
  <si>
    <t>Eff.ratio.HR.Res.HHnew.Thermal.SH.DistrHeat.WH.DistrHeat.Solar.Solar</t>
  </si>
  <si>
    <t>Eff.ratio.HR.Res.HHnew.Thermal.SH.DistrHeat.WH.Elc.NoSolar.Elec</t>
  </si>
  <si>
    <t>Eff.ratio.HR.Res.HHnew.Thermal.SH.DistrHeat.WH.Elc.Solar</t>
  </si>
  <si>
    <t>Eff.ratio.HR.Res.HHnew.Thermal.SH.DistrHeat.WH.Elc.Solar.Elec</t>
  </si>
  <si>
    <t>Eff.ratio.HR.Res.HHnew.Thermal.SH.DistrHeat.WH.Elc.Solar.Solar</t>
  </si>
  <si>
    <t>Eff.ratio.HR.Res.HHnew.Thermal.SH.DistrHeat.CO</t>
  </si>
  <si>
    <t>Eff.ratio.HR.Res.HHnew.Thermal.SH.DistrHeat.CO.LPG.LPG</t>
  </si>
  <si>
    <t>Eff.ratio.HR.Res.HHnew.Thermal.SH.DistrHeat.CO.Elc.Elec</t>
  </si>
  <si>
    <t>Eff.ratio.HR.Res.HHnew.Thermal.SH.AdvElc</t>
  </si>
  <si>
    <t>Eff.ratio.HR.Res.HHnew.Thermal.SH.AdvElc.SH</t>
  </si>
  <si>
    <t>Eff.ratio.HR.Res.HHnew.Thermal.SH.AdvElc.SH.Elec</t>
  </si>
  <si>
    <t>Eff.ratio.HR.Res.HHnew.Thermal.SH.AdvElc.SC</t>
  </si>
  <si>
    <t>Eff.ratio.HR.Res.HHnew.Thermal.SH.AdvElc.SC.AC.Elec</t>
  </si>
  <si>
    <t>Eff.ratio.HR.Res.HHnew.Thermal.SH.AdvElc.WH</t>
  </si>
  <si>
    <t>Eff.ratio.HR.Res.HHnew.Thermal.SH.AdvElc.WH.LPG.NoSolar.LPG</t>
  </si>
  <si>
    <t>Eff.ratio.HR.Res.HHnew.Thermal.SH.AdvElc.WH.LPG.Solar</t>
  </si>
  <si>
    <t>Eff.ratio.HR.Res.HHnew.Thermal.SH.AdvElc.WH.LPG.Solar.LPG</t>
  </si>
  <si>
    <t>Eff.ratio.HR.Res.HHnew.Thermal.SH.AdvElc.WH.LPG.Solar.Solar</t>
  </si>
  <si>
    <t>Eff.ratio.HR.Res.HHnew.Thermal.SH.AdvElc.WH.Elc.NoSolar.Elec</t>
  </si>
  <si>
    <t>Eff.ratio.HR.Res.HHnew.Thermal.SH.AdvElc.WH.Elc.Solar</t>
  </si>
  <si>
    <t>Eff.ratio.HR.Res.HHnew.Thermal.SH.AdvElc.WH.Elc.Solar.Elec</t>
  </si>
  <si>
    <t>Eff.ratio.HR.Res.HHnew.Thermal.SH.AdvElc.WH.Elc.Solar.Solar</t>
  </si>
  <si>
    <t>Eff.ratio.HR.Res.HHnew.Thermal.SH.AdvElc.CO</t>
  </si>
  <si>
    <t>Eff.ratio.HR.Res.HHnew.Thermal.SH.AdvElc.CO.LPG.LPG</t>
  </si>
  <si>
    <t>Eff.ratio.HR.Res.HHnew.Thermal.SH.AdvElc.CO.Elc.Elec</t>
  </si>
  <si>
    <t>Eff.ratio.HR.Res.HHnew.Thermal.SH.ConvElc</t>
  </si>
  <si>
    <t>Eff.ratio.HR.Res.HHnew.Thermal.SH.ConvElc.SH</t>
  </si>
  <si>
    <t>Eff.ratio.HR.Res.HHnew.Thermal.SH.ConvElc.SH.Elec</t>
  </si>
  <si>
    <t>Eff.ratio.HR.Res.HHnew.Thermal.SH.ConvElc.SC</t>
  </si>
  <si>
    <t>Eff.ratio.HR.Res.HHnew.Thermal.SH.ConvElc.SC.AC.Elec</t>
  </si>
  <si>
    <t>Eff.ratio.HR.Res.HHnew.Thermal.SH.ConvElc.WH</t>
  </si>
  <si>
    <t>Eff.ratio.HR.Res.HHnew.Thermal.SH.ConvElc.WH.LPG.NoSolar.LPG</t>
  </si>
  <si>
    <t>Eff.ratio.HR.Res.HHnew.Thermal.SH.ConvElc.WH.LPG.Solar</t>
  </si>
  <si>
    <t>Eff.ratio.HR.Res.HHnew.Thermal.SH.ConvElc.WH.LPG.Solar.LPG</t>
  </si>
  <si>
    <t>Eff.ratio.HR.Res.HHnew.Thermal.SH.ConvElc.WH.LPG.Solar.Solar</t>
  </si>
  <si>
    <t>Eff.ratio.HR.Res.HHnew.Thermal.SH.ConvElc.WH.Elc.NoSolar.Elec</t>
  </si>
  <si>
    <t>Eff.ratio.HR.Res.HHnew.Thermal.SH.ConvElc.WH.Elc.Solar</t>
  </si>
  <si>
    <t>Eff.ratio.HR.Res.HHnew.Thermal.SH.ConvElc.WH.Elc.Solar.Elec</t>
  </si>
  <si>
    <t>Eff.ratio.HR.Res.HHnew.Thermal.SH.ConvElc.WH.Elc.Solar.Solar</t>
  </si>
  <si>
    <t>Eff.ratio.HR.Res.HHnew.Thermal.SH.ConvElc.CO</t>
  </si>
  <si>
    <t>Eff.ratio.HR.Res.HHnew.Thermal.SH.ConvElc.CO.LPG.LPG</t>
  </si>
  <si>
    <t>Eff.ratio.HR.Res.HHnew.Thermal.SH.ConvElc.CO.Elc.Elec</t>
  </si>
  <si>
    <t>HR - CO2 emissions in new and renovated households (detailed structure)</t>
  </si>
  <si>
    <t>EMI.ktCO2.HR.Res.HHnew.Thermal.SH.Solids</t>
  </si>
  <si>
    <t>EMI.ktCO2.HR.Res.HHnew.Thermal.SH.Solids.SH</t>
  </si>
  <si>
    <t>EMI.ktCO2.HR.Res.HHnew.Thermal.SH.Solids.SH.Solids</t>
  </si>
  <si>
    <t>EMI.ktCO2.HR.Res.HHnew.Thermal.SH.Solids.SH.Elec</t>
  </si>
  <si>
    <t>EMI.ktCO2.HR.Res.HHnew.Thermal.SH.Solids.SC</t>
  </si>
  <si>
    <t>EMI.ktCO2.HR.Res.HHnew.Thermal.SH.Solids.SC.AC.Elec</t>
  </si>
  <si>
    <t>EMI.ktCO2.HR.Res.HHnew.Thermal.SH.Solids.WH</t>
  </si>
  <si>
    <t>EMI.ktCO2.HR.Res.HHnew.Thermal.SH.Solids.WH.Solids.NoSolar.Solids</t>
  </si>
  <si>
    <t>EMI.ktCO2.HR.Res.HHnew.Thermal.SH.Solids.WH.LPG.NoSolar.LPG</t>
  </si>
  <si>
    <t>EMI.ktCO2.HR.Res.HHnew.Thermal.SH.Solids.WH.LPG.Solar</t>
  </si>
  <si>
    <t>EMI.ktCO2.HR.Res.HHnew.Thermal.SH.Solids.WH.LPG.Solar.LPG</t>
  </si>
  <si>
    <t>EMI.ktCO2.HR.Res.HHnew.Thermal.SH.Solids.WH.LPG.Solar.Solar</t>
  </si>
  <si>
    <t>EMI.ktCO2.HR.Res.HHnew.Thermal.SH.Solids.WH.Elc.NoSolar.Elec</t>
  </si>
  <si>
    <t>EMI.ktCO2.HR.Res.HHnew.Thermal.SH.Solids.WH.Elc.Solar</t>
  </si>
  <si>
    <t>EMI.ktCO2.HR.Res.HHnew.Thermal.SH.Solids.WH.Elc.Solar.Elec</t>
  </si>
  <si>
    <t>EMI.ktCO2.HR.Res.HHnew.Thermal.SH.Solids.WH.Elc.Solar.Solar</t>
  </si>
  <si>
    <t>EMI.ktCO2.HR.Res.HHnew.Thermal.SH.Solids.CO</t>
  </si>
  <si>
    <t>EMI.ktCO2.HR.Res.HHnew.Thermal.SH.Solids.CO.Solids.Solids</t>
  </si>
  <si>
    <t>EMI.ktCO2.HR.Res.HHnew.Thermal.SH.Solids.CO.LPG.LPG</t>
  </si>
  <si>
    <t>EMI.ktCO2.HR.Res.HHnew.Thermal.SH.Solids.CO.Elc.Elec</t>
  </si>
  <si>
    <t>EMI.ktCO2.HR.Res.HHnew.Thermal.SH.LPG</t>
  </si>
  <si>
    <t>EMI.ktCO2.HR.Res.HHnew.Thermal.SH.LPG.SH</t>
  </si>
  <si>
    <t>EMI.ktCO2.HR.Res.HHnew.Thermal.SH.LPG.SH.LPG</t>
  </si>
  <si>
    <t>EMI.ktCO2.HR.Res.HHnew.Thermal.SH.LPG.SH.Elec</t>
  </si>
  <si>
    <t>EMI.ktCO2.HR.Res.HHnew.Thermal.SH.LPG.SC</t>
  </si>
  <si>
    <t>EMI.ktCO2.HR.Res.HHnew.Thermal.SH.LPG.SC.AC.Elec</t>
  </si>
  <si>
    <t>EMI.ktCO2.HR.Res.HHnew.Thermal.SH.LPG.WH</t>
  </si>
  <si>
    <t>EMI.ktCO2.HR.Res.HHnew.Thermal.SH.LPG.WH.LPG.NoSolar.LPG</t>
  </si>
  <si>
    <t>EMI.ktCO2.HR.Res.HHnew.Thermal.SH.LPG.WH.LPG.Solar</t>
  </si>
  <si>
    <t>EMI.ktCO2.HR.Res.HHnew.Thermal.SH.LPG.WH.LPG.Solar.LPG</t>
  </si>
  <si>
    <t>EMI.ktCO2.HR.Res.HHnew.Thermal.SH.LPG.WH.LPG.Solar.Solar</t>
  </si>
  <si>
    <t>EMI.ktCO2.HR.Res.HHnew.Thermal.SH.LPG.WH.Elc.NoSolar.Elec</t>
  </si>
  <si>
    <t>EMI.ktCO2.HR.Res.HHnew.Thermal.SH.LPG.WH.Elc.Solar</t>
  </si>
  <si>
    <t>EMI.ktCO2.HR.Res.HHnew.Thermal.SH.LPG.WH.Elc.Solar.Elec</t>
  </si>
  <si>
    <t>EMI.ktCO2.HR.Res.HHnew.Thermal.SH.LPG.WH.Elc.Solar.Solar</t>
  </si>
  <si>
    <t>EMI.ktCO2.HR.Res.HHnew.Thermal.SH.LPG.CO</t>
  </si>
  <si>
    <t>EMI.ktCO2.HR.Res.HHnew.Thermal.SH.LPG.CO.LPG.LPG</t>
  </si>
  <si>
    <t>EMI.ktCO2.HR.Res.HHnew.Thermal.SH.LPG.CO.Elc.Elec</t>
  </si>
  <si>
    <t>EMI.ktCO2.HR.Res.HHnew.Thermal.SH.Oil</t>
  </si>
  <si>
    <t>EMI.ktCO2.HR.Res.HHnew.Thermal.SH.Oil.SH</t>
  </si>
  <si>
    <t>EMI.ktCO2.HR.Res.HHnew.Thermal.SH.Oil.SH.Oil</t>
  </si>
  <si>
    <t>EMI.ktCO2.HR.Res.HHnew.Thermal.SH.Oil.SH.Elec</t>
  </si>
  <si>
    <t>EMI.ktCO2.HR.Res.HHnew.Thermal.SH.Oil.SC</t>
  </si>
  <si>
    <t>EMI.ktCO2.HR.Res.HHnew.Thermal.SH.Oil.SC.AC.Elec</t>
  </si>
  <si>
    <t>EMI.ktCO2.HR.Res.HHnew.Thermal.SH.Oil.WH</t>
  </si>
  <si>
    <t>EMI.ktCO2.HR.Res.HHnew.Thermal.SH.Oil.WH.Oil.NoSolar.Oil</t>
  </si>
  <si>
    <t>EMI.ktCO2.HR.Res.HHnew.Thermal.SH.Oil.WH.Oil.Solar</t>
  </si>
  <si>
    <t>EMI.ktCO2.HR.Res.HHnew.Thermal.SH.Oil.WH.Oil.Solar.Oil</t>
  </si>
  <si>
    <t>EMI.ktCO2.HR.Res.HHnew.Thermal.SH.Oil.WH.Oil.Solar.Solar</t>
  </si>
  <si>
    <t>EMI.ktCO2.HR.Res.HHnew.Thermal.SH.Oil.WH.Elc.NoSolar.Elec</t>
  </si>
  <si>
    <t>EMI.ktCO2.HR.Res.HHnew.Thermal.SH.Oil.WH.Elc.Solar</t>
  </si>
  <si>
    <t>EMI.ktCO2.HR.Res.HHnew.Thermal.SH.Oil.WH.Elc.Solar.Elec</t>
  </si>
  <si>
    <t>EMI.ktCO2.HR.Res.HHnew.Thermal.SH.Oil.WH.Elc.Solar.Solar</t>
  </si>
  <si>
    <t>EMI.ktCO2.HR.Res.HHnew.Thermal.SH.Oil.CO</t>
  </si>
  <si>
    <t>EMI.ktCO2.HR.Res.HHnew.Thermal.SH.Oil.CO.LPG.LPG</t>
  </si>
  <si>
    <t>EMI.ktCO2.HR.Res.HHnew.Thermal.SH.Oil.CO.Elc.Elec</t>
  </si>
  <si>
    <t>EMI.ktCO2.HR.Res.HHnew.Thermal.SH.Gas</t>
  </si>
  <si>
    <t>EMI.ktCO2.HR.Res.HHnew.Thermal.SH.Gas.SH</t>
  </si>
  <si>
    <t>EMI.ktCO2.HR.Res.HHnew.Thermal.SH.Gas.SH.Gas</t>
  </si>
  <si>
    <t>EMI.ktCO2.HR.Res.HHnew.Thermal.SH.Gas.SH.Elec</t>
  </si>
  <si>
    <t>EMI.ktCO2.HR.Res.HHnew.Thermal.SH.Gas.SC</t>
  </si>
  <si>
    <t>EMI.ktCO2.HR.Res.HHnew.Thermal.SH.Gas.SC.AC.Elec</t>
  </si>
  <si>
    <t>EMI.ktCO2.HR.Res.HHnew.Thermal.SH.Gas.WH</t>
  </si>
  <si>
    <t>EMI.ktCO2.HR.Res.HHnew.Thermal.SH.Gas.WH.Gas.NoSolar.Gas</t>
  </si>
  <si>
    <t>EMI.ktCO2.HR.Res.HHnew.Thermal.SH.Gas.WH.Gas.Solar</t>
  </si>
  <si>
    <t>EMI.ktCO2.HR.Res.HHnew.Thermal.SH.Gas.WH.Gas.Solar.Gas</t>
  </si>
  <si>
    <t>EMI.ktCO2.HR.Res.HHnew.Thermal.SH.Gas.WH.Gas.Solar.Solar</t>
  </si>
  <si>
    <t>EMI.ktCO2.HR.Res.HHnew.Thermal.SH.Gas.WH.Elc.NoSolar.Elec</t>
  </si>
  <si>
    <t>EMI.ktCO2.HR.Res.HHnew.Thermal.SH.Gas.WH.Elc.Solar</t>
  </si>
  <si>
    <t>EMI.ktCO2.HR.Res.HHnew.Thermal.SH.Gas.WH.Elc.Solar.Elec</t>
  </si>
  <si>
    <t>EMI.ktCO2.HR.Res.HHnew.Thermal.SH.Gas.WH.Elc.Solar.Solar</t>
  </si>
  <si>
    <t>EMI.ktCO2.HR.Res.HHnew.Thermal.SH.Gas.CO</t>
  </si>
  <si>
    <t>EMI.ktCO2.HR.Res.HHnew.Thermal.SH.Gas.CO.Gas.Gas</t>
  </si>
  <si>
    <t>EMI.ktCO2.HR.Res.HHnew.Thermal.SH.Gas.CO.Elc.Elec</t>
  </si>
  <si>
    <t>EMI.ktCO2.HR.Res.HHnew.Thermal.SH.Biomass</t>
  </si>
  <si>
    <t>EMI.ktCO2.HR.Res.HHnew.Thermal.SH.Biomass.SH</t>
  </si>
  <si>
    <t>EMI.ktCO2.HR.Res.HHnew.Thermal.SH.Biomass.SH.Biomass</t>
  </si>
  <si>
    <t>EMI.ktCO2.HR.Res.HHnew.Thermal.SH.Biomass.SH.Elec</t>
  </si>
  <si>
    <t>EMI.ktCO2.HR.Res.HHnew.Thermal.SH.Biomass.SC</t>
  </si>
  <si>
    <t>EMI.ktCO2.HR.Res.HHnew.Thermal.SH.Biomass.SC.AC.Elec</t>
  </si>
  <si>
    <t>EMI.ktCO2.HR.Res.HHnew.Thermal.SH.Biomass.WH</t>
  </si>
  <si>
    <t>EMI.ktCO2.HR.Res.HHnew.Thermal.SH.Biomass.WH.Biomass.NoSolar.Biomass</t>
  </si>
  <si>
    <t>EMI.ktCO2.HR.Res.HHnew.Thermal.SH.Biomass.WH.Biomass.Solar</t>
  </si>
  <si>
    <t>EMI.ktCO2.HR.Res.HHnew.Thermal.SH.Biomass.WH.Biomass.Solar.Biomass</t>
  </si>
  <si>
    <t>EMI.ktCO2.HR.Res.HHnew.Thermal.SH.Biomass.WH.Biomass.Solar.Solar</t>
  </si>
  <si>
    <t>EMI.ktCO2.HR.Res.HHnew.Thermal.SH.Biomass.WH.LPG.NoSolar.LPG</t>
  </si>
  <si>
    <t>EMI.ktCO2.HR.Res.HHnew.Thermal.SH.Biomass.WH.LPG.Solar</t>
  </si>
  <si>
    <t>EMI.ktCO2.HR.Res.HHnew.Thermal.SH.Biomass.WH.LPG.Solar.LPG</t>
  </si>
  <si>
    <t>EMI.ktCO2.HR.Res.HHnew.Thermal.SH.Biomass.WH.LPG.Solar.Solar</t>
  </si>
  <si>
    <t>EMI.ktCO2.HR.Res.HHnew.Thermal.SH.Biomass.WH.Elc.NoSolar.Elec</t>
  </si>
  <si>
    <t>EMI.ktCO2.HR.Res.HHnew.Thermal.SH.Biomass.WH.Elc.Solar</t>
  </si>
  <si>
    <t>EMI.ktCO2.HR.Res.HHnew.Thermal.SH.Biomass.WH.Elc.Solar.Elec</t>
  </si>
  <si>
    <t>EMI.ktCO2.HR.Res.HHnew.Thermal.SH.Biomass.WH.Elc.Solar.Solar</t>
  </si>
  <si>
    <t>EMI.ktCO2.HR.Res.HHnew.Thermal.SH.Biomass.CO</t>
  </si>
  <si>
    <t>EMI.ktCO2.HR.Res.HHnew.Thermal.SH.Biomass.CO.Biomass.Biomass</t>
  </si>
  <si>
    <t>EMI.ktCO2.HR.Res.HHnew.Thermal.SH.Biomass.CO.LPG.LPG</t>
  </si>
  <si>
    <t>EMI.ktCO2.HR.Res.HHnew.Thermal.SH.Biomass.CO.Elc.Elec</t>
  </si>
  <si>
    <t>EMI.ktCO2.HR.Res.HHnew.Thermal.SH.Geo</t>
  </si>
  <si>
    <t>EMI.ktCO2.HR.Res.HHnew.Thermal.SH.Geo.SH</t>
  </si>
  <si>
    <t>EMI.ktCO2.HR.Res.HHnew.Thermal.SH.Geo.SH.Geo</t>
  </si>
  <si>
    <t>EMI.ktCO2.HR.Res.HHnew.Thermal.SH.Geo.SH.Elec</t>
  </si>
  <si>
    <t>EMI.ktCO2.HR.Res.HHnew.Thermal.SH.Geo.SC</t>
  </si>
  <si>
    <t>EMI.ktCO2.HR.Res.HHnew.Thermal.SH.Geo.SC.AC.Elec</t>
  </si>
  <si>
    <t>EMI.ktCO2.HR.Res.HHnew.Thermal.SH.Geo.WH</t>
  </si>
  <si>
    <t>EMI.ktCO2.HR.Res.HHnew.Thermal.SH.Geo.WH.Geo.NoSolar.Geo</t>
  </si>
  <si>
    <t>EMI.ktCO2.HR.Res.HHnew.Thermal.SH.Geo.WH.Geo.Solar</t>
  </si>
  <si>
    <t>EMI.ktCO2.HR.Res.HHnew.Thermal.SH.Geo.WH.Geo.Solar.Geo</t>
  </si>
  <si>
    <t>EMI.ktCO2.HR.Res.HHnew.Thermal.SH.Geo.WH.Geo.Solar.Solar</t>
  </si>
  <si>
    <t>EMI.ktCO2.HR.Res.HHnew.Thermal.SH.Geo.WH.Elc.NoSolar.Elec</t>
  </si>
  <si>
    <t>EMI.ktCO2.HR.Res.HHnew.Thermal.SH.Geo.WH.Elc.Solar</t>
  </si>
  <si>
    <t>EMI.ktCO2.HR.Res.HHnew.Thermal.SH.Geo.WH.Elc.Solar.Elec</t>
  </si>
  <si>
    <t>EMI.ktCO2.HR.Res.HHnew.Thermal.SH.Geo.WH.Elc.Solar.Solar</t>
  </si>
  <si>
    <t>EMI.ktCO2.HR.Res.HHnew.Thermal.SH.Geo.CO</t>
  </si>
  <si>
    <t>EMI.ktCO2.HR.Res.HHnew.Thermal.SH.Geo.CO.LPG.LPG</t>
  </si>
  <si>
    <t>EMI.ktCO2.HR.Res.HHnew.Thermal.SH.Geo.CO.Elc.Elec</t>
  </si>
  <si>
    <t>EMI.ktCO2.HR.Res.HHnew.Thermal.SH.DistrHeat</t>
  </si>
  <si>
    <t>EMI.ktCO2.HR.Res.HHnew.Thermal.SH.DistrHeat.SH</t>
  </si>
  <si>
    <t>EMI.ktCO2.HR.Res.HHnew.Thermal.SH.DistrHeat.SH.Steam_Distr</t>
  </si>
  <si>
    <t>EMI.ktCO2.HR.Res.HHnew.Thermal.SH.DistrHeat.SH.Elec</t>
  </si>
  <si>
    <t>EMI.ktCO2.HR.Res.HHnew.Thermal.SH.DistrHeat.SC</t>
  </si>
  <si>
    <t>EMI.ktCO2.HR.Res.HHnew.Thermal.SH.DistrHeat.SC.AC.Elec</t>
  </si>
  <si>
    <t>EMI.ktCO2.HR.Res.HHnew.Thermal.SH.DistrHeat.WH</t>
  </si>
  <si>
    <t>EMI.ktCO2.HR.Res.HHnew.Thermal.SH.DistrHeat.WH.DistrHeat.NoSolar.Steam_Distr</t>
  </si>
  <si>
    <t>EMI.ktCO2.HR.Res.HHnew.Thermal.SH.DistrHeat.WH.DistrHeat.Solar</t>
  </si>
  <si>
    <t>EMI.ktCO2.HR.Res.HHnew.Thermal.SH.DistrHeat.WH.DistrHeat.Solar.Steam_Distr</t>
  </si>
  <si>
    <t>EMI.ktCO2.HR.Res.HHnew.Thermal.SH.DistrHeat.WH.DistrHeat.Solar.Solar</t>
  </si>
  <si>
    <t>EMI.ktCO2.HR.Res.HHnew.Thermal.SH.DistrHeat.WH.Elc.NoSolar.Elec</t>
  </si>
  <si>
    <t>EMI.ktCO2.HR.Res.HHnew.Thermal.SH.DistrHeat.WH.Elc.Solar</t>
  </si>
  <si>
    <t>EMI.ktCO2.HR.Res.HHnew.Thermal.SH.DistrHeat.WH.Elc.Solar.Elec</t>
  </si>
  <si>
    <t>EMI.ktCO2.HR.Res.HHnew.Thermal.SH.DistrHeat.WH.Elc.Solar.Solar</t>
  </si>
  <si>
    <t>EMI.ktCO2.HR.Res.HHnew.Thermal.SH.DistrHeat.CO</t>
  </si>
  <si>
    <t>EMI.ktCO2.HR.Res.HHnew.Thermal.SH.DistrHeat.CO.LPG.LPG</t>
  </si>
  <si>
    <t>EMI.ktCO2.HR.Res.HHnew.Thermal.SH.DistrHeat.CO.Elc.Elec</t>
  </si>
  <si>
    <t>EMI.ktCO2.HR.Res.HHnew.Thermal.SH.AdvElc</t>
  </si>
  <si>
    <t>EMI.ktCO2.HR.Res.HHnew.Thermal.SH.AdvElc.SH</t>
  </si>
  <si>
    <t>EMI.ktCO2.HR.Res.HHnew.Thermal.SH.AdvElc.SH.Elec</t>
  </si>
  <si>
    <t>EMI.ktCO2.HR.Res.HHnew.Thermal.SH.AdvElc.SC</t>
  </si>
  <si>
    <t>EMI.ktCO2.HR.Res.HHnew.Thermal.SH.AdvElc.SC.AC.Elec</t>
  </si>
  <si>
    <t>EMI.ktCO2.HR.Res.HHnew.Thermal.SH.AdvElc.WH</t>
  </si>
  <si>
    <t>EMI.ktCO2.HR.Res.HHnew.Thermal.SH.AdvElc.WH.LPG.NoSolar.LPG</t>
  </si>
  <si>
    <t>EMI.ktCO2.HR.Res.HHnew.Thermal.SH.AdvElc.WH.LPG.Solar</t>
  </si>
  <si>
    <t>EMI.ktCO2.HR.Res.HHnew.Thermal.SH.AdvElc.WH.LPG.Solar.LPG</t>
  </si>
  <si>
    <t>EMI.ktCO2.HR.Res.HHnew.Thermal.SH.AdvElc.WH.LPG.Solar.Solar</t>
  </si>
  <si>
    <t>EMI.ktCO2.HR.Res.HHnew.Thermal.SH.AdvElc.WH.Elc.NoSolar.Elec</t>
  </si>
  <si>
    <t>EMI.ktCO2.HR.Res.HHnew.Thermal.SH.AdvElc.WH.Elc.Solar</t>
  </si>
  <si>
    <t>EMI.ktCO2.HR.Res.HHnew.Thermal.SH.AdvElc.WH.Elc.Solar.Elec</t>
  </si>
  <si>
    <t>EMI.ktCO2.HR.Res.HHnew.Thermal.SH.AdvElc.WH.Elc.Solar.Solar</t>
  </si>
  <si>
    <t>EMI.ktCO2.HR.Res.HHnew.Thermal.SH.AdvElc.CO</t>
  </si>
  <si>
    <t>EMI.ktCO2.HR.Res.HHnew.Thermal.SH.AdvElc.CO.LPG.LPG</t>
  </si>
  <si>
    <t>EMI.ktCO2.HR.Res.HHnew.Thermal.SH.AdvElc.CO.Elc.Elec</t>
  </si>
  <si>
    <t>EMI.ktCO2.HR.Res.HHnew.Thermal.SH.ConvElc</t>
  </si>
  <si>
    <t>EMI.ktCO2.HR.Res.HHnew.Thermal.SH.ConvElc.SH</t>
  </si>
  <si>
    <t>EMI.ktCO2.HR.Res.HHnew.Thermal.SH.ConvElc.SH.Elec</t>
  </si>
  <si>
    <t>EMI.ktCO2.HR.Res.HHnew.Thermal.SH.ConvElc.SC</t>
  </si>
  <si>
    <t>EMI.ktCO2.HR.Res.HHnew.Thermal.SH.ConvElc.SC.AC.Elec</t>
  </si>
  <si>
    <t>EMI.ktCO2.HR.Res.HHnew.Thermal.SH.ConvElc.WH</t>
  </si>
  <si>
    <t>EMI.ktCO2.HR.Res.HHnew.Thermal.SH.ConvElc.WH.LPG.NoSolar.LPG</t>
  </si>
  <si>
    <t>EMI.ktCO2.HR.Res.HHnew.Thermal.SH.ConvElc.WH.LPG.Solar</t>
  </si>
  <si>
    <t>EMI.ktCO2.HR.Res.HHnew.Thermal.SH.ConvElc.WH.LPG.Solar.LPG</t>
  </si>
  <si>
    <t>EMI.ktCO2.HR.Res.HHnew.Thermal.SH.ConvElc.WH.LPG.Solar.Solar</t>
  </si>
  <si>
    <t>EMI.ktCO2.HR.Res.HHnew.Thermal.SH.ConvElc.WH.Elc.NoSolar.Elec</t>
  </si>
  <si>
    <t>EMI.ktCO2.HR.Res.HHnew.Thermal.SH.ConvElc.WH.Elc.Solar</t>
  </si>
  <si>
    <t>EMI.ktCO2.HR.Res.HHnew.Thermal.SH.ConvElc.WH.Elc.Solar.Elec</t>
  </si>
  <si>
    <t>EMI.ktCO2.HR.Res.HHnew.Thermal.SH.ConvElc.WH.Elc.Solar.Solar</t>
  </si>
  <si>
    <t>EMI.ktCO2.HR.Res.HHnew.Thermal.SH.ConvElc.CO</t>
  </si>
  <si>
    <t>EMI.ktCO2.HR.Res.HHnew.Thermal.SH.ConvElc.CO.LPG.LPG</t>
  </si>
  <si>
    <t>EMI.ktCO2.HR.Res.HHnew.Thermal.SH.ConvElc.CO.Elc.Elec</t>
  </si>
  <si>
    <t>HR - Final energy consumption of new and renovated households (detailed structure)</t>
  </si>
  <si>
    <t>FEC_per_household.kWh.HR.Res.HHnew.Thermal.SH.Solids</t>
  </si>
  <si>
    <t>FEC_per_household.kWh.HR.Res.HHnew.Thermal.SH.Solids.SH</t>
  </si>
  <si>
    <t>FEC_per_household.kWh.HR.Res.HHnew.Thermal.SH.Solids.SH.Solids</t>
  </si>
  <si>
    <t>FEC_per_household.kWh.HR.Res.HHnew.Thermal.SH.Solids.SH.Elec</t>
  </si>
  <si>
    <t>FEC_per_household.kWh.HR.Res.HHnew.Thermal.SH.Solids.SC</t>
  </si>
  <si>
    <t>FEC_per_household.kWh.HR.Res.HHnew.Thermal.SH.Solids.SC.AC.Elec</t>
  </si>
  <si>
    <t>FEC_per_household.kWh.HR.Res.HHnew.Thermal.SH.Solids.WH</t>
  </si>
  <si>
    <t>FEC_per_household.kWh.HR.Res.HHnew.Thermal.SH.Solids.WH.Solids.NoSolar.Solids</t>
  </si>
  <si>
    <t>FEC_per_household.kWh.HR.Res.HHnew.Thermal.SH.Solids.WH.LPG.NoSolar.LPG</t>
  </si>
  <si>
    <t>FEC_per_household.kWh.HR.Res.HHnew.Thermal.SH.Solids.WH.LPG.Solar</t>
  </si>
  <si>
    <t>FEC_per_household.kWh.HR.Res.HHnew.Thermal.SH.Solids.WH.LPG.Solar.LPG</t>
  </si>
  <si>
    <t>FEC_per_household.kWh.HR.Res.HHnew.Thermal.SH.Solids.WH.LPG.Solar.Solar</t>
  </si>
  <si>
    <t>FEC_per_household.kWh.HR.Res.HHnew.Thermal.SH.Solids.WH.Elc.NoSolar.Elec</t>
  </si>
  <si>
    <t>FEC_per_household.kWh.HR.Res.HHnew.Thermal.SH.Solids.WH.Elc.Solar</t>
  </si>
  <si>
    <t>FEC_per_household.kWh.HR.Res.HHnew.Thermal.SH.Solids.WH.Elc.Solar.Elec</t>
  </si>
  <si>
    <t>FEC_per_household.kWh.HR.Res.HHnew.Thermal.SH.Solids.WH.Elc.Solar.Solar</t>
  </si>
  <si>
    <t>FEC_per_household.kWh.HR.Res.HHnew.Thermal.SH.Solids.CO</t>
  </si>
  <si>
    <t>FEC_per_household.kWh.HR.Res.HHnew.Thermal.SH.Solids.CO.Solids.Solids</t>
  </si>
  <si>
    <t>FEC_per_household.kWh.HR.Res.HHnew.Thermal.SH.Solids.CO.LPG.LPG</t>
  </si>
  <si>
    <t>FEC_per_household.kWh.HR.Res.HHnew.Thermal.SH.Solids.CO.Elc.Elec</t>
  </si>
  <si>
    <t>FEC_per_household.kWh.HR.Res.HHnew.Thermal.SH.LPG</t>
  </si>
  <si>
    <t>FEC_per_household.kWh.HR.Res.HHnew.Thermal.SH.LPG.SH</t>
  </si>
  <si>
    <t>FEC_per_household.kWh.HR.Res.HHnew.Thermal.SH.LPG.SH.LPG</t>
  </si>
  <si>
    <t>FEC_per_household.kWh.HR.Res.HHnew.Thermal.SH.LPG.SH.Elec</t>
  </si>
  <si>
    <t>FEC_per_household.kWh.HR.Res.HHnew.Thermal.SH.LPG.SC</t>
  </si>
  <si>
    <t>FEC_per_household.kWh.HR.Res.HHnew.Thermal.SH.LPG.SC.AC.Elec</t>
  </si>
  <si>
    <t>FEC_per_household.kWh.HR.Res.HHnew.Thermal.SH.LPG.WH</t>
  </si>
  <si>
    <t>FEC_per_household.kWh.HR.Res.HHnew.Thermal.SH.LPG.WH.LPG.NoSolar.LPG</t>
  </si>
  <si>
    <t>FEC_per_household.kWh.HR.Res.HHnew.Thermal.SH.LPG.WH.LPG.Solar</t>
  </si>
  <si>
    <t>FEC_per_household.kWh.HR.Res.HHnew.Thermal.SH.LPG.WH.LPG.Solar.LPG</t>
  </si>
  <si>
    <t>FEC_per_household.kWh.HR.Res.HHnew.Thermal.SH.LPG.WH.LPG.Solar.Solar</t>
  </si>
  <si>
    <t>FEC_per_household.kWh.HR.Res.HHnew.Thermal.SH.LPG.WH.Elc.NoSolar.Elec</t>
  </si>
  <si>
    <t>FEC_per_household.kWh.HR.Res.HHnew.Thermal.SH.LPG.WH.Elc.Solar</t>
  </si>
  <si>
    <t>FEC_per_household.kWh.HR.Res.HHnew.Thermal.SH.LPG.WH.Elc.Solar.Elec</t>
  </si>
  <si>
    <t>FEC_per_household.kWh.HR.Res.HHnew.Thermal.SH.LPG.WH.Elc.Solar.Solar</t>
  </si>
  <si>
    <t>FEC_per_household.kWh.HR.Res.HHnew.Thermal.SH.LPG.CO</t>
  </si>
  <si>
    <t>FEC_per_household.kWh.HR.Res.HHnew.Thermal.SH.LPG.CO.LPG.LPG</t>
  </si>
  <si>
    <t>FEC_per_household.kWh.HR.Res.HHnew.Thermal.SH.LPG.CO.Elc.Elec</t>
  </si>
  <si>
    <t>FEC_per_household.kWh.HR.Res.HHnew.Thermal.SH.Oil</t>
  </si>
  <si>
    <t>FEC_per_household.kWh.HR.Res.HHnew.Thermal.SH.Oil.SH</t>
  </si>
  <si>
    <t>FEC_per_household.kWh.HR.Res.HHnew.Thermal.SH.Oil.SH.Oil</t>
  </si>
  <si>
    <t>FEC_per_household.kWh.HR.Res.HHnew.Thermal.SH.Oil.SH.Elec</t>
  </si>
  <si>
    <t>FEC_per_household.kWh.HR.Res.HHnew.Thermal.SH.Oil.SC</t>
  </si>
  <si>
    <t>FEC_per_household.kWh.HR.Res.HHnew.Thermal.SH.Oil.SC.AC.Elec</t>
  </si>
  <si>
    <t>FEC_per_household.kWh.HR.Res.HHnew.Thermal.SH.Oil.WH</t>
  </si>
  <si>
    <t>FEC_per_household.kWh.HR.Res.HHnew.Thermal.SH.Oil.WH.Oil.NoSolar.Oil</t>
  </si>
  <si>
    <t>FEC_per_household.kWh.HR.Res.HHnew.Thermal.SH.Oil.WH.Oil.Solar</t>
  </si>
  <si>
    <t>FEC_per_household.kWh.HR.Res.HHnew.Thermal.SH.Oil.WH.Oil.Solar.Oil</t>
  </si>
  <si>
    <t>FEC_per_household.kWh.HR.Res.HHnew.Thermal.SH.Oil.WH.Oil.Solar.Solar</t>
  </si>
  <si>
    <t>FEC_per_household.kWh.HR.Res.HHnew.Thermal.SH.Oil.WH.Elc.NoSolar.Elec</t>
  </si>
  <si>
    <t>FEC_per_household.kWh.HR.Res.HHnew.Thermal.SH.Oil.WH.Elc.Solar</t>
  </si>
  <si>
    <t>FEC_per_household.kWh.HR.Res.HHnew.Thermal.SH.Oil.WH.Elc.Solar.Elec</t>
  </si>
  <si>
    <t>FEC_per_household.kWh.HR.Res.HHnew.Thermal.SH.Oil.WH.Elc.Solar.Solar</t>
  </si>
  <si>
    <t>FEC_per_household.kWh.HR.Res.HHnew.Thermal.SH.Oil.CO</t>
  </si>
  <si>
    <t>FEC_per_household.kWh.HR.Res.HHnew.Thermal.SH.Oil.CO.LPG.LPG</t>
  </si>
  <si>
    <t>FEC_per_household.kWh.HR.Res.HHnew.Thermal.SH.Oil.CO.Elc.Elec</t>
  </si>
  <si>
    <t>FEC_per_household.kWh.HR.Res.HHnew.Thermal.SH.Gas</t>
  </si>
  <si>
    <t>FEC_per_household.kWh.HR.Res.HHnew.Thermal.SH.Gas.SH</t>
  </si>
  <si>
    <t>FEC_per_household.kWh.HR.Res.HHnew.Thermal.SH.Gas.SH.Gas</t>
  </si>
  <si>
    <t>FEC_per_household.kWh.HR.Res.HHnew.Thermal.SH.Gas.SH.Elec</t>
  </si>
  <si>
    <t>FEC_per_household.kWh.HR.Res.HHnew.Thermal.SH.Gas.SC</t>
  </si>
  <si>
    <t>FEC_per_household.kWh.HR.Res.HHnew.Thermal.SH.Gas.SC.AC.Elec</t>
  </si>
  <si>
    <t>FEC_per_household.kWh.HR.Res.HHnew.Thermal.SH.Gas.WH</t>
  </si>
  <si>
    <t>FEC_per_household.kWh.HR.Res.HHnew.Thermal.SH.Gas.WH.Gas.NoSolar.Gas</t>
  </si>
  <si>
    <t>FEC_per_household.kWh.HR.Res.HHnew.Thermal.SH.Gas.WH.Gas.Solar</t>
  </si>
  <si>
    <t>FEC_per_household.kWh.HR.Res.HHnew.Thermal.SH.Gas.WH.Gas.Solar.Gas</t>
  </si>
  <si>
    <t>FEC_per_household.kWh.HR.Res.HHnew.Thermal.SH.Gas.WH.Gas.Solar.Solar</t>
  </si>
  <si>
    <t>FEC_per_household.kWh.HR.Res.HHnew.Thermal.SH.Gas.WH.Elc.NoSolar.Elec</t>
  </si>
  <si>
    <t>FEC_per_household.kWh.HR.Res.HHnew.Thermal.SH.Gas.WH.Elc.Solar</t>
  </si>
  <si>
    <t>FEC_per_household.kWh.HR.Res.HHnew.Thermal.SH.Gas.WH.Elc.Solar.Elec</t>
  </si>
  <si>
    <t>FEC_per_household.kWh.HR.Res.HHnew.Thermal.SH.Gas.WH.Elc.Solar.Solar</t>
  </si>
  <si>
    <t>FEC_per_household.kWh.HR.Res.HHnew.Thermal.SH.Gas.CO</t>
  </si>
  <si>
    <t>FEC_per_household.kWh.HR.Res.HHnew.Thermal.SH.Gas.CO.Gas.Gas</t>
  </si>
  <si>
    <t>FEC_per_household.kWh.HR.Res.HHnew.Thermal.SH.Gas.CO.Elc.Elec</t>
  </si>
  <si>
    <t>FEC_per_household.kWh.HR.Res.HHnew.Thermal.SH.Biomass</t>
  </si>
  <si>
    <t>FEC_per_household.kWh.HR.Res.HHnew.Thermal.SH.Biomass.SH</t>
  </si>
  <si>
    <t>FEC_per_household.kWh.HR.Res.HHnew.Thermal.SH.Biomass.SH.Biomass</t>
  </si>
  <si>
    <t>FEC_per_household.kWh.HR.Res.HHnew.Thermal.SH.Biomass.SH.Elec</t>
  </si>
  <si>
    <t>FEC_per_household.kWh.HR.Res.HHnew.Thermal.SH.Biomass.SC</t>
  </si>
  <si>
    <t>FEC_per_household.kWh.HR.Res.HHnew.Thermal.SH.Biomass.SC.AC.Elec</t>
  </si>
  <si>
    <t>FEC_per_household.kWh.HR.Res.HHnew.Thermal.SH.Biomass.WH</t>
  </si>
  <si>
    <t>FEC_per_household.kWh.HR.Res.HHnew.Thermal.SH.Biomass.WH.Biomass.NoSolar.Biomass</t>
  </si>
  <si>
    <t>FEC_per_household.kWh.HR.Res.HHnew.Thermal.SH.Biomass.WH.Biomass.Solar</t>
  </si>
  <si>
    <t>FEC_per_household.kWh.HR.Res.HHnew.Thermal.SH.Biomass.WH.Biomass.Solar.Biomass</t>
  </si>
  <si>
    <t>FEC_per_household.kWh.HR.Res.HHnew.Thermal.SH.Biomass.WH.Biomass.Solar.Solar</t>
  </si>
  <si>
    <t>FEC_per_household.kWh.HR.Res.HHnew.Thermal.SH.Biomass.WH.LPG.NoSolar.LPG</t>
  </si>
  <si>
    <t>FEC_per_household.kWh.HR.Res.HHnew.Thermal.SH.Biomass.WH.LPG.Solar</t>
  </si>
  <si>
    <t>FEC_per_household.kWh.HR.Res.HHnew.Thermal.SH.Biomass.WH.LPG.Solar.LPG</t>
  </si>
  <si>
    <t>FEC_per_household.kWh.HR.Res.HHnew.Thermal.SH.Biomass.WH.LPG.Solar.Solar</t>
  </si>
  <si>
    <t>FEC_per_household.kWh.HR.Res.HHnew.Thermal.SH.Biomass.WH.Elc.NoSolar.Elec</t>
  </si>
  <si>
    <t>FEC_per_household.kWh.HR.Res.HHnew.Thermal.SH.Biomass.WH.Elc.Solar</t>
  </si>
  <si>
    <t>FEC_per_household.kWh.HR.Res.HHnew.Thermal.SH.Biomass.WH.Elc.Solar.Elec</t>
  </si>
  <si>
    <t>FEC_per_household.kWh.HR.Res.HHnew.Thermal.SH.Biomass.WH.Elc.Solar.Solar</t>
  </si>
  <si>
    <t>FEC_per_household.kWh.HR.Res.HHnew.Thermal.SH.Biomass.CO</t>
  </si>
  <si>
    <t>FEC_per_household.kWh.HR.Res.HHnew.Thermal.SH.Biomass.CO.Biomass.Biomass</t>
  </si>
  <si>
    <t>FEC_per_household.kWh.HR.Res.HHnew.Thermal.SH.Biomass.CO.LPG.LPG</t>
  </si>
  <si>
    <t>FEC_per_household.kWh.HR.Res.HHnew.Thermal.SH.Biomass.CO.Elc.Elec</t>
  </si>
  <si>
    <t>FEC_per_household.kWh.HR.Res.HHnew.Thermal.SH.Geo</t>
  </si>
  <si>
    <t>FEC_per_household.kWh.HR.Res.HHnew.Thermal.SH.Geo.SH</t>
  </si>
  <si>
    <t>FEC_per_household.kWh.HR.Res.HHnew.Thermal.SH.Geo.SH.Geo</t>
  </si>
  <si>
    <t>FEC_per_household.kWh.HR.Res.HHnew.Thermal.SH.Geo.SH.Elec</t>
  </si>
  <si>
    <t>FEC_per_household.kWh.HR.Res.HHnew.Thermal.SH.Geo.SC</t>
  </si>
  <si>
    <t>FEC_per_household.kWh.HR.Res.HHnew.Thermal.SH.Geo.SC.AC.Elec</t>
  </si>
  <si>
    <t>FEC_per_household.kWh.HR.Res.HHnew.Thermal.SH.Geo.WH</t>
  </si>
  <si>
    <t>FEC_per_household.kWh.HR.Res.HHnew.Thermal.SH.Geo.WH.Geo.NoSolar.Geo</t>
  </si>
  <si>
    <t>FEC_per_household.kWh.HR.Res.HHnew.Thermal.SH.Geo.WH.Geo.Solar</t>
  </si>
  <si>
    <t>FEC_per_household.kWh.HR.Res.HHnew.Thermal.SH.Geo.WH.Geo.Solar.Geo</t>
  </si>
  <si>
    <t>FEC_per_household.kWh.HR.Res.HHnew.Thermal.SH.Geo.WH.Geo.Solar.Solar</t>
  </si>
  <si>
    <t>FEC_per_household.kWh.HR.Res.HHnew.Thermal.SH.Geo.WH.Elc.NoSolar.Elec</t>
  </si>
  <si>
    <t>FEC_per_household.kWh.HR.Res.HHnew.Thermal.SH.Geo.WH.Elc.Solar</t>
  </si>
  <si>
    <t>FEC_per_household.kWh.HR.Res.HHnew.Thermal.SH.Geo.WH.Elc.Solar.Elec</t>
  </si>
  <si>
    <t>FEC_per_household.kWh.HR.Res.HHnew.Thermal.SH.Geo.WH.Elc.Solar.Solar</t>
  </si>
  <si>
    <t>FEC_per_household.kWh.HR.Res.HHnew.Thermal.SH.Geo.CO</t>
  </si>
  <si>
    <t>FEC_per_household.kWh.HR.Res.HHnew.Thermal.SH.Geo.CO.LPG.LPG</t>
  </si>
  <si>
    <t>FEC_per_household.kWh.HR.Res.HHnew.Thermal.SH.Geo.CO.Elc.Elec</t>
  </si>
  <si>
    <t>FEC_per_household.kWh.HR.Res.HHnew.Thermal.SH.DistrHeat</t>
  </si>
  <si>
    <t>FEC_per_household.kWh.HR.Res.HHnew.Thermal.SH.DistrHeat.SH</t>
  </si>
  <si>
    <t>FEC_per_household.kWh.HR.Res.HHnew.Thermal.SH.DistrHeat.SH.Steam_Distr</t>
  </si>
  <si>
    <t>FEC_per_household.kWh.HR.Res.HHnew.Thermal.SH.DistrHeat.SH.Elec</t>
  </si>
  <si>
    <t>FEC_per_household.kWh.HR.Res.HHnew.Thermal.SH.DistrHeat.SC</t>
  </si>
  <si>
    <t>FEC_per_household.kWh.HR.Res.HHnew.Thermal.SH.DistrHeat.SC.AC.Elec</t>
  </si>
  <si>
    <t>FEC_per_household.kWh.HR.Res.HHnew.Thermal.SH.DistrHeat.WH</t>
  </si>
  <si>
    <t>FEC_per_household.kWh.HR.Res.HHnew.Thermal.SH.DistrHeat.WH.DistrHeat.NoSolar.Steam_Distr</t>
  </si>
  <si>
    <t>FEC_per_household.kWh.HR.Res.HHnew.Thermal.SH.DistrHeat.WH.DistrHeat.Solar</t>
  </si>
  <si>
    <t>FEC_per_household.kWh.HR.Res.HHnew.Thermal.SH.DistrHeat.WH.DistrHeat.Solar.Steam_Distr</t>
  </si>
  <si>
    <t>FEC_per_household.kWh.HR.Res.HHnew.Thermal.SH.DistrHeat.WH.DistrHeat.Solar.Solar</t>
  </si>
  <si>
    <t>FEC_per_household.kWh.HR.Res.HHnew.Thermal.SH.DistrHeat.WH.Elc.NoSolar.Elec</t>
  </si>
  <si>
    <t>FEC_per_household.kWh.HR.Res.HHnew.Thermal.SH.DistrHeat.WH.Elc.Solar</t>
  </si>
  <si>
    <t>FEC_per_household.kWh.HR.Res.HHnew.Thermal.SH.DistrHeat.WH.Elc.Solar.Elec</t>
  </si>
  <si>
    <t>FEC_per_household.kWh.HR.Res.HHnew.Thermal.SH.DistrHeat.WH.Elc.Solar.Solar</t>
  </si>
  <si>
    <t>FEC_per_household.kWh.HR.Res.HHnew.Thermal.SH.DistrHeat.CO</t>
  </si>
  <si>
    <t>FEC_per_household.kWh.HR.Res.HHnew.Thermal.SH.DistrHeat.CO.LPG.LPG</t>
  </si>
  <si>
    <t>FEC_per_household.kWh.HR.Res.HHnew.Thermal.SH.DistrHeat.CO.Elc.Elec</t>
  </si>
  <si>
    <t>FEC_per_household.kWh.HR.Res.HHnew.Thermal.SH.AdvElc</t>
  </si>
  <si>
    <t>FEC_per_household.kWh.HR.Res.HHnew.Thermal.SH.AdvElc.SH</t>
  </si>
  <si>
    <t>FEC_per_household.kWh.HR.Res.HHnew.Thermal.SH.AdvElc.SH.Elec</t>
  </si>
  <si>
    <t>FEC_per_household.kWh.HR.Res.HHnew.Thermal.SH.AdvElc.SC</t>
  </si>
  <si>
    <t>FEC_per_household.kWh.HR.Res.HHnew.Thermal.SH.AdvElc.SC.AC.Elec</t>
  </si>
  <si>
    <t>FEC_per_household.kWh.HR.Res.HHnew.Thermal.SH.AdvElc.WH</t>
  </si>
  <si>
    <t>FEC_per_household.kWh.HR.Res.HHnew.Thermal.SH.AdvElc.WH.LPG.NoSolar.LPG</t>
  </si>
  <si>
    <t>FEC_per_household.kWh.HR.Res.HHnew.Thermal.SH.AdvElc.WH.LPG.Solar</t>
  </si>
  <si>
    <t>FEC_per_household.kWh.HR.Res.HHnew.Thermal.SH.AdvElc.WH.LPG.Solar.LPG</t>
  </si>
  <si>
    <t>FEC_per_household.kWh.HR.Res.HHnew.Thermal.SH.AdvElc.WH.LPG.Solar.Solar</t>
  </si>
  <si>
    <t>FEC_per_household.kWh.HR.Res.HHnew.Thermal.SH.AdvElc.WH.Elc.NoSolar.Elec</t>
  </si>
  <si>
    <t>FEC_per_household.kWh.HR.Res.HHnew.Thermal.SH.AdvElc.WH.Elc.Solar</t>
  </si>
  <si>
    <t>FEC_per_household.kWh.HR.Res.HHnew.Thermal.SH.AdvElc.WH.Elc.Solar.Elec</t>
  </si>
  <si>
    <t>FEC_per_household.kWh.HR.Res.HHnew.Thermal.SH.AdvElc.WH.Elc.Solar.Solar</t>
  </si>
  <si>
    <t>FEC_per_household.kWh.HR.Res.HHnew.Thermal.SH.AdvElc.CO</t>
  </si>
  <si>
    <t>FEC_per_household.kWh.HR.Res.HHnew.Thermal.SH.AdvElc.CO.LPG.LPG</t>
  </si>
  <si>
    <t>FEC_per_household.kWh.HR.Res.HHnew.Thermal.SH.AdvElc.CO.Elc.Elec</t>
  </si>
  <si>
    <t>FEC_per_household.kWh.HR.Res.HHnew.Thermal.SH.ConvElc</t>
  </si>
  <si>
    <t>FEC_per_household.kWh.HR.Res.HHnew.Thermal.SH.ConvElc.SH</t>
  </si>
  <si>
    <t>FEC_per_household.kWh.HR.Res.HHnew.Thermal.SH.ConvElc.SH.Elec</t>
  </si>
  <si>
    <t>FEC_per_household.kWh.HR.Res.HHnew.Thermal.SH.ConvElc.SC</t>
  </si>
  <si>
    <t>FEC_per_household.kWh.HR.Res.HHnew.Thermal.SH.ConvElc.SC.AC.Elec</t>
  </si>
  <si>
    <t>FEC_per_household.kWh.HR.Res.HHnew.Thermal.SH.ConvElc.WH</t>
  </si>
  <si>
    <t>FEC_per_household.kWh.HR.Res.HHnew.Thermal.SH.ConvElc.WH.LPG.NoSolar.LPG</t>
  </si>
  <si>
    <t>FEC_per_household.kWh.HR.Res.HHnew.Thermal.SH.ConvElc.WH.LPG.Solar</t>
  </si>
  <si>
    <t>FEC_per_household.kWh.HR.Res.HHnew.Thermal.SH.ConvElc.WH.LPG.Solar.LPG</t>
  </si>
  <si>
    <t>FEC_per_household.kWh.HR.Res.HHnew.Thermal.SH.ConvElc.WH.LPG.Solar.Solar</t>
  </si>
  <si>
    <t>FEC_per_household.kWh.HR.Res.HHnew.Thermal.SH.ConvElc.WH.Elc.NoSolar.Elec</t>
  </si>
  <si>
    <t>FEC_per_household.kWh.HR.Res.HHnew.Thermal.SH.ConvElc.WH.Elc.Solar</t>
  </si>
  <si>
    <t>FEC_per_household.kWh.HR.Res.HHnew.Thermal.SH.ConvElc.WH.Elc.Solar.Elec</t>
  </si>
  <si>
    <t>FEC_per_household.kWh.HR.Res.HHnew.Thermal.SH.ConvElc.WH.Elc.Solar.Solar</t>
  </si>
  <si>
    <t>FEC_per_household.kWh.HR.Res.HHnew.Thermal.SH.ConvElc.CO</t>
  </si>
  <si>
    <t>FEC_per_household.kWh.HR.Res.HHnew.Thermal.SH.ConvElc.CO.LPG.LPG</t>
  </si>
  <si>
    <t>FEC_per_household.kWh.HR.Res.HHnew.Thermal.SH.ConvElc.CO.Elc.Elec</t>
  </si>
  <si>
    <t>HR - Thermal energy service of new and renovated households (detailed structure)</t>
  </si>
  <si>
    <t>TES_per_household.kWh.HR.Res.HHnew.Thermal.SH.Solids</t>
  </si>
  <si>
    <t>TES_per_household.kWh.HR.Res.HHnew.Thermal.SH.Solids.SH</t>
  </si>
  <si>
    <t>TES_per_household.kWh.HR.Res.HHnew.Thermal.SH.Solids.SH.Solids</t>
  </si>
  <si>
    <t>TES_per_household.kWh.HR.Res.HHnew.Thermal.SH.Solids.SH.Elec</t>
  </si>
  <si>
    <t>TES_per_household.kWh.HR.Res.HHnew.Thermal.SH.Solids.SC</t>
  </si>
  <si>
    <t>TES_per_household.kWh.HR.Res.HHnew.Thermal.SH.Solids.SC.AC.Elec</t>
  </si>
  <si>
    <t>TES_per_household.kWh.HR.Res.HHnew.Thermal.SH.Solids.WH</t>
  </si>
  <si>
    <t>TES_per_household.kWh.HR.Res.HHnew.Thermal.SH.Solids.WH.Solids.NoSolar.Solids</t>
  </si>
  <si>
    <t>TES_per_household.kWh.HR.Res.HHnew.Thermal.SH.Solids.WH.LPG.NoSolar.LPG</t>
  </si>
  <si>
    <t>TES_per_household.kWh.HR.Res.HHnew.Thermal.SH.Solids.WH.LPG.Solar</t>
  </si>
  <si>
    <t>TES_per_household.kWh.HR.Res.HHnew.Thermal.SH.Solids.WH.LPG.Solar.LPG</t>
  </si>
  <si>
    <t>TES_per_household.kWh.HR.Res.HHnew.Thermal.SH.Solids.WH.LPG.Solar.Solar</t>
  </si>
  <si>
    <t>TES_per_household.kWh.HR.Res.HHnew.Thermal.SH.Solids.WH.Elc.NoSolar.Elec</t>
  </si>
  <si>
    <t>TES_per_household.kWh.HR.Res.HHnew.Thermal.SH.Solids.WH.Elc.Solar</t>
  </si>
  <si>
    <t>TES_per_household.kWh.HR.Res.HHnew.Thermal.SH.Solids.WH.Elc.Solar.Elec</t>
  </si>
  <si>
    <t>TES_per_household.kWh.HR.Res.HHnew.Thermal.SH.Solids.WH.Elc.Solar.Solar</t>
  </si>
  <si>
    <t>TES_per_household.kWh.HR.Res.HHnew.Thermal.SH.Solids.CO</t>
  </si>
  <si>
    <t>TES_per_household.kWh.HR.Res.HHnew.Thermal.SH.Solids.CO.Solids.Solids</t>
  </si>
  <si>
    <t>TES_per_household.kWh.HR.Res.HHnew.Thermal.SH.Solids.CO.LPG.LPG</t>
  </si>
  <si>
    <t>TES_per_household.kWh.HR.Res.HHnew.Thermal.SH.Solids.CO.Elc.Elec</t>
  </si>
  <si>
    <t>TES_per_household.kWh.HR.Res.HHnew.Thermal.SH.LPG</t>
  </si>
  <si>
    <t>TES_per_household.kWh.HR.Res.HHnew.Thermal.SH.LPG.SH</t>
  </si>
  <si>
    <t>TES_per_household.kWh.HR.Res.HHnew.Thermal.SH.LPG.SH.LPG</t>
  </si>
  <si>
    <t>TES_per_household.kWh.HR.Res.HHnew.Thermal.SH.LPG.SH.Elec</t>
  </si>
  <si>
    <t>TES_per_household.kWh.HR.Res.HHnew.Thermal.SH.LPG.SC</t>
  </si>
  <si>
    <t>TES_per_household.kWh.HR.Res.HHnew.Thermal.SH.LPG.SC.AC.Elec</t>
  </si>
  <si>
    <t>TES_per_household.kWh.HR.Res.HHnew.Thermal.SH.LPG.WH</t>
  </si>
  <si>
    <t>TES_per_household.kWh.HR.Res.HHnew.Thermal.SH.LPG.WH.LPG.NoSolar.LPG</t>
  </si>
  <si>
    <t>TES_per_household.kWh.HR.Res.HHnew.Thermal.SH.LPG.WH.LPG.Solar</t>
  </si>
  <si>
    <t>TES_per_household.kWh.HR.Res.HHnew.Thermal.SH.LPG.WH.LPG.Solar.LPG</t>
  </si>
  <si>
    <t>TES_per_household.kWh.HR.Res.HHnew.Thermal.SH.LPG.WH.LPG.Solar.Solar</t>
  </si>
  <si>
    <t>TES_per_household.kWh.HR.Res.HHnew.Thermal.SH.LPG.WH.Elc.NoSolar.Elec</t>
  </si>
  <si>
    <t>TES_per_household.kWh.HR.Res.HHnew.Thermal.SH.LPG.WH.Elc.Solar</t>
  </si>
  <si>
    <t>TES_per_household.kWh.HR.Res.HHnew.Thermal.SH.LPG.WH.Elc.Solar.Elec</t>
  </si>
  <si>
    <t>TES_per_household.kWh.HR.Res.HHnew.Thermal.SH.LPG.WH.Elc.Solar.Solar</t>
  </si>
  <si>
    <t>TES_per_household.kWh.HR.Res.HHnew.Thermal.SH.LPG.CO</t>
  </si>
  <si>
    <t>TES_per_household.kWh.HR.Res.HHnew.Thermal.SH.LPG.CO.LPG.LPG</t>
  </si>
  <si>
    <t>TES_per_household.kWh.HR.Res.HHnew.Thermal.SH.LPG.CO.Elc.Elec</t>
  </si>
  <si>
    <t>TES_per_household.kWh.HR.Res.HHnew.Thermal.SH.Oil</t>
  </si>
  <si>
    <t>TES_per_household.kWh.HR.Res.HHnew.Thermal.SH.Oil.SH</t>
  </si>
  <si>
    <t>TES_per_household.kWh.HR.Res.HHnew.Thermal.SH.Oil.SH.Oil</t>
  </si>
  <si>
    <t>TES_per_household.kWh.HR.Res.HHnew.Thermal.SH.Oil.SH.Elec</t>
  </si>
  <si>
    <t>TES_per_household.kWh.HR.Res.HHnew.Thermal.SH.Oil.SC</t>
  </si>
  <si>
    <t>TES_per_household.kWh.HR.Res.HHnew.Thermal.SH.Oil.SC.AC.Elec</t>
  </si>
  <si>
    <t>TES_per_household.kWh.HR.Res.HHnew.Thermal.SH.Oil.WH</t>
  </si>
  <si>
    <t>TES_per_household.kWh.HR.Res.HHnew.Thermal.SH.Oil.WH.Oil.NoSolar.Oil</t>
  </si>
  <si>
    <t>TES_per_household.kWh.HR.Res.HHnew.Thermal.SH.Oil.WH.Oil.Solar</t>
  </si>
  <si>
    <t>TES_per_household.kWh.HR.Res.HHnew.Thermal.SH.Oil.WH.Oil.Solar.Oil</t>
  </si>
  <si>
    <t>TES_per_household.kWh.HR.Res.HHnew.Thermal.SH.Oil.WH.Oil.Solar.Solar</t>
  </si>
  <si>
    <t>TES_per_household.kWh.HR.Res.HHnew.Thermal.SH.Oil.WH.Elc.NoSolar.Elec</t>
  </si>
  <si>
    <t>TES_per_household.kWh.HR.Res.HHnew.Thermal.SH.Oil.WH.Elc.Solar</t>
  </si>
  <si>
    <t>TES_per_household.kWh.HR.Res.HHnew.Thermal.SH.Oil.WH.Elc.Solar.Elec</t>
  </si>
  <si>
    <t>TES_per_household.kWh.HR.Res.HHnew.Thermal.SH.Oil.WH.Elc.Solar.Solar</t>
  </si>
  <si>
    <t>TES_per_household.kWh.HR.Res.HHnew.Thermal.SH.Oil.CO</t>
  </si>
  <si>
    <t>TES_per_household.kWh.HR.Res.HHnew.Thermal.SH.Oil.CO.LPG.LPG</t>
  </si>
  <si>
    <t>TES_per_household.kWh.HR.Res.HHnew.Thermal.SH.Oil.CO.Elc.Elec</t>
  </si>
  <si>
    <t>TES_per_household.kWh.HR.Res.HHnew.Thermal.SH.Gas</t>
  </si>
  <si>
    <t>TES_per_household.kWh.HR.Res.HHnew.Thermal.SH.Gas.SH</t>
  </si>
  <si>
    <t>TES_per_household.kWh.HR.Res.HHnew.Thermal.SH.Gas.SH.Gas</t>
  </si>
  <si>
    <t>TES_per_household.kWh.HR.Res.HHnew.Thermal.SH.Gas.SH.Elec</t>
  </si>
  <si>
    <t>TES_per_household.kWh.HR.Res.HHnew.Thermal.SH.Gas.SC</t>
  </si>
  <si>
    <t>TES_per_household.kWh.HR.Res.HHnew.Thermal.SH.Gas.SC.AC.Elec</t>
  </si>
  <si>
    <t>TES_per_household.kWh.HR.Res.HHnew.Thermal.SH.Gas.WH</t>
  </si>
  <si>
    <t>TES_per_household.kWh.HR.Res.HHnew.Thermal.SH.Gas.WH.Gas.NoSolar.Gas</t>
  </si>
  <si>
    <t>TES_per_household.kWh.HR.Res.HHnew.Thermal.SH.Gas.WH.Gas.Solar</t>
  </si>
  <si>
    <t>TES_per_household.kWh.HR.Res.HHnew.Thermal.SH.Gas.WH.Gas.Solar.Gas</t>
  </si>
  <si>
    <t>TES_per_household.kWh.HR.Res.HHnew.Thermal.SH.Gas.WH.Gas.Solar.Solar</t>
  </si>
  <si>
    <t>TES_per_household.kWh.HR.Res.HHnew.Thermal.SH.Gas.WH.Elc.NoSolar.Elec</t>
  </si>
  <si>
    <t>TES_per_household.kWh.HR.Res.HHnew.Thermal.SH.Gas.WH.Elc.Solar</t>
  </si>
  <si>
    <t>TES_per_household.kWh.HR.Res.HHnew.Thermal.SH.Gas.WH.Elc.Solar.Elec</t>
  </si>
  <si>
    <t>TES_per_household.kWh.HR.Res.HHnew.Thermal.SH.Gas.WH.Elc.Solar.Solar</t>
  </si>
  <si>
    <t>TES_per_household.kWh.HR.Res.HHnew.Thermal.SH.Gas.CO</t>
  </si>
  <si>
    <t>TES_per_household.kWh.HR.Res.HHnew.Thermal.SH.Gas.CO.Gas.Gas</t>
  </si>
  <si>
    <t>TES_per_household.kWh.HR.Res.HHnew.Thermal.SH.Gas.CO.Elc.Elec</t>
  </si>
  <si>
    <t>TES_per_household.kWh.HR.Res.HHnew.Thermal.SH.Biomass</t>
  </si>
  <si>
    <t>TES_per_household.kWh.HR.Res.HHnew.Thermal.SH.Biomass.SH</t>
  </si>
  <si>
    <t>TES_per_household.kWh.HR.Res.HHnew.Thermal.SH.Biomass.SH.Biomass</t>
  </si>
  <si>
    <t>TES_per_household.kWh.HR.Res.HHnew.Thermal.SH.Biomass.SH.Elec</t>
  </si>
  <si>
    <t>TES_per_household.kWh.HR.Res.HHnew.Thermal.SH.Biomass.SC</t>
  </si>
  <si>
    <t>TES_per_household.kWh.HR.Res.HHnew.Thermal.SH.Biomass.SC.AC.Elec</t>
  </si>
  <si>
    <t>TES_per_household.kWh.HR.Res.HHnew.Thermal.SH.Biomass.WH</t>
  </si>
  <si>
    <t>TES_per_household.kWh.HR.Res.HHnew.Thermal.SH.Biomass.WH.Biomass.NoSolar.Biomass</t>
  </si>
  <si>
    <t>TES_per_household.kWh.HR.Res.HHnew.Thermal.SH.Biomass.WH.Biomass.Solar</t>
  </si>
  <si>
    <t>TES_per_household.kWh.HR.Res.HHnew.Thermal.SH.Biomass.WH.Biomass.Solar.Biomass</t>
  </si>
  <si>
    <t>TES_per_household.kWh.HR.Res.HHnew.Thermal.SH.Biomass.WH.Biomass.Solar.Solar</t>
  </si>
  <si>
    <t>TES_per_household.kWh.HR.Res.HHnew.Thermal.SH.Biomass.WH.LPG.NoSolar.LPG</t>
  </si>
  <si>
    <t>TES_per_household.kWh.HR.Res.HHnew.Thermal.SH.Biomass.WH.LPG.Solar</t>
  </si>
  <si>
    <t>TES_per_household.kWh.HR.Res.HHnew.Thermal.SH.Biomass.WH.LPG.Solar.LPG</t>
  </si>
  <si>
    <t>TES_per_household.kWh.HR.Res.HHnew.Thermal.SH.Biomass.WH.LPG.Solar.Solar</t>
  </si>
  <si>
    <t>TES_per_household.kWh.HR.Res.HHnew.Thermal.SH.Biomass.WH.Elc.NoSolar.Elec</t>
  </si>
  <si>
    <t>TES_per_household.kWh.HR.Res.HHnew.Thermal.SH.Biomass.WH.Elc.Solar</t>
  </si>
  <si>
    <t>TES_per_household.kWh.HR.Res.HHnew.Thermal.SH.Biomass.WH.Elc.Solar.Elec</t>
  </si>
  <si>
    <t>TES_per_household.kWh.HR.Res.HHnew.Thermal.SH.Biomass.WH.Elc.Solar.Solar</t>
  </si>
  <si>
    <t>TES_per_household.kWh.HR.Res.HHnew.Thermal.SH.Biomass.CO</t>
  </si>
  <si>
    <t>TES_per_household.kWh.HR.Res.HHnew.Thermal.SH.Biomass.CO.Biomass.Biomass</t>
  </si>
  <si>
    <t>TES_per_household.kWh.HR.Res.HHnew.Thermal.SH.Biomass.CO.LPG.LPG</t>
  </si>
  <si>
    <t>TES_per_household.kWh.HR.Res.HHnew.Thermal.SH.Biomass.CO.Elc.Elec</t>
  </si>
  <si>
    <t>TES_per_household.kWh.HR.Res.HHnew.Thermal.SH.Geo</t>
  </si>
  <si>
    <t>TES_per_household.kWh.HR.Res.HHnew.Thermal.SH.Geo.SH</t>
  </si>
  <si>
    <t>TES_per_household.kWh.HR.Res.HHnew.Thermal.SH.Geo.SH.Geo</t>
  </si>
  <si>
    <t>TES_per_household.kWh.HR.Res.HHnew.Thermal.SH.Geo.SH.Elec</t>
  </si>
  <si>
    <t>TES_per_household.kWh.HR.Res.HHnew.Thermal.SH.Geo.SC</t>
  </si>
  <si>
    <t>TES_per_household.kWh.HR.Res.HHnew.Thermal.SH.Geo.SC.AC.Elec</t>
  </si>
  <si>
    <t>TES_per_household.kWh.HR.Res.HHnew.Thermal.SH.Geo.WH</t>
  </si>
  <si>
    <t>TES_per_household.kWh.HR.Res.HHnew.Thermal.SH.Geo.WH.Geo.NoSolar.Geo</t>
  </si>
  <si>
    <t>TES_per_household.kWh.HR.Res.HHnew.Thermal.SH.Geo.WH.Geo.Solar</t>
  </si>
  <si>
    <t>TES_per_household.kWh.HR.Res.HHnew.Thermal.SH.Geo.WH.Geo.Solar.Geo</t>
  </si>
  <si>
    <t>TES_per_household.kWh.HR.Res.HHnew.Thermal.SH.Geo.WH.Geo.Solar.Solar</t>
  </si>
  <si>
    <t>TES_per_household.kWh.HR.Res.HHnew.Thermal.SH.Geo.WH.Elc.NoSolar.Elec</t>
  </si>
  <si>
    <t>TES_per_household.kWh.HR.Res.HHnew.Thermal.SH.Geo.WH.Elc.Solar</t>
  </si>
  <si>
    <t>TES_per_household.kWh.HR.Res.HHnew.Thermal.SH.Geo.WH.Elc.Solar.Elec</t>
  </si>
  <si>
    <t>TES_per_household.kWh.HR.Res.HHnew.Thermal.SH.Geo.WH.Elc.Solar.Solar</t>
  </si>
  <si>
    <t>TES_per_household.kWh.HR.Res.HHnew.Thermal.SH.Geo.CO</t>
  </si>
  <si>
    <t>TES_per_household.kWh.HR.Res.HHnew.Thermal.SH.Geo.CO.LPG.LPG</t>
  </si>
  <si>
    <t>TES_per_household.kWh.HR.Res.HHnew.Thermal.SH.Geo.CO.Elc.Elec</t>
  </si>
  <si>
    <t>TES_per_household.kWh.HR.Res.HHnew.Thermal.SH.DistrHeat</t>
  </si>
  <si>
    <t>TES_per_household.kWh.HR.Res.HHnew.Thermal.SH.DistrHeat.SH</t>
  </si>
  <si>
    <t>TES_per_household.kWh.HR.Res.HHnew.Thermal.SH.DistrHeat.SH.Steam_Distr</t>
  </si>
  <si>
    <t>TES_per_household.kWh.HR.Res.HHnew.Thermal.SH.DistrHeat.SH.Elec</t>
  </si>
  <si>
    <t>TES_per_household.kWh.HR.Res.HHnew.Thermal.SH.DistrHeat.SC</t>
  </si>
  <si>
    <t>TES_per_household.kWh.HR.Res.HHnew.Thermal.SH.DistrHeat.SC.AC.Elec</t>
  </si>
  <si>
    <t>TES_per_household.kWh.HR.Res.HHnew.Thermal.SH.DistrHeat.WH</t>
  </si>
  <si>
    <t>TES_per_household.kWh.HR.Res.HHnew.Thermal.SH.DistrHeat.WH.DistrHeat.NoSolar.Steam_Distr</t>
  </si>
  <si>
    <t>TES_per_household.kWh.HR.Res.HHnew.Thermal.SH.DistrHeat.WH.DistrHeat.Solar</t>
  </si>
  <si>
    <t>TES_per_household.kWh.HR.Res.HHnew.Thermal.SH.DistrHeat.WH.DistrHeat.Solar.Steam_Distr</t>
  </si>
  <si>
    <t>TES_per_household.kWh.HR.Res.HHnew.Thermal.SH.DistrHeat.WH.DistrHeat.Solar.Solar</t>
  </si>
  <si>
    <t>TES_per_household.kWh.HR.Res.HHnew.Thermal.SH.DistrHeat.WH.Elc.NoSolar.Elec</t>
  </si>
  <si>
    <t>TES_per_household.kWh.HR.Res.HHnew.Thermal.SH.DistrHeat.WH.Elc.Solar</t>
  </si>
  <si>
    <t>TES_per_household.kWh.HR.Res.HHnew.Thermal.SH.DistrHeat.WH.Elc.Solar.Elec</t>
  </si>
  <si>
    <t>TES_per_household.kWh.HR.Res.HHnew.Thermal.SH.DistrHeat.WH.Elc.Solar.Solar</t>
  </si>
  <si>
    <t>TES_per_household.kWh.HR.Res.HHnew.Thermal.SH.DistrHeat.CO</t>
  </si>
  <si>
    <t>TES_per_household.kWh.HR.Res.HHnew.Thermal.SH.DistrHeat.CO.LPG.LPG</t>
  </si>
  <si>
    <t>TES_per_household.kWh.HR.Res.HHnew.Thermal.SH.DistrHeat.CO.Elc.Elec</t>
  </si>
  <si>
    <t>TES_per_household.kWh.HR.Res.HHnew.Thermal.SH.AdvElc</t>
  </si>
  <si>
    <t>TES_per_household.kWh.HR.Res.HHnew.Thermal.SH.AdvElc.SH</t>
  </si>
  <si>
    <t>TES_per_household.kWh.HR.Res.HHnew.Thermal.SH.AdvElc.SH.Elec</t>
  </si>
  <si>
    <t>TES_per_household.kWh.HR.Res.HHnew.Thermal.SH.AdvElc.SC</t>
  </si>
  <si>
    <t>TES_per_household.kWh.HR.Res.HHnew.Thermal.SH.AdvElc.SC.AC.Elec</t>
  </si>
  <si>
    <t>TES_per_household.kWh.HR.Res.HHnew.Thermal.SH.AdvElc.WH</t>
  </si>
  <si>
    <t>TES_per_household.kWh.HR.Res.HHnew.Thermal.SH.AdvElc.WH.LPG.NoSolar.LPG</t>
  </si>
  <si>
    <t>TES_per_household.kWh.HR.Res.HHnew.Thermal.SH.AdvElc.WH.LPG.Solar</t>
  </si>
  <si>
    <t>TES_per_household.kWh.HR.Res.HHnew.Thermal.SH.AdvElc.WH.LPG.Solar.LPG</t>
  </si>
  <si>
    <t>TES_per_household.kWh.HR.Res.HHnew.Thermal.SH.AdvElc.WH.LPG.Solar.Solar</t>
  </si>
  <si>
    <t>TES_per_household.kWh.HR.Res.HHnew.Thermal.SH.AdvElc.WH.Elc.NoSolar.Elec</t>
  </si>
  <si>
    <t>TES_per_household.kWh.HR.Res.HHnew.Thermal.SH.AdvElc.WH.Elc.Solar</t>
  </si>
  <si>
    <t>TES_per_household.kWh.HR.Res.HHnew.Thermal.SH.AdvElc.WH.Elc.Solar.Elec</t>
  </si>
  <si>
    <t>TES_per_household.kWh.HR.Res.HHnew.Thermal.SH.AdvElc.WH.Elc.Solar.Solar</t>
  </si>
  <si>
    <t>TES_per_household.kWh.HR.Res.HHnew.Thermal.SH.AdvElc.CO</t>
  </si>
  <si>
    <t>TES_per_household.kWh.HR.Res.HHnew.Thermal.SH.AdvElc.CO.LPG.LPG</t>
  </si>
  <si>
    <t>TES_per_household.kWh.HR.Res.HHnew.Thermal.SH.AdvElc.CO.Elc.Elec</t>
  </si>
  <si>
    <t>TES_per_household.kWh.HR.Res.HHnew.Thermal.SH.ConvElc</t>
  </si>
  <si>
    <t>TES_per_household.kWh.HR.Res.HHnew.Thermal.SH.ConvElc.SH</t>
  </si>
  <si>
    <t>TES_per_household.kWh.HR.Res.HHnew.Thermal.SH.ConvElc.SH.Elec</t>
  </si>
  <si>
    <t>TES_per_household.kWh.HR.Res.HHnew.Thermal.SH.ConvElc.SC</t>
  </si>
  <si>
    <t>TES_per_household.kWh.HR.Res.HHnew.Thermal.SH.ConvElc.SC.AC.Elec</t>
  </si>
  <si>
    <t>TES_per_household.kWh.HR.Res.HHnew.Thermal.SH.ConvElc.WH</t>
  </si>
  <si>
    <t>TES_per_household.kWh.HR.Res.HHnew.Thermal.SH.ConvElc.WH.LPG.NoSolar.LPG</t>
  </si>
  <si>
    <t>TES_per_household.kWh.HR.Res.HHnew.Thermal.SH.ConvElc.WH.LPG.Solar</t>
  </si>
  <si>
    <t>TES_per_household.kWh.HR.Res.HHnew.Thermal.SH.ConvElc.WH.LPG.Solar.LPG</t>
  </si>
  <si>
    <t>TES_per_household.kWh.HR.Res.HHnew.Thermal.SH.ConvElc.WH.LPG.Solar.Solar</t>
  </si>
  <si>
    <t>TES_per_household.kWh.HR.Res.HHnew.Thermal.SH.ConvElc.WH.Elc.NoSolar.Elec</t>
  </si>
  <si>
    <t>TES_per_household.kWh.HR.Res.HHnew.Thermal.SH.ConvElc.WH.Elc.Solar</t>
  </si>
  <si>
    <t>TES_per_household.kWh.HR.Res.HHnew.Thermal.SH.ConvElc.WH.Elc.Solar.Elec</t>
  </si>
  <si>
    <t>TES_per_household.kWh.HR.Res.HHnew.Thermal.SH.ConvElc.WH.Elc.Solar.Solar</t>
  </si>
  <si>
    <t>TES_per_household.kWh.HR.Res.HHnew.Thermal.SH.ConvElc.CO</t>
  </si>
  <si>
    <t>TES_per_household.kWh.HR.Res.HHnew.Thermal.SH.ConvElc.CO.LPG.LPG</t>
  </si>
  <si>
    <t>TES_per_household.kWh.HR.Res.HHnew.Thermal.SH.ConvElc.CO.Elc.Elec</t>
  </si>
  <si>
    <t>EMI_per_household.kgCO2.HR.Res.HHnew.Thermal.SH.Solids</t>
  </si>
  <si>
    <t>EMI_per_household.kgCO2.HR.Res.HHnew.Thermal.SH.Solids.SH</t>
  </si>
  <si>
    <t>EMI_per_household.kgCO2.HR.Res.HHnew.Thermal.SH.Solids.SH.Solids</t>
  </si>
  <si>
    <t>EMI_per_household.kgCO2.HR.Res.HHnew.Thermal.SH.Solids.SH.Elec</t>
  </si>
  <si>
    <t>EMI_per_household.kgCO2.HR.Res.HHnew.Thermal.SH.Solids.SC</t>
  </si>
  <si>
    <t>EMI_per_household.kgCO2.HR.Res.HHnew.Thermal.SH.Solids.SC.AC.Elec</t>
  </si>
  <si>
    <t>EMI_per_household.kgCO2.HR.Res.HHnew.Thermal.SH.Solids.WH</t>
  </si>
  <si>
    <t>EMI_per_household.kgCO2.HR.Res.HHnew.Thermal.SH.Solids.WH.Solids.NoSolar.Solids</t>
  </si>
  <si>
    <t>EMI_per_household.kgCO2.HR.Res.HHnew.Thermal.SH.Solids.WH.LPG.NoSolar.LPG</t>
  </si>
  <si>
    <t>EMI_per_household.kgCO2.HR.Res.HHnew.Thermal.SH.Solids.WH.LPG.Solar</t>
  </si>
  <si>
    <t>EMI_per_household.kgCO2.HR.Res.HHnew.Thermal.SH.Solids.WH.LPG.Solar.LPG</t>
  </si>
  <si>
    <t>EMI_per_household.kgCO2.HR.Res.HHnew.Thermal.SH.Solids.WH.LPG.Solar.Solar</t>
  </si>
  <si>
    <t>EMI_per_household.kgCO2.HR.Res.HHnew.Thermal.SH.Solids.WH.Elc.NoSolar.Elec</t>
  </si>
  <si>
    <t>EMI_per_household.kgCO2.HR.Res.HHnew.Thermal.SH.Solids.WH.Elc.Solar</t>
  </si>
  <si>
    <t>EMI_per_household.kgCO2.HR.Res.HHnew.Thermal.SH.Solids.WH.Elc.Solar.Elec</t>
  </si>
  <si>
    <t>EMI_per_household.kgCO2.HR.Res.HHnew.Thermal.SH.Solids.WH.Elc.Solar.Solar</t>
  </si>
  <si>
    <t>EMI_per_household.kgCO2.HR.Res.HHnew.Thermal.SH.Solids.CO</t>
  </si>
  <si>
    <t>EMI_per_household.kgCO2.HR.Res.HHnew.Thermal.SH.Solids.CO.Solids.Solids</t>
  </si>
  <si>
    <t>EMI_per_household.kgCO2.HR.Res.HHnew.Thermal.SH.Solids.CO.LPG.LPG</t>
  </si>
  <si>
    <t>EMI_per_household.kgCO2.HR.Res.HHnew.Thermal.SH.Solids.CO.Elc.Elec</t>
  </si>
  <si>
    <t>EMI_per_household.kgCO2.HR.Res.HHnew.Thermal.SH.LPG</t>
  </si>
  <si>
    <t>EMI_per_household.kgCO2.HR.Res.HHnew.Thermal.SH.LPG.SH</t>
  </si>
  <si>
    <t>EMI_per_household.kgCO2.HR.Res.HHnew.Thermal.SH.LPG.SH.LPG</t>
  </si>
  <si>
    <t>EMI_per_household.kgCO2.HR.Res.HHnew.Thermal.SH.LPG.SH.Elec</t>
  </si>
  <si>
    <t>EMI_per_household.kgCO2.HR.Res.HHnew.Thermal.SH.LPG.SC</t>
  </si>
  <si>
    <t>EMI_per_household.kgCO2.HR.Res.HHnew.Thermal.SH.LPG.SC.AC.Elec</t>
  </si>
  <si>
    <t>EMI_per_household.kgCO2.HR.Res.HHnew.Thermal.SH.LPG.WH</t>
  </si>
  <si>
    <t>EMI_per_household.kgCO2.HR.Res.HHnew.Thermal.SH.LPG.WH.LPG.NoSolar.LPG</t>
  </si>
  <si>
    <t>EMI_per_household.kgCO2.HR.Res.HHnew.Thermal.SH.LPG.WH.LPG.Solar</t>
  </si>
  <si>
    <t>EMI_per_household.kgCO2.HR.Res.HHnew.Thermal.SH.LPG.WH.LPG.Solar.LPG</t>
  </si>
  <si>
    <t>EMI_per_household.kgCO2.HR.Res.HHnew.Thermal.SH.LPG.WH.LPG.Solar.Solar</t>
  </si>
  <si>
    <t>EMI_per_household.kgCO2.HR.Res.HHnew.Thermal.SH.LPG.WH.Elc.NoSolar.Elec</t>
  </si>
  <si>
    <t>EMI_per_household.kgCO2.HR.Res.HHnew.Thermal.SH.LPG.WH.Elc.Solar</t>
  </si>
  <si>
    <t>EMI_per_household.kgCO2.HR.Res.HHnew.Thermal.SH.LPG.WH.Elc.Solar.Elec</t>
  </si>
  <si>
    <t>EMI_per_household.kgCO2.HR.Res.HHnew.Thermal.SH.LPG.WH.Elc.Solar.Solar</t>
  </si>
  <si>
    <t>EMI_per_household.kgCO2.HR.Res.HHnew.Thermal.SH.LPG.CO</t>
  </si>
  <si>
    <t>EMI_per_household.kgCO2.HR.Res.HHnew.Thermal.SH.LPG.CO.LPG.LPG</t>
  </si>
  <si>
    <t>EMI_per_household.kgCO2.HR.Res.HHnew.Thermal.SH.LPG.CO.Elc.Elec</t>
  </si>
  <si>
    <t>EMI_per_household.kgCO2.HR.Res.HHnew.Thermal.SH.Oil</t>
  </si>
  <si>
    <t>EMI_per_household.kgCO2.HR.Res.HHnew.Thermal.SH.Oil.SH</t>
  </si>
  <si>
    <t>EMI_per_household.kgCO2.HR.Res.HHnew.Thermal.SH.Oil.SH.Oil</t>
  </si>
  <si>
    <t>EMI_per_household.kgCO2.HR.Res.HHnew.Thermal.SH.Oil.SH.Elec</t>
  </si>
  <si>
    <t>EMI_per_household.kgCO2.HR.Res.HHnew.Thermal.SH.Oil.SC</t>
  </si>
  <si>
    <t>EMI_per_household.kgCO2.HR.Res.HHnew.Thermal.SH.Oil.SC.AC.Elec</t>
  </si>
  <si>
    <t>EMI_per_household.kgCO2.HR.Res.HHnew.Thermal.SH.Oil.WH</t>
  </si>
  <si>
    <t>EMI_per_household.kgCO2.HR.Res.HHnew.Thermal.SH.Oil.WH.Oil.NoSolar.Oil</t>
  </si>
  <si>
    <t>EMI_per_household.kgCO2.HR.Res.HHnew.Thermal.SH.Oil.WH.Oil.Solar</t>
  </si>
  <si>
    <t>EMI_per_household.kgCO2.HR.Res.HHnew.Thermal.SH.Oil.WH.Oil.Solar.Oil</t>
  </si>
  <si>
    <t>EMI_per_household.kgCO2.HR.Res.HHnew.Thermal.SH.Oil.WH.Oil.Solar.Solar</t>
  </si>
  <si>
    <t>EMI_per_household.kgCO2.HR.Res.HHnew.Thermal.SH.Oil.WH.Elc.NoSolar.Elec</t>
  </si>
  <si>
    <t>EMI_per_household.kgCO2.HR.Res.HHnew.Thermal.SH.Oil.WH.Elc.Solar</t>
  </si>
  <si>
    <t>EMI_per_household.kgCO2.HR.Res.HHnew.Thermal.SH.Oil.WH.Elc.Solar.Elec</t>
  </si>
  <si>
    <t>EMI_per_household.kgCO2.HR.Res.HHnew.Thermal.SH.Oil.WH.Elc.Solar.Solar</t>
  </si>
  <si>
    <t>EMI_per_household.kgCO2.HR.Res.HHnew.Thermal.SH.Oil.CO</t>
  </si>
  <si>
    <t>EMI_per_household.kgCO2.HR.Res.HHnew.Thermal.SH.Oil.CO.LPG.LPG</t>
  </si>
  <si>
    <t>EMI_per_household.kgCO2.HR.Res.HHnew.Thermal.SH.Oil.CO.Elc.Elec</t>
  </si>
  <si>
    <t>EMI_per_household.kgCO2.HR.Res.HHnew.Thermal.SH.Gas</t>
  </si>
  <si>
    <t>EMI_per_household.kgCO2.HR.Res.HHnew.Thermal.SH.Gas.SH</t>
  </si>
  <si>
    <t>EMI_per_household.kgCO2.HR.Res.HHnew.Thermal.SH.Gas.SH.Gas</t>
  </si>
  <si>
    <t>EMI_per_household.kgCO2.HR.Res.HHnew.Thermal.SH.Gas.SH.Elec</t>
  </si>
  <si>
    <t>EMI_per_household.kgCO2.HR.Res.HHnew.Thermal.SH.Gas.SC</t>
  </si>
  <si>
    <t>EMI_per_household.kgCO2.HR.Res.HHnew.Thermal.SH.Gas.SC.AC.Elec</t>
  </si>
  <si>
    <t>EMI_per_household.kgCO2.HR.Res.HHnew.Thermal.SH.Gas.WH</t>
  </si>
  <si>
    <t>EMI_per_household.kgCO2.HR.Res.HHnew.Thermal.SH.Gas.WH.Gas.NoSolar.Gas</t>
  </si>
  <si>
    <t>EMI_per_household.kgCO2.HR.Res.HHnew.Thermal.SH.Gas.WH.Gas.Solar</t>
  </si>
  <si>
    <t>EMI_per_household.kgCO2.HR.Res.HHnew.Thermal.SH.Gas.WH.Gas.Solar.Gas</t>
  </si>
  <si>
    <t>EMI_per_household.kgCO2.HR.Res.HHnew.Thermal.SH.Gas.WH.Gas.Solar.Solar</t>
  </si>
  <si>
    <t>EMI_per_household.kgCO2.HR.Res.HHnew.Thermal.SH.Gas.WH.Elc.NoSolar.Elec</t>
  </si>
  <si>
    <t>EMI_per_household.kgCO2.HR.Res.HHnew.Thermal.SH.Gas.WH.Elc.Solar</t>
  </si>
  <si>
    <t>EMI_per_household.kgCO2.HR.Res.HHnew.Thermal.SH.Gas.WH.Elc.Solar.Elec</t>
  </si>
  <si>
    <t>EMI_per_household.kgCO2.HR.Res.HHnew.Thermal.SH.Gas.WH.Elc.Solar.Solar</t>
  </si>
  <si>
    <t>EMI_per_household.kgCO2.HR.Res.HHnew.Thermal.SH.Gas.CO</t>
  </si>
  <si>
    <t>EMI_per_household.kgCO2.HR.Res.HHnew.Thermal.SH.Gas.CO.Gas.Gas</t>
  </si>
  <si>
    <t>EMI_per_household.kgCO2.HR.Res.HHnew.Thermal.SH.Gas.CO.Elc.Elec</t>
  </si>
  <si>
    <t>EMI_per_household.kgCO2.HR.Res.HHnew.Thermal.SH.Biomass</t>
  </si>
  <si>
    <t>EMI_per_household.kgCO2.HR.Res.HHnew.Thermal.SH.Biomass.SH</t>
  </si>
  <si>
    <t>EMI_per_household.kgCO2.HR.Res.HHnew.Thermal.SH.Biomass.SH.Biomass</t>
  </si>
  <si>
    <t>EMI_per_household.kgCO2.HR.Res.HHnew.Thermal.SH.Biomass.SH.Elec</t>
  </si>
  <si>
    <t>EMI_per_household.kgCO2.HR.Res.HHnew.Thermal.SH.Biomass.SC</t>
  </si>
  <si>
    <t>EMI_per_household.kgCO2.HR.Res.HHnew.Thermal.SH.Biomass.SC.AC.Elec</t>
  </si>
  <si>
    <t>EMI_per_household.kgCO2.HR.Res.HHnew.Thermal.SH.Biomass.WH</t>
  </si>
  <si>
    <t>EMI_per_household.kgCO2.HR.Res.HHnew.Thermal.SH.Biomass.WH.Biomass.NoSolar.Biomass</t>
  </si>
  <si>
    <t>EMI_per_household.kgCO2.HR.Res.HHnew.Thermal.SH.Biomass.WH.Biomass.Solar</t>
  </si>
  <si>
    <t>EMI_per_household.kgCO2.HR.Res.HHnew.Thermal.SH.Biomass.WH.Biomass.Solar.Biomass</t>
  </si>
  <si>
    <t>EMI_per_household.kgCO2.HR.Res.HHnew.Thermal.SH.Biomass.WH.Biomass.Solar.Solar</t>
  </si>
  <si>
    <t>EMI_per_household.kgCO2.HR.Res.HHnew.Thermal.SH.Biomass.WH.LPG.NoSolar.LPG</t>
  </si>
  <si>
    <t>EMI_per_household.kgCO2.HR.Res.HHnew.Thermal.SH.Biomass.WH.LPG.Solar</t>
  </si>
  <si>
    <t>EMI_per_household.kgCO2.HR.Res.HHnew.Thermal.SH.Biomass.WH.LPG.Solar.LPG</t>
  </si>
  <si>
    <t>EMI_per_household.kgCO2.HR.Res.HHnew.Thermal.SH.Biomass.WH.LPG.Solar.Solar</t>
  </si>
  <si>
    <t>EMI_per_household.kgCO2.HR.Res.HHnew.Thermal.SH.Biomass.WH.Elc.NoSolar.Elec</t>
  </si>
  <si>
    <t>EMI_per_household.kgCO2.HR.Res.HHnew.Thermal.SH.Biomass.WH.Elc.Solar</t>
  </si>
  <si>
    <t>EMI_per_household.kgCO2.HR.Res.HHnew.Thermal.SH.Biomass.WH.Elc.Solar.Elec</t>
  </si>
  <si>
    <t>EMI_per_household.kgCO2.HR.Res.HHnew.Thermal.SH.Biomass.WH.Elc.Solar.Solar</t>
  </si>
  <si>
    <t>EMI_per_household.kgCO2.HR.Res.HHnew.Thermal.SH.Biomass.CO</t>
  </si>
  <si>
    <t>EMI_per_household.kgCO2.HR.Res.HHnew.Thermal.SH.Biomass.CO.Biomass.Biomass</t>
  </si>
  <si>
    <t>EMI_per_household.kgCO2.HR.Res.HHnew.Thermal.SH.Biomass.CO.LPG.LPG</t>
  </si>
  <si>
    <t>EMI_per_household.kgCO2.HR.Res.HHnew.Thermal.SH.Biomass.CO.Elc.Elec</t>
  </si>
  <si>
    <t>EMI_per_household.kgCO2.HR.Res.HHnew.Thermal.SH.Geo</t>
  </si>
  <si>
    <t>EMI_per_household.kgCO2.HR.Res.HHnew.Thermal.SH.Geo.SH</t>
  </si>
  <si>
    <t>EMI_per_household.kgCO2.HR.Res.HHnew.Thermal.SH.Geo.SH.Geo</t>
  </si>
  <si>
    <t>EMI_per_household.kgCO2.HR.Res.HHnew.Thermal.SH.Geo.SH.Elec</t>
  </si>
  <si>
    <t>EMI_per_household.kgCO2.HR.Res.HHnew.Thermal.SH.Geo.SC</t>
  </si>
  <si>
    <t>EMI_per_household.kgCO2.HR.Res.HHnew.Thermal.SH.Geo.SC.AC.Elec</t>
  </si>
  <si>
    <t>EMI_per_household.kgCO2.HR.Res.HHnew.Thermal.SH.Geo.WH</t>
  </si>
  <si>
    <t>EMI_per_household.kgCO2.HR.Res.HHnew.Thermal.SH.Geo.WH.Geo.NoSolar.Geo</t>
  </si>
  <si>
    <t>EMI_per_household.kgCO2.HR.Res.HHnew.Thermal.SH.Geo.WH.Geo.Solar</t>
  </si>
  <si>
    <t>EMI_per_household.kgCO2.HR.Res.HHnew.Thermal.SH.Geo.WH.Geo.Solar.Geo</t>
  </si>
  <si>
    <t>EMI_per_household.kgCO2.HR.Res.HHnew.Thermal.SH.Geo.WH.Geo.Solar.Solar</t>
  </si>
  <si>
    <t>EMI_per_household.kgCO2.HR.Res.HHnew.Thermal.SH.Geo.WH.Elc.NoSolar.Elec</t>
  </si>
  <si>
    <t>EMI_per_household.kgCO2.HR.Res.HHnew.Thermal.SH.Geo.WH.Elc.Solar</t>
  </si>
  <si>
    <t>EMI_per_household.kgCO2.HR.Res.HHnew.Thermal.SH.Geo.WH.Elc.Solar.Elec</t>
  </si>
  <si>
    <t>EMI_per_household.kgCO2.HR.Res.HHnew.Thermal.SH.Geo.WH.Elc.Solar.Solar</t>
  </si>
  <si>
    <t>EMI_per_household.kgCO2.HR.Res.HHnew.Thermal.SH.Geo.CO</t>
  </si>
  <si>
    <t>EMI_per_household.kgCO2.HR.Res.HHnew.Thermal.SH.Geo.CO.LPG.LPG</t>
  </si>
  <si>
    <t>EMI_per_household.kgCO2.HR.Res.HHnew.Thermal.SH.Geo.CO.Elc.Elec</t>
  </si>
  <si>
    <t>EMI_per_household.kgCO2.HR.Res.HHnew.Thermal.SH.DistrHeat</t>
  </si>
  <si>
    <t>EMI_per_household.kgCO2.HR.Res.HHnew.Thermal.SH.DistrHeat.SH</t>
  </si>
  <si>
    <t>EMI_per_household.kgCO2.HR.Res.HHnew.Thermal.SH.DistrHeat.SH.Steam_Distr</t>
  </si>
  <si>
    <t>EMI_per_household.kgCO2.HR.Res.HHnew.Thermal.SH.DistrHeat.SH.Elec</t>
  </si>
  <si>
    <t>EMI_per_household.kgCO2.HR.Res.HHnew.Thermal.SH.DistrHeat.SC</t>
  </si>
  <si>
    <t>EMI_per_household.kgCO2.HR.Res.HHnew.Thermal.SH.DistrHeat.SC.AC.Elec</t>
  </si>
  <si>
    <t>EMI_per_household.kgCO2.HR.Res.HHnew.Thermal.SH.DistrHeat.WH</t>
  </si>
  <si>
    <t>EMI_per_household.kgCO2.HR.Res.HHnew.Thermal.SH.DistrHeat.WH.DistrHeat.NoSolar.Steam_Distr</t>
  </si>
  <si>
    <t>EMI_per_household.kgCO2.HR.Res.HHnew.Thermal.SH.DistrHeat.WH.DistrHeat.Solar</t>
  </si>
  <si>
    <t>EMI_per_household.kgCO2.HR.Res.HHnew.Thermal.SH.DistrHeat.WH.DistrHeat.Solar.Steam_Distr</t>
  </si>
  <si>
    <t>EMI_per_household.kgCO2.HR.Res.HHnew.Thermal.SH.DistrHeat.WH.DistrHeat.Solar.Solar</t>
  </si>
  <si>
    <t>EMI_per_household.kgCO2.HR.Res.HHnew.Thermal.SH.DistrHeat.WH.Elc.NoSolar.Elec</t>
  </si>
  <si>
    <t>EMI_per_household.kgCO2.HR.Res.HHnew.Thermal.SH.DistrHeat.WH.Elc.Solar</t>
  </si>
  <si>
    <t>EMI_per_household.kgCO2.HR.Res.HHnew.Thermal.SH.DistrHeat.WH.Elc.Solar.Elec</t>
  </si>
  <si>
    <t>EMI_per_household.kgCO2.HR.Res.HHnew.Thermal.SH.DistrHeat.WH.Elc.Solar.Solar</t>
  </si>
  <si>
    <t>EMI_per_household.kgCO2.HR.Res.HHnew.Thermal.SH.DistrHeat.CO</t>
  </si>
  <si>
    <t>EMI_per_household.kgCO2.HR.Res.HHnew.Thermal.SH.DistrHeat.CO.LPG.LPG</t>
  </si>
  <si>
    <t>EMI_per_household.kgCO2.HR.Res.HHnew.Thermal.SH.DistrHeat.CO.Elc.Elec</t>
  </si>
  <si>
    <t>EMI_per_household.kgCO2.HR.Res.HHnew.Thermal.SH.AdvElc</t>
  </si>
  <si>
    <t>EMI_per_household.kgCO2.HR.Res.HHnew.Thermal.SH.AdvElc.SH</t>
  </si>
  <si>
    <t>EMI_per_household.kgCO2.HR.Res.HHnew.Thermal.SH.AdvElc.SH.Elec</t>
  </si>
  <si>
    <t>EMI_per_household.kgCO2.HR.Res.HHnew.Thermal.SH.AdvElc.SC</t>
  </si>
  <si>
    <t>EMI_per_household.kgCO2.HR.Res.HHnew.Thermal.SH.AdvElc.SC.AC.Elec</t>
  </si>
  <si>
    <t>EMI_per_household.kgCO2.HR.Res.HHnew.Thermal.SH.AdvElc.WH</t>
  </si>
  <si>
    <t>EMI_per_household.kgCO2.HR.Res.HHnew.Thermal.SH.AdvElc.WH.LPG.NoSolar.LPG</t>
  </si>
  <si>
    <t>EMI_per_household.kgCO2.HR.Res.HHnew.Thermal.SH.AdvElc.WH.LPG.Solar</t>
  </si>
  <si>
    <t>EMI_per_household.kgCO2.HR.Res.HHnew.Thermal.SH.AdvElc.WH.LPG.Solar.LPG</t>
  </si>
  <si>
    <t>EMI_per_household.kgCO2.HR.Res.HHnew.Thermal.SH.AdvElc.WH.LPG.Solar.Solar</t>
  </si>
  <si>
    <t>EMI_per_household.kgCO2.HR.Res.HHnew.Thermal.SH.AdvElc.WH.Elc.NoSolar.Elec</t>
  </si>
  <si>
    <t>EMI_per_household.kgCO2.HR.Res.HHnew.Thermal.SH.AdvElc.WH.Elc.Solar</t>
  </si>
  <si>
    <t>EMI_per_household.kgCO2.HR.Res.HHnew.Thermal.SH.AdvElc.WH.Elc.Solar.Elec</t>
  </si>
  <si>
    <t>EMI_per_household.kgCO2.HR.Res.HHnew.Thermal.SH.AdvElc.WH.Elc.Solar.Solar</t>
  </si>
  <si>
    <t>EMI_per_household.kgCO2.HR.Res.HHnew.Thermal.SH.AdvElc.CO</t>
  </si>
  <si>
    <t>EMI_per_household.kgCO2.HR.Res.HHnew.Thermal.SH.AdvElc.CO.LPG.LPG</t>
  </si>
  <si>
    <t>EMI_per_household.kgCO2.HR.Res.HHnew.Thermal.SH.AdvElc.CO.Elc.Elec</t>
  </si>
  <si>
    <t>EMI_per_household.kgCO2.HR.Res.HHnew.Thermal.SH.ConvElc</t>
  </si>
  <si>
    <t>EMI_per_household.kgCO2.HR.Res.HHnew.Thermal.SH.ConvElc.SH</t>
  </si>
  <si>
    <t>EMI_per_household.kgCO2.HR.Res.HHnew.Thermal.SH.ConvElc.SH.Elec</t>
  </si>
  <si>
    <t>EMI_per_household.kgCO2.HR.Res.HHnew.Thermal.SH.ConvElc.SC</t>
  </si>
  <si>
    <t>EMI_per_household.kgCO2.HR.Res.HHnew.Thermal.SH.ConvElc.SC.AC.Elec</t>
  </si>
  <si>
    <t>EMI_per_household.kgCO2.HR.Res.HHnew.Thermal.SH.ConvElc.WH</t>
  </si>
  <si>
    <t>EMI_per_household.kgCO2.HR.Res.HHnew.Thermal.SH.ConvElc.WH.LPG.NoSolar.LPG</t>
  </si>
  <si>
    <t>EMI_per_household.kgCO2.HR.Res.HHnew.Thermal.SH.ConvElc.WH.LPG.Solar</t>
  </si>
  <si>
    <t>EMI_per_household.kgCO2.HR.Res.HHnew.Thermal.SH.ConvElc.WH.LPG.Solar.LPG</t>
  </si>
  <si>
    <t>EMI_per_household.kgCO2.HR.Res.HHnew.Thermal.SH.ConvElc.WH.LPG.Solar.Solar</t>
  </si>
  <si>
    <t>EMI_per_household.kgCO2.HR.Res.HHnew.Thermal.SH.ConvElc.WH.Elc.NoSolar.Elec</t>
  </si>
  <si>
    <t>EMI_per_household.kgCO2.HR.Res.HHnew.Thermal.SH.ConvElc.WH.Elc.Solar</t>
  </si>
  <si>
    <t>EMI_per_household.kgCO2.HR.Res.HHnew.Thermal.SH.ConvElc.WH.Elc.Solar.Elec</t>
  </si>
  <si>
    <t>EMI_per_household.kgCO2.HR.Res.HHnew.Thermal.SH.ConvElc.WH.Elc.Solar.Solar</t>
  </si>
  <si>
    <t>EMI_per_household.kgCO2.HR.Res.HHnew.Thermal.SH.ConvElc.CO</t>
  </si>
  <si>
    <t>EMI_per_household.kgCO2.HR.Res.HHnew.Thermal.SH.ConvElc.CO.LPG.LPG</t>
  </si>
  <si>
    <t>EMI_per_household.kgCO2.HR.Res.HHnew.Thermal.SH.ConvElc.CO.Elc.Elec</t>
  </si>
  <si>
    <t>HR - Final energy consumption of new and renovated households per surface area (detailed structure)</t>
  </si>
  <si>
    <t>FEC_per_sqm.kWh.HR.Res.HHnew.Thermal.SH.Solids</t>
  </si>
  <si>
    <t>FEC_per_sqm.kWh.HR.Res.HHnew.Thermal.SH.Solids.SH</t>
  </si>
  <si>
    <t>FEC_per_sqm.kWh.HR.Res.HHnew.Thermal.SH.Solids.SH.Solids</t>
  </si>
  <si>
    <t>FEC_per_sqm.kWh.HR.Res.HHnew.Thermal.SH.Solids.SH.Elec</t>
  </si>
  <si>
    <t>FEC_per_sqm.kWh.HR.Res.HHnew.Thermal.SH.Solids.SC</t>
  </si>
  <si>
    <t>FEC_per_sqm.kWh.HR.Res.HHnew.Thermal.SH.Solids.SC.AC.Elec</t>
  </si>
  <si>
    <t>FEC_per_sqm.kWh.HR.Res.HHnew.Thermal.SH.Solids.WH</t>
  </si>
  <si>
    <t>FEC_per_sqm.kWh.HR.Res.HHnew.Thermal.SH.Solids.WH.Solids.NoSolar.Solids</t>
  </si>
  <si>
    <t>FEC_per_sqm.kWh.HR.Res.HHnew.Thermal.SH.Solids.WH.LPG.NoSolar.LPG</t>
  </si>
  <si>
    <t>FEC_per_sqm.kWh.HR.Res.HHnew.Thermal.SH.Solids.WH.LPG.Solar</t>
  </si>
  <si>
    <t>FEC_per_sqm.kWh.HR.Res.HHnew.Thermal.SH.Solids.WH.LPG.Solar.LPG</t>
  </si>
  <si>
    <t>FEC_per_sqm.kWh.HR.Res.HHnew.Thermal.SH.Solids.WH.LPG.Solar.Solar</t>
  </si>
  <si>
    <t>FEC_per_sqm.kWh.HR.Res.HHnew.Thermal.SH.Solids.WH.Elc.NoSolar.Elec</t>
  </si>
  <si>
    <t>FEC_per_sqm.kWh.HR.Res.HHnew.Thermal.SH.Solids.WH.Elc.Solar</t>
  </si>
  <si>
    <t>FEC_per_sqm.kWh.HR.Res.HHnew.Thermal.SH.Solids.WH.Elc.Solar.Elec</t>
  </si>
  <si>
    <t>FEC_per_sqm.kWh.HR.Res.HHnew.Thermal.SH.Solids.WH.Elc.Solar.Solar</t>
  </si>
  <si>
    <t>FEC_per_sqm.kWh.HR.Res.HHnew.Thermal.SH.Solids.CO</t>
  </si>
  <si>
    <t>FEC_per_sqm.kWh.HR.Res.HHnew.Thermal.SH.Solids.CO.Solids.Solids</t>
  </si>
  <si>
    <t>FEC_per_sqm.kWh.HR.Res.HHnew.Thermal.SH.Solids.CO.LPG.LPG</t>
  </si>
  <si>
    <t>FEC_per_sqm.kWh.HR.Res.HHnew.Thermal.SH.Solids.CO.Elc.Elec</t>
  </si>
  <si>
    <t>FEC_per_sqm.kWh.HR.Res.HHnew.Thermal.SH.LPG</t>
  </si>
  <si>
    <t>FEC_per_sqm.kWh.HR.Res.HHnew.Thermal.SH.LPG.SH</t>
  </si>
  <si>
    <t>FEC_per_sqm.kWh.HR.Res.HHnew.Thermal.SH.LPG.SH.LPG</t>
  </si>
  <si>
    <t>FEC_per_sqm.kWh.HR.Res.HHnew.Thermal.SH.LPG.SH.Elec</t>
  </si>
  <si>
    <t>FEC_per_sqm.kWh.HR.Res.HHnew.Thermal.SH.LPG.SC</t>
  </si>
  <si>
    <t>FEC_per_sqm.kWh.HR.Res.HHnew.Thermal.SH.LPG.SC.AC.Elec</t>
  </si>
  <si>
    <t>FEC_per_sqm.kWh.HR.Res.HHnew.Thermal.SH.LPG.WH</t>
  </si>
  <si>
    <t>FEC_per_sqm.kWh.HR.Res.HHnew.Thermal.SH.LPG.WH.LPG.NoSolar.LPG</t>
  </si>
  <si>
    <t>FEC_per_sqm.kWh.HR.Res.HHnew.Thermal.SH.LPG.WH.LPG.Solar</t>
  </si>
  <si>
    <t>FEC_per_sqm.kWh.HR.Res.HHnew.Thermal.SH.LPG.WH.LPG.Solar.LPG</t>
  </si>
  <si>
    <t>FEC_per_sqm.kWh.HR.Res.HHnew.Thermal.SH.LPG.WH.LPG.Solar.Solar</t>
  </si>
  <si>
    <t>FEC_per_sqm.kWh.HR.Res.HHnew.Thermal.SH.LPG.WH.Elc.NoSolar.Elec</t>
  </si>
  <si>
    <t>FEC_per_sqm.kWh.HR.Res.HHnew.Thermal.SH.LPG.WH.Elc.Solar</t>
  </si>
  <si>
    <t>FEC_per_sqm.kWh.HR.Res.HHnew.Thermal.SH.LPG.WH.Elc.Solar.Elec</t>
  </si>
  <si>
    <t>FEC_per_sqm.kWh.HR.Res.HHnew.Thermal.SH.LPG.WH.Elc.Solar.Solar</t>
  </si>
  <si>
    <t>FEC_per_sqm.kWh.HR.Res.HHnew.Thermal.SH.LPG.CO</t>
  </si>
  <si>
    <t>FEC_per_sqm.kWh.HR.Res.HHnew.Thermal.SH.LPG.CO.LPG.LPG</t>
  </si>
  <si>
    <t>FEC_per_sqm.kWh.HR.Res.HHnew.Thermal.SH.LPG.CO.Elc.Elec</t>
  </si>
  <si>
    <t>FEC_per_sqm.kWh.HR.Res.HHnew.Thermal.SH.Oil</t>
  </si>
  <si>
    <t>FEC_per_sqm.kWh.HR.Res.HHnew.Thermal.SH.Oil.SH</t>
  </si>
  <si>
    <t>FEC_per_sqm.kWh.HR.Res.HHnew.Thermal.SH.Oil.SH.Oil</t>
  </si>
  <si>
    <t>FEC_per_sqm.kWh.HR.Res.HHnew.Thermal.SH.Oil.SH.Elec</t>
  </si>
  <si>
    <t>FEC_per_sqm.kWh.HR.Res.HHnew.Thermal.SH.Oil.SC</t>
  </si>
  <si>
    <t>FEC_per_sqm.kWh.HR.Res.HHnew.Thermal.SH.Oil.SC.AC.Elec</t>
  </si>
  <si>
    <t>FEC_per_sqm.kWh.HR.Res.HHnew.Thermal.SH.Oil.WH</t>
  </si>
  <si>
    <t>FEC_per_sqm.kWh.HR.Res.HHnew.Thermal.SH.Oil.WH.Oil.NoSolar.Oil</t>
  </si>
  <si>
    <t>FEC_per_sqm.kWh.HR.Res.HHnew.Thermal.SH.Oil.WH.Oil.Solar</t>
  </si>
  <si>
    <t>FEC_per_sqm.kWh.HR.Res.HHnew.Thermal.SH.Oil.WH.Oil.Solar.Oil</t>
  </si>
  <si>
    <t>FEC_per_sqm.kWh.HR.Res.HHnew.Thermal.SH.Oil.WH.Oil.Solar.Solar</t>
  </si>
  <si>
    <t>FEC_per_sqm.kWh.HR.Res.HHnew.Thermal.SH.Oil.WH.Elc.NoSolar.Elec</t>
  </si>
  <si>
    <t>FEC_per_sqm.kWh.HR.Res.HHnew.Thermal.SH.Oil.WH.Elc.Solar</t>
  </si>
  <si>
    <t>FEC_per_sqm.kWh.HR.Res.HHnew.Thermal.SH.Oil.WH.Elc.Solar.Elec</t>
  </si>
  <si>
    <t>FEC_per_sqm.kWh.HR.Res.HHnew.Thermal.SH.Oil.WH.Elc.Solar.Solar</t>
  </si>
  <si>
    <t>FEC_per_sqm.kWh.HR.Res.HHnew.Thermal.SH.Oil.CO</t>
  </si>
  <si>
    <t>FEC_per_sqm.kWh.HR.Res.HHnew.Thermal.SH.Oil.CO.LPG.LPG</t>
  </si>
  <si>
    <t>FEC_per_sqm.kWh.HR.Res.HHnew.Thermal.SH.Oil.CO.Elc.Elec</t>
  </si>
  <si>
    <t>FEC_per_sqm.kWh.HR.Res.HHnew.Thermal.SH.Gas</t>
  </si>
  <si>
    <t>FEC_per_sqm.kWh.HR.Res.HHnew.Thermal.SH.Gas.SH</t>
  </si>
  <si>
    <t>FEC_per_sqm.kWh.HR.Res.HHnew.Thermal.SH.Gas.SH.Gas</t>
  </si>
  <si>
    <t>FEC_per_sqm.kWh.HR.Res.HHnew.Thermal.SH.Gas.SH.Elec</t>
  </si>
  <si>
    <t>FEC_per_sqm.kWh.HR.Res.HHnew.Thermal.SH.Gas.SC</t>
  </si>
  <si>
    <t>FEC_per_sqm.kWh.HR.Res.HHnew.Thermal.SH.Gas.SC.AC.Elec</t>
  </si>
  <si>
    <t>FEC_per_sqm.kWh.HR.Res.HHnew.Thermal.SH.Gas.WH</t>
  </si>
  <si>
    <t>FEC_per_sqm.kWh.HR.Res.HHnew.Thermal.SH.Gas.WH.Gas.NoSolar.Gas</t>
  </si>
  <si>
    <t>FEC_per_sqm.kWh.HR.Res.HHnew.Thermal.SH.Gas.WH.Gas.Solar</t>
  </si>
  <si>
    <t>FEC_per_sqm.kWh.HR.Res.HHnew.Thermal.SH.Gas.WH.Gas.Solar.Gas</t>
  </si>
  <si>
    <t>FEC_per_sqm.kWh.HR.Res.HHnew.Thermal.SH.Gas.WH.Gas.Solar.Solar</t>
  </si>
  <si>
    <t>FEC_per_sqm.kWh.HR.Res.HHnew.Thermal.SH.Gas.WH.Elc.NoSolar.Elec</t>
  </si>
  <si>
    <t>FEC_per_sqm.kWh.HR.Res.HHnew.Thermal.SH.Gas.WH.Elc.Solar</t>
  </si>
  <si>
    <t>FEC_per_sqm.kWh.HR.Res.HHnew.Thermal.SH.Gas.WH.Elc.Solar.Elec</t>
  </si>
  <si>
    <t>FEC_per_sqm.kWh.HR.Res.HHnew.Thermal.SH.Gas.WH.Elc.Solar.Solar</t>
  </si>
  <si>
    <t>FEC_per_sqm.kWh.HR.Res.HHnew.Thermal.SH.Gas.CO</t>
  </si>
  <si>
    <t>FEC_per_sqm.kWh.HR.Res.HHnew.Thermal.SH.Gas.CO.Gas.Gas</t>
  </si>
  <si>
    <t>FEC_per_sqm.kWh.HR.Res.HHnew.Thermal.SH.Gas.CO.Elc.Elec</t>
  </si>
  <si>
    <t>FEC_per_sqm.kWh.HR.Res.HHnew.Thermal.SH.Biomass</t>
  </si>
  <si>
    <t>FEC_per_sqm.kWh.HR.Res.HHnew.Thermal.SH.Biomass.SH</t>
  </si>
  <si>
    <t>FEC_per_sqm.kWh.HR.Res.HHnew.Thermal.SH.Biomass.SH.Biomass</t>
  </si>
  <si>
    <t>FEC_per_sqm.kWh.HR.Res.HHnew.Thermal.SH.Biomass.SH.Elec</t>
  </si>
  <si>
    <t>FEC_per_sqm.kWh.HR.Res.HHnew.Thermal.SH.Biomass.SC</t>
  </si>
  <si>
    <t>FEC_per_sqm.kWh.HR.Res.HHnew.Thermal.SH.Biomass.SC.AC.Elec</t>
  </si>
  <si>
    <t>FEC_per_sqm.kWh.HR.Res.HHnew.Thermal.SH.Biomass.WH</t>
  </si>
  <si>
    <t>FEC_per_sqm.kWh.HR.Res.HHnew.Thermal.SH.Biomass.WH.Biomass.NoSolar.Biomass</t>
  </si>
  <si>
    <t>FEC_per_sqm.kWh.HR.Res.HHnew.Thermal.SH.Biomass.WH.Biomass.Solar</t>
  </si>
  <si>
    <t>FEC_per_sqm.kWh.HR.Res.HHnew.Thermal.SH.Biomass.WH.Biomass.Solar.Biomass</t>
  </si>
  <si>
    <t>FEC_per_sqm.kWh.HR.Res.HHnew.Thermal.SH.Biomass.WH.Biomass.Solar.Solar</t>
  </si>
  <si>
    <t>FEC_per_sqm.kWh.HR.Res.HHnew.Thermal.SH.Biomass.WH.LPG.NoSolar.LPG</t>
  </si>
  <si>
    <t>FEC_per_sqm.kWh.HR.Res.HHnew.Thermal.SH.Biomass.WH.LPG.Solar</t>
  </si>
  <si>
    <t>FEC_per_sqm.kWh.HR.Res.HHnew.Thermal.SH.Biomass.WH.LPG.Solar.LPG</t>
  </si>
  <si>
    <t>FEC_per_sqm.kWh.HR.Res.HHnew.Thermal.SH.Biomass.WH.LPG.Solar.Solar</t>
  </si>
  <si>
    <t>FEC_per_sqm.kWh.HR.Res.HHnew.Thermal.SH.Biomass.WH.Elc.NoSolar.Elec</t>
  </si>
  <si>
    <t>FEC_per_sqm.kWh.HR.Res.HHnew.Thermal.SH.Biomass.WH.Elc.Solar</t>
  </si>
  <si>
    <t>FEC_per_sqm.kWh.HR.Res.HHnew.Thermal.SH.Biomass.WH.Elc.Solar.Elec</t>
  </si>
  <si>
    <t>FEC_per_sqm.kWh.HR.Res.HHnew.Thermal.SH.Biomass.WH.Elc.Solar.Solar</t>
  </si>
  <si>
    <t>FEC_per_sqm.kWh.HR.Res.HHnew.Thermal.SH.Biomass.CO</t>
  </si>
  <si>
    <t>FEC_per_sqm.kWh.HR.Res.HHnew.Thermal.SH.Biomass.CO.Biomass.Biomass</t>
  </si>
  <si>
    <t>FEC_per_sqm.kWh.HR.Res.HHnew.Thermal.SH.Biomass.CO.LPG.LPG</t>
  </si>
  <si>
    <t>FEC_per_sqm.kWh.HR.Res.HHnew.Thermal.SH.Biomass.CO.Elc.Elec</t>
  </si>
  <si>
    <t>FEC_per_sqm.kWh.HR.Res.HHnew.Thermal.SH.Geo</t>
  </si>
  <si>
    <t>FEC_per_sqm.kWh.HR.Res.HHnew.Thermal.SH.Geo.SH</t>
  </si>
  <si>
    <t>FEC_per_sqm.kWh.HR.Res.HHnew.Thermal.SH.Geo.SH.Geo</t>
  </si>
  <si>
    <t>FEC_per_sqm.kWh.HR.Res.HHnew.Thermal.SH.Geo.SH.Elec</t>
  </si>
  <si>
    <t>FEC_per_sqm.kWh.HR.Res.HHnew.Thermal.SH.Geo.SC</t>
  </si>
  <si>
    <t>FEC_per_sqm.kWh.HR.Res.HHnew.Thermal.SH.Geo.SC.AC.Elec</t>
  </si>
  <si>
    <t>FEC_per_sqm.kWh.HR.Res.HHnew.Thermal.SH.Geo.WH</t>
  </si>
  <si>
    <t>FEC_per_sqm.kWh.HR.Res.HHnew.Thermal.SH.Geo.WH.Geo.NoSolar.Geo</t>
  </si>
  <si>
    <t>FEC_per_sqm.kWh.HR.Res.HHnew.Thermal.SH.Geo.WH.Geo.Solar</t>
  </si>
  <si>
    <t>FEC_per_sqm.kWh.HR.Res.HHnew.Thermal.SH.Geo.WH.Geo.Solar.Geo</t>
  </si>
  <si>
    <t>FEC_per_sqm.kWh.HR.Res.HHnew.Thermal.SH.Geo.WH.Geo.Solar.Solar</t>
  </si>
  <si>
    <t>FEC_per_sqm.kWh.HR.Res.HHnew.Thermal.SH.Geo.WH.Elc.NoSolar.Elec</t>
  </si>
  <si>
    <t>FEC_per_sqm.kWh.HR.Res.HHnew.Thermal.SH.Geo.WH.Elc.Solar</t>
  </si>
  <si>
    <t>FEC_per_sqm.kWh.HR.Res.HHnew.Thermal.SH.Geo.WH.Elc.Solar.Elec</t>
  </si>
  <si>
    <t>FEC_per_sqm.kWh.HR.Res.HHnew.Thermal.SH.Geo.WH.Elc.Solar.Solar</t>
  </si>
  <si>
    <t>FEC_per_sqm.kWh.HR.Res.HHnew.Thermal.SH.Geo.CO</t>
  </si>
  <si>
    <t>FEC_per_sqm.kWh.HR.Res.HHnew.Thermal.SH.Geo.CO.LPG.LPG</t>
  </si>
  <si>
    <t>FEC_per_sqm.kWh.HR.Res.HHnew.Thermal.SH.Geo.CO.Elc.Elec</t>
  </si>
  <si>
    <t>FEC_per_sqm.kWh.HR.Res.HHnew.Thermal.SH.DistrHeat</t>
  </si>
  <si>
    <t>FEC_per_sqm.kWh.HR.Res.HHnew.Thermal.SH.DistrHeat.SH</t>
  </si>
  <si>
    <t>FEC_per_sqm.kWh.HR.Res.HHnew.Thermal.SH.DistrHeat.SH.Steam_Distr</t>
  </si>
  <si>
    <t>FEC_per_sqm.kWh.HR.Res.HHnew.Thermal.SH.DistrHeat.SH.Elec</t>
  </si>
  <si>
    <t>FEC_per_sqm.kWh.HR.Res.HHnew.Thermal.SH.DistrHeat.SC</t>
  </si>
  <si>
    <t>FEC_per_sqm.kWh.HR.Res.HHnew.Thermal.SH.DistrHeat.SC.AC.Elec</t>
  </si>
  <si>
    <t>FEC_per_sqm.kWh.HR.Res.HHnew.Thermal.SH.DistrHeat.WH</t>
  </si>
  <si>
    <t>FEC_per_sqm.kWh.HR.Res.HHnew.Thermal.SH.DistrHeat.WH.DistrHeat.NoSolar.Steam_Distr</t>
  </si>
  <si>
    <t>FEC_per_sqm.kWh.HR.Res.HHnew.Thermal.SH.DistrHeat.WH.DistrHeat.Solar</t>
  </si>
  <si>
    <t>FEC_per_sqm.kWh.HR.Res.HHnew.Thermal.SH.DistrHeat.WH.DistrHeat.Solar.Steam_Distr</t>
  </si>
  <si>
    <t>FEC_per_sqm.kWh.HR.Res.HHnew.Thermal.SH.DistrHeat.WH.DistrHeat.Solar.Solar</t>
  </si>
  <si>
    <t>FEC_per_sqm.kWh.HR.Res.HHnew.Thermal.SH.DistrHeat.WH.Elc.NoSolar.Elec</t>
  </si>
  <si>
    <t>FEC_per_sqm.kWh.HR.Res.HHnew.Thermal.SH.DistrHeat.WH.Elc.Solar</t>
  </si>
  <si>
    <t>FEC_per_sqm.kWh.HR.Res.HHnew.Thermal.SH.DistrHeat.WH.Elc.Solar.Elec</t>
  </si>
  <si>
    <t>FEC_per_sqm.kWh.HR.Res.HHnew.Thermal.SH.DistrHeat.WH.Elc.Solar.Solar</t>
  </si>
  <si>
    <t>FEC_per_sqm.kWh.HR.Res.HHnew.Thermal.SH.DistrHeat.CO</t>
  </si>
  <si>
    <t>FEC_per_sqm.kWh.HR.Res.HHnew.Thermal.SH.DistrHeat.CO.LPG.LPG</t>
  </si>
  <si>
    <t>FEC_per_sqm.kWh.HR.Res.HHnew.Thermal.SH.DistrHeat.CO.Elc.Elec</t>
  </si>
  <si>
    <t>FEC_per_sqm.kWh.HR.Res.HHnew.Thermal.SH.AdvElc</t>
  </si>
  <si>
    <t>FEC_per_sqm.kWh.HR.Res.HHnew.Thermal.SH.AdvElc.SH</t>
  </si>
  <si>
    <t>FEC_per_sqm.kWh.HR.Res.HHnew.Thermal.SH.AdvElc.SH.Elec</t>
  </si>
  <si>
    <t>FEC_per_sqm.kWh.HR.Res.HHnew.Thermal.SH.AdvElc.SC</t>
  </si>
  <si>
    <t>FEC_per_sqm.kWh.HR.Res.HHnew.Thermal.SH.AdvElc.SC.AC.Elec</t>
  </si>
  <si>
    <t>FEC_per_sqm.kWh.HR.Res.HHnew.Thermal.SH.AdvElc.WH</t>
  </si>
  <si>
    <t>FEC_per_sqm.kWh.HR.Res.HHnew.Thermal.SH.AdvElc.WH.LPG.NoSolar.LPG</t>
  </si>
  <si>
    <t>FEC_per_sqm.kWh.HR.Res.HHnew.Thermal.SH.AdvElc.WH.LPG.Solar</t>
  </si>
  <si>
    <t>FEC_per_sqm.kWh.HR.Res.HHnew.Thermal.SH.AdvElc.WH.LPG.Solar.LPG</t>
  </si>
  <si>
    <t>FEC_per_sqm.kWh.HR.Res.HHnew.Thermal.SH.AdvElc.WH.LPG.Solar.Solar</t>
  </si>
  <si>
    <t>FEC_per_sqm.kWh.HR.Res.HHnew.Thermal.SH.AdvElc.WH.Elc.NoSolar.Elec</t>
  </si>
  <si>
    <t>FEC_per_sqm.kWh.HR.Res.HHnew.Thermal.SH.AdvElc.WH.Elc.Solar</t>
  </si>
  <si>
    <t>FEC_per_sqm.kWh.HR.Res.HHnew.Thermal.SH.AdvElc.WH.Elc.Solar.Elec</t>
  </si>
  <si>
    <t>FEC_per_sqm.kWh.HR.Res.HHnew.Thermal.SH.AdvElc.WH.Elc.Solar.Solar</t>
  </si>
  <si>
    <t>FEC_per_sqm.kWh.HR.Res.HHnew.Thermal.SH.AdvElc.CO</t>
  </si>
  <si>
    <t>FEC_per_sqm.kWh.HR.Res.HHnew.Thermal.SH.AdvElc.CO.LPG.LPG</t>
  </si>
  <si>
    <t>FEC_per_sqm.kWh.HR.Res.HHnew.Thermal.SH.AdvElc.CO.Elc.Elec</t>
  </si>
  <si>
    <t>FEC_per_sqm.kWh.HR.Res.HHnew.Thermal.SH.ConvElc</t>
  </si>
  <si>
    <t>FEC_per_sqm.kWh.HR.Res.HHnew.Thermal.SH.ConvElc.SH</t>
  </si>
  <si>
    <t>FEC_per_sqm.kWh.HR.Res.HHnew.Thermal.SH.ConvElc.SH.Elec</t>
  </si>
  <si>
    <t>FEC_per_sqm.kWh.HR.Res.HHnew.Thermal.SH.ConvElc.SC</t>
  </si>
  <si>
    <t>FEC_per_sqm.kWh.HR.Res.HHnew.Thermal.SH.ConvElc.SC.AC.Elec</t>
  </si>
  <si>
    <t>FEC_per_sqm.kWh.HR.Res.HHnew.Thermal.SH.ConvElc.WH</t>
  </si>
  <si>
    <t>FEC_per_sqm.kWh.HR.Res.HHnew.Thermal.SH.ConvElc.WH.LPG.NoSolar.LPG</t>
  </si>
  <si>
    <t>FEC_per_sqm.kWh.HR.Res.HHnew.Thermal.SH.ConvElc.WH.LPG.Solar</t>
  </si>
  <si>
    <t>FEC_per_sqm.kWh.HR.Res.HHnew.Thermal.SH.ConvElc.WH.LPG.Solar.LPG</t>
  </si>
  <si>
    <t>FEC_per_sqm.kWh.HR.Res.HHnew.Thermal.SH.ConvElc.WH.LPG.Solar.Solar</t>
  </si>
  <si>
    <t>FEC_per_sqm.kWh.HR.Res.HHnew.Thermal.SH.ConvElc.WH.Elc.NoSolar.Elec</t>
  </si>
  <si>
    <t>FEC_per_sqm.kWh.HR.Res.HHnew.Thermal.SH.ConvElc.WH.Elc.Solar</t>
  </si>
  <si>
    <t>FEC_per_sqm.kWh.HR.Res.HHnew.Thermal.SH.ConvElc.WH.Elc.Solar.Elec</t>
  </si>
  <si>
    <t>FEC_per_sqm.kWh.HR.Res.HHnew.Thermal.SH.ConvElc.WH.Elc.Solar.Solar</t>
  </si>
  <si>
    <t>FEC_per_sqm.kWh.HR.Res.HHnew.Thermal.SH.ConvElc.CO</t>
  </si>
  <si>
    <t>FEC_per_sqm.kWh.HR.Res.HHnew.Thermal.SH.ConvElc.CO.LPG.LPG</t>
  </si>
  <si>
    <t>FEC_per_sqm.kWh.HR.Res.HHnew.Thermal.SH.ConvElc.CO.Elc.Elec</t>
  </si>
  <si>
    <t>HR - Thermal energy service of new and renovated households per surface area (detailed structure)</t>
  </si>
  <si>
    <t>TES_per_sqm.kWh.HR.Res.HHnew.Thermal.SH.Solids</t>
  </si>
  <si>
    <t>TES_per_sqm.kWh.HR.Res.HHnew.Thermal.SH.Solids.SH</t>
  </si>
  <si>
    <t>TES_per_sqm.kWh.HR.Res.HHnew.Thermal.SH.Solids.SH.Solids</t>
  </si>
  <si>
    <t>TES_per_sqm.kWh.HR.Res.HHnew.Thermal.SH.Solids.SH.Elec</t>
  </si>
  <si>
    <t>TES_per_sqm.kWh.HR.Res.HHnew.Thermal.SH.Solids.SC</t>
  </si>
  <si>
    <t>TES_per_sqm.kWh.HR.Res.HHnew.Thermal.SH.Solids.SC.AC.Elec</t>
  </si>
  <si>
    <t>TES_per_sqm.kWh.HR.Res.HHnew.Thermal.SH.Solids.WH</t>
  </si>
  <si>
    <t>TES_per_sqm.kWh.HR.Res.HHnew.Thermal.SH.Solids.WH.Solids.NoSolar.Solids</t>
  </si>
  <si>
    <t>TES_per_sqm.kWh.HR.Res.HHnew.Thermal.SH.Solids.WH.LPG.NoSolar.LPG</t>
  </si>
  <si>
    <t>TES_per_sqm.kWh.HR.Res.HHnew.Thermal.SH.Solids.WH.LPG.Solar</t>
  </si>
  <si>
    <t>TES_per_sqm.kWh.HR.Res.HHnew.Thermal.SH.Solids.WH.LPG.Solar.LPG</t>
  </si>
  <si>
    <t>TES_per_sqm.kWh.HR.Res.HHnew.Thermal.SH.Solids.WH.LPG.Solar.Solar</t>
  </si>
  <si>
    <t>TES_per_sqm.kWh.HR.Res.HHnew.Thermal.SH.Solids.WH.Elc.NoSolar.Elec</t>
  </si>
  <si>
    <t>TES_per_sqm.kWh.HR.Res.HHnew.Thermal.SH.Solids.WH.Elc.Solar</t>
  </si>
  <si>
    <t>TES_per_sqm.kWh.HR.Res.HHnew.Thermal.SH.Solids.WH.Elc.Solar.Elec</t>
  </si>
  <si>
    <t>TES_per_sqm.kWh.HR.Res.HHnew.Thermal.SH.Solids.WH.Elc.Solar.Solar</t>
  </si>
  <si>
    <t>TES_per_sqm.kWh.HR.Res.HHnew.Thermal.SH.Solids.CO</t>
  </si>
  <si>
    <t>TES_per_sqm.kWh.HR.Res.HHnew.Thermal.SH.Solids.CO.Solids.Solids</t>
  </si>
  <si>
    <t>TES_per_sqm.kWh.HR.Res.HHnew.Thermal.SH.Solids.CO.LPG.LPG</t>
  </si>
  <si>
    <t>TES_per_sqm.kWh.HR.Res.HHnew.Thermal.SH.Solids.CO.Elc.Elec</t>
  </si>
  <si>
    <t>TES_per_sqm.kWh.HR.Res.HHnew.Thermal.SH.LPG</t>
  </si>
  <si>
    <t>TES_per_sqm.kWh.HR.Res.HHnew.Thermal.SH.LPG.SH</t>
  </si>
  <si>
    <t>TES_per_sqm.kWh.HR.Res.HHnew.Thermal.SH.LPG.SH.LPG</t>
  </si>
  <si>
    <t>TES_per_sqm.kWh.HR.Res.HHnew.Thermal.SH.LPG.SH.Elec</t>
  </si>
  <si>
    <t>TES_per_sqm.kWh.HR.Res.HHnew.Thermal.SH.LPG.SC</t>
  </si>
  <si>
    <t>TES_per_sqm.kWh.HR.Res.HHnew.Thermal.SH.LPG.SC.AC.Elec</t>
  </si>
  <si>
    <t>TES_per_sqm.kWh.HR.Res.HHnew.Thermal.SH.LPG.WH</t>
  </si>
  <si>
    <t>TES_per_sqm.kWh.HR.Res.HHnew.Thermal.SH.LPG.WH.LPG.NoSolar.LPG</t>
  </si>
  <si>
    <t>TES_per_sqm.kWh.HR.Res.HHnew.Thermal.SH.LPG.WH.LPG.Solar</t>
  </si>
  <si>
    <t>TES_per_sqm.kWh.HR.Res.HHnew.Thermal.SH.LPG.WH.LPG.Solar.LPG</t>
  </si>
  <si>
    <t>TES_per_sqm.kWh.HR.Res.HHnew.Thermal.SH.LPG.WH.LPG.Solar.Solar</t>
  </si>
  <si>
    <t>TES_per_sqm.kWh.HR.Res.HHnew.Thermal.SH.LPG.WH.Elc.NoSolar.Elec</t>
  </si>
  <si>
    <t>TES_per_sqm.kWh.HR.Res.HHnew.Thermal.SH.LPG.WH.Elc.Solar</t>
  </si>
  <si>
    <t>TES_per_sqm.kWh.HR.Res.HHnew.Thermal.SH.LPG.WH.Elc.Solar.Elec</t>
  </si>
  <si>
    <t>TES_per_sqm.kWh.HR.Res.HHnew.Thermal.SH.LPG.WH.Elc.Solar.Solar</t>
  </si>
  <si>
    <t>TES_per_sqm.kWh.HR.Res.HHnew.Thermal.SH.LPG.CO</t>
  </si>
  <si>
    <t>TES_per_sqm.kWh.HR.Res.HHnew.Thermal.SH.LPG.CO.LPG.LPG</t>
  </si>
  <si>
    <t>TES_per_sqm.kWh.HR.Res.HHnew.Thermal.SH.LPG.CO.Elc.Elec</t>
  </si>
  <si>
    <t>TES_per_sqm.kWh.HR.Res.HHnew.Thermal.SH.Oil</t>
  </si>
  <si>
    <t>TES_per_sqm.kWh.HR.Res.HHnew.Thermal.SH.Oil.SH</t>
  </si>
  <si>
    <t>TES_per_sqm.kWh.HR.Res.HHnew.Thermal.SH.Oil.SH.Oil</t>
  </si>
  <si>
    <t>TES_per_sqm.kWh.HR.Res.HHnew.Thermal.SH.Oil.SH.Elec</t>
  </si>
  <si>
    <t>TES_per_sqm.kWh.HR.Res.HHnew.Thermal.SH.Oil.SC</t>
  </si>
  <si>
    <t>TES_per_sqm.kWh.HR.Res.HHnew.Thermal.SH.Oil.SC.AC.Elec</t>
  </si>
  <si>
    <t>TES_per_sqm.kWh.HR.Res.HHnew.Thermal.SH.Oil.WH</t>
  </si>
  <si>
    <t>TES_per_sqm.kWh.HR.Res.HHnew.Thermal.SH.Oil.WH.Oil.NoSolar.Oil</t>
  </si>
  <si>
    <t>TES_per_sqm.kWh.HR.Res.HHnew.Thermal.SH.Oil.WH.Oil.Solar</t>
  </si>
  <si>
    <t>TES_per_sqm.kWh.HR.Res.HHnew.Thermal.SH.Oil.WH.Oil.Solar.Oil</t>
  </si>
  <si>
    <t>TES_per_sqm.kWh.HR.Res.HHnew.Thermal.SH.Oil.WH.Oil.Solar.Solar</t>
  </si>
  <si>
    <t>TES_per_sqm.kWh.HR.Res.HHnew.Thermal.SH.Oil.WH.Elc.NoSolar.Elec</t>
  </si>
  <si>
    <t>TES_per_sqm.kWh.HR.Res.HHnew.Thermal.SH.Oil.WH.Elc.Solar</t>
  </si>
  <si>
    <t>TES_per_sqm.kWh.HR.Res.HHnew.Thermal.SH.Oil.WH.Elc.Solar.Elec</t>
  </si>
  <si>
    <t>TES_per_sqm.kWh.HR.Res.HHnew.Thermal.SH.Oil.WH.Elc.Solar.Solar</t>
  </si>
  <si>
    <t>TES_per_sqm.kWh.HR.Res.HHnew.Thermal.SH.Oil.CO</t>
  </si>
  <si>
    <t>TES_per_sqm.kWh.HR.Res.HHnew.Thermal.SH.Oil.CO.LPG.LPG</t>
  </si>
  <si>
    <t>TES_per_sqm.kWh.HR.Res.HHnew.Thermal.SH.Oil.CO.Elc.Elec</t>
  </si>
  <si>
    <t>TES_per_sqm.kWh.HR.Res.HHnew.Thermal.SH.Gas</t>
  </si>
  <si>
    <t>TES_per_sqm.kWh.HR.Res.HHnew.Thermal.SH.Gas.SH</t>
  </si>
  <si>
    <t>TES_per_sqm.kWh.HR.Res.HHnew.Thermal.SH.Gas.SH.Gas</t>
  </si>
  <si>
    <t>TES_per_sqm.kWh.HR.Res.HHnew.Thermal.SH.Gas.SH.Elec</t>
  </si>
  <si>
    <t>TES_per_sqm.kWh.HR.Res.HHnew.Thermal.SH.Gas.SC</t>
  </si>
  <si>
    <t>TES_per_sqm.kWh.HR.Res.HHnew.Thermal.SH.Gas.SC.AC.Elec</t>
  </si>
  <si>
    <t>TES_per_sqm.kWh.HR.Res.HHnew.Thermal.SH.Gas.WH</t>
  </si>
  <si>
    <t>TES_per_sqm.kWh.HR.Res.HHnew.Thermal.SH.Gas.WH.Gas.NoSolar.Gas</t>
  </si>
  <si>
    <t>TES_per_sqm.kWh.HR.Res.HHnew.Thermal.SH.Gas.WH.Gas.Solar</t>
  </si>
  <si>
    <t>TES_per_sqm.kWh.HR.Res.HHnew.Thermal.SH.Gas.WH.Gas.Solar.Gas</t>
  </si>
  <si>
    <t>TES_per_sqm.kWh.HR.Res.HHnew.Thermal.SH.Gas.WH.Gas.Solar.Solar</t>
  </si>
  <si>
    <t>TES_per_sqm.kWh.HR.Res.HHnew.Thermal.SH.Gas.WH.Elc.NoSolar.Elec</t>
  </si>
  <si>
    <t>TES_per_sqm.kWh.HR.Res.HHnew.Thermal.SH.Gas.WH.Elc.Solar</t>
  </si>
  <si>
    <t>TES_per_sqm.kWh.HR.Res.HHnew.Thermal.SH.Gas.WH.Elc.Solar.Elec</t>
  </si>
  <si>
    <t>TES_per_sqm.kWh.HR.Res.HHnew.Thermal.SH.Gas.WH.Elc.Solar.Solar</t>
  </si>
  <si>
    <t>TES_per_sqm.kWh.HR.Res.HHnew.Thermal.SH.Gas.CO</t>
  </si>
  <si>
    <t>TES_per_sqm.kWh.HR.Res.HHnew.Thermal.SH.Gas.CO.Gas.Gas</t>
  </si>
  <si>
    <t>TES_per_sqm.kWh.HR.Res.HHnew.Thermal.SH.Gas.CO.Elc.Elec</t>
  </si>
  <si>
    <t>TES_per_sqm.kWh.HR.Res.HHnew.Thermal.SH.Biomass</t>
  </si>
  <si>
    <t>TES_per_sqm.kWh.HR.Res.HHnew.Thermal.SH.Biomass.SH</t>
  </si>
  <si>
    <t>TES_per_sqm.kWh.HR.Res.HHnew.Thermal.SH.Biomass.SH.Biomass</t>
  </si>
  <si>
    <t>TES_per_sqm.kWh.HR.Res.HHnew.Thermal.SH.Biomass.SH.Elec</t>
  </si>
  <si>
    <t>TES_per_sqm.kWh.HR.Res.HHnew.Thermal.SH.Biomass.SC</t>
  </si>
  <si>
    <t>TES_per_sqm.kWh.HR.Res.HHnew.Thermal.SH.Biomass.SC.AC.Elec</t>
  </si>
  <si>
    <t>TES_per_sqm.kWh.HR.Res.HHnew.Thermal.SH.Biomass.WH</t>
  </si>
  <si>
    <t>TES_per_sqm.kWh.HR.Res.HHnew.Thermal.SH.Biomass.WH.Biomass.NoSolar.Biomass</t>
  </si>
  <si>
    <t>TES_per_sqm.kWh.HR.Res.HHnew.Thermal.SH.Biomass.WH.Biomass.Solar</t>
  </si>
  <si>
    <t>TES_per_sqm.kWh.HR.Res.HHnew.Thermal.SH.Biomass.WH.Biomass.Solar.Biomass</t>
  </si>
  <si>
    <t>TES_per_sqm.kWh.HR.Res.HHnew.Thermal.SH.Biomass.WH.Biomass.Solar.Solar</t>
  </si>
  <si>
    <t>TES_per_sqm.kWh.HR.Res.HHnew.Thermal.SH.Biomass.WH.LPG.NoSolar.LPG</t>
  </si>
  <si>
    <t>TES_per_sqm.kWh.HR.Res.HHnew.Thermal.SH.Biomass.WH.LPG.Solar</t>
  </si>
  <si>
    <t>TES_per_sqm.kWh.HR.Res.HHnew.Thermal.SH.Biomass.WH.LPG.Solar.LPG</t>
  </si>
  <si>
    <t>TES_per_sqm.kWh.HR.Res.HHnew.Thermal.SH.Biomass.WH.LPG.Solar.Solar</t>
  </si>
  <si>
    <t>TES_per_sqm.kWh.HR.Res.HHnew.Thermal.SH.Biomass.WH.Elc.NoSolar.Elec</t>
  </si>
  <si>
    <t>TES_per_sqm.kWh.HR.Res.HHnew.Thermal.SH.Biomass.WH.Elc.Solar</t>
  </si>
  <si>
    <t>TES_per_sqm.kWh.HR.Res.HHnew.Thermal.SH.Biomass.WH.Elc.Solar.Elec</t>
  </si>
  <si>
    <t>TES_per_sqm.kWh.HR.Res.HHnew.Thermal.SH.Biomass.WH.Elc.Solar.Solar</t>
  </si>
  <si>
    <t>TES_per_sqm.kWh.HR.Res.HHnew.Thermal.SH.Biomass.CO</t>
  </si>
  <si>
    <t>TES_per_sqm.kWh.HR.Res.HHnew.Thermal.SH.Biomass.CO.Biomass.Biomass</t>
  </si>
  <si>
    <t>TES_per_sqm.kWh.HR.Res.HHnew.Thermal.SH.Biomass.CO.LPG.LPG</t>
  </si>
  <si>
    <t>TES_per_sqm.kWh.HR.Res.HHnew.Thermal.SH.Biomass.CO.Elc.Elec</t>
  </si>
  <si>
    <t>TES_per_sqm.kWh.HR.Res.HHnew.Thermal.SH.Geo</t>
  </si>
  <si>
    <t>TES_per_sqm.kWh.HR.Res.HHnew.Thermal.SH.Geo.SH</t>
  </si>
  <si>
    <t>TES_per_sqm.kWh.HR.Res.HHnew.Thermal.SH.Geo.SH.Geo</t>
  </si>
  <si>
    <t>TES_per_sqm.kWh.HR.Res.HHnew.Thermal.SH.Geo.SH.Elec</t>
  </si>
  <si>
    <t>TES_per_sqm.kWh.HR.Res.HHnew.Thermal.SH.Geo.SC</t>
  </si>
  <si>
    <t>TES_per_sqm.kWh.HR.Res.HHnew.Thermal.SH.Geo.SC.AC.Elec</t>
  </si>
  <si>
    <t>TES_per_sqm.kWh.HR.Res.HHnew.Thermal.SH.Geo.WH</t>
  </si>
  <si>
    <t>TES_per_sqm.kWh.HR.Res.HHnew.Thermal.SH.Geo.WH.Geo.NoSolar.Geo</t>
  </si>
  <si>
    <t>TES_per_sqm.kWh.HR.Res.HHnew.Thermal.SH.Geo.WH.Geo.Solar</t>
  </si>
  <si>
    <t>TES_per_sqm.kWh.HR.Res.HHnew.Thermal.SH.Geo.WH.Geo.Solar.Geo</t>
  </si>
  <si>
    <t>TES_per_sqm.kWh.HR.Res.HHnew.Thermal.SH.Geo.WH.Geo.Solar.Solar</t>
  </si>
  <si>
    <t>TES_per_sqm.kWh.HR.Res.HHnew.Thermal.SH.Geo.WH.Elc.NoSolar.Elec</t>
  </si>
  <si>
    <t>TES_per_sqm.kWh.HR.Res.HHnew.Thermal.SH.Geo.WH.Elc.Solar</t>
  </si>
  <si>
    <t>TES_per_sqm.kWh.HR.Res.HHnew.Thermal.SH.Geo.WH.Elc.Solar.Elec</t>
  </si>
  <si>
    <t>TES_per_sqm.kWh.HR.Res.HHnew.Thermal.SH.Geo.WH.Elc.Solar.Solar</t>
  </si>
  <si>
    <t>TES_per_sqm.kWh.HR.Res.HHnew.Thermal.SH.Geo.CO</t>
  </si>
  <si>
    <t>TES_per_sqm.kWh.HR.Res.HHnew.Thermal.SH.Geo.CO.LPG.LPG</t>
  </si>
  <si>
    <t>TES_per_sqm.kWh.HR.Res.HHnew.Thermal.SH.Geo.CO.Elc.Elec</t>
  </si>
  <si>
    <t>TES_per_sqm.kWh.HR.Res.HHnew.Thermal.SH.DistrHeat</t>
  </si>
  <si>
    <t>TES_per_sqm.kWh.HR.Res.HHnew.Thermal.SH.DistrHeat.SH</t>
  </si>
  <si>
    <t>TES_per_sqm.kWh.HR.Res.HHnew.Thermal.SH.DistrHeat.SH.Steam_Distr</t>
  </si>
  <si>
    <t>TES_per_sqm.kWh.HR.Res.HHnew.Thermal.SH.DistrHeat.SH.Elec</t>
  </si>
  <si>
    <t>TES_per_sqm.kWh.HR.Res.HHnew.Thermal.SH.DistrHeat.SC</t>
  </si>
  <si>
    <t>TES_per_sqm.kWh.HR.Res.HHnew.Thermal.SH.DistrHeat.SC.AC.Elec</t>
  </si>
  <si>
    <t>TES_per_sqm.kWh.HR.Res.HHnew.Thermal.SH.DistrHeat.WH</t>
  </si>
  <si>
    <t>TES_per_sqm.kWh.HR.Res.HHnew.Thermal.SH.DistrHeat.WH.DistrHeat.NoSolar.Steam_Distr</t>
  </si>
  <si>
    <t>TES_per_sqm.kWh.HR.Res.HHnew.Thermal.SH.DistrHeat.WH.DistrHeat.Solar</t>
  </si>
  <si>
    <t>TES_per_sqm.kWh.HR.Res.HHnew.Thermal.SH.DistrHeat.WH.DistrHeat.Solar.Steam_Distr</t>
  </si>
  <si>
    <t>TES_per_sqm.kWh.HR.Res.HHnew.Thermal.SH.DistrHeat.WH.DistrHeat.Solar.Solar</t>
  </si>
  <si>
    <t>TES_per_sqm.kWh.HR.Res.HHnew.Thermal.SH.DistrHeat.WH.Elc.NoSolar.Elec</t>
  </si>
  <si>
    <t>TES_per_sqm.kWh.HR.Res.HHnew.Thermal.SH.DistrHeat.WH.Elc.Solar</t>
  </si>
  <si>
    <t>TES_per_sqm.kWh.HR.Res.HHnew.Thermal.SH.DistrHeat.WH.Elc.Solar.Elec</t>
  </si>
  <si>
    <t>TES_per_sqm.kWh.HR.Res.HHnew.Thermal.SH.DistrHeat.WH.Elc.Solar.Solar</t>
  </si>
  <si>
    <t>TES_per_sqm.kWh.HR.Res.HHnew.Thermal.SH.DistrHeat.CO</t>
  </si>
  <si>
    <t>TES_per_sqm.kWh.HR.Res.HHnew.Thermal.SH.DistrHeat.CO.LPG.LPG</t>
  </si>
  <si>
    <t>TES_per_sqm.kWh.HR.Res.HHnew.Thermal.SH.DistrHeat.CO.Elc.Elec</t>
  </si>
  <si>
    <t>TES_per_sqm.kWh.HR.Res.HHnew.Thermal.SH.AdvElc</t>
  </si>
  <si>
    <t>TES_per_sqm.kWh.HR.Res.HHnew.Thermal.SH.AdvElc.SH</t>
  </si>
  <si>
    <t>TES_per_sqm.kWh.HR.Res.HHnew.Thermal.SH.AdvElc.SH.Elec</t>
  </si>
  <si>
    <t>TES_per_sqm.kWh.HR.Res.HHnew.Thermal.SH.AdvElc.SC</t>
  </si>
  <si>
    <t>TES_per_sqm.kWh.HR.Res.HHnew.Thermal.SH.AdvElc.SC.AC.Elec</t>
  </si>
  <si>
    <t>TES_per_sqm.kWh.HR.Res.HHnew.Thermal.SH.AdvElc.WH</t>
  </si>
  <si>
    <t>TES_per_sqm.kWh.HR.Res.HHnew.Thermal.SH.AdvElc.WH.LPG.NoSolar.LPG</t>
  </si>
  <si>
    <t>TES_per_sqm.kWh.HR.Res.HHnew.Thermal.SH.AdvElc.WH.LPG.Solar</t>
  </si>
  <si>
    <t>TES_per_sqm.kWh.HR.Res.HHnew.Thermal.SH.AdvElc.WH.LPG.Solar.LPG</t>
  </si>
  <si>
    <t>TES_per_sqm.kWh.HR.Res.HHnew.Thermal.SH.AdvElc.WH.LPG.Solar.Solar</t>
  </si>
  <si>
    <t>TES_per_sqm.kWh.HR.Res.HHnew.Thermal.SH.AdvElc.WH.Elc.NoSolar.Elec</t>
  </si>
  <si>
    <t>TES_per_sqm.kWh.HR.Res.HHnew.Thermal.SH.AdvElc.WH.Elc.Solar</t>
  </si>
  <si>
    <t>TES_per_sqm.kWh.HR.Res.HHnew.Thermal.SH.AdvElc.WH.Elc.Solar.Elec</t>
  </si>
  <si>
    <t>TES_per_sqm.kWh.HR.Res.HHnew.Thermal.SH.AdvElc.WH.Elc.Solar.Solar</t>
  </si>
  <si>
    <t>TES_per_sqm.kWh.HR.Res.HHnew.Thermal.SH.AdvElc.CO</t>
  </si>
  <si>
    <t>TES_per_sqm.kWh.HR.Res.HHnew.Thermal.SH.AdvElc.CO.LPG.LPG</t>
  </si>
  <si>
    <t>TES_per_sqm.kWh.HR.Res.HHnew.Thermal.SH.AdvElc.CO.Elc.Elec</t>
  </si>
  <si>
    <t>TES_per_sqm.kWh.HR.Res.HHnew.Thermal.SH.ConvElc</t>
  </si>
  <si>
    <t>TES_per_sqm.kWh.HR.Res.HHnew.Thermal.SH.ConvElc.SH</t>
  </si>
  <si>
    <t>TES_per_sqm.kWh.HR.Res.HHnew.Thermal.SH.ConvElc.SH.Elec</t>
  </si>
  <si>
    <t>TES_per_sqm.kWh.HR.Res.HHnew.Thermal.SH.ConvElc.SC</t>
  </si>
  <si>
    <t>TES_per_sqm.kWh.HR.Res.HHnew.Thermal.SH.ConvElc.SC.AC.Elec</t>
  </si>
  <si>
    <t>TES_per_sqm.kWh.HR.Res.HHnew.Thermal.SH.ConvElc.WH</t>
  </si>
  <si>
    <t>TES_per_sqm.kWh.HR.Res.HHnew.Thermal.SH.ConvElc.WH.LPG.NoSolar.LPG</t>
  </si>
  <si>
    <t>TES_per_sqm.kWh.HR.Res.HHnew.Thermal.SH.ConvElc.WH.LPG.Solar</t>
  </si>
  <si>
    <t>TES_per_sqm.kWh.HR.Res.HHnew.Thermal.SH.ConvElc.WH.LPG.Solar.LPG</t>
  </si>
  <si>
    <t>TES_per_sqm.kWh.HR.Res.HHnew.Thermal.SH.ConvElc.WH.LPG.Solar.Solar</t>
  </si>
  <si>
    <t>TES_per_sqm.kWh.HR.Res.HHnew.Thermal.SH.ConvElc.WH.Elc.NoSolar.Elec</t>
  </si>
  <si>
    <t>TES_per_sqm.kWh.HR.Res.HHnew.Thermal.SH.ConvElc.WH.Elc.Solar</t>
  </si>
  <si>
    <t>TES_per_sqm.kWh.HR.Res.HHnew.Thermal.SH.ConvElc.WH.Elc.Solar.Elec</t>
  </si>
  <si>
    <t>TES_per_sqm.kWh.HR.Res.HHnew.Thermal.SH.ConvElc.WH.Elc.Solar.Solar</t>
  </si>
  <si>
    <t>TES_per_sqm.kWh.HR.Res.HHnew.Thermal.SH.ConvElc.CO</t>
  </si>
  <si>
    <t>TES_per_sqm.kWh.HR.Res.HHnew.Thermal.SH.ConvElc.CO.LPG.LPG</t>
  </si>
  <si>
    <t>TES_per_sqm.kWh.HR.Res.HHnew.Thermal.SH.ConvElc.CO.Elc.Elec</t>
  </si>
  <si>
    <t>HR - CO2 emissions in new and renovated households per surface area (detailed structure)</t>
  </si>
  <si>
    <t>EMI_per_sqm.kgCO2.HR.Res.HHnew.Thermal.SH.Solids</t>
  </si>
  <si>
    <t>EMI_per_sqm.kgCO2.HR.Res.HHnew.Thermal.SH.Solids.SH</t>
  </si>
  <si>
    <t>EMI_per_sqm.kgCO2.HR.Res.HHnew.Thermal.SH.Solids.SH.Solids</t>
  </si>
  <si>
    <t>EMI_per_sqm.kgCO2.HR.Res.HHnew.Thermal.SH.Solids.SH.Elec</t>
  </si>
  <si>
    <t>EMI_per_sqm.kgCO2.HR.Res.HHnew.Thermal.SH.Solids.SC</t>
  </si>
  <si>
    <t>EMI_per_sqm.kgCO2.HR.Res.HHnew.Thermal.SH.Solids.SC.AC.Elec</t>
  </si>
  <si>
    <t>EMI_per_sqm.kgCO2.HR.Res.HHnew.Thermal.SH.Solids.WH</t>
  </si>
  <si>
    <t>EMI_per_sqm.kgCO2.HR.Res.HHnew.Thermal.SH.Solids.WH.Solids.NoSolar.Solids</t>
  </si>
  <si>
    <t>EMI_per_sqm.kgCO2.HR.Res.HHnew.Thermal.SH.Solids.WH.LPG.NoSolar.LPG</t>
  </si>
  <si>
    <t>EMI_per_sqm.kgCO2.HR.Res.HHnew.Thermal.SH.Solids.WH.LPG.Solar</t>
  </si>
  <si>
    <t>EMI_per_sqm.kgCO2.HR.Res.HHnew.Thermal.SH.Solids.WH.LPG.Solar.LPG</t>
  </si>
  <si>
    <t>EMI_per_sqm.kgCO2.HR.Res.HHnew.Thermal.SH.Solids.WH.LPG.Solar.Solar</t>
  </si>
  <si>
    <t>EMI_per_sqm.kgCO2.HR.Res.HHnew.Thermal.SH.Solids.WH.Elc.NoSolar.Elec</t>
  </si>
  <si>
    <t>EMI_per_sqm.kgCO2.HR.Res.HHnew.Thermal.SH.Solids.WH.Elc.Solar</t>
  </si>
  <si>
    <t>EMI_per_sqm.kgCO2.HR.Res.HHnew.Thermal.SH.Solids.WH.Elc.Solar.Elec</t>
  </si>
  <si>
    <t>EMI_per_sqm.kgCO2.HR.Res.HHnew.Thermal.SH.Solids.WH.Elc.Solar.Solar</t>
  </si>
  <si>
    <t>EMI_per_sqm.kgCO2.HR.Res.HHnew.Thermal.SH.Solids.CO</t>
  </si>
  <si>
    <t>EMI_per_sqm.kgCO2.HR.Res.HHnew.Thermal.SH.Solids.CO.Solids.Solids</t>
  </si>
  <si>
    <t>EMI_per_sqm.kgCO2.HR.Res.HHnew.Thermal.SH.Solids.CO.LPG.LPG</t>
  </si>
  <si>
    <t>EMI_per_sqm.kgCO2.HR.Res.HHnew.Thermal.SH.Solids.CO.Elc.Elec</t>
  </si>
  <si>
    <t>EMI_per_sqm.kgCO2.HR.Res.HHnew.Thermal.SH.LPG</t>
  </si>
  <si>
    <t>EMI_per_sqm.kgCO2.HR.Res.HHnew.Thermal.SH.LPG.SH</t>
  </si>
  <si>
    <t>EMI_per_sqm.kgCO2.HR.Res.HHnew.Thermal.SH.LPG.SH.LPG</t>
  </si>
  <si>
    <t>EMI_per_sqm.kgCO2.HR.Res.HHnew.Thermal.SH.LPG.SH.Elec</t>
  </si>
  <si>
    <t>EMI_per_sqm.kgCO2.HR.Res.HHnew.Thermal.SH.LPG.SC</t>
  </si>
  <si>
    <t>EMI_per_sqm.kgCO2.HR.Res.HHnew.Thermal.SH.LPG.SC.AC.Elec</t>
  </si>
  <si>
    <t>EMI_per_sqm.kgCO2.HR.Res.HHnew.Thermal.SH.LPG.WH</t>
  </si>
  <si>
    <t>EMI_per_sqm.kgCO2.HR.Res.HHnew.Thermal.SH.LPG.WH.LPG.NoSolar.LPG</t>
  </si>
  <si>
    <t>EMI_per_sqm.kgCO2.HR.Res.HHnew.Thermal.SH.LPG.WH.LPG.Solar</t>
  </si>
  <si>
    <t>EMI_per_sqm.kgCO2.HR.Res.HHnew.Thermal.SH.LPG.WH.LPG.Solar.LPG</t>
  </si>
  <si>
    <t>EMI_per_sqm.kgCO2.HR.Res.HHnew.Thermal.SH.LPG.WH.LPG.Solar.Solar</t>
  </si>
  <si>
    <t>EMI_per_sqm.kgCO2.HR.Res.HHnew.Thermal.SH.LPG.WH.Elc.NoSolar.Elec</t>
  </si>
  <si>
    <t>EMI_per_sqm.kgCO2.HR.Res.HHnew.Thermal.SH.LPG.WH.Elc.Solar</t>
  </si>
  <si>
    <t>EMI_per_sqm.kgCO2.HR.Res.HHnew.Thermal.SH.LPG.WH.Elc.Solar.Elec</t>
  </si>
  <si>
    <t>EMI_per_sqm.kgCO2.HR.Res.HHnew.Thermal.SH.LPG.WH.Elc.Solar.Solar</t>
  </si>
  <si>
    <t>EMI_per_sqm.kgCO2.HR.Res.HHnew.Thermal.SH.LPG.CO</t>
  </si>
  <si>
    <t>EMI_per_sqm.kgCO2.HR.Res.HHnew.Thermal.SH.LPG.CO.LPG.LPG</t>
  </si>
  <si>
    <t>EMI_per_sqm.kgCO2.HR.Res.HHnew.Thermal.SH.LPG.CO.Elc.Elec</t>
  </si>
  <si>
    <t>EMI_per_sqm.kgCO2.HR.Res.HHnew.Thermal.SH.Oil</t>
  </si>
  <si>
    <t>EMI_per_sqm.kgCO2.HR.Res.HHnew.Thermal.SH.Oil.SH</t>
  </si>
  <si>
    <t>EMI_per_sqm.kgCO2.HR.Res.HHnew.Thermal.SH.Oil.SH.Oil</t>
  </si>
  <si>
    <t>EMI_per_sqm.kgCO2.HR.Res.HHnew.Thermal.SH.Oil.SH.Elec</t>
  </si>
  <si>
    <t>EMI_per_sqm.kgCO2.HR.Res.HHnew.Thermal.SH.Oil.SC</t>
  </si>
  <si>
    <t>EMI_per_sqm.kgCO2.HR.Res.HHnew.Thermal.SH.Oil.SC.AC.Elec</t>
  </si>
  <si>
    <t>EMI_per_sqm.kgCO2.HR.Res.HHnew.Thermal.SH.Oil.WH</t>
  </si>
  <si>
    <t>EMI_per_sqm.kgCO2.HR.Res.HHnew.Thermal.SH.Oil.WH.Oil.NoSolar.Oil</t>
  </si>
  <si>
    <t>EMI_per_sqm.kgCO2.HR.Res.HHnew.Thermal.SH.Oil.WH.Oil.Solar</t>
  </si>
  <si>
    <t>EMI_per_sqm.kgCO2.HR.Res.HHnew.Thermal.SH.Oil.WH.Oil.Solar.Oil</t>
  </si>
  <si>
    <t>EMI_per_sqm.kgCO2.HR.Res.HHnew.Thermal.SH.Oil.WH.Oil.Solar.Solar</t>
  </si>
  <si>
    <t>EMI_per_sqm.kgCO2.HR.Res.HHnew.Thermal.SH.Oil.WH.Elc.NoSolar.Elec</t>
  </si>
  <si>
    <t>EMI_per_sqm.kgCO2.HR.Res.HHnew.Thermal.SH.Oil.WH.Elc.Solar</t>
  </si>
  <si>
    <t>EMI_per_sqm.kgCO2.HR.Res.HHnew.Thermal.SH.Oil.WH.Elc.Solar.Elec</t>
  </si>
  <si>
    <t>EMI_per_sqm.kgCO2.HR.Res.HHnew.Thermal.SH.Oil.WH.Elc.Solar.Solar</t>
  </si>
  <si>
    <t>EMI_per_sqm.kgCO2.HR.Res.HHnew.Thermal.SH.Oil.CO</t>
  </si>
  <si>
    <t>EMI_per_sqm.kgCO2.HR.Res.HHnew.Thermal.SH.Oil.CO.LPG.LPG</t>
  </si>
  <si>
    <t>EMI_per_sqm.kgCO2.HR.Res.HHnew.Thermal.SH.Oil.CO.Elc.Elec</t>
  </si>
  <si>
    <t>EMI_per_sqm.kgCO2.HR.Res.HHnew.Thermal.SH.Gas</t>
  </si>
  <si>
    <t>EMI_per_sqm.kgCO2.HR.Res.HHnew.Thermal.SH.Gas.SH</t>
  </si>
  <si>
    <t>EMI_per_sqm.kgCO2.HR.Res.HHnew.Thermal.SH.Gas.SH.Gas</t>
  </si>
  <si>
    <t>EMI_per_sqm.kgCO2.HR.Res.HHnew.Thermal.SH.Gas.SH.Elec</t>
  </si>
  <si>
    <t>EMI_per_sqm.kgCO2.HR.Res.HHnew.Thermal.SH.Gas.SC</t>
  </si>
  <si>
    <t>EMI_per_sqm.kgCO2.HR.Res.HHnew.Thermal.SH.Gas.SC.AC.Elec</t>
  </si>
  <si>
    <t>EMI_per_sqm.kgCO2.HR.Res.HHnew.Thermal.SH.Gas.WH</t>
  </si>
  <si>
    <t>EMI_per_sqm.kgCO2.HR.Res.HHnew.Thermal.SH.Gas.WH.Gas.NoSolar.Gas</t>
  </si>
  <si>
    <t>EMI_per_sqm.kgCO2.HR.Res.HHnew.Thermal.SH.Gas.WH.Gas.Solar</t>
  </si>
  <si>
    <t>EMI_per_sqm.kgCO2.HR.Res.HHnew.Thermal.SH.Gas.WH.Gas.Solar.Gas</t>
  </si>
  <si>
    <t>EMI_per_sqm.kgCO2.HR.Res.HHnew.Thermal.SH.Gas.WH.Gas.Solar.Solar</t>
  </si>
  <si>
    <t>EMI_per_sqm.kgCO2.HR.Res.HHnew.Thermal.SH.Gas.WH.Elc.NoSolar.Elec</t>
  </si>
  <si>
    <t>EMI_per_sqm.kgCO2.HR.Res.HHnew.Thermal.SH.Gas.WH.Elc.Solar</t>
  </si>
  <si>
    <t>EMI_per_sqm.kgCO2.HR.Res.HHnew.Thermal.SH.Gas.WH.Elc.Solar.Elec</t>
  </si>
  <si>
    <t>EMI_per_sqm.kgCO2.HR.Res.HHnew.Thermal.SH.Gas.WH.Elc.Solar.Solar</t>
  </si>
  <si>
    <t>EMI_per_sqm.kgCO2.HR.Res.HHnew.Thermal.SH.Gas.CO</t>
  </si>
  <si>
    <t>EMI_per_sqm.kgCO2.HR.Res.HHnew.Thermal.SH.Gas.CO.Gas.Gas</t>
  </si>
  <si>
    <t>EMI_per_sqm.kgCO2.HR.Res.HHnew.Thermal.SH.Gas.CO.Elc.Elec</t>
  </si>
  <si>
    <t>EMI_per_sqm.kgCO2.HR.Res.HHnew.Thermal.SH.Biomass</t>
  </si>
  <si>
    <t>EMI_per_sqm.kgCO2.HR.Res.HHnew.Thermal.SH.Biomass.SH</t>
  </si>
  <si>
    <t>EMI_per_sqm.kgCO2.HR.Res.HHnew.Thermal.SH.Biomass.SH.Biomass</t>
  </si>
  <si>
    <t>EMI_per_sqm.kgCO2.HR.Res.HHnew.Thermal.SH.Biomass.SH.Elec</t>
  </si>
  <si>
    <t>EMI_per_sqm.kgCO2.HR.Res.HHnew.Thermal.SH.Biomass.SC</t>
  </si>
  <si>
    <t>EMI_per_sqm.kgCO2.HR.Res.HHnew.Thermal.SH.Biomass.SC.AC.Elec</t>
  </si>
  <si>
    <t>EMI_per_sqm.kgCO2.HR.Res.HHnew.Thermal.SH.Biomass.WH</t>
  </si>
  <si>
    <t>EMI_per_sqm.kgCO2.HR.Res.HHnew.Thermal.SH.Biomass.WH.Biomass.NoSolar.Biomass</t>
  </si>
  <si>
    <t>EMI_per_sqm.kgCO2.HR.Res.HHnew.Thermal.SH.Biomass.WH.Biomass.Solar</t>
  </si>
  <si>
    <t>EMI_per_sqm.kgCO2.HR.Res.HHnew.Thermal.SH.Biomass.WH.Biomass.Solar.Biomass</t>
  </si>
  <si>
    <t>EMI_per_sqm.kgCO2.HR.Res.HHnew.Thermal.SH.Biomass.WH.Biomass.Solar.Solar</t>
  </si>
  <si>
    <t>EMI_per_sqm.kgCO2.HR.Res.HHnew.Thermal.SH.Biomass.WH.LPG.NoSolar.LPG</t>
  </si>
  <si>
    <t>EMI_per_sqm.kgCO2.HR.Res.HHnew.Thermal.SH.Biomass.WH.LPG.Solar</t>
  </si>
  <si>
    <t>EMI_per_sqm.kgCO2.HR.Res.HHnew.Thermal.SH.Biomass.WH.LPG.Solar.LPG</t>
  </si>
  <si>
    <t>EMI_per_sqm.kgCO2.HR.Res.HHnew.Thermal.SH.Biomass.WH.LPG.Solar.Solar</t>
  </si>
  <si>
    <t>EMI_per_sqm.kgCO2.HR.Res.HHnew.Thermal.SH.Biomass.WH.Elc.NoSolar.Elec</t>
  </si>
  <si>
    <t>EMI_per_sqm.kgCO2.HR.Res.HHnew.Thermal.SH.Biomass.WH.Elc.Solar</t>
  </si>
  <si>
    <t>EMI_per_sqm.kgCO2.HR.Res.HHnew.Thermal.SH.Biomass.WH.Elc.Solar.Elec</t>
  </si>
  <si>
    <t>EMI_per_sqm.kgCO2.HR.Res.HHnew.Thermal.SH.Biomass.WH.Elc.Solar.Solar</t>
  </si>
  <si>
    <t>EMI_per_sqm.kgCO2.HR.Res.HHnew.Thermal.SH.Biomass.CO</t>
  </si>
  <si>
    <t>EMI_per_sqm.kgCO2.HR.Res.HHnew.Thermal.SH.Biomass.CO.Biomass.Biomass</t>
  </si>
  <si>
    <t>EMI_per_sqm.kgCO2.HR.Res.HHnew.Thermal.SH.Biomass.CO.LPG.LPG</t>
  </si>
  <si>
    <t>EMI_per_sqm.kgCO2.HR.Res.HHnew.Thermal.SH.Biomass.CO.Elc.Elec</t>
  </si>
  <si>
    <t>EMI_per_sqm.kgCO2.HR.Res.HHnew.Thermal.SH.Geo</t>
  </si>
  <si>
    <t>EMI_per_sqm.kgCO2.HR.Res.HHnew.Thermal.SH.Geo.SH</t>
  </si>
  <si>
    <t>EMI_per_sqm.kgCO2.HR.Res.HHnew.Thermal.SH.Geo.SH.Geo</t>
  </si>
  <si>
    <t>EMI_per_sqm.kgCO2.HR.Res.HHnew.Thermal.SH.Geo.SH.Elec</t>
  </si>
  <si>
    <t>EMI_per_sqm.kgCO2.HR.Res.HHnew.Thermal.SH.Geo.SC</t>
  </si>
  <si>
    <t>EMI_per_sqm.kgCO2.HR.Res.HHnew.Thermal.SH.Geo.SC.AC.Elec</t>
  </si>
  <si>
    <t>EMI_per_sqm.kgCO2.HR.Res.HHnew.Thermal.SH.Geo.WH</t>
  </si>
  <si>
    <t>EMI_per_sqm.kgCO2.HR.Res.HHnew.Thermal.SH.Geo.WH.Geo.NoSolar.Geo</t>
  </si>
  <si>
    <t>EMI_per_sqm.kgCO2.HR.Res.HHnew.Thermal.SH.Geo.WH.Geo.Solar</t>
  </si>
  <si>
    <t>EMI_per_sqm.kgCO2.HR.Res.HHnew.Thermal.SH.Geo.WH.Geo.Solar.Geo</t>
  </si>
  <si>
    <t>EMI_per_sqm.kgCO2.HR.Res.HHnew.Thermal.SH.Geo.WH.Geo.Solar.Solar</t>
  </si>
  <si>
    <t>EMI_per_sqm.kgCO2.HR.Res.HHnew.Thermal.SH.Geo.WH.Elc.NoSolar.Elec</t>
  </si>
  <si>
    <t>EMI_per_sqm.kgCO2.HR.Res.HHnew.Thermal.SH.Geo.WH.Elc.Solar</t>
  </si>
  <si>
    <t>EMI_per_sqm.kgCO2.HR.Res.HHnew.Thermal.SH.Geo.WH.Elc.Solar.Elec</t>
  </si>
  <si>
    <t>EMI_per_sqm.kgCO2.HR.Res.HHnew.Thermal.SH.Geo.WH.Elc.Solar.Solar</t>
  </si>
  <si>
    <t>EMI_per_sqm.kgCO2.HR.Res.HHnew.Thermal.SH.Geo.CO</t>
  </si>
  <si>
    <t>EMI_per_sqm.kgCO2.HR.Res.HHnew.Thermal.SH.Geo.CO.LPG.LPG</t>
  </si>
  <si>
    <t>EMI_per_sqm.kgCO2.HR.Res.HHnew.Thermal.SH.Geo.CO.Elc.Elec</t>
  </si>
  <si>
    <t>EMI_per_sqm.kgCO2.HR.Res.HHnew.Thermal.SH.DistrHeat</t>
  </si>
  <si>
    <t>EMI_per_sqm.kgCO2.HR.Res.HHnew.Thermal.SH.DistrHeat.SH</t>
  </si>
  <si>
    <t>EMI_per_sqm.kgCO2.HR.Res.HHnew.Thermal.SH.DistrHeat.SH.Steam_Distr</t>
  </si>
  <si>
    <t>EMI_per_sqm.kgCO2.HR.Res.HHnew.Thermal.SH.DistrHeat.SH.Elec</t>
  </si>
  <si>
    <t>EMI_per_sqm.kgCO2.HR.Res.HHnew.Thermal.SH.DistrHeat.SC</t>
  </si>
  <si>
    <t>EMI_per_sqm.kgCO2.HR.Res.HHnew.Thermal.SH.DistrHeat.SC.AC.Elec</t>
  </si>
  <si>
    <t>EMI_per_sqm.kgCO2.HR.Res.HHnew.Thermal.SH.DistrHeat.WH</t>
  </si>
  <si>
    <t>EMI_per_sqm.kgCO2.HR.Res.HHnew.Thermal.SH.DistrHeat.WH.DistrHeat.NoSolar.Steam_Distr</t>
  </si>
  <si>
    <t>EMI_per_sqm.kgCO2.HR.Res.HHnew.Thermal.SH.DistrHeat.WH.DistrHeat.Solar</t>
  </si>
  <si>
    <t>EMI_per_sqm.kgCO2.HR.Res.HHnew.Thermal.SH.DistrHeat.WH.DistrHeat.Solar.Steam_Distr</t>
  </si>
  <si>
    <t>EMI_per_sqm.kgCO2.HR.Res.HHnew.Thermal.SH.DistrHeat.WH.DistrHeat.Solar.Solar</t>
  </si>
  <si>
    <t>EMI_per_sqm.kgCO2.HR.Res.HHnew.Thermal.SH.DistrHeat.WH.Elc.NoSolar.Elec</t>
  </si>
  <si>
    <t>EMI_per_sqm.kgCO2.HR.Res.HHnew.Thermal.SH.DistrHeat.WH.Elc.Solar</t>
  </si>
  <si>
    <t>EMI_per_sqm.kgCO2.HR.Res.HHnew.Thermal.SH.DistrHeat.WH.Elc.Solar.Elec</t>
  </si>
  <si>
    <t>EMI_per_sqm.kgCO2.HR.Res.HHnew.Thermal.SH.DistrHeat.WH.Elc.Solar.Solar</t>
  </si>
  <si>
    <t>EMI_per_sqm.kgCO2.HR.Res.HHnew.Thermal.SH.DistrHeat.CO</t>
  </si>
  <si>
    <t>EMI_per_sqm.kgCO2.HR.Res.HHnew.Thermal.SH.DistrHeat.CO.LPG.LPG</t>
  </si>
  <si>
    <t>EMI_per_sqm.kgCO2.HR.Res.HHnew.Thermal.SH.DistrHeat.CO.Elc.Elec</t>
  </si>
  <si>
    <t>EMI_per_sqm.kgCO2.HR.Res.HHnew.Thermal.SH.AdvElc</t>
  </si>
  <si>
    <t>EMI_per_sqm.kgCO2.HR.Res.HHnew.Thermal.SH.AdvElc.SH</t>
  </si>
  <si>
    <t>EMI_per_sqm.kgCO2.HR.Res.HHnew.Thermal.SH.AdvElc.SH.Elec</t>
  </si>
  <si>
    <t>EMI_per_sqm.kgCO2.HR.Res.HHnew.Thermal.SH.AdvElc.SC</t>
  </si>
  <si>
    <t>EMI_per_sqm.kgCO2.HR.Res.HHnew.Thermal.SH.AdvElc.SC.AC.Elec</t>
  </si>
  <si>
    <t>EMI_per_sqm.kgCO2.HR.Res.HHnew.Thermal.SH.AdvElc.WH</t>
  </si>
  <si>
    <t>EMI_per_sqm.kgCO2.HR.Res.HHnew.Thermal.SH.AdvElc.WH.LPG.NoSolar.LPG</t>
  </si>
  <si>
    <t>EMI_per_sqm.kgCO2.HR.Res.HHnew.Thermal.SH.AdvElc.WH.LPG.Solar</t>
  </si>
  <si>
    <t>EMI_per_sqm.kgCO2.HR.Res.HHnew.Thermal.SH.AdvElc.WH.LPG.Solar.LPG</t>
  </si>
  <si>
    <t>EMI_per_sqm.kgCO2.HR.Res.HHnew.Thermal.SH.AdvElc.WH.LPG.Solar.Solar</t>
  </si>
  <si>
    <t>EMI_per_sqm.kgCO2.HR.Res.HHnew.Thermal.SH.AdvElc.WH.Elc.NoSolar.Elec</t>
  </si>
  <si>
    <t>EMI_per_sqm.kgCO2.HR.Res.HHnew.Thermal.SH.AdvElc.WH.Elc.Solar</t>
  </si>
  <si>
    <t>EMI_per_sqm.kgCO2.HR.Res.HHnew.Thermal.SH.AdvElc.WH.Elc.Solar.Elec</t>
  </si>
  <si>
    <t>EMI_per_sqm.kgCO2.HR.Res.HHnew.Thermal.SH.AdvElc.WH.Elc.Solar.Solar</t>
  </si>
  <si>
    <t>EMI_per_sqm.kgCO2.HR.Res.HHnew.Thermal.SH.AdvElc.CO</t>
  </si>
  <si>
    <t>EMI_per_sqm.kgCO2.HR.Res.HHnew.Thermal.SH.AdvElc.CO.LPG.LPG</t>
  </si>
  <si>
    <t>EMI_per_sqm.kgCO2.HR.Res.HHnew.Thermal.SH.AdvElc.CO.Elc.Elec</t>
  </si>
  <si>
    <t>EMI_per_sqm.kgCO2.HR.Res.HHnew.Thermal.SH.ConvElc</t>
  </si>
  <si>
    <t>EMI_per_sqm.kgCO2.HR.Res.HHnew.Thermal.SH.ConvElc.SH</t>
  </si>
  <si>
    <t>EMI_per_sqm.kgCO2.HR.Res.HHnew.Thermal.SH.ConvElc.SH.Elec</t>
  </si>
  <si>
    <t>EMI_per_sqm.kgCO2.HR.Res.HHnew.Thermal.SH.ConvElc.SC</t>
  </si>
  <si>
    <t>EMI_per_sqm.kgCO2.HR.Res.HHnew.Thermal.SH.ConvElc.SC.AC.Elec</t>
  </si>
  <si>
    <t>EMI_per_sqm.kgCO2.HR.Res.HHnew.Thermal.SH.ConvElc.WH</t>
  </si>
  <si>
    <t>EMI_per_sqm.kgCO2.HR.Res.HHnew.Thermal.SH.ConvElc.WH.LPG.NoSolar.LPG</t>
  </si>
  <si>
    <t>EMI_per_sqm.kgCO2.HR.Res.HHnew.Thermal.SH.ConvElc.WH.LPG.Solar</t>
  </si>
  <si>
    <t>EMI_per_sqm.kgCO2.HR.Res.HHnew.Thermal.SH.ConvElc.WH.LPG.Solar.LPG</t>
  </si>
  <si>
    <t>EMI_per_sqm.kgCO2.HR.Res.HHnew.Thermal.SH.ConvElc.WH.LPG.Solar.Solar</t>
  </si>
  <si>
    <t>EMI_per_sqm.kgCO2.HR.Res.HHnew.Thermal.SH.ConvElc.WH.Elc.NoSolar.Elec</t>
  </si>
  <si>
    <t>EMI_per_sqm.kgCO2.HR.Res.HHnew.Thermal.SH.ConvElc.WH.Elc.Solar</t>
  </si>
  <si>
    <t>EMI_per_sqm.kgCO2.HR.Res.HHnew.Thermal.SH.ConvElc.WH.Elc.Solar.Elec</t>
  </si>
  <si>
    <t>EMI_per_sqm.kgCO2.HR.Res.HHnew.Thermal.SH.ConvElc.WH.Elc.Solar.Solar</t>
  </si>
  <si>
    <t>EMI_per_sqm.kgCO2.HR.Res.HHnew.Thermal.SH.ConvElc.CO</t>
  </si>
  <si>
    <t>EMI_per_sqm.kgCO2.HR.Res.HHnew.Thermal.SH.ConvElc.CO.LPG.LPG</t>
  </si>
  <si>
    <t>EMI_per_sqm.kgCO2.HR.Res.HHnew.Thermal.SH.ConvElc.CO.Elc.Elec</t>
  </si>
  <si>
    <t>HR - Household type: Solids</t>
  </si>
  <si>
    <t>HR - Household type: LPG</t>
  </si>
  <si>
    <t>HR - Household type: Diesel oil</t>
  </si>
  <si>
    <t>HR - Household type: Gas</t>
  </si>
  <si>
    <t>HR - Household type: Biomass</t>
  </si>
  <si>
    <t>HR - Household type: Geothermal</t>
  </si>
  <si>
    <t>HR - Household type: Distributed heat</t>
  </si>
  <si>
    <t>HR - Household type: Advanced electric heating</t>
  </si>
  <si>
    <t>HR - Household type: Conventional electric heating</t>
  </si>
  <si>
    <t>HR - Residential / specific electric uses</t>
  </si>
  <si>
    <t>HR - Refrigerators and freezers</t>
  </si>
  <si>
    <t>HR - Washing machines</t>
  </si>
  <si>
    <t>HR - Clothes dryers</t>
  </si>
  <si>
    <t>HR - Dishwashers</t>
  </si>
  <si>
    <t>HR - TV and multimedia</t>
  </si>
  <si>
    <t>HR - ICT equipment</t>
  </si>
  <si>
    <t>HR - Lighting</t>
  </si>
  <si>
    <t>HR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</si>
</sst>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45432.785405092596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21351.186499753116</v>
      </c>
      <c r="C3" s="182">
        <v>22484.818845009577</v>
      </c>
      <c r="D3" s="182">
        <v>24624.284304047385</v>
      </c>
      <c r="E3" s="182">
        <v>25749.300180047579</v>
      </c>
      <c r="F3" s="182">
        <v>26933.295935539802</v>
      </c>
      <c r="G3" s="182">
        <v>28167.613982875122</v>
      </c>
      <c r="H3" s="182">
        <v>28534.749889331564</v>
      </c>
      <c r="I3" s="182">
        <v>29970.167538198028</v>
      </c>
      <c r="J3" s="182">
        <v>30898.347659272291</v>
      </c>
      <c r="K3" s="182">
        <v>28145.144455577822</v>
      </c>
      <c r="L3" s="182">
        <v>27712.948581705223</v>
      </c>
      <c r="M3" s="182">
        <v>27988.07810474528</v>
      </c>
      <c r="N3" s="182">
        <v>27317.021936361543</v>
      </c>
      <c r="O3" s="182">
        <v>26884.636305197055</v>
      </c>
      <c r="P3" s="182">
        <v>26218.339563800651</v>
      </c>
      <c r="Q3" s="182">
        <v>26316.9</v>
      </c>
      <c r="R3" s="182">
        <v>27149.874937468732</v>
      </c>
      <c r="S3" s="182">
        <v>28012.009119855342</v>
      </c>
      <c r="T3" s="182">
        <v>28956.541835585045</v>
      </c>
      <c r="U3" s="182">
        <v>30137.989486515315</v>
      </c>
      <c r="V3" s="182">
        <v>28579.952267303102</v>
      </c>
      <c r="W3" s="182">
        <v>31605.564479011093</v>
      </c>
      <c r="DA3" s="210" t="s">
        <v>221</v>
      </c>
    </row>
    <row r="4" spans="1:105" ht="12" customHeight="1" x14ac:dyDescent="0.25">
      <c r="A4" s="183" t="s">
        <v>90</v>
      </c>
      <c r="B4" s="36">
        <v>4497735</v>
      </c>
      <c r="C4" s="36">
        <v>4295406</v>
      </c>
      <c r="D4" s="36">
        <v>4305494</v>
      </c>
      <c r="E4" s="36">
        <v>4305384</v>
      </c>
      <c r="F4" s="36">
        <v>4305725</v>
      </c>
      <c r="G4" s="36">
        <v>4310861</v>
      </c>
      <c r="H4" s="36">
        <v>4312487</v>
      </c>
      <c r="I4" s="36">
        <v>4313530</v>
      </c>
      <c r="J4" s="36">
        <v>4311967</v>
      </c>
      <c r="K4" s="36">
        <v>4309796</v>
      </c>
      <c r="L4" s="36">
        <v>4302847</v>
      </c>
      <c r="M4" s="36">
        <v>4289857</v>
      </c>
      <c r="N4" s="36">
        <v>4275984</v>
      </c>
      <c r="O4" s="36">
        <v>4262140</v>
      </c>
      <c r="P4" s="36">
        <v>4246809</v>
      </c>
      <c r="Q4" s="36">
        <v>4225316</v>
      </c>
      <c r="R4" s="36">
        <v>4190669</v>
      </c>
      <c r="S4" s="36">
        <v>4154213</v>
      </c>
      <c r="T4" s="36">
        <v>4105493</v>
      </c>
      <c r="U4" s="36">
        <v>4076246</v>
      </c>
      <c r="V4" s="36">
        <v>4058165</v>
      </c>
      <c r="W4" s="36">
        <v>4036355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1615721</v>
      </c>
      <c r="C6" s="35">
        <v>1589317</v>
      </c>
      <c r="D6" s="35">
        <v>1581887</v>
      </c>
      <c r="E6" s="35">
        <v>1575673</v>
      </c>
      <c r="F6" s="35">
        <v>1569711</v>
      </c>
      <c r="G6" s="35">
        <v>1565574</v>
      </c>
      <c r="H6" s="35">
        <v>1562392</v>
      </c>
      <c r="I6" s="35">
        <v>1560584</v>
      </c>
      <c r="J6" s="35">
        <v>1560964</v>
      </c>
      <c r="K6" s="35">
        <v>1561129</v>
      </c>
      <c r="L6" s="35">
        <v>1559568</v>
      </c>
      <c r="M6" s="35">
        <v>1554859</v>
      </c>
      <c r="N6" s="35">
        <v>1551518</v>
      </c>
      <c r="O6" s="35">
        <v>1547056</v>
      </c>
      <c r="P6" s="35">
        <v>1540932</v>
      </c>
      <c r="Q6" s="35">
        <v>1533690</v>
      </c>
      <c r="R6" s="35">
        <v>1520562</v>
      </c>
      <c r="S6" s="35">
        <v>1515583</v>
      </c>
      <c r="T6" s="35">
        <v>1501643</v>
      </c>
      <c r="U6" s="35">
        <v>1490860</v>
      </c>
      <c r="V6" s="35">
        <v>1492521</v>
      </c>
      <c r="W6" s="35">
        <v>1487523</v>
      </c>
      <c r="DA6" s="59" t="s">
        <v>223</v>
      </c>
    </row>
    <row r="7" spans="1:105" ht="12" customHeight="1" x14ac:dyDescent="0.25">
      <c r="A7" s="185" t="s">
        <v>187</v>
      </c>
      <c r="B7" s="114">
        <v>127029.33968901439</v>
      </c>
      <c r="C7" s="114">
        <v>125118.36117731435</v>
      </c>
      <c r="D7" s="114">
        <v>124698.17556291043</v>
      </c>
      <c r="E7" s="114">
        <v>124424.76184806559</v>
      </c>
      <c r="F7" s="114">
        <v>124223.93756340914</v>
      </c>
      <c r="G7" s="114">
        <v>124233.46929152444</v>
      </c>
      <c r="H7" s="114">
        <v>124384.09524464143</v>
      </c>
      <c r="I7" s="114">
        <v>124682.48020118503</v>
      </c>
      <c r="J7" s="114">
        <v>125199.40453411553</v>
      </c>
      <c r="K7" s="114">
        <v>125706.88920921381</v>
      </c>
      <c r="L7" s="114">
        <v>126109.97812735324</v>
      </c>
      <c r="M7" s="114">
        <v>126298.28581153617</v>
      </c>
      <c r="N7" s="114">
        <v>126603.8688</v>
      </c>
      <c r="O7" s="114">
        <v>126837.17324988557</v>
      </c>
      <c r="P7" s="114">
        <v>126955.11931656594</v>
      </c>
      <c r="Q7" s="114">
        <v>127004.66692248503</v>
      </c>
      <c r="R7" s="114">
        <v>126619.26472920514</v>
      </c>
      <c r="S7" s="114">
        <v>126898.95930865704</v>
      </c>
      <c r="T7" s="114">
        <v>126504.26573232237</v>
      </c>
      <c r="U7" s="114">
        <v>126384.88137048668</v>
      </c>
      <c r="V7" s="114">
        <v>127292.34471980302</v>
      </c>
      <c r="W7" s="114">
        <v>127695.76658849588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37575</v>
      </c>
      <c r="D8" s="138">
        <v>36961</v>
      </c>
      <c r="E8" s="138">
        <v>36788</v>
      </c>
      <c r="F8" s="138">
        <v>36644</v>
      </c>
      <c r="G8" s="138">
        <v>36505</v>
      </c>
      <c r="H8" s="138">
        <v>36409</v>
      </c>
      <c r="I8" s="138">
        <v>36335</v>
      </c>
      <c r="J8" s="138">
        <v>36673</v>
      </c>
      <c r="K8" s="138">
        <v>36466</v>
      </c>
      <c r="L8" s="138">
        <v>36305</v>
      </c>
      <c r="M8" s="138">
        <v>36269</v>
      </c>
      <c r="N8" s="138">
        <v>36160</v>
      </c>
      <c r="O8" s="138">
        <v>36082</v>
      </c>
      <c r="P8" s="138">
        <v>35978</v>
      </c>
      <c r="Q8" s="138">
        <v>35836</v>
      </c>
      <c r="R8" s="138">
        <v>35667</v>
      </c>
      <c r="S8" s="138">
        <v>35362</v>
      </c>
      <c r="T8" s="138">
        <v>35246</v>
      </c>
      <c r="U8" s="138">
        <v>34922</v>
      </c>
      <c r="V8" s="138">
        <v>36332</v>
      </c>
      <c r="W8" s="138">
        <v>34710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3119.1041102151516</v>
      </c>
      <c r="D9" s="39">
        <v>3069.8720243437579</v>
      </c>
      <c r="E9" s="39">
        <v>3107.4395793235212</v>
      </c>
      <c r="F9" s="39">
        <v>3148.8951574936132</v>
      </c>
      <c r="G9" s="39">
        <v>3204.8398435887693</v>
      </c>
      <c r="H9" s="39">
        <v>3263.3035674005123</v>
      </c>
      <c r="I9" s="39">
        <v>3297.2195967804105</v>
      </c>
      <c r="J9" s="39">
        <v>3370.3104220717551</v>
      </c>
      <c r="K9" s="39">
        <v>3361.499730946975</v>
      </c>
      <c r="L9" s="39">
        <v>3380.1455861311279</v>
      </c>
      <c r="M9" s="39">
        <v>3410.0324013689005</v>
      </c>
      <c r="N9" s="39">
        <v>3411.1847272886166</v>
      </c>
      <c r="O9" s="39">
        <v>3420.9077231929173</v>
      </c>
      <c r="P9" s="39">
        <v>3428.0406062616839</v>
      </c>
      <c r="Q9" s="39">
        <v>3436.3760838081344</v>
      </c>
      <c r="R9" s="39">
        <v>3450.9016179136556</v>
      </c>
      <c r="S9" s="39">
        <v>3451.3378225579418</v>
      </c>
      <c r="T9" s="39">
        <v>3472.3509826850186</v>
      </c>
      <c r="U9" s="39">
        <v>3473.9810586090393</v>
      </c>
      <c r="V9" s="39">
        <v>3633.3264385240709</v>
      </c>
      <c r="W9" s="39">
        <v>3525.2981210726834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2119.27</v>
      </c>
      <c r="C11" s="41">
        <v>2358.02</v>
      </c>
      <c r="D11" s="41">
        <v>2179.12</v>
      </c>
      <c r="E11" s="41">
        <v>2569.42</v>
      </c>
      <c r="F11" s="41">
        <v>2464.5700000000002</v>
      </c>
      <c r="G11" s="41">
        <v>2684.01</v>
      </c>
      <c r="H11" s="41">
        <v>2408.4899999999998</v>
      </c>
      <c r="I11" s="41">
        <v>2208.64</v>
      </c>
      <c r="J11" s="41">
        <v>2214.64</v>
      </c>
      <c r="K11" s="41">
        <v>2273.67</v>
      </c>
      <c r="L11" s="41">
        <v>2521.2199999999998</v>
      </c>
      <c r="M11" s="41">
        <v>2359.44</v>
      </c>
      <c r="N11" s="41">
        <v>2355.0700000000002</v>
      </c>
      <c r="O11" s="41">
        <v>2290</v>
      </c>
      <c r="P11" s="41">
        <v>1885.28</v>
      </c>
      <c r="Q11" s="41">
        <v>2246.21</v>
      </c>
      <c r="R11" s="41">
        <v>2264.65</v>
      </c>
      <c r="S11" s="41">
        <v>2323.2199999999998</v>
      </c>
      <c r="T11" s="41">
        <v>2139.52</v>
      </c>
      <c r="U11" s="41">
        <v>2076.4699999999998</v>
      </c>
      <c r="V11" s="41">
        <v>2137.64</v>
      </c>
      <c r="W11" s="41">
        <v>2366.1799999999998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2289.4557142857143</v>
      </c>
      <c r="C12" s="187">
        <f t="shared" ref="C12:W12" si="0">AVERAGE($B11:$V11)</f>
        <v>2289.4557142857143</v>
      </c>
      <c r="D12" s="187">
        <f t="shared" si="0"/>
        <v>2289.4557142857143</v>
      </c>
      <c r="E12" s="187">
        <f t="shared" si="0"/>
        <v>2289.4557142857143</v>
      </c>
      <c r="F12" s="187">
        <f t="shared" si="0"/>
        <v>2289.4557142857143</v>
      </c>
      <c r="G12" s="187">
        <f t="shared" si="0"/>
        <v>2289.4557142857143</v>
      </c>
      <c r="H12" s="187">
        <f t="shared" si="0"/>
        <v>2289.4557142857143</v>
      </c>
      <c r="I12" s="187">
        <f t="shared" si="0"/>
        <v>2289.4557142857143</v>
      </c>
      <c r="J12" s="187">
        <f t="shared" si="0"/>
        <v>2289.4557142857143</v>
      </c>
      <c r="K12" s="187">
        <f t="shared" si="0"/>
        <v>2289.4557142857143</v>
      </c>
      <c r="L12" s="187">
        <f t="shared" si="0"/>
        <v>2289.4557142857143</v>
      </c>
      <c r="M12" s="187">
        <f t="shared" si="0"/>
        <v>2289.4557142857143</v>
      </c>
      <c r="N12" s="187">
        <f t="shared" si="0"/>
        <v>2289.4557142857143</v>
      </c>
      <c r="O12" s="187">
        <f t="shared" si="0"/>
        <v>2289.4557142857143</v>
      </c>
      <c r="P12" s="187">
        <f t="shared" si="0"/>
        <v>2289.4557142857143</v>
      </c>
      <c r="Q12" s="187">
        <f t="shared" si="0"/>
        <v>2289.4557142857143</v>
      </c>
      <c r="R12" s="187">
        <f t="shared" si="0"/>
        <v>2289.4557142857143</v>
      </c>
      <c r="S12" s="187">
        <f t="shared" si="0"/>
        <v>2289.4557142857143</v>
      </c>
      <c r="T12" s="187">
        <f t="shared" si="0"/>
        <v>2289.4557142857143</v>
      </c>
      <c r="U12" s="187">
        <f t="shared" si="0"/>
        <v>2289.4557142857143</v>
      </c>
      <c r="V12" s="187">
        <f t="shared" si="0"/>
        <v>2289.4557142857143</v>
      </c>
      <c r="W12" s="187">
        <f t="shared" si="0"/>
        <v>2289.4557142857143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0.92566542640515304</v>
      </c>
      <c r="C13" s="189">
        <f t="shared" si="1"/>
        <v>1.0299478541063096</v>
      </c>
      <c r="D13" s="189">
        <f t="shared" si="1"/>
        <v>0.95180701089903463</v>
      </c>
      <c r="E13" s="189">
        <f t="shared" si="1"/>
        <v>1.122284211032067</v>
      </c>
      <c r="F13" s="189">
        <f t="shared" si="1"/>
        <v>1.0764872998510564</v>
      </c>
      <c r="G13" s="189">
        <f t="shared" si="1"/>
        <v>1.1723354084782474</v>
      </c>
      <c r="H13" s="189">
        <f t="shared" si="1"/>
        <v>1.0519923949485186</v>
      </c>
      <c r="I13" s="189">
        <f t="shared" si="1"/>
        <v>0.96470090520579121</v>
      </c>
      <c r="J13" s="189">
        <f t="shared" si="1"/>
        <v>0.9673216154307418</v>
      </c>
      <c r="K13" s="189">
        <f t="shared" si="1"/>
        <v>0.99310503619388013</v>
      </c>
      <c r="L13" s="189">
        <f t="shared" si="1"/>
        <v>1.1012311722249641</v>
      </c>
      <c r="M13" s="189">
        <f t="shared" si="1"/>
        <v>1.0305680888595481</v>
      </c>
      <c r="N13" s="189">
        <f t="shared" si="1"/>
        <v>1.0286593382457092</v>
      </c>
      <c r="O13" s="189">
        <f t="shared" si="1"/>
        <v>1.0002377358561205</v>
      </c>
      <c r="P13" s="189">
        <f t="shared" si="1"/>
        <v>0.82346209548245719</v>
      </c>
      <c r="Q13" s="189">
        <f t="shared" si="1"/>
        <v>0.98111091906435655</v>
      </c>
      <c r="R13" s="189">
        <f t="shared" ref="R13:V13" si="2">R11/R12</f>
        <v>0.98916523515570454</v>
      </c>
      <c r="S13" s="189">
        <f t="shared" si="2"/>
        <v>1.0147477348015965</v>
      </c>
      <c r="T13" s="189">
        <f t="shared" si="2"/>
        <v>0.93451032341436113</v>
      </c>
      <c r="U13" s="189">
        <f t="shared" si="2"/>
        <v>0.90697102680050579</v>
      </c>
      <c r="V13" s="189">
        <f t="shared" si="2"/>
        <v>0.93368916754387654</v>
      </c>
      <c r="W13" s="189">
        <f t="shared" ref="W13" si="3">W11/W12</f>
        <v>1.0335120200122423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2.7837324637112473</v>
      </c>
      <c r="C17" s="14">
        <f t="shared" si="4"/>
        <v>2.7026741675826784</v>
      </c>
      <c r="D17" s="14">
        <f t="shared" si="4"/>
        <v>2.7217456114121932</v>
      </c>
      <c r="E17" s="14">
        <f t="shared" si="4"/>
        <v>2.7324095799064909</v>
      </c>
      <c r="F17" s="14">
        <f t="shared" si="4"/>
        <v>2.7430049225621786</v>
      </c>
      <c r="G17" s="14">
        <f t="shared" si="4"/>
        <v>2.7535338476494884</v>
      </c>
      <c r="H17" s="14">
        <f t="shared" si="4"/>
        <v>2.7601824638118986</v>
      </c>
      <c r="I17" s="14">
        <f t="shared" si="4"/>
        <v>2.7640485869392486</v>
      </c>
      <c r="J17" s="14">
        <f t="shared" si="4"/>
        <v>2.7623744045346337</v>
      </c>
      <c r="K17" s="14">
        <f t="shared" si="4"/>
        <v>2.7606917813966687</v>
      </c>
      <c r="L17" s="14">
        <f t="shared" si="4"/>
        <v>2.7589992869820361</v>
      </c>
      <c r="M17" s="14">
        <f t="shared" si="4"/>
        <v>2.7590006553648916</v>
      </c>
      <c r="N17" s="14">
        <f t="shared" si="4"/>
        <v>2.7560002526557863</v>
      </c>
      <c r="O17" s="14">
        <f t="shared" si="4"/>
        <v>2.755000465400089</v>
      </c>
      <c r="P17" s="14">
        <f t="shared" si="4"/>
        <v>2.7560002647748245</v>
      </c>
      <c r="Q17" s="14">
        <f t="shared" si="4"/>
        <v>2.7550000326011124</v>
      </c>
      <c r="R17" s="14">
        <f t="shared" ref="R17:V17" si="5">R4/R6</f>
        <v>2.7560000841794019</v>
      </c>
      <c r="S17" s="14">
        <f t="shared" si="5"/>
        <v>2.7409999980205635</v>
      </c>
      <c r="T17" s="14">
        <f t="shared" si="5"/>
        <v>2.7340006912428585</v>
      </c>
      <c r="U17" s="14">
        <f t="shared" si="5"/>
        <v>2.7341574661604713</v>
      </c>
      <c r="V17" s="14">
        <f t="shared" si="5"/>
        <v>2.7190002686729366</v>
      </c>
      <c r="W17" s="14">
        <f t="shared" ref="W17" si="6">W4/W6</f>
        <v>2.713474010149759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28.24295777519449</v>
      </c>
      <c r="C18" s="94">
        <f t="shared" si="7"/>
        <v>29.128413280913225</v>
      </c>
      <c r="D18" s="94">
        <f t="shared" si="7"/>
        <v>28.962570976271348</v>
      </c>
      <c r="E18" s="94">
        <f t="shared" si="7"/>
        <v>28.899805882138644</v>
      </c>
      <c r="F18" s="94">
        <f t="shared" si="7"/>
        <v>28.850875883482836</v>
      </c>
      <c r="G18" s="94">
        <f t="shared" si="7"/>
        <v>28.818713777021443</v>
      </c>
      <c r="H18" s="94">
        <f t="shared" si="7"/>
        <v>28.84277569871896</v>
      </c>
      <c r="I18" s="94">
        <f t="shared" si="7"/>
        <v>28.904975785768276</v>
      </c>
      <c r="J18" s="94">
        <f t="shared" si="7"/>
        <v>29.035334577958395</v>
      </c>
      <c r="K18" s="94">
        <f t="shared" si="7"/>
        <v>29.167712162991894</v>
      </c>
      <c r="L18" s="94">
        <f t="shared" si="7"/>
        <v>29.308496938736894</v>
      </c>
      <c r="M18" s="94">
        <f t="shared" si="7"/>
        <v>29.441141234203421</v>
      </c>
      <c r="N18" s="94">
        <f t="shared" si="7"/>
        <v>29.608125007015929</v>
      </c>
      <c r="O18" s="94">
        <f t="shared" si="7"/>
        <v>29.75903495659119</v>
      </c>
      <c r="P18" s="94">
        <f t="shared" si="7"/>
        <v>29.894238077711037</v>
      </c>
      <c r="Q18" s="94">
        <f t="shared" si="7"/>
        <v>30.058028067601345</v>
      </c>
      <c r="R18" s="94">
        <f t="shared" ref="R18:V18" si="8">R7*1000/R4</f>
        <v>30.214570687688564</v>
      </c>
      <c r="S18" s="94">
        <f t="shared" si="8"/>
        <v>30.54705170598066</v>
      </c>
      <c r="T18" s="94">
        <f t="shared" si="8"/>
        <v>30.813416496465191</v>
      </c>
      <c r="U18" s="94">
        <f t="shared" si="8"/>
        <v>31.005214447431946</v>
      </c>
      <c r="V18" s="94">
        <f t="shared" si="8"/>
        <v>31.366971209845588</v>
      </c>
      <c r="W18" s="94">
        <f t="shared" ref="W18" si="9">W7*1000/W4</f>
        <v>31.63640625973084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78.62083843003488</v>
      </c>
      <c r="C19" s="15">
        <f t="shared" si="10"/>
        <v>78.724610116996388</v>
      </c>
      <c r="D19" s="15">
        <f t="shared" si="10"/>
        <v>78.828750449880701</v>
      </c>
      <c r="E19" s="15">
        <f t="shared" si="10"/>
        <v>78.966106449793585</v>
      </c>
      <c r="F19" s="15">
        <f t="shared" si="10"/>
        <v>79.13809456862387</v>
      </c>
      <c r="G19" s="15">
        <f t="shared" si="10"/>
        <v>79.353303830751173</v>
      </c>
      <c r="H19" s="15">
        <f t="shared" si="10"/>
        <v>79.611323691264047</v>
      </c>
      <c r="I19" s="15">
        <f t="shared" si="10"/>
        <v>79.894757476165992</v>
      </c>
      <c r="J19" s="15">
        <f t="shared" si="10"/>
        <v>80.206465065251678</v>
      </c>
      <c r="K19" s="15">
        <f t="shared" si="10"/>
        <v>80.523063250515364</v>
      </c>
      <c r="L19" s="15">
        <f t="shared" si="10"/>
        <v>80.862122156490287</v>
      </c>
      <c r="M19" s="15">
        <f t="shared" si="10"/>
        <v>81.228127959857574</v>
      </c>
      <c r="N19" s="15">
        <f t="shared" si="10"/>
        <v>81.599999999999994</v>
      </c>
      <c r="O19" s="15">
        <f t="shared" si="10"/>
        <v>81.986155155266246</v>
      </c>
      <c r="P19" s="15">
        <f t="shared" si="10"/>
        <v>82.388528057413268</v>
      </c>
      <c r="Q19" s="15">
        <f t="shared" si="10"/>
        <v>82.809868306166848</v>
      </c>
      <c r="R19" s="15">
        <f t="shared" ref="R19:V19" si="11">R7*1000/R6</f>
        <v>83.271359358714179</v>
      </c>
      <c r="S19" s="15">
        <f t="shared" si="11"/>
        <v>83.729468665627053</v>
      </c>
      <c r="T19" s="15">
        <f t="shared" si="11"/>
        <v>84.243902000889932</v>
      </c>
      <c r="U19" s="15">
        <f t="shared" si="11"/>
        <v>84.773138571352561</v>
      </c>
      <c r="V19" s="15">
        <f t="shared" si="11"/>
        <v>85.286803147026419</v>
      </c>
      <c r="W19" s="15">
        <f t="shared" ref="W19" si="12">W7*1000/W6</f>
        <v>85.844566160318792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30.71405736679289</v>
      </c>
      <c r="D20" s="4">
        <f t="shared" si="13"/>
        <v>30.516099834920141</v>
      </c>
      <c r="E20" s="4">
        <f t="shared" si="13"/>
        <v>30.913680629571797</v>
      </c>
      <c r="F20" s="4">
        <f t="shared" si="13"/>
        <v>31.327716470237121</v>
      </c>
      <c r="G20" s="4">
        <f t="shared" si="13"/>
        <v>31.883321547500135</v>
      </c>
      <c r="H20" s="4">
        <f t="shared" si="13"/>
        <v>32.472141626996539</v>
      </c>
      <c r="I20" s="4">
        <f t="shared" si="13"/>
        <v>32.830465075116223</v>
      </c>
      <c r="J20" s="4">
        <f t="shared" si="13"/>
        <v>33.269090130454401</v>
      </c>
      <c r="K20" s="4">
        <f t="shared" si="13"/>
        <v>33.390815879279202</v>
      </c>
      <c r="L20" s="4">
        <f t="shared" si="13"/>
        <v>33.745617287411513</v>
      </c>
      <c r="M20" s="4">
        <f t="shared" si="13"/>
        <v>34.077766314850251</v>
      </c>
      <c r="N20" s="4">
        <f t="shared" si="13"/>
        <v>34.22926421364771</v>
      </c>
      <c r="O20" s="4">
        <f t="shared" si="13"/>
        <v>34.413518726418097</v>
      </c>
      <c r="P20" s="4">
        <f t="shared" si="13"/>
        <v>34.572412427761961</v>
      </c>
      <c r="Q20" s="4">
        <f t="shared" si="13"/>
        <v>34.806435641212097</v>
      </c>
      <c r="R20" s="4">
        <f t="shared" ref="R20:V20" si="14">IF(SUM(R21)=0,"",R21/R17)</f>
        <v>35.106438235637668</v>
      </c>
      <c r="S20" s="4">
        <f t="shared" si="14"/>
        <v>35.607510889976162</v>
      </c>
      <c r="T20" s="4">
        <f t="shared" si="14"/>
        <v>36.034222841596254</v>
      </c>
      <c r="U20" s="4">
        <f t="shared" si="14"/>
        <v>36.383528525455311</v>
      </c>
      <c r="V20" s="4">
        <f t="shared" si="14"/>
        <v>36.779503569485286</v>
      </c>
      <c r="W20" s="4">
        <f t="shared" ref="W20" si="15">IF(SUM(W21)=0,"",W21/W17)</f>
        <v>37.429633065749393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83.01008942688361</v>
      </c>
      <c r="D21" s="3">
        <f t="shared" si="16"/>
        <v>83.057060803110247</v>
      </c>
      <c r="E21" s="3">
        <f t="shared" si="16"/>
        <v>84.468837102411698</v>
      </c>
      <c r="F21" s="3">
        <f t="shared" si="16"/>
        <v>85.932080490492666</v>
      </c>
      <c r="G21" s="3">
        <f t="shared" si="16"/>
        <v>87.791805056533889</v>
      </c>
      <c r="H21" s="3">
        <f t="shared" si="16"/>
        <v>89.629035881252221</v>
      </c>
      <c r="I21" s="3">
        <f t="shared" si="16"/>
        <v>90.74500059943334</v>
      </c>
      <c r="J21" s="3">
        <f t="shared" si="16"/>
        <v>91.901683038523032</v>
      </c>
      <c r="K21" s="3">
        <f t="shared" si="16"/>
        <v>92.181750972055468</v>
      </c>
      <c r="L21" s="3">
        <f t="shared" si="16"/>
        <v>93.104134034737029</v>
      </c>
      <c r="M21" s="3">
        <f t="shared" si="16"/>
        <v>94.020579596043476</v>
      </c>
      <c r="N21" s="3">
        <f t="shared" si="16"/>
        <v>94.335860821034757</v>
      </c>
      <c r="O21" s="3">
        <f t="shared" si="16"/>
        <v>94.809260107336542</v>
      </c>
      <c r="P21" s="3">
        <f t="shared" si="16"/>
        <v>95.281577804816393</v>
      </c>
      <c r="Q21" s="3">
        <f t="shared" si="16"/>
        <v>95.891731326267845</v>
      </c>
      <c r="R21" s="3">
        <f t="shared" ref="R21:V21" si="17">IF(SUM(R9)=0,"",R9*1000/R8)</f>
        <v>96.753346732656397</v>
      </c>
      <c r="S21" s="3">
        <f t="shared" si="17"/>
        <v>97.600187278941846</v>
      </c>
      <c r="T21" s="3">
        <f t="shared" si="17"/>
        <v>98.517590157323355</v>
      </c>
      <c r="U21" s="3">
        <f t="shared" si="17"/>
        <v>99.478296163136122</v>
      </c>
      <c r="V21" s="3">
        <f t="shared" si="17"/>
        <v>100.00348008708772</v>
      </c>
      <c r="W21" s="3">
        <f t="shared" ref="W21" si="18">IF(SUM(W9)=0,"",W9*1000/W8)</f>
        <v>101.56433653335303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4747.0974834562548</v>
      </c>
      <c r="C22" s="13">
        <f t="shared" si="19"/>
        <v>5234.6201604713442</v>
      </c>
      <c r="D22" s="13">
        <f t="shared" si="19"/>
        <v>5719.2703796701117</v>
      </c>
      <c r="E22" s="13">
        <f t="shared" si="19"/>
        <v>5980.7209252525627</v>
      </c>
      <c r="F22" s="13">
        <f t="shared" si="19"/>
        <v>6255.2290114997595</v>
      </c>
      <c r="G22" s="13">
        <f t="shared" si="19"/>
        <v>6534.1039720081726</v>
      </c>
      <c r="H22" s="13">
        <f t="shared" si="19"/>
        <v>6616.7735437420606</v>
      </c>
      <c r="I22" s="13">
        <f t="shared" si="19"/>
        <v>6947.9446157087186</v>
      </c>
      <c r="J22" s="13">
        <f t="shared" si="19"/>
        <v>7165.7198812681754</v>
      </c>
      <c r="K22" s="13">
        <f t="shared" si="19"/>
        <v>6530.5050298384931</v>
      </c>
      <c r="L22" s="13">
        <f t="shared" si="19"/>
        <v>6440.6074819079604</v>
      </c>
      <c r="M22" s="13">
        <f t="shared" si="19"/>
        <v>6524.2450050771577</v>
      </c>
      <c r="N22" s="13">
        <f t="shared" si="19"/>
        <v>6388.4761814734438</v>
      </c>
      <c r="O22" s="13">
        <f t="shared" si="19"/>
        <v>6307.7787930938575</v>
      </c>
      <c r="P22" s="13">
        <f t="shared" si="19"/>
        <v>6173.6564003233134</v>
      </c>
      <c r="Q22" s="13">
        <f t="shared" si="19"/>
        <v>6228.3862319409955</v>
      </c>
      <c r="R22" s="13">
        <f t="shared" ref="R22:V22" si="20">R3*1000000/R4</f>
        <v>6478.6493367690773</v>
      </c>
      <c r="S22" s="13">
        <f t="shared" si="20"/>
        <v>6743.0363151468982</v>
      </c>
      <c r="T22" s="13">
        <f t="shared" si="20"/>
        <v>7053.1217165843527</v>
      </c>
      <c r="U22" s="13">
        <f t="shared" si="20"/>
        <v>7393.5649336461329</v>
      </c>
      <c r="V22" s="13">
        <f t="shared" si="20"/>
        <v>7042.5801482451061</v>
      </c>
      <c r="W22" s="13">
        <f t="shared" ref="W22" si="21">W3*1000000/W4</f>
        <v>7830.2241698292382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13214.649373099141</v>
      </c>
      <c r="C23" s="46">
        <f t="shared" si="22"/>
        <v>14147.472684813398</v>
      </c>
      <c r="D23" s="46">
        <f t="shared" si="22"/>
        <v>15566.399056346872</v>
      </c>
      <c r="E23" s="46">
        <f t="shared" si="22"/>
        <v>16341.779150907314</v>
      </c>
      <c r="F23" s="46">
        <f t="shared" si="22"/>
        <v>17158.123970297591</v>
      </c>
      <c r="G23" s="46">
        <f t="shared" si="22"/>
        <v>17991.876450985466</v>
      </c>
      <c r="H23" s="46">
        <f t="shared" si="22"/>
        <v>18263.502302451347</v>
      </c>
      <c r="I23" s="46">
        <f t="shared" si="22"/>
        <v>19204.456497181844</v>
      </c>
      <c r="J23" s="46">
        <f t="shared" si="22"/>
        <v>19794.40119008016</v>
      </c>
      <c r="K23" s="46">
        <f t="shared" si="22"/>
        <v>18028.711564244735</v>
      </c>
      <c r="L23" s="46">
        <f t="shared" si="22"/>
        <v>17769.631450315232</v>
      </c>
      <c r="M23" s="46">
        <f t="shared" si="22"/>
        <v>18000.396244768999</v>
      </c>
      <c r="N23" s="46">
        <f t="shared" si="22"/>
        <v>17606.641970226283</v>
      </c>
      <c r="O23" s="46">
        <f t="shared" si="22"/>
        <v>17377.933510614392</v>
      </c>
      <c r="P23" s="46">
        <f t="shared" si="22"/>
        <v>17014.598673919842</v>
      </c>
      <c r="Q23" s="46">
        <f t="shared" si="22"/>
        <v>17159.204272049763</v>
      </c>
      <c r="R23" s="46">
        <f t="shared" ref="R23:V23" si="23">R3*1000000/R6</f>
        <v>17855.158117504405</v>
      </c>
      <c r="S23" s="46">
        <f t="shared" si="23"/>
        <v>18482.662526470238</v>
      </c>
      <c r="T23" s="46">
        <f t="shared" si="23"/>
        <v>19283.239648561637</v>
      </c>
      <c r="U23" s="46">
        <f t="shared" si="23"/>
        <v>20215.170764870825</v>
      </c>
      <c r="V23" s="46">
        <f t="shared" si="23"/>
        <v>19148.777315229134</v>
      </c>
      <c r="W23" s="46">
        <f t="shared" ref="W23" si="24">W3*1000000/W6</f>
        <v>21247.109778478109</v>
      </c>
      <c r="DA23" s="11"/>
    </row>
    <row r="24" spans="1:105" ht="12" customHeight="1" x14ac:dyDescent="0.25">
      <c r="A24" s="180" t="s">
        <v>191</v>
      </c>
      <c r="B24" s="15">
        <v>0.40401654055221997</v>
      </c>
      <c r="C24" s="15">
        <v>0.42722254086340744</v>
      </c>
      <c r="D24" s="15">
        <v>0.46793937090201099</v>
      </c>
      <c r="E24" s="15">
        <v>0.48854927833322342</v>
      </c>
      <c r="F24" s="15">
        <v>0.50670912887101194</v>
      </c>
      <c r="G24" s="15">
        <v>0.52316241981453915</v>
      </c>
      <c r="H24" s="15">
        <v>0.52362691355273516</v>
      </c>
      <c r="I24" s="15">
        <v>0.54324317782757259</v>
      </c>
      <c r="J24" s="15">
        <v>0.56334000107213933</v>
      </c>
      <c r="K24" s="15">
        <v>0.52285111664398076</v>
      </c>
      <c r="L24" s="15">
        <v>0.51402120554755826</v>
      </c>
      <c r="M24" s="15">
        <v>0.52002524224964641</v>
      </c>
      <c r="N24" s="15">
        <v>0.51691352611861774</v>
      </c>
      <c r="O24" s="15">
        <v>0.51592437019282777</v>
      </c>
      <c r="P24" s="15">
        <v>0.50413242102964162</v>
      </c>
      <c r="Q24" s="15">
        <v>0.50162167758224774</v>
      </c>
      <c r="R24" s="15">
        <v>0.51300715043637346</v>
      </c>
      <c r="S24" s="15">
        <v>0.52185916892173478</v>
      </c>
      <c r="T24" s="15">
        <v>0.53692941751722212</v>
      </c>
      <c r="U24" s="15">
        <v>0.55651212418973905</v>
      </c>
      <c r="V24" s="15">
        <v>0.5690539101638209</v>
      </c>
      <c r="W24" s="15">
        <v>0.60482581201351648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2294.5552880481514</v>
      </c>
      <c r="C28" s="22">
        <v>2468.9940670679284</v>
      </c>
      <c r="D28" s="22">
        <v>2482.2171969045567</v>
      </c>
      <c r="E28" s="22">
        <v>2704.5670679277732</v>
      </c>
      <c r="F28" s="22">
        <v>2698.451590713672</v>
      </c>
      <c r="G28" s="22">
        <v>2820.8715391229584</v>
      </c>
      <c r="H28" s="22">
        <v>2653.4257953568363</v>
      </c>
      <c r="I28" s="22">
        <v>2521.6589853826313</v>
      </c>
      <c r="J28" s="22">
        <v>2579.3202063628546</v>
      </c>
      <c r="K28" s="22">
        <v>2632.9757523645744</v>
      </c>
      <c r="L28" s="22">
        <v>2755.8393809114359</v>
      </c>
      <c r="M28" s="22">
        <v>2629.2842648323299</v>
      </c>
      <c r="N28" s="22">
        <v>2546.6818572656916</v>
      </c>
      <c r="O28" s="22">
        <v>2478.44909716251</v>
      </c>
      <c r="P28" s="22">
        <v>2216.1288907996563</v>
      </c>
      <c r="Q28" s="22">
        <v>2415.0738607050725</v>
      </c>
      <c r="R28" s="22">
        <v>2393.4515047291484</v>
      </c>
      <c r="S28" s="22">
        <v>2376.8609630266546</v>
      </c>
      <c r="T28" s="22">
        <v>2283.8642304385203</v>
      </c>
      <c r="U28" s="22">
        <v>2224.1695614789337</v>
      </c>
      <c r="V28" s="22">
        <v>2262.5208082545141</v>
      </c>
      <c r="W28" s="22">
        <v>2425.9127257093719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10.05374032674119</v>
      </c>
      <c r="C29" s="31">
        <v>5.2886500429922609</v>
      </c>
      <c r="D29" s="31">
        <v>7.5091143594153049</v>
      </c>
      <c r="E29" s="31">
        <v>10.0280309544282</v>
      </c>
      <c r="F29" s="31">
        <v>7.0425623387790193</v>
      </c>
      <c r="G29" s="31">
        <v>10.088134135855549</v>
      </c>
      <c r="H29" s="31">
        <v>7.3609630266552024</v>
      </c>
      <c r="I29" s="31">
        <v>3.675838349097162</v>
      </c>
      <c r="J29" s="31">
        <v>3.8800515907136708</v>
      </c>
      <c r="K29" s="31">
        <v>3.073000859845227</v>
      </c>
      <c r="L29" s="31">
        <v>6.1491831470335336</v>
      </c>
      <c r="M29" s="31">
        <v>4.4373172828890786</v>
      </c>
      <c r="N29" s="31">
        <v>3.7582975064488386</v>
      </c>
      <c r="O29" s="31">
        <v>5.1815993121238177</v>
      </c>
      <c r="P29" s="31">
        <v>3.5585554600171969</v>
      </c>
      <c r="Q29" s="31">
        <v>3.1285468615649181</v>
      </c>
      <c r="R29" s="31">
        <v>2.943508168529664</v>
      </c>
      <c r="S29" s="31">
        <v>3.6349957007738598</v>
      </c>
      <c r="T29" s="31">
        <v>2.5730868443680142</v>
      </c>
      <c r="U29" s="31">
        <v>2.777300085984522</v>
      </c>
      <c r="V29" s="31">
        <v>2.3922613929492691</v>
      </c>
      <c r="W29" s="31">
        <v>1.761478933791917</v>
      </c>
      <c r="DA29" s="59" t="s">
        <v>231</v>
      </c>
    </row>
    <row r="30" spans="1:105" ht="12" customHeight="1" x14ac:dyDescent="0.25">
      <c r="A30" s="73" t="s">
        <v>75</v>
      </c>
      <c r="B30" s="98">
        <v>303.70232158211525</v>
      </c>
      <c r="C30" s="98">
        <v>325.02906276870169</v>
      </c>
      <c r="D30" s="98">
        <v>361.69570077386072</v>
      </c>
      <c r="E30" s="98">
        <v>368.68632846087701</v>
      </c>
      <c r="F30" s="98">
        <v>367.17334479793635</v>
      </c>
      <c r="G30" s="98">
        <v>342.31487532244194</v>
      </c>
      <c r="H30" s="98">
        <v>305.33920894239037</v>
      </c>
      <c r="I30" s="98">
        <v>259.78598452278584</v>
      </c>
      <c r="J30" s="98">
        <v>242.78753224419606</v>
      </c>
      <c r="K30" s="98">
        <v>248.78357695614781</v>
      </c>
      <c r="L30" s="98">
        <v>234.09595872742901</v>
      </c>
      <c r="M30" s="98">
        <v>207.33344797936371</v>
      </c>
      <c r="N30" s="98">
        <v>172.86680997420464</v>
      </c>
      <c r="O30" s="98">
        <v>153.97110920034396</v>
      </c>
      <c r="P30" s="98">
        <v>126.82975064488392</v>
      </c>
      <c r="Q30" s="98">
        <v>144.32674118658642</v>
      </c>
      <c r="R30" s="98">
        <v>142.49664660361134</v>
      </c>
      <c r="S30" s="98">
        <v>138.40928632846087</v>
      </c>
      <c r="T30" s="98">
        <v>119.50567497850386</v>
      </c>
      <c r="U30" s="98">
        <v>100.53946689595872</v>
      </c>
      <c r="V30" s="98">
        <v>105.17635425623385</v>
      </c>
      <c r="W30" s="98">
        <v>89.068615649183144</v>
      </c>
      <c r="DA30" s="63"/>
    </row>
    <row r="31" spans="1:105" ht="12" customHeight="1" x14ac:dyDescent="0.25">
      <c r="A31" s="97" t="s">
        <v>74</v>
      </c>
      <c r="B31" s="98">
        <v>58.237317282889073</v>
      </c>
      <c r="C31" s="98">
        <v>59.35726569217541</v>
      </c>
      <c r="D31" s="98">
        <v>61.037231298366287</v>
      </c>
      <c r="E31" s="98">
        <v>63.837059329320716</v>
      </c>
      <c r="F31" s="98">
        <v>66.748925193465169</v>
      </c>
      <c r="G31" s="98">
        <v>68.31685296646603</v>
      </c>
      <c r="H31" s="98">
        <v>71.676698194325013</v>
      </c>
      <c r="I31" s="98">
        <v>69.436801375752353</v>
      </c>
      <c r="J31" s="98">
        <v>82.8761822871883</v>
      </c>
      <c r="K31" s="98">
        <v>87.35597592433362</v>
      </c>
      <c r="L31" s="98">
        <v>80.63628546861564</v>
      </c>
      <c r="M31" s="98">
        <v>70.55674978503869</v>
      </c>
      <c r="N31" s="98">
        <v>63.837059329320716</v>
      </c>
      <c r="O31" s="98">
        <v>60.477214101461733</v>
      </c>
      <c r="P31" s="98">
        <v>52.63757523645743</v>
      </c>
      <c r="Q31" s="98">
        <v>53.757523645743767</v>
      </c>
      <c r="R31" s="98">
        <v>54.87747205503009</v>
      </c>
      <c r="S31" s="98">
        <v>52.077644024075667</v>
      </c>
      <c r="T31" s="98">
        <v>47.485812553740317</v>
      </c>
      <c r="U31" s="98">
        <v>48.717798796216677</v>
      </c>
      <c r="V31" s="98">
        <v>45.805932932072217</v>
      </c>
      <c r="W31" s="98">
        <v>45.917884780739463</v>
      </c>
      <c r="DA31" s="63" t="s">
        <v>232</v>
      </c>
    </row>
    <row r="32" spans="1:105" ht="12" customHeight="1" x14ac:dyDescent="0.25">
      <c r="A32" s="97" t="s">
        <v>201</v>
      </c>
      <c r="B32" s="98">
        <v>245.46500429922617</v>
      </c>
      <c r="C32" s="98">
        <v>265.67179707652627</v>
      </c>
      <c r="D32" s="98">
        <v>300.65846947549443</v>
      </c>
      <c r="E32" s="98">
        <v>304.8492691315563</v>
      </c>
      <c r="F32" s="98">
        <v>300.42441960447115</v>
      </c>
      <c r="G32" s="98">
        <v>273.99802235597588</v>
      </c>
      <c r="H32" s="98">
        <v>233.66251074806536</v>
      </c>
      <c r="I32" s="98">
        <v>190.3491831470335</v>
      </c>
      <c r="J32" s="98">
        <v>159.91134995700776</v>
      </c>
      <c r="K32" s="98">
        <v>161.42760103181419</v>
      </c>
      <c r="L32" s="98">
        <v>153.45967325881338</v>
      </c>
      <c r="M32" s="98">
        <v>136.77669819432504</v>
      </c>
      <c r="N32" s="98">
        <v>109.02975064488393</v>
      </c>
      <c r="O32" s="98">
        <v>93.493895098882234</v>
      </c>
      <c r="P32" s="98">
        <v>74.192175408426493</v>
      </c>
      <c r="Q32" s="98">
        <v>90.569217540842658</v>
      </c>
      <c r="R32" s="98">
        <v>87.619174548581242</v>
      </c>
      <c r="S32" s="98">
        <v>86.331642304385198</v>
      </c>
      <c r="T32" s="98">
        <v>72.019862424763545</v>
      </c>
      <c r="U32" s="98">
        <v>51.821668099742048</v>
      </c>
      <c r="V32" s="98">
        <v>59.370421324161633</v>
      </c>
      <c r="W32" s="98">
        <v>43.150730868443681</v>
      </c>
      <c r="DA32" s="63" t="s">
        <v>233</v>
      </c>
    </row>
    <row r="33" spans="1:105" ht="12" customHeight="1" x14ac:dyDescent="0.25">
      <c r="A33" s="73" t="s">
        <v>192</v>
      </c>
      <c r="B33" s="98">
        <v>410.21066208082539</v>
      </c>
      <c r="C33" s="98">
        <v>463.22012037833179</v>
      </c>
      <c r="D33" s="98">
        <v>453.95528804815132</v>
      </c>
      <c r="E33" s="98">
        <v>522.91487532244196</v>
      </c>
      <c r="F33" s="98">
        <v>519.36801375752361</v>
      </c>
      <c r="G33" s="98">
        <v>568.07205503009459</v>
      </c>
      <c r="H33" s="98">
        <v>538.80051590713674</v>
      </c>
      <c r="I33" s="98">
        <v>513.54256233877891</v>
      </c>
      <c r="J33" s="98">
        <v>551.82717110920032</v>
      </c>
      <c r="K33" s="98">
        <v>571.08770421324152</v>
      </c>
      <c r="L33" s="98">
        <v>598.12983662940667</v>
      </c>
      <c r="M33" s="98">
        <v>546.30266552020635</v>
      </c>
      <c r="N33" s="98">
        <v>513.2846087704213</v>
      </c>
      <c r="O33" s="98">
        <v>489.23043852106611</v>
      </c>
      <c r="P33" s="98">
        <v>433.55546001719688</v>
      </c>
      <c r="Q33" s="98">
        <v>446.3456577815993</v>
      </c>
      <c r="R33" s="98">
        <v>466.08245915735159</v>
      </c>
      <c r="S33" s="98">
        <v>479.1265692175408</v>
      </c>
      <c r="T33" s="98">
        <v>467.21143594153051</v>
      </c>
      <c r="U33" s="98">
        <v>459.10326741186577</v>
      </c>
      <c r="V33" s="98">
        <v>485.65717970765257</v>
      </c>
      <c r="W33" s="98">
        <v>524.14729148753213</v>
      </c>
      <c r="DA33" s="63" t="s">
        <v>234</v>
      </c>
    </row>
    <row r="34" spans="1:105" ht="12" customHeight="1" x14ac:dyDescent="0.25">
      <c r="A34" s="73" t="s">
        <v>73</v>
      </c>
      <c r="B34" s="98">
        <v>949.10197764402403</v>
      </c>
      <c r="C34" s="98">
        <v>1047.6306104901121</v>
      </c>
      <c r="D34" s="98">
        <v>1001.4546001719689</v>
      </c>
      <c r="E34" s="98">
        <v>1154.110576096303</v>
      </c>
      <c r="F34" s="98">
        <v>1128.9815993121242</v>
      </c>
      <c r="G34" s="98">
        <v>1196.8759243336201</v>
      </c>
      <c r="H34" s="98">
        <v>1100.6663800515907</v>
      </c>
      <c r="I34" s="98">
        <v>1065.3411006018921</v>
      </c>
      <c r="J34" s="98">
        <v>1071.1235597592431</v>
      </c>
      <c r="K34" s="98">
        <v>1119.559071367154</v>
      </c>
      <c r="L34" s="98">
        <v>1205.5937231298371</v>
      </c>
      <c r="M34" s="98">
        <v>1176.4701633705929</v>
      </c>
      <c r="N34" s="98">
        <v>1175.93241616509</v>
      </c>
      <c r="O34" s="98">
        <v>1170.6362854686151</v>
      </c>
      <c r="P34" s="98">
        <v>1031.5082545141879</v>
      </c>
      <c r="Q34" s="98">
        <v>1183.2486672398968</v>
      </c>
      <c r="R34" s="98">
        <v>1151.5142734307819</v>
      </c>
      <c r="S34" s="98">
        <v>1115.7664660361131</v>
      </c>
      <c r="T34" s="98">
        <v>1064.7919174548579</v>
      </c>
      <c r="U34" s="98">
        <v>1032.9294926913155</v>
      </c>
      <c r="V34" s="98">
        <v>1047.4397248495272</v>
      </c>
      <c r="W34" s="98">
        <v>1137.0139294926912</v>
      </c>
      <c r="DA34" s="63"/>
    </row>
    <row r="35" spans="1:105" ht="12" customHeight="1" x14ac:dyDescent="0.25">
      <c r="A35" s="97" t="s">
        <v>204</v>
      </c>
      <c r="B35" s="98">
        <v>947.97936371453136</v>
      </c>
      <c r="C35" s="98">
        <v>1046.001719690456</v>
      </c>
      <c r="D35" s="98">
        <v>999.35511607910564</v>
      </c>
      <c r="E35" s="98">
        <v>1151.1177987962169</v>
      </c>
      <c r="F35" s="98">
        <v>1124.0326741186591</v>
      </c>
      <c r="G35" s="98">
        <v>1190.0257953568359</v>
      </c>
      <c r="H35" s="98">
        <v>1093.2932072226999</v>
      </c>
      <c r="I35" s="98">
        <v>1054.600171969046</v>
      </c>
      <c r="J35" s="98">
        <v>1057.752966466036</v>
      </c>
      <c r="K35" s="98">
        <v>1103.7259673258816</v>
      </c>
      <c r="L35" s="98">
        <v>1186.8969045571803</v>
      </c>
      <c r="M35" s="98">
        <v>1158.0026655202062</v>
      </c>
      <c r="N35" s="98">
        <v>1156.3183147033531</v>
      </c>
      <c r="O35" s="98">
        <v>1149.8519346517623</v>
      </c>
      <c r="P35" s="98">
        <v>1012.5606190885645</v>
      </c>
      <c r="Q35" s="98">
        <v>1161.1220120378332</v>
      </c>
      <c r="R35" s="98">
        <v>1127.7108340498705</v>
      </c>
      <c r="S35" s="98">
        <v>1090.9098022355972</v>
      </c>
      <c r="T35" s="98">
        <v>1040.0044711951846</v>
      </c>
      <c r="U35" s="98">
        <v>1007.6977644024075</v>
      </c>
      <c r="V35" s="98">
        <v>1021.3767841788479</v>
      </c>
      <c r="W35" s="98">
        <v>1109.1096302665519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0.78822012037833178</v>
      </c>
      <c r="C38" s="98">
        <v>0.85984522785898532</v>
      </c>
      <c r="D38" s="98">
        <v>1.0031814273430779</v>
      </c>
      <c r="E38" s="98">
        <v>1.1942390369733451</v>
      </c>
      <c r="F38" s="98">
        <v>1.4092003439380909</v>
      </c>
      <c r="G38" s="98">
        <v>1.6002579535683581</v>
      </c>
      <c r="H38" s="98">
        <v>1.863026655202064</v>
      </c>
      <c r="I38" s="98">
        <v>2.2690455717970761</v>
      </c>
      <c r="J38" s="98">
        <v>2.7705932932072228</v>
      </c>
      <c r="K38" s="98">
        <v>3.2005159071367149</v>
      </c>
      <c r="L38" s="98">
        <v>3.654342218400688</v>
      </c>
      <c r="M38" s="98">
        <v>4.2514187446259672</v>
      </c>
      <c r="N38" s="98">
        <v>4.9919174548581253</v>
      </c>
      <c r="O38" s="98">
        <v>5.7800515907136703</v>
      </c>
      <c r="P38" s="98">
        <v>6.5443680137575244</v>
      </c>
      <c r="Q38" s="98">
        <v>7.2847807394668953</v>
      </c>
      <c r="R38" s="98">
        <v>8.0969045571797071</v>
      </c>
      <c r="S38" s="98">
        <v>8.9973344797936363</v>
      </c>
      <c r="T38" s="98">
        <v>9.7568357695614782</v>
      </c>
      <c r="U38" s="98">
        <v>10.814961306964751</v>
      </c>
      <c r="V38" s="98">
        <v>11.440756663800521</v>
      </c>
      <c r="W38" s="98">
        <v>11.94703353396388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0.33439380911435945</v>
      </c>
      <c r="C40" s="98">
        <v>0.76904557179707655</v>
      </c>
      <c r="D40" s="98">
        <v>1.0963026655202066</v>
      </c>
      <c r="E40" s="98">
        <v>1.798538263112639</v>
      </c>
      <c r="F40" s="98">
        <v>3.5397248495270848</v>
      </c>
      <c r="G40" s="98">
        <v>5.2498710232158228</v>
      </c>
      <c r="H40" s="98">
        <v>5.5101461736887369</v>
      </c>
      <c r="I40" s="98">
        <v>8.4718830610490095</v>
      </c>
      <c r="J40" s="98">
        <v>10.599999999999998</v>
      </c>
      <c r="K40" s="98">
        <v>12.632588134135849</v>
      </c>
      <c r="L40" s="98">
        <v>15.042476354256243</v>
      </c>
      <c r="M40" s="98">
        <v>14.216079105760965</v>
      </c>
      <c r="N40" s="98">
        <v>14.622184006878779</v>
      </c>
      <c r="O40" s="98">
        <v>15.004299226139299</v>
      </c>
      <c r="P40" s="98">
        <v>12.403267411865867</v>
      </c>
      <c r="Q40" s="98">
        <v>14.84187446259673</v>
      </c>
      <c r="R40" s="98">
        <v>15.706534823731737</v>
      </c>
      <c r="S40" s="98">
        <v>15.859329320722285</v>
      </c>
      <c r="T40" s="98">
        <v>15.030610490111762</v>
      </c>
      <c r="U40" s="98">
        <v>14.416766981943251</v>
      </c>
      <c r="V40" s="98">
        <v>14.622184006878772</v>
      </c>
      <c r="W40" s="98">
        <v>15.957265692175417</v>
      </c>
      <c r="DA40" s="63" t="s">
        <v>240</v>
      </c>
    </row>
    <row r="41" spans="1:105" ht="12" customHeight="1" x14ac:dyDescent="0.25">
      <c r="A41" s="73" t="s">
        <v>203</v>
      </c>
      <c r="B41" s="98">
        <v>129.21564918314701</v>
      </c>
      <c r="C41" s="98">
        <v>150.52072226999141</v>
      </c>
      <c r="D41" s="98">
        <v>146.7469475494411</v>
      </c>
      <c r="E41" s="98">
        <v>161.0299226139295</v>
      </c>
      <c r="F41" s="98">
        <v>157.32777300085979</v>
      </c>
      <c r="G41" s="98">
        <v>164.23043852106619</v>
      </c>
      <c r="H41" s="98">
        <v>146.14978503869301</v>
      </c>
      <c r="I41" s="98">
        <v>138.17231298366289</v>
      </c>
      <c r="J41" s="98">
        <v>143.25975924333619</v>
      </c>
      <c r="K41" s="98">
        <v>146.69914015477221</v>
      </c>
      <c r="L41" s="98">
        <v>153.91229578675839</v>
      </c>
      <c r="M41" s="98">
        <v>146.53198624247631</v>
      </c>
      <c r="N41" s="98">
        <v>137.76629406706789</v>
      </c>
      <c r="O41" s="98">
        <v>138.14849527085121</v>
      </c>
      <c r="P41" s="98">
        <v>114.3355116079106</v>
      </c>
      <c r="Q41" s="98">
        <v>119.59011177987961</v>
      </c>
      <c r="R41" s="98">
        <v>119.20799656061909</v>
      </c>
      <c r="S41" s="98">
        <v>117.0297506448839</v>
      </c>
      <c r="T41" s="98">
        <v>111.56251074806531</v>
      </c>
      <c r="U41" s="98">
        <v>109.6254514187446</v>
      </c>
      <c r="V41" s="98">
        <v>113.9581255374033</v>
      </c>
      <c r="W41" s="98">
        <v>122.86233877901979</v>
      </c>
      <c r="DA41" s="63" t="s">
        <v>241</v>
      </c>
    </row>
    <row r="42" spans="1:105" ht="12" customHeight="1" x14ac:dyDescent="0.25">
      <c r="A42" s="32" t="s">
        <v>53</v>
      </c>
      <c r="B42" s="33">
        <v>492.60533104041269</v>
      </c>
      <c r="C42" s="33">
        <v>478.07394668959591</v>
      </c>
      <c r="D42" s="33">
        <v>511.95184866723991</v>
      </c>
      <c r="E42" s="33">
        <v>489.59587274290618</v>
      </c>
      <c r="F42" s="33">
        <v>522.0980223559759</v>
      </c>
      <c r="G42" s="33">
        <v>544.53998280309543</v>
      </c>
      <c r="H42" s="33">
        <v>560.61908856405842</v>
      </c>
      <c r="I42" s="33">
        <v>549.61306964746348</v>
      </c>
      <c r="J42" s="33">
        <v>577.04213241616503</v>
      </c>
      <c r="K42" s="33">
        <v>556.40584694754943</v>
      </c>
      <c r="L42" s="33">
        <v>573.00085984522786</v>
      </c>
      <c r="M42" s="33">
        <v>562.42476354256235</v>
      </c>
      <c r="N42" s="33">
        <v>557.69561478933792</v>
      </c>
      <c r="O42" s="33">
        <v>536.28546861564917</v>
      </c>
      <c r="P42" s="33">
        <v>518.74462596732587</v>
      </c>
      <c r="Q42" s="33">
        <v>533.27601031814265</v>
      </c>
      <c r="R42" s="33">
        <v>526.91315563198623</v>
      </c>
      <c r="S42" s="33">
        <v>538.75322441960441</v>
      </c>
      <c r="T42" s="33">
        <v>533.25021496130694</v>
      </c>
      <c r="U42" s="33">
        <v>533.61134995700763</v>
      </c>
      <c r="V42" s="33">
        <v>522.51934651762679</v>
      </c>
      <c r="W42" s="33">
        <v>567.0163370593292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2294.5552880481514</v>
      </c>
      <c r="C44" s="205">
        <f t="shared" si="25"/>
        <v>2468.994067067928</v>
      </c>
      <c r="D44" s="205">
        <f t="shared" si="25"/>
        <v>2482.2171969045571</v>
      </c>
      <c r="E44" s="205">
        <f t="shared" si="25"/>
        <v>2704.5670679277728</v>
      </c>
      <c r="F44" s="205">
        <f t="shared" si="25"/>
        <v>2698.451590713672</v>
      </c>
      <c r="G44" s="205">
        <f t="shared" si="25"/>
        <v>2820.8715391229575</v>
      </c>
      <c r="H44" s="205">
        <f t="shared" si="25"/>
        <v>2653.4257953568354</v>
      </c>
      <c r="I44" s="205">
        <f t="shared" si="25"/>
        <v>2521.6589853826317</v>
      </c>
      <c r="J44" s="205">
        <f t="shared" si="25"/>
        <v>2579.3202063628542</v>
      </c>
      <c r="K44" s="205">
        <f t="shared" si="25"/>
        <v>2632.9757523645749</v>
      </c>
      <c r="L44" s="205">
        <f t="shared" si="25"/>
        <v>2755.8393809114368</v>
      </c>
      <c r="M44" s="205">
        <f t="shared" si="25"/>
        <v>2629.2842648323294</v>
      </c>
      <c r="N44" s="205">
        <f t="shared" si="25"/>
        <v>2546.6818572656921</v>
      </c>
      <c r="O44" s="205">
        <f t="shared" si="25"/>
        <v>2478.44909716251</v>
      </c>
      <c r="P44" s="205">
        <f t="shared" si="25"/>
        <v>2216.128890799655</v>
      </c>
      <c r="Q44" s="205">
        <f t="shared" si="25"/>
        <v>2415.0738607050735</v>
      </c>
      <c r="R44" s="205">
        <f t="shared" ref="R44:V44" si="26">SUM(R45,R50)</f>
        <v>2393.4515047291493</v>
      </c>
      <c r="S44" s="205">
        <f t="shared" si="26"/>
        <v>2376.8609630266542</v>
      </c>
      <c r="T44" s="205">
        <f t="shared" si="26"/>
        <v>2283.8642304385203</v>
      </c>
      <c r="U44" s="205">
        <f t="shared" si="26"/>
        <v>2224.1695614789337</v>
      </c>
      <c r="V44" s="205">
        <f t="shared" si="26"/>
        <v>2262.5208082545137</v>
      </c>
      <c r="W44" s="205">
        <f t="shared" ref="W44" si="27">SUM(W45,W50)</f>
        <v>2425.9127257093724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2074.364918390283</v>
      </c>
      <c r="C45" s="192">
        <f t="shared" si="28"/>
        <v>2244.1934830557357</v>
      </c>
      <c r="D45" s="192">
        <f t="shared" si="28"/>
        <v>2248.6568660573425</v>
      </c>
      <c r="E45" s="192">
        <f t="shared" si="28"/>
        <v>2460.708193251493</v>
      </c>
      <c r="F45" s="192">
        <f t="shared" si="28"/>
        <v>2445.4719305074318</v>
      </c>
      <c r="G45" s="192">
        <f t="shared" si="28"/>
        <v>2559.0545351981104</v>
      </c>
      <c r="H45" s="192">
        <f t="shared" si="28"/>
        <v>2384.9196320179485</v>
      </c>
      <c r="I45" s="192">
        <f t="shared" si="28"/>
        <v>2246.9007954402705</v>
      </c>
      <c r="J45" s="192">
        <f t="shared" si="28"/>
        <v>2297.7398872719095</v>
      </c>
      <c r="K45" s="192">
        <f t="shared" si="28"/>
        <v>2346.9136475826904</v>
      </c>
      <c r="L45" s="192">
        <f t="shared" si="28"/>
        <v>2467.3529681341533</v>
      </c>
      <c r="M45" s="192">
        <f t="shared" si="28"/>
        <v>2340.6167092695255</v>
      </c>
      <c r="N45" s="192">
        <f t="shared" si="28"/>
        <v>2257.2673471884086</v>
      </c>
      <c r="O45" s="192">
        <f t="shared" si="28"/>
        <v>2188.2903697127385</v>
      </c>
      <c r="P45" s="192">
        <f t="shared" si="28"/>
        <v>1926.0491158888105</v>
      </c>
      <c r="Q45" s="192">
        <f t="shared" si="28"/>
        <v>2123.0841548673379</v>
      </c>
      <c r="R45" s="192">
        <f t="shared" ref="R45:V45" si="29">SUM(R46:R49)</f>
        <v>2099.6518265458635</v>
      </c>
      <c r="S45" s="192">
        <f t="shared" si="29"/>
        <v>2079.4408685714125</v>
      </c>
      <c r="T45" s="192">
        <f t="shared" si="29"/>
        <v>1990.5917771595855</v>
      </c>
      <c r="U45" s="192">
        <f t="shared" si="29"/>
        <v>1930.2265240863699</v>
      </c>
      <c r="V45" s="192">
        <f t="shared" si="29"/>
        <v>1967.9209153055554</v>
      </c>
      <c r="W45" s="192">
        <f t="shared" ref="W45" si="30">SUM(W46:W49)</f>
        <v>2120.6896013217806</v>
      </c>
      <c r="DA45" s="213" t="s">
        <v>244</v>
      </c>
    </row>
    <row r="46" spans="1:105" ht="12" customHeight="1" x14ac:dyDescent="0.25">
      <c r="A46" s="97" t="s">
        <v>57</v>
      </c>
      <c r="B46" s="74">
        <v>1659.306649338286</v>
      </c>
      <c r="C46" s="74">
        <v>1835.675492653048</v>
      </c>
      <c r="D46" s="74">
        <v>1823.405770930593</v>
      </c>
      <c r="E46" s="74">
        <v>2044.5634015234032</v>
      </c>
      <c r="F46" s="74">
        <v>2015.6111615475261</v>
      </c>
      <c r="G46" s="74">
        <v>2112.9028966206179</v>
      </c>
      <c r="H46" s="74">
        <v>1920.5037002989957</v>
      </c>
      <c r="I46" s="74">
        <v>1786.538475082853</v>
      </c>
      <c r="J46" s="74">
        <v>1823.6091834795898</v>
      </c>
      <c r="K46" s="74">
        <v>1879.4314418107408</v>
      </c>
      <c r="L46" s="74">
        <v>1999.5262762255784</v>
      </c>
      <c r="M46" s="74">
        <v>1893.0090099830006</v>
      </c>
      <c r="N46" s="74">
        <v>1817.9212064869562</v>
      </c>
      <c r="O46" s="74">
        <v>1776.1632680153161</v>
      </c>
      <c r="P46" s="74">
        <v>1533.5829853746004</v>
      </c>
      <c r="Q46" s="74">
        <v>1721.7329564004215</v>
      </c>
      <c r="R46" s="74">
        <v>1701.0984263175667</v>
      </c>
      <c r="S46" s="74">
        <v>1672.9631262730545</v>
      </c>
      <c r="T46" s="74">
        <v>1594.3563032097916</v>
      </c>
      <c r="U46" s="74">
        <v>1540.8376551508559</v>
      </c>
      <c r="V46" s="74">
        <v>1580.4289965689186</v>
      </c>
      <c r="W46" s="74">
        <v>1710.4609883069161</v>
      </c>
      <c r="DA46" s="90" t="s">
        <v>245</v>
      </c>
    </row>
    <row r="47" spans="1:105" ht="12" customHeight="1" x14ac:dyDescent="0.25">
      <c r="A47" s="97" t="s">
        <v>56</v>
      </c>
      <c r="B47" s="74">
        <v>10.121489392989178</v>
      </c>
      <c r="C47" s="74">
        <v>9.4811069961329135</v>
      </c>
      <c r="D47" s="74">
        <v>9.1073707135779749</v>
      </c>
      <c r="E47" s="74">
        <v>21.706775855302517</v>
      </c>
      <c r="F47" s="74">
        <v>9.8332416002831202</v>
      </c>
      <c r="G47" s="74">
        <v>12.967378871854304</v>
      </c>
      <c r="H47" s="74">
        <v>20.469543043857986</v>
      </c>
      <c r="I47" s="74">
        <v>26.666731712065388</v>
      </c>
      <c r="J47" s="74">
        <v>28.262617940545265</v>
      </c>
      <c r="K47" s="74">
        <v>27.801681819997956</v>
      </c>
      <c r="L47" s="74">
        <v>35.287713767077463</v>
      </c>
      <c r="M47" s="74">
        <v>45.225398872647389</v>
      </c>
      <c r="N47" s="74">
        <v>46.554910671634687</v>
      </c>
      <c r="O47" s="74">
        <v>37.319026464125315</v>
      </c>
      <c r="P47" s="74">
        <v>28.95502531766504</v>
      </c>
      <c r="Q47" s="74">
        <v>44.416714435846053</v>
      </c>
      <c r="R47" s="74">
        <v>36.675169580586676</v>
      </c>
      <c r="S47" s="74">
        <v>43.594821820961165</v>
      </c>
      <c r="T47" s="74">
        <v>44.410982134327021</v>
      </c>
      <c r="U47" s="74">
        <v>44.441052832712288</v>
      </c>
      <c r="V47" s="74">
        <v>43.517268558326258</v>
      </c>
      <c r="W47" s="74">
        <v>47.22315372121912</v>
      </c>
      <c r="DA47" s="90" t="s">
        <v>246</v>
      </c>
    </row>
    <row r="48" spans="1:105" ht="12" customHeight="1" x14ac:dyDescent="0.25">
      <c r="A48" s="97" t="s">
        <v>55</v>
      </c>
      <c r="B48" s="74">
        <v>221.59443573480942</v>
      </c>
      <c r="C48" s="74">
        <v>215.38275483361866</v>
      </c>
      <c r="D48" s="74">
        <v>227.39530385016164</v>
      </c>
      <c r="E48" s="74">
        <v>210.38752278875992</v>
      </c>
      <c r="F48" s="74">
        <v>228.97923495022877</v>
      </c>
      <c r="G48" s="74">
        <v>235.85416527407054</v>
      </c>
      <c r="H48" s="74">
        <v>244.01319277125569</v>
      </c>
      <c r="I48" s="74">
        <v>235.89946645316539</v>
      </c>
      <c r="J48" s="74">
        <v>243.41831408096701</v>
      </c>
      <c r="K48" s="74">
        <v>235.34193557055383</v>
      </c>
      <c r="L48" s="74">
        <v>235.83088507628372</v>
      </c>
      <c r="M48" s="74">
        <v>220.26242939567572</v>
      </c>
      <c r="N48" s="74">
        <v>217.9332340535405</v>
      </c>
      <c r="O48" s="74">
        <v>209.69960448346552</v>
      </c>
      <c r="P48" s="74">
        <v>206.22278761561583</v>
      </c>
      <c r="Q48" s="74">
        <v>201.75722953222052</v>
      </c>
      <c r="R48" s="74">
        <v>204.16396778745812</v>
      </c>
      <c r="S48" s="74">
        <v>206.64085535304639</v>
      </c>
      <c r="T48" s="74">
        <v>202.68928863785229</v>
      </c>
      <c r="U48" s="74">
        <v>199.6619039388485</v>
      </c>
      <c r="V48" s="74">
        <v>199.66318219345953</v>
      </c>
      <c r="W48" s="74">
        <v>211.93836175888063</v>
      </c>
      <c r="DA48" s="90" t="s">
        <v>247</v>
      </c>
    </row>
    <row r="49" spans="1:105" ht="12" customHeight="1" x14ac:dyDescent="0.25">
      <c r="A49" s="107" t="s">
        <v>54</v>
      </c>
      <c r="B49" s="193">
        <v>183.34234392419833</v>
      </c>
      <c r="C49" s="193">
        <v>183.65412857293637</v>
      </c>
      <c r="D49" s="193">
        <v>188.74842056300997</v>
      </c>
      <c r="E49" s="193">
        <v>184.05049308402744</v>
      </c>
      <c r="F49" s="193">
        <v>191.04829240939387</v>
      </c>
      <c r="G49" s="193">
        <v>197.33009443156806</v>
      </c>
      <c r="H49" s="193">
        <v>199.93319590383928</v>
      </c>
      <c r="I49" s="193">
        <v>197.79612219218646</v>
      </c>
      <c r="J49" s="193">
        <v>202.44977177080776</v>
      </c>
      <c r="K49" s="193">
        <v>204.33858838139747</v>
      </c>
      <c r="L49" s="193">
        <v>196.7080930652138</v>
      </c>
      <c r="M49" s="193">
        <v>182.11987101820154</v>
      </c>
      <c r="N49" s="193">
        <v>174.85799597627729</v>
      </c>
      <c r="O49" s="193">
        <v>165.10847074983175</v>
      </c>
      <c r="P49" s="193">
        <v>157.28831758092929</v>
      </c>
      <c r="Q49" s="193">
        <v>155.17725449884992</v>
      </c>
      <c r="R49" s="193">
        <v>157.71426286025181</v>
      </c>
      <c r="S49" s="193">
        <v>156.2420651243502</v>
      </c>
      <c r="T49" s="193">
        <v>149.13520317761447</v>
      </c>
      <c r="U49" s="193">
        <v>145.28591216395313</v>
      </c>
      <c r="V49" s="193">
        <v>144.31146798485094</v>
      </c>
      <c r="W49" s="193">
        <v>151.06709753476466</v>
      </c>
      <c r="DA49" s="214" t="s">
        <v>248</v>
      </c>
    </row>
    <row r="50" spans="1:105" ht="12" customHeight="1" x14ac:dyDescent="0.25">
      <c r="A50" s="209" t="s">
        <v>58</v>
      </c>
      <c r="B50" s="77">
        <v>220.19036965786836</v>
      </c>
      <c r="C50" s="77">
        <v>224.80058401219208</v>
      </c>
      <c r="D50" s="77">
        <v>233.56033084721446</v>
      </c>
      <c r="E50" s="77">
        <v>243.85887467627998</v>
      </c>
      <c r="F50" s="77">
        <v>252.97966020624</v>
      </c>
      <c r="G50" s="77">
        <v>261.81700392484703</v>
      </c>
      <c r="H50" s="77">
        <v>268.50616333888684</v>
      </c>
      <c r="I50" s="77">
        <v>274.75818994236124</v>
      </c>
      <c r="J50" s="77">
        <v>281.58031909094461</v>
      </c>
      <c r="K50" s="77">
        <v>286.06210478188439</v>
      </c>
      <c r="L50" s="77">
        <v>288.48641277728325</v>
      </c>
      <c r="M50" s="77">
        <v>288.66755556280395</v>
      </c>
      <c r="N50" s="77">
        <v>289.41451007728324</v>
      </c>
      <c r="O50" s="77">
        <v>290.15872744977162</v>
      </c>
      <c r="P50" s="77">
        <v>290.07977491084466</v>
      </c>
      <c r="Q50" s="77">
        <v>291.9897058377353</v>
      </c>
      <c r="R50" s="77">
        <v>293.79967818328561</v>
      </c>
      <c r="S50" s="77">
        <v>297.42009445524155</v>
      </c>
      <c r="T50" s="77">
        <v>293.27245327893502</v>
      </c>
      <c r="U50" s="77">
        <v>293.94303739256372</v>
      </c>
      <c r="V50" s="77">
        <v>294.59989294895831</v>
      </c>
      <c r="W50" s="77">
        <v>305.22312438759184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0.90403788882107439</v>
      </c>
      <c r="C53" s="195">
        <f t="shared" si="34"/>
        <v>0.90895053697753281</v>
      </c>
      <c r="D53" s="195">
        <f t="shared" si="34"/>
        <v>0.90590656968355732</v>
      </c>
      <c r="E53" s="195">
        <f t="shared" si="34"/>
        <v>0.90983441395553066</v>
      </c>
      <c r="F53" s="195">
        <f t="shared" si="34"/>
        <v>0.90625006537940767</v>
      </c>
      <c r="G53" s="195">
        <f t="shared" si="34"/>
        <v>0.90718577563930858</v>
      </c>
      <c r="H53" s="195">
        <f t="shared" si="34"/>
        <v>0.89880773609394349</v>
      </c>
      <c r="I53" s="195">
        <f t="shared" si="34"/>
        <v>0.89104070315016448</v>
      </c>
      <c r="J53" s="195">
        <f t="shared" si="34"/>
        <v>0.89083157709681726</v>
      </c>
      <c r="K53" s="195">
        <f t="shared" si="34"/>
        <v>0.89135406791157001</v>
      </c>
      <c r="L53" s="195">
        <f t="shared" si="34"/>
        <v>0.89531813255318504</v>
      </c>
      <c r="M53" s="195">
        <f t="shared" si="34"/>
        <v>0.89021059479043718</v>
      </c>
      <c r="N53" s="195">
        <f t="shared" si="34"/>
        <v>0.88635623674328112</v>
      </c>
      <c r="O53" s="195">
        <f t="shared" si="34"/>
        <v>0.88292730006762532</v>
      </c>
      <c r="P53" s="195">
        <f t="shared" si="34"/>
        <v>0.86910518782769275</v>
      </c>
      <c r="Q53" s="195">
        <f t="shared" si="34"/>
        <v>0.8790969872232024</v>
      </c>
      <c r="R53" s="195">
        <f t="shared" ref="R53:V53" si="35">IF(R45=0,0,R45/R$44)</f>
        <v>0.87724853517910195</v>
      </c>
      <c r="S53" s="195">
        <f t="shared" si="35"/>
        <v>0.87486853497879313</v>
      </c>
      <c r="T53" s="195">
        <f t="shared" si="35"/>
        <v>0.8715893662283839</v>
      </c>
      <c r="U53" s="195">
        <f t="shared" si="35"/>
        <v>0.86784144406818065</v>
      </c>
      <c r="V53" s="195">
        <f t="shared" si="35"/>
        <v>0.86979130009582728</v>
      </c>
      <c r="W53" s="195">
        <f t="shared" ref="W53" si="36">IF(W45=0,0,W45/W$44)</f>
        <v>0.87418214960790064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0.72314956104185424</v>
      </c>
      <c r="C54" s="196">
        <f t="shared" si="37"/>
        <v>0.74349125303205688</v>
      </c>
      <c r="D54" s="196">
        <f t="shared" si="37"/>
        <v>0.7345875184510311</v>
      </c>
      <c r="E54" s="196">
        <f t="shared" si="37"/>
        <v>0.75596698109983962</v>
      </c>
      <c r="F54" s="196">
        <f t="shared" si="37"/>
        <v>0.74695101757020888</v>
      </c>
      <c r="G54" s="196">
        <f t="shared" si="37"/>
        <v>0.74902485537414598</v>
      </c>
      <c r="H54" s="196">
        <f t="shared" si="37"/>
        <v>0.72378270523322641</v>
      </c>
      <c r="I54" s="196">
        <f t="shared" si="37"/>
        <v>0.70847742912064182</v>
      </c>
      <c r="J54" s="196">
        <f t="shared" si="37"/>
        <v>0.70701155249393943</v>
      </c>
      <c r="K54" s="196">
        <f t="shared" si="37"/>
        <v>0.71380507022250217</v>
      </c>
      <c r="L54" s="196">
        <f t="shared" si="37"/>
        <v>0.72555980224227601</v>
      </c>
      <c r="M54" s="196">
        <f t="shared" si="37"/>
        <v>0.7199712238432</v>
      </c>
      <c r="N54" s="196">
        <f t="shared" si="37"/>
        <v>0.71383914771309998</v>
      </c>
      <c r="O54" s="196">
        <f t="shared" si="37"/>
        <v>0.71664302892029674</v>
      </c>
      <c r="P54" s="196">
        <f t="shared" si="37"/>
        <v>0.69200983378779535</v>
      </c>
      <c r="Q54" s="196">
        <f t="shared" si="37"/>
        <v>0.7129110974261329</v>
      </c>
      <c r="R54" s="196">
        <f t="shared" ref="R54:V54" si="38">IF(R46=0,0,R46/R$44)</f>
        <v>0.71073026671165773</v>
      </c>
      <c r="S54" s="196">
        <f t="shared" si="38"/>
        <v>0.7038540126229057</v>
      </c>
      <c r="T54" s="196">
        <f t="shared" si="38"/>
        <v>0.698095920922437</v>
      </c>
      <c r="U54" s="196">
        <f t="shared" si="38"/>
        <v>0.69276986873532032</v>
      </c>
      <c r="V54" s="196">
        <f t="shared" si="38"/>
        <v>0.69852572882553321</v>
      </c>
      <c r="W54" s="196">
        <f t="shared" ref="W54" si="39">IF(W46=0,0,W46/W$44)</f>
        <v>0.70507935845332292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4.4110897853321968E-3</v>
      </c>
      <c r="C55" s="197">
        <f t="shared" si="40"/>
        <v>3.840068764277053E-3</v>
      </c>
      <c r="D55" s="197">
        <f t="shared" si="40"/>
        <v>3.6690466591462259E-3</v>
      </c>
      <c r="E55" s="197">
        <f t="shared" si="40"/>
        <v>8.0259706304618116E-3</v>
      </c>
      <c r="F55" s="197">
        <f t="shared" si="40"/>
        <v>3.6440311303425968E-3</v>
      </c>
      <c r="G55" s="197">
        <f t="shared" si="40"/>
        <v>4.5969405880446493E-3</v>
      </c>
      <c r="H55" s="197">
        <f t="shared" si="40"/>
        <v>7.7143830740159141E-3</v>
      </c>
      <c r="I55" s="197">
        <f t="shared" si="40"/>
        <v>1.0575074530951706E-2</v>
      </c>
      <c r="J55" s="197">
        <f t="shared" si="40"/>
        <v>1.095739019561239E-2</v>
      </c>
      <c r="K55" s="197">
        <f t="shared" si="40"/>
        <v>1.0559034504981798E-2</v>
      </c>
      <c r="L55" s="197">
        <f t="shared" si="40"/>
        <v>1.2804706258100856E-2</v>
      </c>
      <c r="M55" s="197">
        <f t="shared" si="40"/>
        <v>1.7200650183608591E-2</v>
      </c>
      <c r="N55" s="197">
        <f t="shared" si="40"/>
        <v>1.8280615043772888E-2</v>
      </c>
      <c r="O55" s="197">
        <f t="shared" si="40"/>
        <v>1.5057410905412811E-2</v>
      </c>
      <c r="P55" s="197">
        <f t="shared" si="40"/>
        <v>1.3065587221877279E-2</v>
      </c>
      <c r="Q55" s="197">
        <f t="shared" si="40"/>
        <v>1.8391451772360588E-2</v>
      </c>
      <c r="R55" s="197">
        <f t="shared" ref="R55:V55" si="41">IF(R47=0,0,R47/R$44)</f>
        <v>1.5323130428221046E-2</v>
      </c>
      <c r="S55" s="197">
        <f t="shared" si="41"/>
        <v>1.8341342846343131E-2</v>
      </c>
      <c r="T55" s="197">
        <f t="shared" si="41"/>
        <v>1.9445543891109394E-2</v>
      </c>
      <c r="U55" s="197">
        <f t="shared" si="41"/>
        <v>1.9980964402355084E-2</v>
      </c>
      <c r="V55" s="197">
        <f t="shared" si="41"/>
        <v>1.9233974953759166E-2</v>
      </c>
      <c r="W55" s="197">
        <f t="shared" ref="W55" si="42">IF(W47=0,0,W47/W$44)</f>
        <v>1.9466138752955501E-2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9.6574023249318741E-2</v>
      </c>
      <c r="C56" s="197">
        <f t="shared" si="43"/>
        <v>8.7235023245478285E-2</v>
      </c>
      <c r="D56" s="197">
        <f t="shared" si="43"/>
        <v>9.1609752818461815E-2</v>
      </c>
      <c r="E56" s="197">
        <f t="shared" si="43"/>
        <v>7.7789722903768815E-2</v>
      </c>
      <c r="F56" s="197">
        <f t="shared" si="43"/>
        <v>8.4855787570259716E-2</v>
      </c>
      <c r="G56" s="197">
        <f t="shared" si="43"/>
        <v>8.3610388492699819E-2</v>
      </c>
      <c r="H56" s="197">
        <f t="shared" si="43"/>
        <v>9.1961566514597234E-2</v>
      </c>
      <c r="I56" s="197">
        <f t="shared" si="43"/>
        <v>9.3549313297559319E-2</v>
      </c>
      <c r="J56" s="197">
        <f t="shared" si="43"/>
        <v>9.4373049720808247E-2</v>
      </c>
      <c r="K56" s="197">
        <f t="shared" si="43"/>
        <v>8.9382492550188597E-2</v>
      </c>
      <c r="L56" s="197">
        <f t="shared" si="43"/>
        <v>8.5574974619271008E-2</v>
      </c>
      <c r="M56" s="197">
        <f t="shared" si="43"/>
        <v>8.3772771298169985E-2</v>
      </c>
      <c r="N56" s="197">
        <f t="shared" si="43"/>
        <v>8.5575366798085223E-2</v>
      </c>
      <c r="O56" s="197">
        <f t="shared" si="43"/>
        <v>8.4609203684490958E-2</v>
      </c>
      <c r="P56" s="197">
        <f t="shared" si="43"/>
        <v>9.3055412287506259E-2</v>
      </c>
      <c r="Q56" s="197">
        <f t="shared" si="43"/>
        <v>8.3540811241821861E-2</v>
      </c>
      <c r="R56" s="197">
        <f t="shared" ref="R56:V56" si="44">IF(R48=0,0,R48/R$44)</f>
        <v>8.5301067259585847E-2</v>
      </c>
      <c r="S56" s="197">
        <f t="shared" si="44"/>
        <v>8.6938554070875668E-2</v>
      </c>
      <c r="T56" s="197">
        <f t="shared" si="44"/>
        <v>8.8748396658821671E-2</v>
      </c>
      <c r="U56" s="197">
        <f t="shared" si="44"/>
        <v>8.9769191790434272E-2</v>
      </c>
      <c r="V56" s="197">
        <f t="shared" si="44"/>
        <v>8.8248108687007124E-2</v>
      </c>
      <c r="W56" s="197">
        <f t="shared" ref="W56" si="45">IF(W48=0,0,W48/W$44)</f>
        <v>8.7364380223903873E-2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7.9903214744569226E-2</v>
      </c>
      <c r="C57" s="198">
        <f t="shared" si="46"/>
        <v>7.4384191935720684E-2</v>
      </c>
      <c r="D57" s="198">
        <f t="shared" si="46"/>
        <v>7.6040251754918242E-2</v>
      </c>
      <c r="E57" s="198">
        <f t="shared" si="46"/>
        <v>6.8051739321460455E-2</v>
      </c>
      <c r="F57" s="198">
        <f t="shared" si="46"/>
        <v>7.079922910859647E-2</v>
      </c>
      <c r="G57" s="198">
        <f t="shared" si="46"/>
        <v>6.9953591184418254E-2</v>
      </c>
      <c r="H57" s="198">
        <f t="shared" si="46"/>
        <v>7.5349081272103963E-2</v>
      </c>
      <c r="I57" s="198">
        <f t="shared" si="46"/>
        <v>7.843888620101154E-2</v>
      </c>
      <c r="J57" s="198">
        <f t="shared" si="46"/>
        <v>7.8489584686457295E-2</v>
      </c>
      <c r="K57" s="198">
        <f t="shared" si="46"/>
        <v>7.7607470633897335E-2</v>
      </c>
      <c r="L57" s="198">
        <f t="shared" si="46"/>
        <v>7.1378649433537264E-2</v>
      </c>
      <c r="M57" s="198">
        <f t="shared" si="46"/>
        <v>6.9265949465458582E-2</v>
      </c>
      <c r="N57" s="198">
        <f t="shared" si="46"/>
        <v>6.8661107188323051E-2</v>
      </c>
      <c r="O57" s="198">
        <f t="shared" si="46"/>
        <v>6.661765655742484E-2</v>
      </c>
      <c r="P57" s="198">
        <f t="shared" si="46"/>
        <v>7.0974354530513928E-2</v>
      </c>
      <c r="Q57" s="198">
        <f t="shared" si="46"/>
        <v>6.4253626782887041E-2</v>
      </c>
      <c r="R57" s="198">
        <f t="shared" ref="R57:V57" si="47">IF(R49=0,0,R49/R$44)</f>
        <v>6.5894070779637229E-2</v>
      </c>
      <c r="S57" s="198">
        <f t="shared" si="47"/>
        <v>6.5734625438668579E-2</v>
      </c>
      <c r="T57" s="198">
        <f t="shared" si="47"/>
        <v>6.5299504756015772E-2</v>
      </c>
      <c r="U57" s="198">
        <f t="shared" si="47"/>
        <v>6.5321419140070905E-2</v>
      </c>
      <c r="V57" s="198">
        <f t="shared" si="47"/>
        <v>6.3783487629527763E-2</v>
      </c>
      <c r="W57" s="198">
        <f t="shared" ref="W57" si="48">IF(W49=0,0,W49/W$44)</f>
        <v>6.2272272177718357E-2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9.5962111178925599E-2</v>
      </c>
      <c r="C58" s="195">
        <f t="shared" si="49"/>
        <v>9.104946302246715E-2</v>
      </c>
      <c r="D58" s="195">
        <f t="shared" si="49"/>
        <v>9.4093430316442614E-2</v>
      </c>
      <c r="E58" s="195">
        <f t="shared" si="49"/>
        <v>9.016558604446942E-2</v>
      </c>
      <c r="F58" s="195">
        <f t="shared" si="49"/>
        <v>9.3749934620592279E-2</v>
      </c>
      <c r="G58" s="195">
        <f t="shared" si="49"/>
        <v>9.2814224360691394E-2</v>
      </c>
      <c r="H58" s="195">
        <f t="shared" si="49"/>
        <v>0.10119226390605653</v>
      </c>
      <c r="I58" s="195">
        <f t="shared" si="49"/>
        <v>0.10895929684983553</v>
      </c>
      <c r="J58" s="195">
        <f t="shared" si="49"/>
        <v>0.10916842290318272</v>
      </c>
      <c r="K58" s="195">
        <f t="shared" si="49"/>
        <v>0.10864593208842996</v>
      </c>
      <c r="L58" s="195">
        <f t="shared" si="49"/>
        <v>0.10468186744681482</v>
      </c>
      <c r="M58" s="195">
        <f t="shared" si="49"/>
        <v>0.10978940520956276</v>
      </c>
      <c r="N58" s="195">
        <f t="shared" si="49"/>
        <v>0.11364376325671879</v>
      </c>
      <c r="O58" s="195">
        <f t="shared" si="49"/>
        <v>0.11707269993237474</v>
      </c>
      <c r="P58" s="195">
        <f t="shared" si="49"/>
        <v>0.13089481217230736</v>
      </c>
      <c r="Q58" s="195">
        <f t="shared" si="49"/>
        <v>0.12090301277679756</v>
      </c>
      <c r="R58" s="195">
        <f t="shared" ref="R58:V58" si="50">IF(R50=0,0,R50/R$44)</f>
        <v>0.12275146482089802</v>
      </c>
      <c r="S58" s="195">
        <f t="shared" si="50"/>
        <v>0.12513146502120676</v>
      </c>
      <c r="T58" s="195">
        <f t="shared" si="50"/>
        <v>0.12841063377161627</v>
      </c>
      <c r="U58" s="195">
        <f t="shared" si="50"/>
        <v>0.13215855593181933</v>
      </c>
      <c r="V58" s="195">
        <f t="shared" si="50"/>
        <v>0.13020869990417275</v>
      </c>
      <c r="W58" s="195">
        <f t="shared" ref="W58" si="51">IF(W50=0,0,W50/W$44)</f>
        <v>0.12581785039209939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1920.13027848</v>
      </c>
      <c r="C62" s="22">
        <v>2090.5940887199999</v>
      </c>
      <c r="D62" s="22">
        <v>2192.3766720000003</v>
      </c>
      <c r="E62" s="22">
        <v>2385.1425812400003</v>
      </c>
      <c r="F62" s="22">
        <v>2357.41297824</v>
      </c>
      <c r="G62" s="22">
        <v>2406.4616318399999</v>
      </c>
      <c r="H62" s="22">
        <v>2209.1575849199999</v>
      </c>
      <c r="I62" s="22">
        <v>1994.26202388</v>
      </c>
      <c r="J62" s="22">
        <v>2026.7456220000001</v>
      </c>
      <c r="K62" s="22">
        <v>2085.84590364</v>
      </c>
      <c r="L62" s="22">
        <v>2119.9820817600003</v>
      </c>
      <c r="M62" s="22">
        <v>1913.1971576399997</v>
      </c>
      <c r="N62" s="22">
        <v>1729.1470169442737</v>
      </c>
      <c r="O62" s="22">
        <v>1621.2705098399999</v>
      </c>
      <c r="P62" s="22">
        <v>1403.103429</v>
      </c>
      <c r="Q62" s="22">
        <v>1485.1253797200002</v>
      </c>
      <c r="R62" s="22">
        <v>1524.2810230800001</v>
      </c>
      <c r="S62" s="22">
        <v>1546.3642568400001</v>
      </c>
      <c r="T62" s="22">
        <v>1457.1732240000001</v>
      </c>
      <c r="U62" s="22">
        <v>1379.5855506</v>
      </c>
      <c r="V62" s="22">
        <v>1456.0504372800001</v>
      </c>
      <c r="W62" s="22">
        <v>1493.7586498799999</v>
      </c>
      <c r="DA62" s="57" t="s">
        <v>250</v>
      </c>
    </row>
    <row r="63" spans="1:105" ht="12" customHeight="1" x14ac:dyDescent="0.25">
      <c r="A63" s="30" t="s">
        <v>51</v>
      </c>
      <c r="B63" s="31">
        <v>42.598116000000019</v>
      </c>
      <c r="C63" s="31">
        <v>22.408230240000002</v>
      </c>
      <c r="D63" s="31">
        <v>31.816429920000001</v>
      </c>
      <c r="E63" s="31">
        <v>42.489184319999993</v>
      </c>
      <c r="F63" s="31">
        <v>29.839629600000002</v>
      </c>
      <c r="G63" s="31">
        <v>42.743844000000017</v>
      </c>
      <c r="H63" s="31">
        <v>31.188706560000004</v>
      </c>
      <c r="I63" s="31">
        <v>15.574679999999999</v>
      </c>
      <c r="J63" s="31">
        <v>16.43994</v>
      </c>
      <c r="K63" s="31">
        <v>13.020432479999997</v>
      </c>
      <c r="L63" s="31">
        <v>26.054344800000003</v>
      </c>
      <c r="M63" s="31">
        <v>18.801097919999997</v>
      </c>
      <c r="N63" s="31">
        <v>15.886082944273472</v>
      </c>
      <c r="O63" s="31">
        <v>21.954651840000004</v>
      </c>
      <c r="P63" s="31">
        <v>15.077747520000001</v>
      </c>
      <c r="Q63" s="31">
        <v>13.2557832</v>
      </c>
      <c r="R63" s="31">
        <v>12.471766559999999</v>
      </c>
      <c r="S63" s="31">
        <v>15.401627999999997</v>
      </c>
      <c r="T63" s="31">
        <v>10.902276000000002</v>
      </c>
      <c r="U63" s="31">
        <v>11.767535999999998</v>
      </c>
      <c r="V63" s="31">
        <v>10.136111040000001</v>
      </c>
      <c r="W63" s="31">
        <v>7.4634595199999989</v>
      </c>
      <c r="DA63" s="59" t="s">
        <v>251</v>
      </c>
    </row>
    <row r="64" spans="1:105" ht="12" customHeight="1" x14ac:dyDescent="0.25">
      <c r="A64" s="73" t="s">
        <v>75</v>
      </c>
      <c r="B64" s="98">
        <v>916.26385247999997</v>
      </c>
      <c r="C64" s="98">
        <v>982.40920848000007</v>
      </c>
      <c r="D64" s="98">
        <v>1097.12393208</v>
      </c>
      <c r="E64" s="98">
        <v>1117.2556969200002</v>
      </c>
      <c r="F64" s="98">
        <v>1110.3274886400002</v>
      </c>
      <c r="G64" s="98">
        <v>1032.4973289599998</v>
      </c>
      <c r="H64" s="98">
        <v>915.59602835999999</v>
      </c>
      <c r="I64" s="98">
        <v>774.95579387999987</v>
      </c>
      <c r="J64" s="98">
        <v>715.63003200000003</v>
      </c>
      <c r="K64" s="98">
        <v>732.94237115999988</v>
      </c>
      <c r="L64" s="98">
        <v>690.49662695999984</v>
      </c>
      <c r="M64" s="98">
        <v>612.24354971999992</v>
      </c>
      <c r="N64" s="98">
        <v>508.40834400000006</v>
      </c>
      <c r="O64" s="98">
        <v>450.66673800000001</v>
      </c>
      <c r="P64" s="98">
        <v>369.90347147999995</v>
      </c>
      <c r="Q64" s="98">
        <v>423.53735652</v>
      </c>
      <c r="R64" s="98">
        <v>417.07720008000001</v>
      </c>
      <c r="S64" s="98">
        <v>405.59263451999999</v>
      </c>
      <c r="T64" s="98">
        <v>348.88715676000004</v>
      </c>
      <c r="U64" s="98">
        <v>289.47864744000003</v>
      </c>
      <c r="V64" s="98">
        <v>305.20526795999996</v>
      </c>
      <c r="W64" s="98">
        <v>255.18075768000003</v>
      </c>
      <c r="DA64" s="63"/>
    </row>
    <row r="65" spans="1:105" ht="12" customHeight="1" x14ac:dyDescent="0.25">
      <c r="A65" s="97" t="s">
        <v>74</v>
      </c>
      <c r="B65" s="98">
        <v>153.855468</v>
      </c>
      <c r="C65" s="98">
        <v>156.81422700000002</v>
      </c>
      <c r="D65" s="98">
        <v>161.25247908</v>
      </c>
      <c r="E65" s="98">
        <v>168.64926300000002</v>
      </c>
      <c r="F65" s="98">
        <v>176.34203640000001</v>
      </c>
      <c r="G65" s="98">
        <v>180.48429900000002</v>
      </c>
      <c r="H65" s="98">
        <v>189.36057600000001</v>
      </c>
      <c r="I65" s="98">
        <v>183.44305800000001</v>
      </c>
      <c r="J65" s="98">
        <v>218.94816600000001</v>
      </c>
      <c r="K65" s="98">
        <v>230.78320200000005</v>
      </c>
      <c r="L65" s="98">
        <v>213.03064800000001</v>
      </c>
      <c r="M65" s="98">
        <v>186.40181700000002</v>
      </c>
      <c r="N65" s="98">
        <v>168.64926300000002</v>
      </c>
      <c r="O65" s="98">
        <v>159.772986</v>
      </c>
      <c r="P65" s="98">
        <v>139.06167300000001</v>
      </c>
      <c r="Q65" s="98">
        <v>142.02043200000003</v>
      </c>
      <c r="R65" s="98">
        <v>144.97919100000001</v>
      </c>
      <c r="S65" s="98">
        <v>137.58240708000002</v>
      </c>
      <c r="T65" s="98">
        <v>125.45138159999999</v>
      </c>
      <c r="U65" s="98">
        <v>128.70613008000001</v>
      </c>
      <c r="V65" s="98">
        <v>121.01335667999999</v>
      </c>
      <c r="W65" s="98">
        <v>121.30911900000001</v>
      </c>
      <c r="DA65" s="63" t="s">
        <v>252</v>
      </c>
    </row>
    <row r="66" spans="1:105" ht="12" customHeight="1" x14ac:dyDescent="0.25">
      <c r="A66" s="97" t="s">
        <v>201</v>
      </c>
      <c r="B66" s="98">
        <v>762.40838448</v>
      </c>
      <c r="C66" s="98">
        <v>825.59498148000011</v>
      </c>
      <c r="D66" s="98">
        <v>935.87145299999997</v>
      </c>
      <c r="E66" s="98">
        <v>948.6064339200002</v>
      </c>
      <c r="F66" s="98">
        <v>933.9854522400002</v>
      </c>
      <c r="G66" s="98">
        <v>852.01302995999981</v>
      </c>
      <c r="H66" s="98">
        <v>726.23545235999995</v>
      </c>
      <c r="I66" s="98">
        <v>591.51273587999981</v>
      </c>
      <c r="J66" s="98">
        <v>496.68186600000001</v>
      </c>
      <c r="K66" s="98">
        <v>502.15916915999981</v>
      </c>
      <c r="L66" s="98">
        <v>477.4659789599998</v>
      </c>
      <c r="M66" s="98">
        <v>425.84173271999987</v>
      </c>
      <c r="N66" s="98">
        <v>339.75908100000004</v>
      </c>
      <c r="O66" s="98">
        <v>290.89375200000001</v>
      </c>
      <c r="P66" s="98">
        <v>230.84179847999994</v>
      </c>
      <c r="Q66" s="98">
        <v>281.51692451999998</v>
      </c>
      <c r="R66" s="98">
        <v>272.09800908</v>
      </c>
      <c r="S66" s="98">
        <v>268.01022743999999</v>
      </c>
      <c r="T66" s="98">
        <v>223.43577516000005</v>
      </c>
      <c r="U66" s="98">
        <v>160.77251736000002</v>
      </c>
      <c r="V66" s="98">
        <v>184.19191127999997</v>
      </c>
      <c r="W66" s="98">
        <v>133.87163868000002</v>
      </c>
      <c r="DA66" s="63" t="s">
        <v>253</v>
      </c>
    </row>
    <row r="67" spans="1:105" ht="12" customHeight="1" x14ac:dyDescent="0.25">
      <c r="A67" s="73" t="s">
        <v>192</v>
      </c>
      <c r="B67" s="98">
        <v>961.26831000000004</v>
      </c>
      <c r="C67" s="98">
        <v>1085.77665</v>
      </c>
      <c r="D67" s="98">
        <v>1063.43631</v>
      </c>
      <c r="E67" s="98">
        <v>1225.3977000000002</v>
      </c>
      <c r="F67" s="98">
        <v>1217.24586</v>
      </c>
      <c r="G67" s="98">
        <v>1331.22045888</v>
      </c>
      <c r="H67" s="98">
        <v>1262.3728500000002</v>
      </c>
      <c r="I67" s="98">
        <v>1203.73155</v>
      </c>
      <c r="J67" s="98">
        <v>1294.6756500000001</v>
      </c>
      <c r="K67" s="98">
        <v>1339.8831</v>
      </c>
      <c r="L67" s="98">
        <v>1403.4311100000002</v>
      </c>
      <c r="M67" s="98">
        <v>1282.1525099999999</v>
      </c>
      <c r="N67" s="98">
        <v>1204.8525900000002</v>
      </c>
      <c r="O67" s="98">
        <v>1148.64912</v>
      </c>
      <c r="P67" s="98">
        <v>1018.1222100000001</v>
      </c>
      <c r="Q67" s="98">
        <v>1048.3322400000002</v>
      </c>
      <c r="R67" s="98">
        <v>1094.73205644</v>
      </c>
      <c r="S67" s="98">
        <v>1125.3699943200002</v>
      </c>
      <c r="T67" s="98">
        <v>1097.3837912400002</v>
      </c>
      <c r="U67" s="98">
        <v>1078.3393671599999</v>
      </c>
      <c r="V67" s="98">
        <v>1140.7090582800001</v>
      </c>
      <c r="W67" s="98">
        <v>1231.1144326799999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1920.13027848</v>
      </c>
      <c r="C78" s="203">
        <f t="shared" si="52"/>
        <v>2090.5940887200004</v>
      </c>
      <c r="D78" s="203">
        <f t="shared" si="52"/>
        <v>2192.3766719999999</v>
      </c>
      <c r="E78" s="203">
        <f t="shared" si="52"/>
        <v>2385.1425812400007</v>
      </c>
      <c r="F78" s="203">
        <f t="shared" si="52"/>
        <v>2357.4129782400005</v>
      </c>
      <c r="G78" s="203">
        <f t="shared" si="52"/>
        <v>2406.4616318400008</v>
      </c>
      <c r="H78" s="203">
        <f t="shared" si="52"/>
        <v>2209.1575849200003</v>
      </c>
      <c r="I78" s="203">
        <f t="shared" si="52"/>
        <v>1994.2620238800005</v>
      </c>
      <c r="J78" s="203">
        <f t="shared" si="52"/>
        <v>2026.7456219999999</v>
      </c>
      <c r="K78" s="203">
        <f t="shared" si="52"/>
        <v>2085.8459036399995</v>
      </c>
      <c r="L78" s="203">
        <f t="shared" si="52"/>
        <v>2119.9820817600003</v>
      </c>
      <c r="M78" s="203">
        <f t="shared" si="52"/>
        <v>1913.1971576399999</v>
      </c>
      <c r="N78" s="203">
        <f t="shared" si="52"/>
        <v>1729.1470169442737</v>
      </c>
      <c r="O78" s="203">
        <f t="shared" si="52"/>
        <v>1621.2705098400011</v>
      </c>
      <c r="P78" s="203">
        <f t="shared" si="52"/>
        <v>1403.1034290000009</v>
      </c>
      <c r="Q78" s="203">
        <f t="shared" si="52"/>
        <v>1485.1253797200013</v>
      </c>
      <c r="R78" s="203">
        <f t="shared" ref="R78:V78" si="53">R79+R84</f>
        <v>1524.2810230800012</v>
      </c>
      <c r="S78" s="203">
        <f t="shared" si="53"/>
        <v>1546.3642568400005</v>
      </c>
      <c r="T78" s="203">
        <f t="shared" si="53"/>
        <v>1457.1732240000006</v>
      </c>
      <c r="U78" s="203">
        <f t="shared" si="53"/>
        <v>1379.5855506000007</v>
      </c>
      <c r="V78" s="203">
        <f t="shared" si="53"/>
        <v>1456.0504372799996</v>
      </c>
      <c r="W78" s="203">
        <f t="shared" ref="W78" si="54">W79+W84</f>
        <v>1493.7586498799978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1920.13027848</v>
      </c>
      <c r="C79" s="192">
        <f t="shared" si="55"/>
        <v>2090.5940887200004</v>
      </c>
      <c r="D79" s="192">
        <f t="shared" si="55"/>
        <v>2192.3766719999999</v>
      </c>
      <c r="E79" s="192">
        <f t="shared" si="55"/>
        <v>2385.1425812400007</v>
      </c>
      <c r="F79" s="192">
        <f t="shared" si="55"/>
        <v>2357.4129782400005</v>
      </c>
      <c r="G79" s="192">
        <f t="shared" si="55"/>
        <v>2406.4616318400008</v>
      </c>
      <c r="H79" s="192">
        <f t="shared" si="55"/>
        <v>2209.1575849200003</v>
      </c>
      <c r="I79" s="192">
        <f t="shared" si="55"/>
        <v>1994.2620238800005</v>
      </c>
      <c r="J79" s="192">
        <f t="shared" si="55"/>
        <v>2026.7456219999999</v>
      </c>
      <c r="K79" s="192">
        <f t="shared" si="55"/>
        <v>2085.8459036399995</v>
      </c>
      <c r="L79" s="192">
        <f t="shared" si="55"/>
        <v>2119.9820817600003</v>
      </c>
      <c r="M79" s="192">
        <f t="shared" si="55"/>
        <v>1913.1971576399999</v>
      </c>
      <c r="N79" s="192">
        <f t="shared" si="55"/>
        <v>1729.1470169442737</v>
      </c>
      <c r="O79" s="192">
        <f t="shared" si="55"/>
        <v>1621.2705098400011</v>
      </c>
      <c r="P79" s="192">
        <f t="shared" si="55"/>
        <v>1403.1034290000009</v>
      </c>
      <c r="Q79" s="192">
        <f t="shared" si="55"/>
        <v>1485.1253797200013</v>
      </c>
      <c r="R79" s="192">
        <f t="shared" ref="R79:V79" si="56">SUM(R80:R83)</f>
        <v>1524.2810230800012</v>
      </c>
      <c r="S79" s="192">
        <f t="shared" si="56"/>
        <v>1546.3642568400005</v>
      </c>
      <c r="T79" s="192">
        <f t="shared" si="56"/>
        <v>1457.1732240000006</v>
      </c>
      <c r="U79" s="192">
        <f t="shared" si="56"/>
        <v>1379.5855506000007</v>
      </c>
      <c r="V79" s="192">
        <f t="shared" si="56"/>
        <v>1456.0504372799996</v>
      </c>
      <c r="W79" s="192">
        <f t="shared" ref="W79" si="57">SUM(W80:W83)</f>
        <v>1493.7586498799978</v>
      </c>
      <c r="DA79" s="213" t="s">
        <v>264</v>
      </c>
    </row>
    <row r="80" spans="1:105" ht="12" customHeight="1" x14ac:dyDescent="0.25">
      <c r="A80" s="97" t="s">
        <v>57</v>
      </c>
      <c r="B80" s="74">
        <v>1575.2343440349052</v>
      </c>
      <c r="C80" s="74">
        <v>1702.5697095274281</v>
      </c>
      <c r="D80" s="74">
        <v>1811.7236671719477</v>
      </c>
      <c r="E80" s="74">
        <v>1956.9720206828274</v>
      </c>
      <c r="F80" s="74">
        <v>1934.1794841085568</v>
      </c>
      <c r="G80" s="74">
        <v>1969.1149547697919</v>
      </c>
      <c r="H80" s="74">
        <v>1765.0967598619268</v>
      </c>
      <c r="I80" s="74">
        <v>1538.7057889082621</v>
      </c>
      <c r="J80" s="74">
        <v>1563.9493266665863</v>
      </c>
      <c r="K80" s="74">
        <v>1584.269871783396</v>
      </c>
      <c r="L80" s="74">
        <v>1639.9327682435392</v>
      </c>
      <c r="M80" s="74">
        <v>1490.4774397493318</v>
      </c>
      <c r="N80" s="74">
        <v>1336.1031790353945</v>
      </c>
      <c r="O80" s="74">
        <v>1251.5055738887495</v>
      </c>
      <c r="P80" s="74">
        <v>1057.5075517752146</v>
      </c>
      <c r="Q80" s="74">
        <v>1157.4138667516552</v>
      </c>
      <c r="R80" s="74">
        <v>1185.7774956304099</v>
      </c>
      <c r="S80" s="74">
        <v>1198.4141860124619</v>
      </c>
      <c r="T80" s="74">
        <v>1121.7957671631218</v>
      </c>
      <c r="U80" s="74">
        <v>1053.2405684610151</v>
      </c>
      <c r="V80" s="74">
        <v>1132.0007174761129</v>
      </c>
      <c r="W80" s="74">
        <v>1158.0009246805896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176.29117286331871</v>
      </c>
      <c r="C82" s="74">
        <v>174.89119188350307</v>
      </c>
      <c r="D82" s="74">
        <v>185.85175120858784</v>
      </c>
      <c r="E82" s="74">
        <v>182.80832065484441</v>
      </c>
      <c r="F82" s="74">
        <v>190.32129175437106</v>
      </c>
      <c r="G82" s="74">
        <v>194.85202906178691</v>
      </c>
      <c r="H82" s="74">
        <v>201.70942243765572</v>
      </c>
      <c r="I82" s="74">
        <v>192.25625101009899</v>
      </c>
      <c r="J82" s="74">
        <v>199.43130141541511</v>
      </c>
      <c r="K82" s="74">
        <v>195.26741539000923</v>
      </c>
      <c r="L82" s="74">
        <v>191.61073990541522</v>
      </c>
      <c r="M82" s="74">
        <v>166.63726387087624</v>
      </c>
      <c r="N82" s="74">
        <v>159.1723261925824</v>
      </c>
      <c r="O82" s="74">
        <v>149.56759348891418</v>
      </c>
      <c r="P82" s="74">
        <v>144.74369519476346</v>
      </c>
      <c r="Q82" s="74">
        <v>133.2162909582666</v>
      </c>
      <c r="R82" s="74">
        <v>137.74075483159007</v>
      </c>
      <c r="S82" s="74">
        <v>145.49917751329608</v>
      </c>
      <c r="T82" s="74">
        <v>143.52245404576135</v>
      </c>
      <c r="U82" s="74">
        <v>139.05438958198522</v>
      </c>
      <c r="V82" s="74">
        <v>142.07832119388698</v>
      </c>
      <c r="W82" s="74">
        <v>148.64611473940946</v>
      </c>
      <c r="DA82" s="90" t="s">
        <v>267</v>
      </c>
    </row>
    <row r="83" spans="1:105" ht="12" customHeight="1" x14ac:dyDescent="0.25">
      <c r="A83" s="107" t="s">
        <v>54</v>
      </c>
      <c r="B83" s="193">
        <v>168.60476158177596</v>
      </c>
      <c r="C83" s="193">
        <v>213.13318730906926</v>
      </c>
      <c r="D83" s="193">
        <v>194.80125361946463</v>
      </c>
      <c r="E83" s="193">
        <v>245.36223990232864</v>
      </c>
      <c r="F83" s="193">
        <v>232.91220237707262</v>
      </c>
      <c r="G83" s="193">
        <v>242.49464800842188</v>
      </c>
      <c r="H83" s="193">
        <v>242.35140262041784</v>
      </c>
      <c r="I83" s="193">
        <v>263.29998396163921</v>
      </c>
      <c r="J83" s="193">
        <v>263.3649939179985</v>
      </c>
      <c r="K83" s="193">
        <v>306.30861646659434</v>
      </c>
      <c r="L83" s="193">
        <v>288.43857361104591</v>
      </c>
      <c r="M83" s="193">
        <v>256.0824540197919</v>
      </c>
      <c r="N83" s="193">
        <v>233.87151171629674</v>
      </c>
      <c r="O83" s="193">
        <v>220.19734246233747</v>
      </c>
      <c r="P83" s="193">
        <v>200.85218203002299</v>
      </c>
      <c r="Q83" s="193">
        <v>194.49522201007943</v>
      </c>
      <c r="R83" s="193">
        <v>200.76277261800124</v>
      </c>
      <c r="S83" s="193">
        <v>202.45089331424265</v>
      </c>
      <c r="T83" s="193">
        <v>191.85500279111736</v>
      </c>
      <c r="U83" s="193">
        <v>187.29059255700037</v>
      </c>
      <c r="V83" s="193">
        <v>181.97139860999977</v>
      </c>
      <c r="W83" s="193">
        <v>187.1116104599987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0.82037888870846887</v>
      </c>
      <c r="C88" s="196">
        <f t="shared" si="64"/>
        <v>0.81439516102805665</v>
      </c>
      <c r="D88" s="196">
        <f t="shared" si="64"/>
        <v>0.82637426784841639</v>
      </c>
      <c r="E88" s="196">
        <f t="shared" si="64"/>
        <v>0.82048429141096724</v>
      </c>
      <c r="F88" s="196">
        <f t="shared" si="64"/>
        <v>0.82046697034500005</v>
      </c>
      <c r="G88" s="196">
        <f t="shared" si="64"/>
        <v>0.81826152086380455</v>
      </c>
      <c r="H88" s="196">
        <f t="shared" si="64"/>
        <v>0.79899087865470031</v>
      </c>
      <c r="I88" s="196">
        <f t="shared" si="64"/>
        <v>0.77156650955754735</v>
      </c>
      <c r="J88" s="196">
        <f t="shared" si="64"/>
        <v>0.77165546070023106</v>
      </c>
      <c r="K88" s="196">
        <f t="shared" si="64"/>
        <v>0.75953351540432312</v>
      </c>
      <c r="L88" s="196">
        <f t="shared" si="64"/>
        <v>0.77355973069455086</v>
      </c>
      <c r="M88" s="196">
        <f t="shared" si="64"/>
        <v>0.77905062413321335</v>
      </c>
      <c r="N88" s="196">
        <f t="shared" si="64"/>
        <v>0.77269495649741737</v>
      </c>
      <c r="O88" s="196">
        <f t="shared" si="64"/>
        <v>0.7719289077874224</v>
      </c>
      <c r="P88" s="196">
        <f t="shared" si="64"/>
        <v>0.75369180198562102</v>
      </c>
      <c r="Q88" s="196">
        <f t="shared" si="64"/>
        <v>0.77933747719661806</v>
      </c>
      <c r="R88" s="196">
        <f t="shared" ref="R88:V88" si="65">IF(R80=0,0,R80/R$78)</f>
        <v>0.77792577462809165</v>
      </c>
      <c r="S88" s="196">
        <f t="shared" si="65"/>
        <v>0.77498828669347575</v>
      </c>
      <c r="T88" s="196">
        <f t="shared" si="65"/>
        <v>0.7698437966652627</v>
      </c>
      <c r="U88" s="196">
        <f t="shared" si="65"/>
        <v>0.76344708597661537</v>
      </c>
      <c r="V88" s="196">
        <f t="shared" si="65"/>
        <v>0.77744608874316645</v>
      </c>
      <c r="W88" s="196">
        <f t="shared" ref="W88" si="66">IF(W80=0,0,W80/W$78)</f>
        <v>0.77522625544201429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9.1812089439510886E-2</v>
      </c>
      <c r="C90" s="197">
        <f t="shared" si="70"/>
        <v>8.3656216587976187E-2</v>
      </c>
      <c r="D90" s="197">
        <f t="shared" si="70"/>
        <v>8.4771815711323098E-2</v>
      </c>
      <c r="E90" s="197">
        <f t="shared" si="70"/>
        <v>7.664460904463205E-2</v>
      </c>
      <c r="F90" s="197">
        <f t="shared" si="70"/>
        <v>8.073311443990662E-2</v>
      </c>
      <c r="G90" s="197">
        <f t="shared" si="70"/>
        <v>8.0970345208787486E-2</v>
      </c>
      <c r="H90" s="197">
        <f t="shared" si="70"/>
        <v>9.1306036207896943E-2</v>
      </c>
      <c r="I90" s="197">
        <f t="shared" si="70"/>
        <v>9.6404709465433572E-2</v>
      </c>
      <c r="J90" s="197">
        <f t="shared" si="70"/>
        <v>9.8399769191861178E-2</v>
      </c>
      <c r="K90" s="197">
        <f t="shared" si="70"/>
        <v>9.3615455988023386E-2</v>
      </c>
      <c r="L90" s="197">
        <f t="shared" si="70"/>
        <v>9.0383188402394787E-2</v>
      </c>
      <c r="M90" s="197">
        <f t="shared" si="70"/>
        <v>8.7098845618414744E-2</v>
      </c>
      <c r="N90" s="197">
        <f t="shared" si="70"/>
        <v>9.2052511806584081E-2</v>
      </c>
      <c r="O90" s="197">
        <f t="shared" si="70"/>
        <v>9.2253323909329984E-2</v>
      </c>
      <c r="P90" s="197">
        <f t="shared" si="70"/>
        <v>0.10315967604606528</v>
      </c>
      <c r="Q90" s="197">
        <f t="shared" si="70"/>
        <v>8.9700366566614453E-2</v>
      </c>
      <c r="R90" s="197">
        <f t="shared" ref="R90:V90" si="71">IF(R82=0,0,R82/R$78)</f>
        <v>9.0364409676417526E-2</v>
      </c>
      <c r="S90" s="197">
        <f t="shared" si="71"/>
        <v>9.4091141120025645E-2</v>
      </c>
      <c r="T90" s="197">
        <f t="shared" si="71"/>
        <v>9.8493749186377641E-2</v>
      </c>
      <c r="U90" s="197">
        <f t="shared" si="71"/>
        <v>0.10079432154208091</v>
      </c>
      <c r="V90" s="197">
        <f t="shared" si="71"/>
        <v>9.7577884361821188E-2</v>
      </c>
      <c r="W90" s="197">
        <f t="shared" ref="W90" si="72">IF(W82=0,0,W82/W$78)</f>
        <v>9.9511467097680772E-2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8.7809021852020205E-2</v>
      </c>
      <c r="C91" s="198">
        <f t="shared" si="73"/>
        <v>0.10194862238396715</v>
      </c>
      <c r="D91" s="198">
        <f t="shared" si="73"/>
        <v>8.8853916440260611E-2</v>
      </c>
      <c r="E91" s="198">
        <f t="shared" si="73"/>
        <v>0.10287109954440057</v>
      </c>
      <c r="F91" s="198">
        <f t="shared" si="73"/>
        <v>9.8799915215093292E-2</v>
      </c>
      <c r="G91" s="198">
        <f t="shared" si="73"/>
        <v>0.10076813392740795</v>
      </c>
      <c r="H91" s="198">
        <f t="shared" si="73"/>
        <v>0.10970308513740275</v>
      </c>
      <c r="I91" s="198">
        <f t="shared" si="73"/>
        <v>0.13202878097701901</v>
      </c>
      <c r="J91" s="198">
        <f t="shared" si="73"/>
        <v>0.12994477010790775</v>
      </c>
      <c r="K91" s="198">
        <f t="shared" si="73"/>
        <v>0.14685102860765345</v>
      </c>
      <c r="L91" s="198">
        <f t="shared" si="73"/>
        <v>0.13605708090305435</v>
      </c>
      <c r="M91" s="198">
        <f t="shared" si="73"/>
        <v>0.13385053024837187</v>
      </c>
      <c r="N91" s="198">
        <f t="shared" si="73"/>
        <v>0.13525253169599857</v>
      </c>
      <c r="O91" s="198">
        <f t="shared" si="73"/>
        <v>0.13581776830324765</v>
      </c>
      <c r="P91" s="198">
        <f t="shared" si="73"/>
        <v>0.14314852196831376</v>
      </c>
      <c r="Q91" s="198">
        <f t="shared" si="73"/>
        <v>0.13096215623676746</v>
      </c>
      <c r="R91" s="198">
        <f t="shared" ref="R91:V91" si="74">IF(R83=0,0,R83/R$78)</f>
        <v>0.13170981569549087</v>
      </c>
      <c r="S91" s="198">
        <f t="shared" si="74"/>
        <v>0.13092057218649866</v>
      </c>
      <c r="T91" s="198">
        <f t="shared" si="74"/>
        <v>0.13166245414835956</v>
      </c>
      <c r="U91" s="198">
        <f t="shared" si="74"/>
        <v>0.13575859248130362</v>
      </c>
      <c r="V91" s="198">
        <f t="shared" si="74"/>
        <v>0.12497602689501237</v>
      </c>
      <c r="W91" s="198">
        <f t="shared" ref="W91" si="75">IF(W83=0,0,W83/W$78)</f>
        <v>0.12526227746030488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16516.266112775658</v>
      </c>
      <c r="C96" s="203">
        <f t="shared" si="79"/>
        <v>18067.132611052424</v>
      </c>
      <c r="D96" s="203">
        <f t="shared" si="79"/>
        <v>18249.208698219278</v>
      </c>
      <c r="E96" s="203">
        <f t="shared" si="79"/>
        <v>19962.336728496328</v>
      </c>
      <c r="F96" s="203">
        <f t="shared" si="79"/>
        <v>19992.847090961332</v>
      </c>
      <c r="G96" s="203">
        <f t="shared" si="79"/>
        <v>20955.084844280755</v>
      </c>
      <c r="H96" s="203">
        <f t="shared" si="79"/>
        <v>19751.344092903699</v>
      </c>
      <c r="I96" s="203">
        <f t="shared" si="79"/>
        <v>18792.255975967975</v>
      </c>
      <c r="J96" s="203">
        <f t="shared" si="79"/>
        <v>19217.287522325943</v>
      </c>
      <c r="K96" s="203">
        <f t="shared" si="79"/>
        <v>19614.97608461569</v>
      </c>
      <c r="L96" s="203">
        <f t="shared" si="79"/>
        <v>20550.826895653161</v>
      </c>
      <c r="M96" s="203">
        <f t="shared" si="79"/>
        <v>19666.462360895741</v>
      </c>
      <c r="N96" s="203">
        <f t="shared" si="79"/>
        <v>19089.633507313483</v>
      </c>
      <c r="O96" s="203">
        <f t="shared" si="79"/>
        <v>18631.751533234732</v>
      </c>
      <c r="P96" s="203">
        <f t="shared" si="79"/>
        <v>16725.967790921331</v>
      </c>
      <c r="Q96" s="203">
        <f t="shared" si="79"/>
        <v>18313.550326337136</v>
      </c>
      <c r="R96" s="203">
        <f t="shared" si="79"/>
        <v>18306.284781547882</v>
      </c>
      <c r="S96" s="203">
        <f t="shared" si="79"/>
        <v>18239.115244760589</v>
      </c>
      <c r="T96" s="203">
        <f t="shared" si="79"/>
        <v>17688.186206708247</v>
      </c>
      <c r="U96" s="203">
        <f t="shared" si="79"/>
        <v>17350.450075795179</v>
      </c>
      <c r="V96" s="203">
        <f t="shared" si="79"/>
        <v>17629.98108569326</v>
      </c>
      <c r="W96" s="203">
        <f t="shared" si="79"/>
        <v>18966.674800994675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14931.330347800762</v>
      </c>
      <c r="C97" s="192">
        <f t="shared" si="80"/>
        <v>16422.129888460393</v>
      </c>
      <c r="D97" s="192">
        <f t="shared" si="80"/>
        <v>16532.078051243163</v>
      </c>
      <c r="E97" s="192">
        <f t="shared" si="80"/>
        <v>18162.420938554424</v>
      </c>
      <c r="F97" s="192">
        <f t="shared" si="80"/>
        <v>18118.51898330421</v>
      </c>
      <c r="G97" s="192">
        <f t="shared" si="80"/>
        <v>19010.154898046356</v>
      </c>
      <c r="H97" s="192">
        <f t="shared" si="80"/>
        <v>17752.660868955256</v>
      </c>
      <c r="I97" s="192">
        <f t="shared" si="80"/>
        <v>16744.664978604385</v>
      </c>
      <c r="J97" s="192">
        <f t="shared" si="80"/>
        <v>17119.366551036608</v>
      </c>
      <c r="K97" s="192">
        <f t="shared" si="80"/>
        <v>17483.888725010354</v>
      </c>
      <c r="L97" s="192">
        <f t="shared" si="80"/>
        <v>18399.527958639956</v>
      </c>
      <c r="M97" s="192">
        <f t="shared" si="80"/>
        <v>17507.293155716743</v>
      </c>
      <c r="N97" s="192">
        <f t="shared" si="80"/>
        <v>16920.21571635082</v>
      </c>
      <c r="O97" s="192">
        <f t="shared" si="80"/>
        <v>16450.482076769778</v>
      </c>
      <c r="P97" s="192">
        <f t="shared" si="80"/>
        <v>14536.625378528624</v>
      </c>
      <c r="Q97" s="192">
        <f t="shared" si="80"/>
        <v>16099.386917243472</v>
      </c>
      <c r="R97" s="192">
        <f t="shared" si="80"/>
        <v>16059.161509184363</v>
      </c>
      <c r="S97" s="192">
        <f t="shared" si="80"/>
        <v>15956.82803349307</v>
      </c>
      <c r="T97" s="192">
        <f t="shared" si="80"/>
        <v>15416.835005634483</v>
      </c>
      <c r="U97" s="192">
        <f t="shared" si="80"/>
        <v>15057.439649010961</v>
      </c>
      <c r="V97" s="192">
        <f t="shared" si="80"/>
        <v>15334.404169189987</v>
      </c>
      <c r="W97" s="192">
        <f t="shared" si="80"/>
        <v>16580.328548447527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11943.730589504168</v>
      </c>
      <c r="C98" s="74">
        <f t="shared" si="81"/>
        <v>13432.755063687702</v>
      </c>
      <c r="D98" s="74">
        <f t="shared" si="81"/>
        <v>13405.640931319871</v>
      </c>
      <c r="E98" s="74">
        <f t="shared" si="81"/>
        <v>15090.867432339819</v>
      </c>
      <c r="F98" s="74">
        <f t="shared" si="81"/>
        <v>14933.677478719159</v>
      </c>
      <c r="G98" s="74">
        <f t="shared" si="81"/>
        <v>15695.879394840351</v>
      </c>
      <c r="H98" s="74">
        <f t="shared" si="81"/>
        <v>14295.681259554143</v>
      </c>
      <c r="I98" s="74">
        <f t="shared" si="81"/>
        <v>13313.88920123081</v>
      </c>
      <c r="J98" s="74">
        <f t="shared" si="81"/>
        <v>13586.844285882076</v>
      </c>
      <c r="K98" s="74">
        <f t="shared" si="81"/>
        <v>14001.269381491802</v>
      </c>
      <c r="L98" s="74">
        <f t="shared" si="81"/>
        <v>14910.853898325353</v>
      </c>
      <c r="M98" s="74">
        <f t="shared" si="81"/>
        <v>14159.286974640336</v>
      </c>
      <c r="N98" s="74">
        <f t="shared" si="81"/>
        <v>13626.92771301609</v>
      </c>
      <c r="O98" s="74">
        <f t="shared" si="81"/>
        <v>13352.314852867723</v>
      </c>
      <c r="P98" s="74">
        <f t="shared" si="81"/>
        <v>11574.534190935488</v>
      </c>
      <c r="Q98" s="74">
        <f t="shared" si="81"/>
        <v>13055.933260917722</v>
      </c>
      <c r="R98" s="74">
        <f t="shared" si="81"/>
        <v>13010.830665289086</v>
      </c>
      <c r="S98" s="74">
        <f t="shared" si="81"/>
        <v>12837.674451716352</v>
      </c>
      <c r="T98" s="74">
        <f t="shared" si="81"/>
        <v>12348.05063941954</v>
      </c>
      <c r="U98" s="74">
        <f t="shared" si="81"/>
        <v>12019.869021507353</v>
      </c>
      <c r="V98" s="74">
        <f t="shared" si="81"/>
        <v>12314.995387064251</v>
      </c>
      <c r="W98" s="74">
        <f t="shared" si="81"/>
        <v>13373.010900678129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72.854732741893017</v>
      </c>
      <c r="C99" s="74">
        <f t="shared" si="82"/>
        <v>69.379031599753731</v>
      </c>
      <c r="D99" s="74">
        <f t="shared" si="82"/>
        <v>66.957198206263683</v>
      </c>
      <c r="E99" s="74">
        <f t="shared" si="82"/>
        <v>160.21712829830065</v>
      </c>
      <c r="F99" s="74">
        <f t="shared" si="82"/>
        <v>72.854557183642527</v>
      </c>
      <c r="G99" s="74">
        <f t="shared" si="82"/>
        <v>96.329280046593496</v>
      </c>
      <c r="H99" s="74">
        <f t="shared" si="82"/>
        <v>152.36943455936049</v>
      </c>
      <c r="I99" s="74">
        <f t="shared" si="82"/>
        <v>198.72950755058395</v>
      </c>
      <c r="J99" s="74">
        <f t="shared" si="82"/>
        <v>210.57131788339859</v>
      </c>
      <c r="K99" s="74">
        <f t="shared" si="82"/>
        <v>207.11520929184979</v>
      </c>
      <c r="L99" s="74">
        <f t="shared" si="82"/>
        <v>263.14730175991741</v>
      </c>
      <c r="M99" s="74">
        <f t="shared" si="82"/>
        <v>338.27593941887278</v>
      </c>
      <c r="N99" s="74">
        <f t="shared" si="82"/>
        <v>348.97024147390579</v>
      </c>
      <c r="O99" s="74">
        <f t="shared" si="82"/>
        <v>280.5459387234705</v>
      </c>
      <c r="P99" s="74">
        <f t="shared" si="82"/>
        <v>218.53459104259267</v>
      </c>
      <c r="Q99" s="74">
        <f t="shared" si="82"/>
        <v>336.81277760752795</v>
      </c>
      <c r="R99" s="74">
        <f t="shared" si="82"/>
        <v>280.50958936381619</v>
      </c>
      <c r="S99" s="74">
        <f t="shared" si="82"/>
        <v>334.52986591811754</v>
      </c>
      <c r="T99" s="74">
        <f t="shared" si="82"/>
        <v>343.95640123666095</v>
      </c>
      <c r="U99" s="74">
        <f t="shared" si="82"/>
        <v>346.67872532930249</v>
      </c>
      <c r="V99" s="74">
        <f t="shared" si="82"/>
        <v>339.09461463747203</v>
      </c>
      <c r="W99" s="74">
        <f t="shared" si="82"/>
        <v>369.20792335834699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1595.0422675671318</v>
      </c>
      <c r="C100" s="74">
        <f t="shared" si="83"/>
        <v>1576.086733304297</v>
      </c>
      <c r="D100" s="74">
        <f t="shared" si="83"/>
        <v>1671.8054979763915</v>
      </c>
      <c r="E100" s="74">
        <f t="shared" si="83"/>
        <v>1552.8646426214561</v>
      </c>
      <c r="F100" s="74">
        <f t="shared" si="83"/>
        <v>1696.5087856752998</v>
      </c>
      <c r="G100" s="74">
        <f t="shared" si="83"/>
        <v>1752.0627847277997</v>
      </c>
      <c r="H100" s="74">
        <f t="shared" si="83"/>
        <v>1816.3645435522608</v>
      </c>
      <c r="I100" s="74">
        <f t="shared" si="83"/>
        <v>1758.0026418637597</v>
      </c>
      <c r="J100" s="74">
        <f t="shared" si="83"/>
        <v>1813.594030843534</v>
      </c>
      <c r="K100" s="74">
        <f t="shared" si="83"/>
        <v>1753.2354537552894</v>
      </c>
      <c r="L100" s="74">
        <f t="shared" si="83"/>
        <v>1758.6364900005512</v>
      </c>
      <c r="M100" s="74">
        <f t="shared" si="83"/>
        <v>1647.5140536033869</v>
      </c>
      <c r="N100" s="74">
        <f t="shared" si="83"/>
        <v>1633.6023894293692</v>
      </c>
      <c r="O100" s="74">
        <f t="shared" si="83"/>
        <v>1576.417660474284</v>
      </c>
      <c r="P100" s="74">
        <f t="shared" si="83"/>
        <v>1556.4418286917346</v>
      </c>
      <c r="Q100" s="74">
        <f t="shared" si="83"/>
        <v>1529.9288509801358</v>
      </c>
      <c r="R100" s="74">
        <f t="shared" si="83"/>
        <v>1561.5456294239486</v>
      </c>
      <c r="S100" s="74">
        <f t="shared" si="83"/>
        <v>1585.6823069115514</v>
      </c>
      <c r="T100" s="74">
        <f t="shared" si="83"/>
        <v>1569.7981656480415</v>
      </c>
      <c r="U100" s="74">
        <f t="shared" si="83"/>
        <v>1557.535880504412</v>
      </c>
      <c r="V100" s="74">
        <f t="shared" si="83"/>
        <v>1555.8124870001391</v>
      </c>
      <c r="W100" s="74">
        <f t="shared" si="83"/>
        <v>1657.011788897235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1319.7027579875651</v>
      </c>
      <c r="C101" s="193">
        <f t="shared" si="84"/>
        <v>1343.9090598686416</v>
      </c>
      <c r="D101" s="193">
        <f t="shared" si="84"/>
        <v>1387.6744237406376</v>
      </c>
      <c r="E101" s="193">
        <f t="shared" si="84"/>
        <v>1358.471735294848</v>
      </c>
      <c r="F101" s="193">
        <f t="shared" si="84"/>
        <v>1415.4781617261083</v>
      </c>
      <c r="G101" s="193">
        <f t="shared" si="84"/>
        <v>1465.8834384316144</v>
      </c>
      <c r="H101" s="193">
        <f t="shared" si="84"/>
        <v>1488.245631289491</v>
      </c>
      <c r="I101" s="193">
        <f t="shared" si="84"/>
        <v>1474.0436279592309</v>
      </c>
      <c r="J101" s="193">
        <f t="shared" si="84"/>
        <v>1508.3569164276014</v>
      </c>
      <c r="K101" s="193">
        <f t="shared" si="84"/>
        <v>1522.2686804714103</v>
      </c>
      <c r="L101" s="193">
        <f t="shared" si="84"/>
        <v>1466.8902685541361</v>
      </c>
      <c r="M101" s="193">
        <f t="shared" si="84"/>
        <v>1362.2161880541478</v>
      </c>
      <c r="N101" s="193">
        <f t="shared" si="84"/>
        <v>1310.7153724314542</v>
      </c>
      <c r="O101" s="193">
        <f t="shared" si="84"/>
        <v>1241.203624704305</v>
      </c>
      <c r="P101" s="193">
        <f t="shared" si="84"/>
        <v>1187.1147678588075</v>
      </c>
      <c r="Q101" s="193">
        <f t="shared" si="84"/>
        <v>1176.7120277380857</v>
      </c>
      <c r="R101" s="193">
        <f t="shared" si="84"/>
        <v>1206.2756251075118</v>
      </c>
      <c r="S101" s="193">
        <f t="shared" si="84"/>
        <v>1198.9414089470474</v>
      </c>
      <c r="T101" s="193">
        <f t="shared" si="84"/>
        <v>1155.0297993302379</v>
      </c>
      <c r="U101" s="193">
        <f t="shared" si="84"/>
        <v>1133.3560216698918</v>
      </c>
      <c r="V101" s="193">
        <f t="shared" si="84"/>
        <v>1124.5016804881247</v>
      </c>
      <c r="W101" s="193">
        <f t="shared" si="84"/>
        <v>1181.0979355138124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1584.935764974899</v>
      </c>
      <c r="C102" s="77">
        <f t="shared" si="85"/>
        <v>1645.0027225920278</v>
      </c>
      <c r="D102" s="77">
        <f t="shared" si="85"/>
        <v>1717.1306469761141</v>
      </c>
      <c r="E102" s="77">
        <f t="shared" si="85"/>
        <v>1799.9157899419081</v>
      </c>
      <c r="F102" s="77">
        <f t="shared" si="85"/>
        <v>1874.3281076571236</v>
      </c>
      <c r="G102" s="77">
        <f t="shared" si="85"/>
        <v>1944.9299462343977</v>
      </c>
      <c r="H102" s="77">
        <f t="shared" si="85"/>
        <v>1998.6832239484418</v>
      </c>
      <c r="I102" s="77">
        <f t="shared" si="85"/>
        <v>2047.5909973635903</v>
      </c>
      <c r="J102" s="77">
        <f t="shared" si="85"/>
        <v>2097.9209712893353</v>
      </c>
      <c r="K102" s="77">
        <f t="shared" si="85"/>
        <v>2131.0873596053339</v>
      </c>
      <c r="L102" s="77">
        <f t="shared" si="85"/>
        <v>2151.2989370132013</v>
      </c>
      <c r="M102" s="77">
        <f t="shared" si="85"/>
        <v>2159.1692051789969</v>
      </c>
      <c r="N102" s="77">
        <f t="shared" si="85"/>
        <v>2169.4177909626601</v>
      </c>
      <c r="O102" s="77">
        <f t="shared" si="85"/>
        <v>2181.2694564649528</v>
      </c>
      <c r="P102" s="77">
        <f t="shared" si="85"/>
        <v>2189.3424123927098</v>
      </c>
      <c r="Q102" s="77">
        <f t="shared" si="85"/>
        <v>2214.1634090936641</v>
      </c>
      <c r="R102" s="77">
        <f t="shared" si="85"/>
        <v>2247.1232723635153</v>
      </c>
      <c r="S102" s="77">
        <f t="shared" si="85"/>
        <v>2282.2872112675182</v>
      </c>
      <c r="T102" s="77">
        <f t="shared" si="85"/>
        <v>2271.3512010737668</v>
      </c>
      <c r="U102" s="77">
        <f t="shared" si="85"/>
        <v>2293.0104267842157</v>
      </c>
      <c r="V102" s="77">
        <f t="shared" si="85"/>
        <v>2295.5769165032752</v>
      </c>
      <c r="W102" s="77">
        <f t="shared" si="85"/>
        <v>2386.3462525471491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7402.9426128016785</v>
      </c>
      <c r="C104" s="153">
        <f t="shared" si="86"/>
        <v>8173.4015843007819</v>
      </c>
      <c r="D104" s="153">
        <f t="shared" si="86"/>
        <v>8359.2256997379136</v>
      </c>
      <c r="E104" s="153">
        <f t="shared" si="86"/>
        <v>9355.3676074761352</v>
      </c>
      <c r="F104" s="153">
        <f t="shared" si="86"/>
        <v>9398.8430774009867</v>
      </c>
      <c r="G104" s="153">
        <f t="shared" si="86"/>
        <v>10086.810368503155</v>
      </c>
      <c r="H104" s="153">
        <f t="shared" si="86"/>
        <v>9743.7760658553889</v>
      </c>
      <c r="I104" s="153">
        <f t="shared" si="86"/>
        <v>9511.4285089760342</v>
      </c>
      <c r="J104" s="153">
        <f t="shared" si="86"/>
        <v>9980.134745854717</v>
      </c>
      <c r="K104" s="153">
        <f t="shared" si="86"/>
        <v>10368.546995535036</v>
      </c>
      <c r="L104" s="153">
        <f t="shared" si="86"/>
        <v>11266.375195033042</v>
      </c>
      <c r="M104" s="153">
        <f t="shared" si="86"/>
        <v>11176.559624130368</v>
      </c>
      <c r="N104" s="153">
        <f t="shared" si="86"/>
        <v>11175.149522118458</v>
      </c>
      <c r="O104" s="153">
        <f t="shared" si="86"/>
        <v>11039.148376539459</v>
      </c>
      <c r="P104" s="153">
        <f t="shared" si="86"/>
        <v>9760.7463100739915</v>
      </c>
      <c r="Q104" s="153">
        <f t="shared" si="86"/>
        <v>11140.410222262104</v>
      </c>
      <c r="R104" s="153">
        <f t="shared" ref="R104:V104" si="87">SUM(R105:R108)</f>
        <v>11119.80478246165</v>
      </c>
      <c r="S104" s="153">
        <f t="shared" si="87"/>
        <v>11380.369935542218</v>
      </c>
      <c r="T104" s="153">
        <f t="shared" si="87"/>
        <v>11233.927575475478</v>
      </c>
      <c r="U104" s="153">
        <f t="shared" si="87"/>
        <v>11188.871335335301</v>
      </c>
      <c r="V104" s="153">
        <f t="shared" si="87"/>
        <v>11526.404066058109</v>
      </c>
      <c r="W104" s="153">
        <f t="shared" ref="W104" si="88">SUM(W105:W108)</f>
        <v>12677.896052813736</v>
      </c>
      <c r="DA104" s="217" t="s">
        <v>277</v>
      </c>
    </row>
    <row r="105" spans="1:105" ht="12" customHeight="1" x14ac:dyDescent="0.25">
      <c r="A105" s="97" t="s">
        <v>57</v>
      </c>
      <c r="B105" s="74">
        <v>5505.2919962727874</v>
      </c>
      <c r="C105" s="74">
        <v>6285.8162480145002</v>
      </c>
      <c r="D105" s="74">
        <v>6363.2494481946915</v>
      </c>
      <c r="E105" s="74">
        <v>7270.8072057302097</v>
      </c>
      <c r="F105" s="74">
        <v>7338.5729821392933</v>
      </c>
      <c r="G105" s="74">
        <v>7886.4519829080009</v>
      </c>
      <c r="H105" s="74">
        <v>7325.3051460573233</v>
      </c>
      <c r="I105" s="74">
        <v>7008.4464085828804</v>
      </c>
      <c r="J105" s="74">
        <v>7361.5067463230334</v>
      </c>
      <c r="K105" s="74">
        <v>7782.3177036785282</v>
      </c>
      <c r="L105" s="74">
        <v>8532.8588244258117</v>
      </c>
      <c r="M105" s="74">
        <v>8333.4786292464887</v>
      </c>
      <c r="N105" s="74">
        <v>8294.7151207711395</v>
      </c>
      <c r="O105" s="74">
        <v>8383.0022483770445</v>
      </c>
      <c r="P105" s="74">
        <v>7298.7584264878469</v>
      </c>
      <c r="Q105" s="74">
        <v>8287.0221279020661</v>
      </c>
      <c r="R105" s="74">
        <v>8356.1354016720652</v>
      </c>
      <c r="S105" s="74">
        <v>8367.065736810986</v>
      </c>
      <c r="T105" s="74">
        <v>8164.0233853420477</v>
      </c>
      <c r="U105" s="74">
        <v>8068.9605057627305</v>
      </c>
      <c r="V105" s="74">
        <v>8382.3891694255381</v>
      </c>
      <c r="W105" s="74">
        <v>9252.0249152017223</v>
      </c>
      <c r="DA105" s="90" t="s">
        <v>278</v>
      </c>
    </row>
    <row r="106" spans="1:105" ht="12" customHeight="1" x14ac:dyDescent="0.25">
      <c r="A106" s="97" t="s">
        <v>56</v>
      </c>
      <c r="B106" s="74">
        <v>126.05691747671615</v>
      </c>
      <c r="C106" s="74">
        <v>126.60407030257988</v>
      </c>
      <c r="D106" s="74">
        <v>128.7628042260302</v>
      </c>
      <c r="E106" s="74">
        <v>328.70451346703175</v>
      </c>
      <c r="F106" s="74">
        <v>159.29649066167607</v>
      </c>
      <c r="G106" s="74">
        <v>222.02254475568591</v>
      </c>
      <c r="H106" s="74">
        <v>370.60256944516516</v>
      </c>
      <c r="I106" s="74">
        <v>500.22357096087558</v>
      </c>
      <c r="J106" s="74">
        <v>540.76328234596599</v>
      </c>
      <c r="K106" s="74">
        <v>545.5488264624878</v>
      </c>
      <c r="L106" s="74">
        <v>708.04285239539001</v>
      </c>
      <c r="M106" s="74">
        <v>932.74456866532273</v>
      </c>
      <c r="N106" s="74">
        <v>988.06046674896788</v>
      </c>
      <c r="O106" s="74">
        <v>823.40030841229304</v>
      </c>
      <c r="P106" s="74">
        <v>664.3866459984298</v>
      </c>
      <c r="Q106" s="74">
        <v>1063.052667147073</v>
      </c>
      <c r="R106" s="74">
        <v>917.45486044589597</v>
      </c>
      <c r="S106" s="74">
        <v>1131.4592676967193</v>
      </c>
      <c r="T106" s="74">
        <v>1198.1670013076669</v>
      </c>
      <c r="U106" s="74">
        <v>1238.8780078424202</v>
      </c>
      <c r="V106" s="74">
        <v>1241.4262400598875</v>
      </c>
      <c r="W106" s="74">
        <v>1381.1916182282173</v>
      </c>
      <c r="DA106" s="90" t="s">
        <v>279</v>
      </c>
    </row>
    <row r="107" spans="1:105" ht="12" customHeight="1" x14ac:dyDescent="0.25">
      <c r="A107" s="97" t="s">
        <v>55</v>
      </c>
      <c r="B107" s="74">
        <v>891.26415658008182</v>
      </c>
      <c r="C107" s="74">
        <v>885.37455190927892</v>
      </c>
      <c r="D107" s="74">
        <v>946.74941750219614</v>
      </c>
      <c r="E107" s="74">
        <v>882.85672404441198</v>
      </c>
      <c r="F107" s="74">
        <v>975.93912609819665</v>
      </c>
      <c r="G107" s="74">
        <v>1018.3145928054743</v>
      </c>
      <c r="H107" s="74">
        <v>1066.9568380365195</v>
      </c>
      <c r="I107" s="74">
        <v>1043.9146184079359</v>
      </c>
      <c r="J107" s="74">
        <v>1089.1498156834411</v>
      </c>
      <c r="K107" s="74">
        <v>1064.5683639554047</v>
      </c>
      <c r="L107" s="74">
        <v>1081.6977598218696</v>
      </c>
      <c r="M107" s="74">
        <v>1029.9256968918269</v>
      </c>
      <c r="N107" s="74">
        <v>1040.0424305707545</v>
      </c>
      <c r="O107" s="74">
        <v>1021.9667944301008</v>
      </c>
      <c r="P107" s="74">
        <v>1017.8436883454854</v>
      </c>
      <c r="Q107" s="74">
        <v>1012.9497844049314</v>
      </c>
      <c r="R107" s="74">
        <v>1048.168069490536</v>
      </c>
      <c r="S107" s="74">
        <v>1083.5726855911862</v>
      </c>
      <c r="T107" s="74">
        <v>1095.2129838893354</v>
      </c>
      <c r="U107" s="74">
        <v>1110.2598138555825</v>
      </c>
      <c r="V107" s="74">
        <v>1131.3466695253351</v>
      </c>
      <c r="W107" s="74">
        <v>1223.5049543227981</v>
      </c>
      <c r="DA107" s="90" t="s">
        <v>280</v>
      </c>
    </row>
    <row r="108" spans="1:105" ht="12" customHeight="1" x14ac:dyDescent="0.25">
      <c r="A108" s="109" t="s">
        <v>54</v>
      </c>
      <c r="B108" s="77">
        <v>880.32954247209318</v>
      </c>
      <c r="C108" s="77">
        <v>875.60671407442214</v>
      </c>
      <c r="D108" s="77">
        <v>920.46402981499523</v>
      </c>
      <c r="E108" s="77">
        <v>872.99916423448076</v>
      </c>
      <c r="F108" s="77">
        <v>925.03447850182044</v>
      </c>
      <c r="G108" s="77">
        <v>960.02124803399386</v>
      </c>
      <c r="H108" s="77">
        <v>980.91151231638105</v>
      </c>
      <c r="I108" s="77">
        <v>958.84391102434199</v>
      </c>
      <c r="J108" s="77">
        <v>988.71490150227783</v>
      </c>
      <c r="K108" s="77">
        <v>976.11210143861581</v>
      </c>
      <c r="L108" s="77">
        <v>943.77575838997029</v>
      </c>
      <c r="M108" s="77">
        <v>880.4107293267291</v>
      </c>
      <c r="N108" s="77">
        <v>852.33150402759532</v>
      </c>
      <c r="O108" s="77">
        <v>810.77902532002122</v>
      </c>
      <c r="P108" s="77">
        <v>779.75754924222917</v>
      </c>
      <c r="Q108" s="77">
        <v>777.38564280803348</v>
      </c>
      <c r="R108" s="77">
        <v>798.04645085315394</v>
      </c>
      <c r="S108" s="77">
        <v>798.27224544332876</v>
      </c>
      <c r="T108" s="77">
        <v>776.52420493642785</v>
      </c>
      <c r="U108" s="77">
        <v>770.77300787456841</v>
      </c>
      <c r="V108" s="77">
        <v>771.24198704734749</v>
      </c>
      <c r="W108" s="77">
        <v>821.17456506099836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1188.4046060427513</v>
      </c>
      <c r="C110" s="203">
        <f t="shared" si="89"/>
        <v>1315.4040941612029</v>
      </c>
      <c r="D110" s="203">
        <f t="shared" si="89"/>
        <v>1385.9249567130901</v>
      </c>
      <c r="E110" s="203">
        <f t="shared" si="89"/>
        <v>1513.7294230719197</v>
      </c>
      <c r="F110" s="203">
        <f t="shared" si="89"/>
        <v>1501.8133772649871</v>
      </c>
      <c r="G110" s="203">
        <f t="shared" si="89"/>
        <v>1537.1113929076496</v>
      </c>
      <c r="H110" s="203">
        <f t="shared" si="89"/>
        <v>1413.9585871663453</v>
      </c>
      <c r="I110" s="203">
        <f t="shared" si="89"/>
        <v>1277.8947008812088</v>
      </c>
      <c r="J110" s="203">
        <f t="shared" si="89"/>
        <v>1298.3935708959336</v>
      </c>
      <c r="K110" s="203">
        <f t="shared" si="89"/>
        <v>1336.1137379678421</v>
      </c>
      <c r="L110" s="203">
        <f t="shared" si="89"/>
        <v>1359.3393053460959</v>
      </c>
      <c r="M110" s="203">
        <f t="shared" si="89"/>
        <v>1230.4634424343299</v>
      </c>
      <c r="N110" s="203">
        <f t="shared" si="89"/>
        <v>1114.4872421359428</v>
      </c>
      <c r="O110" s="203">
        <f t="shared" si="89"/>
        <v>1047.9714437227876</v>
      </c>
      <c r="P110" s="203">
        <f t="shared" si="89"/>
        <v>910.55505953539864</v>
      </c>
      <c r="Q110" s="203">
        <f t="shared" si="89"/>
        <v>968.33478716037871</v>
      </c>
      <c r="R110" s="203">
        <f t="shared" ref="R110:V110" si="90">R78*1000000/R$6</f>
        <v>1002.4458214002461</v>
      </c>
      <c r="S110" s="203">
        <f t="shared" si="90"/>
        <v>1020.3098456765484</v>
      </c>
      <c r="T110" s="203">
        <f t="shared" si="90"/>
        <v>970.38591995567549</v>
      </c>
      <c r="U110" s="203">
        <f t="shared" si="90"/>
        <v>925.3622409884232</v>
      </c>
      <c r="V110" s="203">
        <f t="shared" si="90"/>
        <v>975.56445589710279</v>
      </c>
      <c r="W110" s="203">
        <f t="shared" ref="W110" si="91">W78*1000000/W$6</f>
        <v>1004.1919687157763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1188.4046060427513</v>
      </c>
      <c r="C111" s="192">
        <f t="shared" si="92"/>
        <v>1315.4040941612029</v>
      </c>
      <c r="D111" s="192">
        <f t="shared" si="92"/>
        <v>1385.9249567130901</v>
      </c>
      <c r="E111" s="192">
        <f t="shared" si="92"/>
        <v>1513.7294230719197</v>
      </c>
      <c r="F111" s="192">
        <f t="shared" si="92"/>
        <v>1501.8133772649871</v>
      </c>
      <c r="G111" s="192">
        <f t="shared" si="92"/>
        <v>1537.1113929076496</v>
      </c>
      <c r="H111" s="192">
        <f t="shared" si="92"/>
        <v>1413.9585871663453</v>
      </c>
      <c r="I111" s="192">
        <f t="shared" si="92"/>
        <v>1277.8947008812088</v>
      </c>
      <c r="J111" s="192">
        <f t="shared" si="92"/>
        <v>1298.3935708959336</v>
      </c>
      <c r="K111" s="192">
        <f t="shared" si="92"/>
        <v>1336.1137379678421</v>
      </c>
      <c r="L111" s="192">
        <f t="shared" si="92"/>
        <v>1359.3393053460959</v>
      </c>
      <c r="M111" s="192">
        <f t="shared" si="92"/>
        <v>1230.4634424343299</v>
      </c>
      <c r="N111" s="192">
        <f t="shared" si="92"/>
        <v>1114.4872421359428</v>
      </c>
      <c r="O111" s="192">
        <f t="shared" si="92"/>
        <v>1047.9714437227876</v>
      </c>
      <c r="P111" s="192">
        <f t="shared" si="92"/>
        <v>910.55505953539864</v>
      </c>
      <c r="Q111" s="192">
        <f t="shared" si="92"/>
        <v>968.33478716037871</v>
      </c>
      <c r="R111" s="192">
        <f t="shared" ref="R111:V111" si="93">R79*1000000/R$6</f>
        <v>1002.4458214002461</v>
      </c>
      <c r="S111" s="192">
        <f t="shared" si="93"/>
        <v>1020.3098456765484</v>
      </c>
      <c r="T111" s="192">
        <f t="shared" si="93"/>
        <v>970.38591995567549</v>
      </c>
      <c r="U111" s="192">
        <f t="shared" si="93"/>
        <v>925.3622409884232</v>
      </c>
      <c r="V111" s="192">
        <f t="shared" si="93"/>
        <v>975.56445589710279</v>
      </c>
      <c r="W111" s="192">
        <f t="shared" ref="W111" si="94">W79*1000000/W$6</f>
        <v>1004.1919687157763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974.94205004137791</v>
      </c>
      <c r="C112" s="74">
        <f t="shared" si="95"/>
        <v>1071.2587290813779</v>
      </c>
      <c r="D112" s="74">
        <f t="shared" si="95"/>
        <v>1145.2927213966279</v>
      </c>
      <c r="E112" s="74">
        <f t="shared" si="95"/>
        <v>1241.9912130770963</v>
      </c>
      <c r="F112" s="74">
        <f t="shared" si="95"/>
        <v>1232.1882716681966</v>
      </c>
      <c r="G112" s="74">
        <f t="shared" si="95"/>
        <v>1257.7591060976945</v>
      </c>
      <c r="H112" s="74">
        <f t="shared" si="95"/>
        <v>1129.7400139413967</v>
      </c>
      <c r="I112" s="74">
        <f t="shared" si="95"/>
        <v>985.98075394100033</v>
      </c>
      <c r="J112" s="74">
        <f t="shared" si="95"/>
        <v>1001.9124891199198</v>
      </c>
      <c r="K112" s="74">
        <f t="shared" si="95"/>
        <v>1014.8231643787259</v>
      </c>
      <c r="L112" s="74">
        <f t="shared" si="95"/>
        <v>1051.530146966044</v>
      </c>
      <c r="M112" s="74">
        <f t="shared" si="95"/>
        <v>958.59331280156698</v>
      </c>
      <c r="N112" s="74">
        <f t="shared" si="95"/>
        <v>861.15867107915892</v>
      </c>
      <c r="O112" s="74">
        <f t="shared" si="95"/>
        <v>808.95945194533977</v>
      </c>
      <c r="P112" s="74">
        <f t="shared" si="95"/>
        <v>686.27788362835906</v>
      </c>
      <c r="Q112" s="74">
        <f t="shared" si="95"/>
        <v>754.65959010729364</v>
      </c>
      <c r="R112" s="74">
        <f t="shared" ref="R112:V112" si="96">R80*1000000/R$6</f>
        <v>779.82844213548015</v>
      </c>
      <c r="S112" s="74">
        <f t="shared" si="96"/>
        <v>790.72817919735303</v>
      </c>
      <c r="T112" s="74">
        <f t="shared" si="96"/>
        <v>747.04558084919097</v>
      </c>
      <c r="U112" s="74">
        <f t="shared" si="96"/>
        <v>706.46510635540233</v>
      </c>
      <c r="V112" s="74">
        <f t="shared" si="96"/>
        <v>758.44877055405777</v>
      </c>
      <c r="W112" s="74">
        <f t="shared" ref="W112" si="97">W80*1000000/W$6</f>
        <v>778.47597965247576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109.10990998032378</v>
      </c>
      <c r="C114" s="74">
        <f t="shared" si="101"/>
        <v>110.04172980186021</v>
      </c>
      <c r="D114" s="74">
        <f t="shared" si="101"/>
        <v>117.48737502020552</v>
      </c>
      <c r="E114" s="74">
        <f t="shared" si="101"/>
        <v>116.01919983070371</v>
      </c>
      <c r="F114" s="74">
        <f t="shared" si="101"/>
        <v>121.24607125411687</v>
      </c>
      <c r="G114" s="74">
        <f t="shared" si="101"/>
        <v>124.46044010809257</v>
      </c>
      <c r="H114" s="74">
        <f t="shared" si="101"/>
        <v>129.1029539562771</v>
      </c>
      <c r="I114" s="74">
        <f t="shared" si="101"/>
        <v>123.19506736587007</v>
      </c>
      <c r="J114" s="74">
        <f t="shared" si="101"/>
        <v>127.7616276963563</v>
      </c>
      <c r="K114" s="74">
        <f t="shared" si="101"/>
        <v>125.08089683172193</v>
      </c>
      <c r="L114" s="74">
        <f t="shared" si="101"/>
        <v>122.86142053787665</v>
      </c>
      <c r="M114" s="74">
        <f t="shared" si="101"/>
        <v>107.17194541169087</v>
      </c>
      <c r="N114" s="74">
        <f t="shared" si="101"/>
        <v>102.5913500150062</v>
      </c>
      <c r="O114" s="74">
        <f t="shared" si="101"/>
        <v>96.678849045486515</v>
      </c>
      <c r="P114" s="74">
        <f t="shared" si="101"/>
        <v>93.932564963777409</v>
      </c>
      <c r="Q114" s="74">
        <f t="shared" si="101"/>
        <v>86.859985367490566</v>
      </c>
      <c r="R114" s="74">
        <f t="shared" ref="R114:V114" si="102">R82*1000000/R$6</f>
        <v>90.585424883424722</v>
      </c>
      <c r="S114" s="74">
        <f t="shared" si="102"/>
        <v>96.002117675703715</v>
      </c>
      <c r="T114" s="74">
        <f t="shared" si="102"/>
        <v>95.576947414106641</v>
      </c>
      <c r="U114" s="74">
        <f t="shared" si="102"/>
        <v>93.271259261087692</v>
      </c>
      <c r="V114" s="74">
        <f t="shared" si="102"/>
        <v>95.193515665030489</v>
      </c>
      <c r="W114" s="74">
        <f t="shared" ref="W114" si="103">W82*1000000/W$6</f>
        <v>99.928616054615247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104.35264602104941</v>
      </c>
      <c r="C115" s="193">
        <f t="shared" si="104"/>
        <v>134.10363527796483</v>
      </c>
      <c r="D115" s="193">
        <f t="shared" si="104"/>
        <v>123.14486029625671</v>
      </c>
      <c r="E115" s="193">
        <f t="shared" si="104"/>
        <v>155.71901016411948</v>
      </c>
      <c r="F115" s="193">
        <f t="shared" si="104"/>
        <v>148.37903434267366</v>
      </c>
      <c r="G115" s="193">
        <f t="shared" si="104"/>
        <v>154.89184670186262</v>
      </c>
      <c r="H115" s="193">
        <f t="shared" si="104"/>
        <v>155.11561926867125</v>
      </c>
      <c r="I115" s="193">
        <f t="shared" si="104"/>
        <v>168.71887957433833</v>
      </c>
      <c r="J115" s="193">
        <f t="shared" si="104"/>
        <v>168.71945407965751</v>
      </c>
      <c r="K115" s="193">
        <f t="shared" si="104"/>
        <v>196.20967675739439</v>
      </c>
      <c r="L115" s="193">
        <f t="shared" si="104"/>
        <v>184.94773784217546</v>
      </c>
      <c r="M115" s="193">
        <f t="shared" si="104"/>
        <v>164.69818422107207</v>
      </c>
      <c r="N115" s="193">
        <f t="shared" si="104"/>
        <v>150.73722104177762</v>
      </c>
      <c r="O115" s="193">
        <f t="shared" si="104"/>
        <v>142.33314273196152</v>
      </c>
      <c r="P115" s="193">
        <f t="shared" si="104"/>
        <v>130.34461094326224</v>
      </c>
      <c r="Q115" s="193">
        <f t="shared" si="104"/>
        <v>126.81521168559451</v>
      </c>
      <c r="R115" s="193">
        <f t="shared" ref="R115:V115" si="105">R83*1000000/R$6</f>
        <v>132.03195438134139</v>
      </c>
      <c r="S115" s="193">
        <f t="shared" si="105"/>
        <v>133.57954880349189</v>
      </c>
      <c r="T115" s="193">
        <f t="shared" si="105"/>
        <v>127.76339169237787</v>
      </c>
      <c r="U115" s="193">
        <f t="shared" si="105"/>
        <v>125.62587537193322</v>
      </c>
      <c r="V115" s="193">
        <f t="shared" si="105"/>
        <v>121.92216967801443</v>
      </c>
      <c r="W115" s="193">
        <f t="shared" ref="W115" si="106">W83*1000000/W$6</f>
        <v>125.78737300868538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0.49579926505959726</v>
      </c>
      <c r="C118" s="206">
        <f t="shared" si="110"/>
        <v>0.49770654840844486</v>
      </c>
      <c r="D118" s="206">
        <f t="shared" si="110"/>
        <v>0.50563671873720228</v>
      </c>
      <c r="E118" s="206">
        <f t="shared" si="110"/>
        <v>0.51509474640668385</v>
      </c>
      <c r="F118" s="206">
        <f t="shared" si="110"/>
        <v>0.5187423478741171</v>
      </c>
      <c r="G118" s="206">
        <f t="shared" si="110"/>
        <v>0.53060116672377877</v>
      </c>
      <c r="H118" s="206">
        <f t="shared" si="110"/>
        <v>0.54886285147792668</v>
      </c>
      <c r="I118" s="206">
        <f t="shared" si="110"/>
        <v>0.5680273998392521</v>
      </c>
      <c r="J118" s="206">
        <f t="shared" si="110"/>
        <v>0.58297336622250207</v>
      </c>
      <c r="K118" s="206">
        <f t="shared" si="110"/>
        <v>0.59303437345165877</v>
      </c>
      <c r="L118" s="206">
        <f t="shared" si="110"/>
        <v>0.61231870841244251</v>
      </c>
      <c r="M118" s="206">
        <f t="shared" si="110"/>
        <v>0.63839449792276037</v>
      </c>
      <c r="N118" s="206">
        <f t="shared" si="110"/>
        <v>0.66046140956225352</v>
      </c>
      <c r="O118" s="206">
        <f t="shared" si="110"/>
        <v>0.67105318403575376</v>
      </c>
      <c r="P118" s="206">
        <f t="shared" si="110"/>
        <v>0.67145888787167463</v>
      </c>
      <c r="Q118" s="206">
        <f t="shared" si="110"/>
        <v>0.69197729575217637</v>
      </c>
      <c r="R118" s="206">
        <f t="shared" ref="R118:V118" si="111">IF(R104=0,"",R104/R97)</f>
        <v>0.69242748297301471</v>
      </c>
      <c r="S118" s="206">
        <f t="shared" si="111"/>
        <v>0.71319750464534959</v>
      </c>
      <c r="T118" s="206">
        <f t="shared" si="111"/>
        <v>0.72867923742906682</v>
      </c>
      <c r="U118" s="206">
        <f t="shared" si="111"/>
        <v>0.74307927484007785</v>
      </c>
      <c r="V118" s="206">
        <f t="shared" si="111"/>
        <v>0.75166950987355974</v>
      </c>
      <c r="W118" s="206">
        <f t="shared" ref="W118" si="112">IF(W104=0,"",W104/W97)</f>
        <v>0.7646347909071326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0.46093571476827278</v>
      </c>
      <c r="C119" s="199">
        <f t="shared" si="113"/>
        <v>0.46794691172525937</v>
      </c>
      <c r="D119" s="199">
        <f t="shared" si="113"/>
        <v>0.47466954253027194</v>
      </c>
      <c r="E119" s="199">
        <f t="shared" si="113"/>
        <v>0.4818018075056989</v>
      </c>
      <c r="F119" s="199">
        <f t="shared" si="113"/>
        <v>0.49141097312413051</v>
      </c>
      <c r="G119" s="199">
        <f t="shared" si="113"/>
        <v>0.50245365579838019</v>
      </c>
      <c r="H119" s="199">
        <f t="shared" si="113"/>
        <v>0.51241385513975757</v>
      </c>
      <c r="I119" s="199">
        <f t="shared" si="113"/>
        <v>0.52640113663669219</v>
      </c>
      <c r="J119" s="199">
        <f t="shared" si="113"/>
        <v>0.54181137219422504</v>
      </c>
      <c r="K119" s="199">
        <f t="shared" si="113"/>
        <v>0.5558294388625884</v>
      </c>
      <c r="L119" s="199">
        <f t="shared" si="113"/>
        <v>0.57225822763806589</v>
      </c>
      <c r="M119" s="199">
        <f t="shared" si="113"/>
        <v>0.58855213854849986</v>
      </c>
      <c r="N119" s="199">
        <f t="shared" si="113"/>
        <v>0.60870030981732159</v>
      </c>
      <c r="O119" s="199">
        <f t="shared" si="113"/>
        <v>0.62783137910926345</v>
      </c>
      <c r="P119" s="199">
        <f t="shared" si="113"/>
        <v>0.63058765960567265</v>
      </c>
      <c r="Q119" s="199">
        <f t="shared" si="113"/>
        <v>0.63473226787309411</v>
      </c>
      <c r="R119" s="199">
        <f t="shared" ref="R119:V119" si="114">IF(R105=0,"",R105/R98)</f>
        <v>0.6422445742810996</v>
      </c>
      <c r="S119" s="199">
        <f t="shared" si="114"/>
        <v>0.6517586785893561</v>
      </c>
      <c r="T119" s="199">
        <f t="shared" si="114"/>
        <v>0.66115888440556514</v>
      </c>
      <c r="U119" s="199">
        <f t="shared" si="114"/>
        <v>0.67130186621208632</v>
      </c>
      <c r="V119" s="199">
        <f t="shared" si="114"/>
        <v>0.68066523014945279</v>
      </c>
      <c r="W119" s="199">
        <f t="shared" ref="W119" si="115">IF(W105=0,"",W105/W98)</f>
        <v>0.69184306989030897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1.7302502216747651</v>
      </c>
      <c r="C120" s="200">
        <f t="shared" si="116"/>
        <v>1.8248174900012482</v>
      </c>
      <c r="D120" s="200">
        <f t="shared" si="116"/>
        <v>1.9230614134924293</v>
      </c>
      <c r="E120" s="200">
        <f t="shared" si="116"/>
        <v>2.0516190557044092</v>
      </c>
      <c r="F120" s="200">
        <f t="shared" si="116"/>
        <v>2.1865000189369304</v>
      </c>
      <c r="G120" s="200">
        <f t="shared" si="116"/>
        <v>2.3048292756708642</v>
      </c>
      <c r="H120" s="200">
        <f t="shared" si="116"/>
        <v>2.4322632063111373</v>
      </c>
      <c r="I120" s="200">
        <f t="shared" si="116"/>
        <v>2.5171076863537758</v>
      </c>
      <c r="J120" s="200">
        <f t="shared" si="116"/>
        <v>2.5680766392192469</v>
      </c>
      <c r="K120" s="200">
        <f t="shared" si="116"/>
        <v>2.6340355608252075</v>
      </c>
      <c r="L120" s="200">
        <f t="shared" si="116"/>
        <v>2.6906711475285174</v>
      </c>
      <c r="M120" s="200">
        <f t="shared" si="116"/>
        <v>2.7573482473145825</v>
      </c>
      <c r="N120" s="200">
        <f t="shared" si="116"/>
        <v>2.8313602402766769</v>
      </c>
      <c r="O120" s="200">
        <f t="shared" si="116"/>
        <v>2.934992793547103</v>
      </c>
      <c r="P120" s="200">
        <f t="shared" si="116"/>
        <v>3.040189851998945</v>
      </c>
      <c r="Q120" s="200">
        <f t="shared" si="116"/>
        <v>3.1562124058897734</v>
      </c>
      <c r="R120" s="200">
        <f t="shared" ref="R120:V120" si="117">IF(R106=0,"",R106/R99)</f>
        <v>3.2706720027883702</v>
      </c>
      <c r="S120" s="200">
        <f t="shared" si="117"/>
        <v>3.3822369329908057</v>
      </c>
      <c r="T120" s="200">
        <f t="shared" si="117"/>
        <v>3.4834851074141282</v>
      </c>
      <c r="U120" s="200">
        <f t="shared" si="117"/>
        <v>3.5735622561368228</v>
      </c>
      <c r="V120" s="200">
        <f t="shared" si="117"/>
        <v>3.661002523992023</v>
      </c>
      <c r="W120" s="200">
        <f t="shared" ref="W120" si="118">IF(W106=0,"",W106/W99)</f>
        <v>3.7409587683405592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0.55877149759767764</v>
      </c>
      <c r="C121" s="200">
        <f t="shared" si="119"/>
        <v>0.5617549676679745</v>
      </c>
      <c r="D121" s="200">
        <f t="shared" si="119"/>
        <v>0.56630356739954069</v>
      </c>
      <c r="E121" s="200">
        <f t="shared" si="119"/>
        <v>0.56853424298078192</v>
      </c>
      <c r="F121" s="200">
        <f t="shared" si="119"/>
        <v>0.57526323137178537</v>
      </c>
      <c r="G121" s="200">
        <f t="shared" si="119"/>
        <v>0.58120896219120344</v>
      </c>
      <c r="H121" s="200">
        <f t="shared" si="119"/>
        <v>0.5874133812091894</v>
      </c>
      <c r="I121" s="200">
        <f t="shared" si="119"/>
        <v>0.59380719547794425</v>
      </c>
      <c r="J121" s="200">
        <f t="shared" si="119"/>
        <v>0.60054775057726606</v>
      </c>
      <c r="K121" s="200">
        <f t="shared" si="119"/>
        <v>0.60720216538810279</v>
      </c>
      <c r="L121" s="200">
        <f t="shared" si="119"/>
        <v>0.61507751372856512</v>
      </c>
      <c r="M121" s="200">
        <f t="shared" si="119"/>
        <v>0.62513924821412503</v>
      </c>
      <c r="N121" s="200">
        <f t="shared" si="119"/>
        <v>0.63665579660057303</v>
      </c>
      <c r="O121" s="200">
        <f t="shared" si="119"/>
        <v>0.64828428407902372</v>
      </c>
      <c r="P121" s="200">
        <f t="shared" si="119"/>
        <v>0.65395549617233861</v>
      </c>
      <c r="Q121" s="200">
        <f t="shared" si="119"/>
        <v>0.66208947151757658</v>
      </c>
      <c r="R121" s="200">
        <f t="shared" ref="R121:V121" si="120">IF(R107=0,"",R107/R100)</f>
        <v>0.67123755447172129</v>
      </c>
      <c r="S121" s="200">
        <f t="shared" si="120"/>
        <v>0.68334790699763248</v>
      </c>
      <c r="T121" s="200">
        <f t="shared" si="120"/>
        <v>0.69767757910279593</v>
      </c>
      <c r="U121" s="200">
        <f t="shared" si="120"/>
        <v>0.71283097086406888</v>
      </c>
      <c r="V121" s="200">
        <f t="shared" si="120"/>
        <v>0.72717418003679635</v>
      </c>
      <c r="W121" s="200">
        <f t="shared" ref="W121" si="121">IF(W107=0,"",W107/W100)</f>
        <v>0.73838035584348993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0.66706653232620439</v>
      </c>
      <c r="C122" s="201">
        <f t="shared" si="122"/>
        <v>0.65153717630269348</v>
      </c>
      <c r="D122" s="201">
        <f t="shared" si="122"/>
        <v>0.66331411321524358</v>
      </c>
      <c r="E122" s="201">
        <f t="shared" si="122"/>
        <v>0.64263329265735636</v>
      </c>
      <c r="F122" s="201">
        <f t="shared" si="122"/>
        <v>0.65351377613186545</v>
      </c>
      <c r="G122" s="201">
        <f t="shared" si="122"/>
        <v>0.65490967621623775</v>
      </c>
      <c r="H122" s="201">
        <f t="shared" si="122"/>
        <v>0.65910592424616754</v>
      </c>
      <c r="I122" s="201">
        <f t="shared" si="122"/>
        <v>0.6504854353271976</v>
      </c>
      <c r="J122" s="201">
        <f t="shared" si="122"/>
        <v>0.65549134341754745</v>
      </c>
      <c r="K122" s="201">
        <f t="shared" si="122"/>
        <v>0.64122195638705326</v>
      </c>
      <c r="L122" s="201">
        <f t="shared" si="122"/>
        <v>0.64338538377530996</v>
      </c>
      <c r="M122" s="201">
        <f t="shared" si="122"/>
        <v>0.64630763974721828</v>
      </c>
      <c r="N122" s="201">
        <f t="shared" si="122"/>
        <v>0.65027962741176237</v>
      </c>
      <c r="O122" s="201">
        <f t="shared" si="122"/>
        <v>0.65321999483620197</v>
      </c>
      <c r="P122" s="201">
        <f t="shared" si="122"/>
        <v>0.6568510226257851</v>
      </c>
      <c r="Q122" s="201">
        <f t="shared" si="122"/>
        <v>0.66064221702768655</v>
      </c>
      <c r="R122" s="201">
        <f t="shared" ref="R122:V122" si="123">IF(R108=0,"",R108/R101)</f>
        <v>0.6615788582995088</v>
      </c>
      <c r="S122" s="201">
        <f t="shared" si="123"/>
        <v>0.66581422535434787</v>
      </c>
      <c r="T122" s="201">
        <f t="shared" si="123"/>
        <v>0.67229798346909109</v>
      </c>
      <c r="U122" s="201">
        <f t="shared" si="123"/>
        <v>0.68008021586977407</v>
      </c>
      <c r="V122" s="201">
        <f t="shared" si="123"/>
        <v>0.6858522316414557</v>
      </c>
      <c r="W122" s="201">
        <f t="shared" ref="W122" si="124">IF(W108=0,"",W108/W101)</f>
        <v>0.69526373755260451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210.07491706506761</v>
      </c>
      <c r="C126" s="203">
        <f t="shared" si="125"/>
        <v>229.49789886799056</v>
      </c>
      <c r="D126" s="203">
        <f t="shared" si="125"/>
        <v>231.50447766924987</v>
      </c>
      <c r="E126" s="203">
        <f t="shared" si="125"/>
        <v>252.79626444781499</v>
      </c>
      <c r="F126" s="203">
        <f t="shared" si="125"/>
        <v>252.63240415303048</v>
      </c>
      <c r="G126" s="203">
        <f t="shared" si="125"/>
        <v>264.07325004356267</v>
      </c>
      <c r="H126" s="203">
        <f t="shared" si="125"/>
        <v>248.09716981343277</v>
      </c>
      <c r="I126" s="203">
        <f t="shared" si="125"/>
        <v>235.21262933395892</v>
      </c>
      <c r="J126" s="203">
        <f t="shared" si="125"/>
        <v>239.59773699902857</v>
      </c>
      <c r="K126" s="203">
        <f t="shared" si="125"/>
        <v>243.5945093592816</v>
      </c>
      <c r="L126" s="203">
        <f t="shared" si="125"/>
        <v>254.14651937877292</v>
      </c>
      <c r="M126" s="203">
        <f t="shared" si="125"/>
        <v>242.11394322191916</v>
      </c>
      <c r="N126" s="203">
        <f t="shared" si="125"/>
        <v>233.94158709942997</v>
      </c>
      <c r="O126" s="203">
        <f t="shared" si="125"/>
        <v>227.25485172404689</v>
      </c>
      <c r="P126" s="203">
        <f t="shared" si="125"/>
        <v>203.01331004804061</v>
      </c>
      <c r="Q126" s="203">
        <f t="shared" si="125"/>
        <v>221.15178662798726</v>
      </c>
      <c r="R126" s="203">
        <f t="shared" ref="R126:V126" si="126">IF(R96=0,0,R96/R$19)</f>
        <v>219.83890887007797</v>
      </c>
      <c r="S126" s="203">
        <f t="shared" si="126"/>
        <v>217.83388256765784</v>
      </c>
      <c r="T126" s="203">
        <f t="shared" si="126"/>
        <v>209.96399486008369</v>
      </c>
      <c r="U126" s="203">
        <f t="shared" si="126"/>
        <v>204.66919555174317</v>
      </c>
      <c r="V126" s="203">
        <f t="shared" si="126"/>
        <v>206.7140569837145</v>
      </c>
      <c r="W126" s="203">
        <f t="shared" ref="W126" si="127">IF(W96=0,0,W96/W$19)</f>
        <v>220.94205433543124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189.91568451776607</v>
      </c>
      <c r="C127" s="192">
        <f t="shared" si="128"/>
        <v>208.60223841127552</v>
      </c>
      <c r="D127" s="192">
        <f t="shared" si="128"/>
        <v>209.72142723173386</v>
      </c>
      <c r="E127" s="192">
        <f t="shared" si="128"/>
        <v>230.00274111402513</v>
      </c>
      <c r="F127" s="192">
        <f t="shared" si="128"/>
        <v>228.94813278064083</v>
      </c>
      <c r="G127" s="192">
        <f t="shared" si="128"/>
        <v>239.56349616636248</v>
      </c>
      <c r="H127" s="192">
        <f t="shared" si="128"/>
        <v>222.99165553132613</v>
      </c>
      <c r="I127" s="192">
        <f t="shared" si="128"/>
        <v>209.58402663152978</v>
      </c>
      <c r="J127" s="192">
        <f t="shared" si="128"/>
        <v>213.44122991967305</v>
      </c>
      <c r="K127" s="192">
        <f t="shared" si="128"/>
        <v>217.12895683831866</v>
      </c>
      <c r="L127" s="192">
        <f t="shared" si="128"/>
        <v>227.54198712509481</v>
      </c>
      <c r="M127" s="192">
        <f t="shared" si="128"/>
        <v>215.5323974026428</v>
      </c>
      <c r="N127" s="192">
        <f t="shared" si="128"/>
        <v>207.35558475920124</v>
      </c>
      <c r="O127" s="192">
        <f t="shared" si="128"/>
        <v>200.64951265998121</v>
      </c>
      <c r="P127" s="192">
        <f t="shared" si="128"/>
        <v>176.43992096082397</v>
      </c>
      <c r="Q127" s="192">
        <f t="shared" si="128"/>
        <v>194.41386934369211</v>
      </c>
      <c r="R127" s="192">
        <f t="shared" ref="R127:V127" si="129">IF(R97=0,0,R97/R$19)</f>
        <v>192.85336078164798</v>
      </c>
      <c r="S127" s="192">
        <f t="shared" si="129"/>
        <v>190.57600971070929</v>
      </c>
      <c r="T127" s="192">
        <f t="shared" si="129"/>
        <v>183.00238521087999</v>
      </c>
      <c r="U127" s="192">
        <f t="shared" si="129"/>
        <v>177.62041022389764</v>
      </c>
      <c r="V127" s="192">
        <f t="shared" si="129"/>
        <v>179.79808837194798</v>
      </c>
      <c r="W127" s="192">
        <f t="shared" ref="W127" si="130">IF(W97=0,0,W97/W$19)</f>
        <v>193.14359999773288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151.91558406150756</v>
      </c>
      <c r="C128" s="74">
        <f t="shared" si="131"/>
        <v>170.62968039758655</v>
      </c>
      <c r="D128" s="74">
        <f t="shared" si="131"/>
        <v>170.06029976135642</v>
      </c>
      <c r="E128" s="74">
        <f t="shared" si="131"/>
        <v>191.10562886793142</v>
      </c>
      <c r="F128" s="74">
        <f t="shared" si="131"/>
        <v>188.70403135331441</v>
      </c>
      <c r="G128" s="74">
        <f t="shared" si="131"/>
        <v>197.79742792206022</v>
      </c>
      <c r="H128" s="74">
        <f t="shared" si="131"/>
        <v>179.56844072827349</v>
      </c>
      <c r="I128" s="74">
        <f t="shared" si="131"/>
        <v>166.64283892722969</v>
      </c>
      <c r="J128" s="74">
        <f t="shared" si="131"/>
        <v>169.39836800971779</v>
      </c>
      <c r="K128" s="74">
        <f t="shared" si="131"/>
        <v>173.87899585901795</v>
      </c>
      <c r="L128" s="74">
        <f t="shared" si="131"/>
        <v>184.39849834102523</v>
      </c>
      <c r="M128" s="74">
        <f t="shared" si="131"/>
        <v>174.31507201098819</v>
      </c>
      <c r="N128" s="74">
        <f t="shared" si="131"/>
        <v>166.99666314970699</v>
      </c>
      <c r="O128" s="74">
        <f t="shared" si="131"/>
        <v>162.86060527635388</v>
      </c>
      <c r="P128" s="74">
        <f t="shared" si="131"/>
        <v>140.48720694305473</v>
      </c>
      <c r="Q128" s="74">
        <f t="shared" si="131"/>
        <v>157.66156290270837</v>
      </c>
      <c r="R128" s="74">
        <f t="shared" ref="R128:V128" si="132">IF(R98=0,0,R98/R$19)</f>
        <v>156.24616633483032</v>
      </c>
      <c r="S128" s="74">
        <f t="shared" si="132"/>
        <v>153.3232523304728</v>
      </c>
      <c r="T128" s="74">
        <f t="shared" si="132"/>
        <v>146.57500835240393</v>
      </c>
      <c r="U128" s="74">
        <f t="shared" si="132"/>
        <v>141.78865173654469</v>
      </c>
      <c r="V128" s="74">
        <f t="shared" si="132"/>
        <v>144.39508731303198</v>
      </c>
      <c r="W128" s="74">
        <f t="shared" ref="W128" si="133">IF(W98=0,0,W98/W$19)</f>
        <v>155.78168192618503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0.92665932082022817</v>
      </c>
      <c r="C129" s="74">
        <f t="shared" si="134"/>
        <v>0.8812877129101846</v>
      </c>
      <c r="D129" s="74">
        <f t="shared" si="134"/>
        <v>0.84940073036975328</v>
      </c>
      <c r="E129" s="74">
        <f t="shared" si="134"/>
        <v>2.0289353939486205</v>
      </c>
      <c r="F129" s="74">
        <f t="shared" si="134"/>
        <v>0.92060034526693546</v>
      </c>
      <c r="G129" s="74">
        <f t="shared" si="134"/>
        <v>1.2139290413421169</v>
      </c>
      <c r="H129" s="74">
        <f t="shared" si="134"/>
        <v>1.9139166075199974</v>
      </c>
      <c r="I129" s="74">
        <f t="shared" si="134"/>
        <v>2.4873910858277335</v>
      </c>
      <c r="J129" s="74">
        <f t="shared" si="134"/>
        <v>2.6253658942840712</v>
      </c>
      <c r="K129" s="74">
        <f t="shared" si="134"/>
        <v>2.5721228295487655</v>
      </c>
      <c r="L129" s="74">
        <f t="shared" si="134"/>
        <v>3.2542715271639238</v>
      </c>
      <c r="M129" s="74">
        <f t="shared" si="134"/>
        <v>4.1645172419343037</v>
      </c>
      <c r="N129" s="74">
        <f t="shared" si="134"/>
        <v>4.276596096493944</v>
      </c>
      <c r="O129" s="74">
        <f t="shared" si="134"/>
        <v>3.4218696826576345</v>
      </c>
      <c r="P129" s="74">
        <f t="shared" si="134"/>
        <v>2.6524881096346893</v>
      </c>
      <c r="Q129" s="74">
        <f t="shared" si="134"/>
        <v>4.0673024181400068</v>
      </c>
      <c r="R129" s="74">
        <f t="shared" ref="R129:V129" si="135">IF(R99=0,0,R99/R$19)</f>
        <v>3.3686202738140052</v>
      </c>
      <c r="S129" s="74">
        <f t="shared" si="135"/>
        <v>3.99536592372346</v>
      </c>
      <c r="T129" s="74">
        <f t="shared" si="135"/>
        <v>4.082864077604424</v>
      </c>
      <c r="U129" s="74">
        <f t="shared" si="135"/>
        <v>4.0894879105780308</v>
      </c>
      <c r="V129" s="74">
        <f t="shared" si="135"/>
        <v>3.9759329946147099</v>
      </c>
      <c r="W129" s="74">
        <f t="shared" ref="W129" si="136">IF(W99=0,0,W99/W$19)</f>
        <v>4.3008886860565374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20.287779924740548</v>
      </c>
      <c r="C130" s="74">
        <f t="shared" si="137"/>
        <v>20.020254542537582</v>
      </c>
      <c r="D130" s="74">
        <f t="shared" si="137"/>
        <v>21.208067975647097</v>
      </c>
      <c r="E130" s="74">
        <f t="shared" si="137"/>
        <v>19.664951362503391</v>
      </c>
      <c r="F130" s="74">
        <f t="shared" si="137"/>
        <v>21.437321620173552</v>
      </c>
      <c r="G130" s="74">
        <f t="shared" si="137"/>
        <v>22.079267026672131</v>
      </c>
      <c r="H130" s="74">
        <f t="shared" si="137"/>
        <v>22.815404383881322</v>
      </c>
      <c r="I130" s="74">
        <f t="shared" si="137"/>
        <v>22.003979953105215</v>
      </c>
      <c r="J130" s="74">
        <f t="shared" si="137"/>
        <v>22.611569146802459</v>
      </c>
      <c r="K130" s="74">
        <f t="shared" si="137"/>
        <v>21.773084418072834</v>
      </c>
      <c r="L130" s="74">
        <f t="shared" si="137"/>
        <v>21.748581945414561</v>
      </c>
      <c r="M130" s="74">
        <f t="shared" si="137"/>
        <v>20.282555993627945</v>
      </c>
      <c r="N130" s="74">
        <f t="shared" si="137"/>
        <v>20.019637125359917</v>
      </c>
      <c r="O130" s="74">
        <f t="shared" si="137"/>
        <v>19.22785203780867</v>
      </c>
      <c r="P130" s="74">
        <f t="shared" si="137"/>
        <v>18.891487266371751</v>
      </c>
      <c r="Q130" s="74">
        <f t="shared" si="137"/>
        <v>18.47519966248035</v>
      </c>
      <c r="R130" s="74">
        <f t="shared" ref="R130:V130" si="138">IF(R100=0,0,R100/R$19)</f>
        <v>18.752493551800484</v>
      </c>
      <c r="S130" s="74">
        <f t="shared" si="138"/>
        <v>18.938162778077103</v>
      </c>
      <c r="T130" s="74">
        <f t="shared" si="138"/>
        <v>18.633967899913497</v>
      </c>
      <c r="U130" s="74">
        <f t="shared" si="138"/>
        <v>18.372988269078327</v>
      </c>
      <c r="V130" s="74">
        <f t="shared" si="138"/>
        <v>18.242124567831027</v>
      </c>
      <c r="W130" s="74">
        <f t="shared" ref="W130" si="139">IF(W100=0,0,W100/W$19)</f>
        <v>19.30246564241104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16.785661210697668</v>
      </c>
      <c r="C131" s="193">
        <f t="shared" si="140"/>
        <v>17.07101575824122</v>
      </c>
      <c r="D131" s="193">
        <f t="shared" si="140"/>
        <v>17.60365876436061</v>
      </c>
      <c r="E131" s="193">
        <f t="shared" si="140"/>
        <v>17.203225489641689</v>
      </c>
      <c r="F131" s="193">
        <f t="shared" si="140"/>
        <v>17.886179461885948</v>
      </c>
      <c r="G131" s="193">
        <f t="shared" si="140"/>
        <v>18.472872176288039</v>
      </c>
      <c r="H131" s="193">
        <f t="shared" si="140"/>
        <v>18.693893811651318</v>
      </c>
      <c r="I131" s="193">
        <f t="shared" si="140"/>
        <v>18.449816665367109</v>
      </c>
      <c r="J131" s="193">
        <f t="shared" si="140"/>
        <v>18.805926868868777</v>
      </c>
      <c r="K131" s="193">
        <f t="shared" si="140"/>
        <v>18.904753731679072</v>
      </c>
      <c r="L131" s="193">
        <f t="shared" si="140"/>
        <v>18.140635311491121</v>
      </c>
      <c r="M131" s="193">
        <f t="shared" si="140"/>
        <v>16.770252156092361</v>
      </c>
      <c r="N131" s="193">
        <f t="shared" si="140"/>
        <v>16.062688387640371</v>
      </c>
      <c r="O131" s="193">
        <f t="shared" si="140"/>
        <v>15.13918566316106</v>
      </c>
      <c r="P131" s="193">
        <f t="shared" si="140"/>
        <v>14.408738641762779</v>
      </c>
      <c r="Q131" s="193">
        <f t="shared" si="140"/>
        <v>14.209804360363364</v>
      </c>
      <c r="R131" s="193">
        <f t="shared" ref="R131:V131" si="141">IF(R101=0,0,R101/R$19)</f>
        <v>14.486080621203135</v>
      </c>
      <c r="S131" s="193">
        <f t="shared" si="141"/>
        <v>14.319228678435906</v>
      </c>
      <c r="T131" s="193">
        <f t="shared" si="141"/>
        <v>13.710544880958107</v>
      </c>
      <c r="U131" s="193">
        <f t="shared" si="141"/>
        <v>13.369282307696549</v>
      </c>
      <c r="V131" s="193">
        <f t="shared" si="141"/>
        <v>13.184943496470254</v>
      </c>
      <c r="W131" s="193">
        <f t="shared" ref="W131" si="142">IF(W101=0,0,W101/W$19)</f>
        <v>13.758563743080209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20.159232547301592</v>
      </c>
      <c r="C132" s="77">
        <f t="shared" si="143"/>
        <v>20.89566045671501</v>
      </c>
      <c r="D132" s="77">
        <f t="shared" si="143"/>
        <v>21.78305043751601</v>
      </c>
      <c r="E132" s="77">
        <f t="shared" si="143"/>
        <v>22.79352333378991</v>
      </c>
      <c r="F132" s="77">
        <f t="shared" si="143"/>
        <v>23.684271372389656</v>
      </c>
      <c r="G132" s="77">
        <f t="shared" si="143"/>
        <v>24.509753877200183</v>
      </c>
      <c r="H132" s="77">
        <f t="shared" si="143"/>
        <v>25.105514282106608</v>
      </c>
      <c r="I132" s="77">
        <f t="shared" si="143"/>
        <v>25.628602702429163</v>
      </c>
      <c r="J132" s="77">
        <f t="shared" si="143"/>
        <v>26.156507079355503</v>
      </c>
      <c r="K132" s="77">
        <f t="shared" si="143"/>
        <v>26.465552520962923</v>
      </c>
      <c r="L132" s="77">
        <f t="shared" si="143"/>
        <v>26.604532253678062</v>
      </c>
      <c r="M132" s="77">
        <f t="shared" si="143"/>
        <v>26.581545819276354</v>
      </c>
      <c r="N132" s="77">
        <f t="shared" si="143"/>
        <v>26.586002340228678</v>
      </c>
      <c r="O132" s="77">
        <f t="shared" si="143"/>
        <v>26.605339064065653</v>
      </c>
      <c r="P132" s="77">
        <f t="shared" si="143"/>
        <v>26.573389087216665</v>
      </c>
      <c r="Q132" s="77">
        <f t="shared" si="143"/>
        <v>26.737917284295154</v>
      </c>
      <c r="R132" s="77">
        <f t="shared" ref="R132:V132" si="144">IF(R102=0,0,R102/R$19)</f>
        <v>26.985548088429979</v>
      </c>
      <c r="S132" s="77">
        <f t="shared" si="144"/>
        <v>27.257872856948531</v>
      </c>
      <c r="T132" s="77">
        <f t="shared" si="144"/>
        <v>26.961609649203723</v>
      </c>
      <c r="U132" s="77">
        <f t="shared" si="144"/>
        <v>27.048785327845515</v>
      </c>
      <c r="V132" s="77">
        <f t="shared" si="144"/>
        <v>26.915968611766544</v>
      </c>
      <c r="W132" s="77">
        <f t="shared" ref="W132" si="145">IF(W102=0,0,W102/W$19)</f>
        <v>27.798454337698377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94.160056807198742</v>
      </c>
      <c r="C134" s="153">
        <f t="shared" si="146"/>
        <v>103.82270006995145</v>
      </c>
      <c r="D134" s="153">
        <f t="shared" si="146"/>
        <v>106.04285431433684</v>
      </c>
      <c r="E134" s="153">
        <f t="shared" si="146"/>
        <v>118.47320360697093</v>
      </c>
      <c r="F134" s="153">
        <f t="shared" si="146"/>
        <v>118.76509194002475</v>
      </c>
      <c r="G134" s="153">
        <f t="shared" si="146"/>
        <v>127.11267057029944</v>
      </c>
      <c r="H134" s="153">
        <f t="shared" si="146"/>
        <v>122.39183591070724</v>
      </c>
      <c r="I134" s="153">
        <f t="shared" si="146"/>
        <v>119.04946969534841</v>
      </c>
      <c r="J134" s="153">
        <f t="shared" si="146"/>
        <v>124.43055229694284</v>
      </c>
      <c r="K134" s="153">
        <f t="shared" si="146"/>
        <v>128.76493487682455</v>
      </c>
      <c r="L134" s="153">
        <f t="shared" si="146"/>
        <v>139.32821566603866</v>
      </c>
      <c r="M134" s="153">
        <f t="shared" si="146"/>
        <v>137.59469662594898</v>
      </c>
      <c r="N134" s="153">
        <f t="shared" si="146"/>
        <v>136.95036179066739</v>
      </c>
      <c r="O134" s="153">
        <f t="shared" si="146"/>
        <v>134.64649434570268</v>
      </c>
      <c r="P134" s="153">
        <f t="shared" si="146"/>
        <v>118.47215310452103</v>
      </c>
      <c r="Q134" s="153">
        <f t="shared" si="146"/>
        <v>134.529983565165</v>
      </c>
      <c r="R134" s="153">
        <f t="shared" ref="R134:V134" si="147">IF(R104=0,0,R104/R$19)</f>
        <v>133.53696718892323</v>
      </c>
      <c r="S134" s="153">
        <f t="shared" si="147"/>
        <v>135.91833457094577</v>
      </c>
      <c r="T134" s="153">
        <f t="shared" si="147"/>
        <v>133.35003850316437</v>
      </c>
      <c r="U134" s="153">
        <f t="shared" si="147"/>
        <v>131.986045625971</v>
      </c>
      <c r="V134" s="153">
        <f t="shared" si="147"/>
        <v>135.14874096274511</v>
      </c>
      <c r="W134" s="153">
        <f t="shared" ref="W134" si="148">IF(W104=0,0,W104/W$19)</f>
        <v>147.68431619931732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70.023318323830608</v>
      </c>
      <c r="C135" s="74">
        <f t="shared" si="149"/>
        <v>79.845631990718658</v>
      </c>
      <c r="D135" s="74">
        <f t="shared" si="149"/>
        <v>80.72244469028395</v>
      </c>
      <c r="E135" s="74">
        <f t="shared" si="149"/>
        <v>92.075037413082626</v>
      </c>
      <c r="F135" s="74">
        <f t="shared" si="149"/>
        <v>92.731231679778659</v>
      </c>
      <c r="G135" s="74">
        <f t="shared" si="149"/>
        <v>99.384040766955749</v>
      </c>
      <c r="H135" s="74">
        <f t="shared" si="149"/>
        <v>92.013356975009671</v>
      </c>
      <c r="I135" s="74">
        <f t="shared" si="149"/>
        <v>87.720979823658922</v>
      </c>
      <c r="J135" s="74">
        <f t="shared" si="149"/>
        <v>91.781962218807507</v>
      </c>
      <c r="K135" s="74">
        <f t="shared" si="149"/>
        <v>96.647064698308284</v>
      </c>
      <c r="L135" s="74">
        <f t="shared" si="149"/>
        <v>105.52355783975592</v>
      </c>
      <c r="M135" s="74">
        <f t="shared" si="149"/>
        <v>102.59350841330286</v>
      </c>
      <c r="N135" s="74">
        <f t="shared" si="149"/>
        <v>101.65092059768554</v>
      </c>
      <c r="O135" s="74">
        <f t="shared" si="149"/>
        <v>102.24899841322265</v>
      </c>
      <c r="P135" s="74">
        <f t="shared" si="149"/>
        <v>88.589499030758674</v>
      </c>
      <c r="Q135" s="74">
        <f t="shared" si="149"/>
        <v>100.07288137765256</v>
      </c>
      <c r="R135" s="74">
        <f t="shared" ref="R135:V135" si="150">IF(R105=0,0,R105/R$19)</f>
        <v>100.34825258076698</v>
      </c>
      <c r="S135" s="74">
        <f t="shared" si="150"/>
        <v>99.929760335931363</v>
      </c>
      <c r="T135" s="74">
        <f t="shared" si="150"/>
        <v>96.909369004011765</v>
      </c>
      <c r="U135" s="74">
        <f t="shared" si="150"/>
        <v>95.182986518438042</v>
      </c>
      <c r="V135" s="74">
        <f t="shared" si="150"/>
        <v>98.28471533837525</v>
      </c>
      <c r="W135" s="74">
        <f t="shared" ref="W135" si="151">IF(W105=0,0,W105/W$19)</f>
        <v>107.77647705648751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1.6033524952661871</v>
      </c>
      <c r="C136" s="74">
        <f t="shared" si="152"/>
        <v>1.6081892322417037</v>
      </c>
      <c r="D136" s="74">
        <f t="shared" si="152"/>
        <v>1.6334497691663596</v>
      </c>
      <c r="E136" s="74">
        <f t="shared" si="152"/>
        <v>4.1626025170181222</v>
      </c>
      <c r="F136" s="74">
        <f t="shared" si="152"/>
        <v>2.0128926723594991</v>
      </c>
      <c r="G136" s="74">
        <f t="shared" si="152"/>
        <v>2.7978991930723773</v>
      </c>
      <c r="H136" s="74">
        <f t="shared" si="152"/>
        <v>4.6551489444187233</v>
      </c>
      <c r="I136" s="74">
        <f t="shared" si="152"/>
        <v>6.2610312211048518</v>
      </c>
      <c r="J136" s="74">
        <f t="shared" si="152"/>
        <v>6.7421408225138713</v>
      </c>
      <c r="K136" s="74">
        <f t="shared" si="152"/>
        <v>6.7750629998418024</v>
      </c>
      <c r="L136" s="74">
        <f t="shared" si="152"/>
        <v>8.7561745043635355</v>
      </c>
      <c r="M136" s="74">
        <f t="shared" si="152"/>
        <v>11.483024317958911</v>
      </c>
      <c r="N136" s="74">
        <f t="shared" si="152"/>
        <v>12.108584151335391</v>
      </c>
      <c r="O136" s="74">
        <f t="shared" si="152"/>
        <v>10.043162859057469</v>
      </c>
      <c r="P136" s="74">
        <f t="shared" si="152"/>
        <v>8.0640674334592468</v>
      </c>
      <c r="Q136" s="74">
        <f t="shared" si="152"/>
        <v>12.837270350638965</v>
      </c>
      <c r="R136" s="74">
        <f t="shared" ref="R136:V136" si="153">IF(R106=0,0,R106/R$19)</f>
        <v>11.017652017588761</v>
      </c>
      <c r="S136" s="74">
        <f t="shared" si="153"/>
        <v>13.513274188030412</v>
      </c>
      <c r="T136" s="74">
        <f t="shared" si="153"/>
        <v>14.222596209931131</v>
      </c>
      <c r="U136" s="74">
        <f t="shared" si="153"/>
        <v>14.614039644169491</v>
      </c>
      <c r="V136" s="74">
        <f t="shared" si="153"/>
        <v>14.555900728507616</v>
      </c>
      <c r="W136" s="74">
        <f t="shared" ref="W136" si="154">IF(W106=0,0,W106/W$19)</f>
        <v>16.08944724175991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11.336233171479375</v>
      </c>
      <c r="C137" s="74">
        <f t="shared" si="155"/>
        <v>11.246477443247819</v>
      </c>
      <c r="D137" s="74">
        <f t="shared" si="155"/>
        <v>12.010204552260905</v>
      </c>
      <c r="E137" s="74">
        <f t="shared" si="155"/>
        <v>11.18019823613476</v>
      </c>
      <c r="F137" s="74">
        <f t="shared" si="155"/>
        <v>12.332102907177276</v>
      </c>
      <c r="G137" s="74">
        <f t="shared" si="155"/>
        <v>12.832667874514566</v>
      </c>
      <c r="H137" s="74">
        <f t="shared" si="155"/>
        <v>13.402073832790691</v>
      </c>
      <c r="I137" s="74">
        <f t="shared" si="155"/>
        <v>13.066121625306316</v>
      </c>
      <c r="J137" s="74">
        <f t="shared" si="155"/>
        <v>13.579326988134525</v>
      </c>
      <c r="K137" s="74">
        <f t="shared" si="155"/>
        <v>13.220664005831786</v>
      </c>
      <c r="L137" s="74">
        <f t="shared" si="155"/>
        <v>13.377063710107546</v>
      </c>
      <c r="M137" s="74">
        <f t="shared" si="155"/>
        <v>12.679421805717467</v>
      </c>
      <c r="N137" s="74">
        <f t="shared" si="155"/>
        <v>12.745618021700423</v>
      </c>
      <c r="O137" s="74">
        <f t="shared" si="155"/>
        <v>12.465114292708193</v>
      </c>
      <c r="P137" s="74">
        <f t="shared" si="155"/>
        <v>12.354191928713556</v>
      </c>
      <c r="Q137" s="74">
        <f t="shared" si="155"/>
        <v>12.232235180713324</v>
      </c>
      <c r="R137" s="74">
        <f t="shared" ref="R137:V137" si="156">IF(R107=0,0,R107/R$19)</f>
        <v>12.587377911957281</v>
      </c>
      <c r="S137" s="74">
        <f t="shared" si="156"/>
        <v>12.941353896779459</v>
      </c>
      <c r="T137" s="74">
        <f t="shared" si="156"/>
        <v>13.00050161349086</v>
      </c>
      <c r="U137" s="74">
        <f t="shared" si="156"/>
        <v>13.096835065521253</v>
      </c>
      <c r="V137" s="74">
        <f t="shared" si="156"/>
        <v>13.265201974741625</v>
      </c>
      <c r="W137" s="74">
        <f t="shared" ref="W137" si="157">IF(W107=0,0,W107/W$19)</f>
        <v>14.252561449700202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11.197152816622571</v>
      </c>
      <c r="C138" s="77">
        <f t="shared" si="158"/>
        <v>11.122401403743268</v>
      </c>
      <c r="D138" s="77">
        <f t="shared" si="158"/>
        <v>11.676755302625608</v>
      </c>
      <c r="E138" s="77">
        <f t="shared" si="158"/>
        <v>11.0553654407354</v>
      </c>
      <c r="F138" s="77">
        <f t="shared" si="158"/>
        <v>11.688864680709305</v>
      </c>
      <c r="G138" s="77">
        <f t="shared" si="158"/>
        <v>12.098062735756747</v>
      </c>
      <c r="H138" s="77">
        <f t="shared" si="158"/>
        <v>12.321256158488154</v>
      </c>
      <c r="I138" s="77">
        <f t="shared" si="158"/>
        <v>12.00133702527831</v>
      </c>
      <c r="J138" s="77">
        <f t="shared" si="158"/>
        <v>12.327122267486947</v>
      </c>
      <c r="K138" s="77">
        <f t="shared" si="158"/>
        <v>12.122143172842701</v>
      </c>
      <c r="L138" s="77">
        <f t="shared" si="158"/>
        <v>11.671419611811652</v>
      </c>
      <c r="M138" s="77">
        <f t="shared" si="158"/>
        <v>10.838742088969754</v>
      </c>
      <c r="N138" s="77">
        <f t="shared" si="158"/>
        <v>10.445239019946023</v>
      </c>
      <c r="O138" s="77">
        <f t="shared" si="158"/>
        <v>9.8892187807143692</v>
      </c>
      <c r="P138" s="77">
        <f t="shared" si="158"/>
        <v>9.4643947115895468</v>
      </c>
      <c r="Q138" s="77">
        <f t="shared" si="158"/>
        <v>9.3875966561601398</v>
      </c>
      <c r="R138" s="77">
        <f t="shared" ref="R138:V138" si="159">IF(R108=0,0,R108/R$19)</f>
        <v>9.5836846786102097</v>
      </c>
      <c r="S138" s="77">
        <f t="shared" si="159"/>
        <v>9.5339461502045637</v>
      </c>
      <c r="T138" s="77">
        <f t="shared" si="159"/>
        <v>9.2175716757306052</v>
      </c>
      <c r="U138" s="77">
        <f t="shared" si="159"/>
        <v>9.092184397842221</v>
      </c>
      <c r="V138" s="77">
        <f t="shared" si="159"/>
        <v>9.0429229211206206</v>
      </c>
      <c r="W138" s="77">
        <f t="shared" ref="W138" si="160">IF(W108=0,0,W108/W$19)</f>
        <v>9.565830451369699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15.115644017206954</v>
      </c>
      <c r="C140" s="203">
        <f t="shared" si="161"/>
        <v>16.708931199612401</v>
      </c>
      <c r="D140" s="203">
        <f t="shared" si="161"/>
        <v>17.581465503430259</v>
      </c>
      <c r="E140" s="203">
        <f t="shared" si="161"/>
        <v>19.169356210241215</v>
      </c>
      <c r="F140" s="203">
        <f t="shared" si="161"/>
        <v>18.977123286215889</v>
      </c>
      <c r="G140" s="203">
        <f t="shared" si="161"/>
        <v>19.370477581955253</v>
      </c>
      <c r="H140" s="203">
        <f t="shared" si="161"/>
        <v>17.760772231972101</v>
      </c>
      <c r="I140" s="203">
        <f t="shared" si="161"/>
        <v>15.994725326782889</v>
      </c>
      <c r="J140" s="203">
        <f t="shared" si="161"/>
        <v>16.188141066180016</v>
      </c>
      <c r="K140" s="203">
        <f t="shared" si="161"/>
        <v>16.592932310722677</v>
      </c>
      <c r="L140" s="203">
        <f t="shared" si="161"/>
        <v>16.81058163073439</v>
      </c>
      <c r="M140" s="203">
        <f t="shared" si="161"/>
        <v>15.148243266697186</v>
      </c>
      <c r="N140" s="203">
        <f t="shared" si="161"/>
        <v>13.657931888920869</v>
      </c>
      <c r="O140" s="203">
        <f t="shared" si="161"/>
        <v>12.782297715243851</v>
      </c>
      <c r="P140" s="203">
        <f t="shared" si="161"/>
        <v>11.051964163030917</v>
      </c>
      <c r="Q140" s="203">
        <f t="shared" si="161"/>
        <v>11.693470922815933</v>
      </c>
      <c r="R140" s="203">
        <f t="shared" ref="R140:V140" si="162">IF(R110=0,0,R110/R$19)</f>
        <v>12.038302594316209</v>
      </c>
      <c r="S140" s="203">
        <f t="shared" si="162"/>
        <v>12.185791477444429</v>
      </c>
      <c r="T140" s="203">
        <f t="shared" si="162"/>
        <v>11.518767494238629</v>
      </c>
      <c r="U140" s="203">
        <f t="shared" si="162"/>
        <v>10.915748273370303</v>
      </c>
      <c r="V140" s="203">
        <f t="shared" si="162"/>
        <v>11.438633175349784</v>
      </c>
      <c r="W140" s="203">
        <f t="shared" ref="W140" si="163">IF(W110=0,0,W110/W$19)</f>
        <v>11.697793041907863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15.115644017206954</v>
      </c>
      <c r="C141" s="192">
        <f t="shared" si="164"/>
        <v>16.708931199612401</v>
      </c>
      <c r="D141" s="192">
        <f t="shared" si="164"/>
        <v>17.581465503430259</v>
      </c>
      <c r="E141" s="192">
        <f t="shared" si="164"/>
        <v>19.169356210241215</v>
      </c>
      <c r="F141" s="192">
        <f t="shared" si="164"/>
        <v>18.977123286215889</v>
      </c>
      <c r="G141" s="192">
        <f t="shared" si="164"/>
        <v>19.370477581955253</v>
      </c>
      <c r="H141" s="192">
        <f t="shared" si="164"/>
        <v>17.760772231972101</v>
      </c>
      <c r="I141" s="192">
        <f t="shared" si="164"/>
        <v>15.994725326782889</v>
      </c>
      <c r="J141" s="192">
        <f t="shared" si="164"/>
        <v>16.188141066180016</v>
      </c>
      <c r="K141" s="192">
        <f t="shared" si="164"/>
        <v>16.592932310722677</v>
      </c>
      <c r="L141" s="192">
        <f t="shared" si="164"/>
        <v>16.81058163073439</v>
      </c>
      <c r="M141" s="192">
        <f t="shared" si="164"/>
        <v>15.148243266697186</v>
      </c>
      <c r="N141" s="192">
        <f t="shared" si="164"/>
        <v>13.657931888920869</v>
      </c>
      <c r="O141" s="192">
        <f t="shared" si="164"/>
        <v>12.782297715243851</v>
      </c>
      <c r="P141" s="192">
        <f t="shared" si="164"/>
        <v>11.051964163030917</v>
      </c>
      <c r="Q141" s="192">
        <f t="shared" si="164"/>
        <v>11.693470922815933</v>
      </c>
      <c r="R141" s="192">
        <f t="shared" ref="R141:V141" si="165">IF(R111=0,0,R111/R$19)</f>
        <v>12.038302594316209</v>
      </c>
      <c r="S141" s="192">
        <f t="shared" si="165"/>
        <v>12.185791477444429</v>
      </c>
      <c r="T141" s="192">
        <f t="shared" si="165"/>
        <v>11.518767494238629</v>
      </c>
      <c r="U141" s="192">
        <f t="shared" si="165"/>
        <v>10.915748273370303</v>
      </c>
      <c r="V141" s="192">
        <f t="shared" si="165"/>
        <v>11.438633175349784</v>
      </c>
      <c r="W141" s="192">
        <f t="shared" ref="W141" si="166">IF(W111=0,0,W111/W$19)</f>
        <v>11.697793041907863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12.400555240949055</v>
      </c>
      <c r="C142" s="74">
        <f t="shared" si="167"/>
        <v>13.60767271491506</v>
      </c>
      <c r="D142" s="74">
        <f t="shared" si="167"/>
        <v>14.528870683099369</v>
      </c>
      <c r="E142" s="74">
        <f t="shared" si="167"/>
        <v>15.72815564696419</v>
      </c>
      <c r="F142" s="74">
        <f t="shared" si="167"/>
        <v>15.570102848505101</v>
      </c>
      <c r="G142" s="74">
        <f t="shared" si="167"/>
        <v>15.850116446068938</v>
      </c>
      <c r="H142" s="74">
        <f t="shared" si="167"/>
        <v>14.190695011209391</v>
      </c>
      <c r="I142" s="74">
        <f t="shared" si="167"/>
        <v>12.340994391717576</v>
      </c>
      <c r="J142" s="74">
        <f t="shared" si="167"/>
        <v>12.491667452303471</v>
      </c>
      <c r="K142" s="74">
        <f t="shared" si="167"/>
        <v>12.602888208829174</v>
      </c>
      <c r="L142" s="74">
        <f t="shared" si="167"/>
        <v>13.00398899908966</v>
      </c>
      <c r="M142" s="74">
        <f t="shared" si="167"/>
        <v>11.80124837144219</v>
      </c>
      <c r="N142" s="74">
        <f t="shared" si="167"/>
        <v>10.553415086754399</v>
      </c>
      <c r="O142" s="74">
        <f t="shared" si="167"/>
        <v>9.8670251143418515</v>
      </c>
      <c r="P142" s="74">
        <f t="shared" si="167"/>
        <v>8.3297747855152782</v>
      </c>
      <c r="Q142" s="74">
        <f t="shared" si="167"/>
        <v>9.1131601286593789</v>
      </c>
      <c r="R142" s="74">
        <f t="shared" ref="R142:V142" si="168">IF(R112=0,0,R112/R$19)</f>
        <v>9.3649058708908015</v>
      </c>
      <c r="S142" s="74">
        <f t="shared" si="168"/>
        <v>9.443845659108618</v>
      </c>
      <c r="T142" s="74">
        <f t="shared" si="168"/>
        <v>8.8676517006690805</v>
      </c>
      <c r="U142" s="74">
        <f t="shared" si="168"/>
        <v>8.3335962105588308</v>
      </c>
      <c r="V142" s="74">
        <f t="shared" si="168"/>
        <v>8.8929206227435156</v>
      </c>
      <c r="W142" s="74">
        <f t="shared" ref="W142" si="169">IF(W112=0,0,W112/W$19)</f>
        <v>9.0684362968138839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1.3877988604436124</v>
      </c>
      <c r="C144" s="74">
        <f t="shared" si="173"/>
        <v>1.3978059673883676</v>
      </c>
      <c r="D144" s="74">
        <f t="shared" si="173"/>
        <v>1.4904127535917744</v>
      </c>
      <c r="E144" s="74">
        <f t="shared" si="173"/>
        <v>1.4692278123712275</v>
      </c>
      <c r="F144" s="74">
        <f t="shared" si="173"/>
        <v>1.5320822660062843</v>
      </c>
      <c r="G144" s="74">
        <f t="shared" si="173"/>
        <v>1.568434256669996</v>
      </c>
      <c r="H144" s="74">
        <f t="shared" si="173"/>
        <v>1.621665712492655</v>
      </c>
      <c r="I144" s="74">
        <f t="shared" si="173"/>
        <v>1.5419668481079165</v>
      </c>
      <c r="J144" s="74">
        <f t="shared" si="173"/>
        <v>1.5929093445574032</v>
      </c>
      <c r="K144" s="74">
        <f t="shared" si="173"/>
        <v>1.5533549244467098</v>
      </c>
      <c r="L144" s="74">
        <f t="shared" si="173"/>
        <v>1.5193939666845035</v>
      </c>
      <c r="M144" s="74">
        <f t="shared" si="173"/>
        <v>1.3193945016762489</v>
      </c>
      <c r="N144" s="74">
        <f t="shared" si="173"/>
        <v>1.2572469364584093</v>
      </c>
      <c r="O144" s="74">
        <f t="shared" si="173"/>
        <v>1.1792094514298797</v>
      </c>
      <c r="P144" s="74">
        <f t="shared" si="173"/>
        <v>1.1401170427309923</v>
      </c>
      <c r="Q144" s="74">
        <f t="shared" si="173"/>
        <v>1.0489086282126368</v>
      </c>
      <c r="R144" s="74">
        <f t="shared" ref="R144:V144" si="174">IF(R114=0,0,R114/R$19)</f>
        <v>1.0878341074414697</v>
      </c>
      <c r="S144" s="74">
        <f t="shared" si="174"/>
        <v>1.1465750255634295</v>
      </c>
      <c r="T144" s="74">
        <f t="shared" si="174"/>
        <v>1.1345265965137392</v>
      </c>
      <c r="U144" s="74">
        <f t="shared" si="174"/>
        <v>1.100245441338501</v>
      </c>
      <c r="V144" s="74">
        <f t="shared" si="174"/>
        <v>1.1161576252415726</v>
      </c>
      <c r="W144" s="74">
        <f t="shared" ref="W144" si="175">IF(W114=0,0,W114/W$19)</f>
        <v>1.1640645474052933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1.3272899158142839</v>
      </c>
      <c r="C145" s="193">
        <f t="shared" si="176"/>
        <v>1.7034525173089716</v>
      </c>
      <c r="D145" s="193">
        <f t="shared" si="176"/>
        <v>1.5621820667391166</v>
      </c>
      <c r="E145" s="193">
        <f t="shared" si="176"/>
        <v>1.9719727509057974</v>
      </c>
      <c r="F145" s="193">
        <f t="shared" si="176"/>
        <v>1.8749381717045026</v>
      </c>
      <c r="G145" s="193">
        <f t="shared" si="176"/>
        <v>1.9519268792163205</v>
      </c>
      <c r="H145" s="193">
        <f t="shared" si="176"/>
        <v>1.9484115082700539</v>
      </c>
      <c r="I145" s="193">
        <f t="shared" si="176"/>
        <v>2.1117640869573968</v>
      </c>
      <c r="J145" s="193">
        <f t="shared" si="176"/>
        <v>2.103564269319143</v>
      </c>
      <c r="K145" s="193">
        <f t="shared" si="176"/>
        <v>2.4366891774467931</v>
      </c>
      <c r="L145" s="193">
        <f t="shared" si="176"/>
        <v>2.2871986649602278</v>
      </c>
      <c r="M145" s="193">
        <f t="shared" si="176"/>
        <v>2.0276003935787474</v>
      </c>
      <c r="N145" s="193">
        <f t="shared" si="176"/>
        <v>1.8472698657080591</v>
      </c>
      <c r="O145" s="193">
        <f t="shared" si="176"/>
        <v>1.7360631494721213</v>
      </c>
      <c r="P145" s="193">
        <f t="shared" si="176"/>
        <v>1.5820723347846475</v>
      </c>
      <c r="Q145" s="193">
        <f t="shared" si="176"/>
        <v>1.5314021659439179</v>
      </c>
      <c r="R145" s="193">
        <f t="shared" ref="R145:V145" si="177">IF(R115=0,0,R115/R$19)</f>
        <v>1.5855626159839376</v>
      </c>
      <c r="S145" s="193">
        <f t="shared" si="177"/>
        <v>1.5953707927723837</v>
      </c>
      <c r="T145" s="193">
        <f t="shared" si="177"/>
        <v>1.5165891970558083</v>
      </c>
      <c r="U145" s="193">
        <f t="shared" si="177"/>
        <v>1.4819066214729726</v>
      </c>
      <c r="V145" s="193">
        <f t="shared" si="177"/>
        <v>1.4295549273646955</v>
      </c>
      <c r="W145" s="193">
        <f t="shared" ref="W145" si="178">IF(W115=0,0,W115/W$19)</f>
        <v>1.4652921976886866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5933.1370122961889</v>
      </c>
      <c r="C150" s="203">
        <f t="shared" si="182"/>
        <v>6684.9096453280572</v>
      </c>
      <c r="D150" s="203">
        <f t="shared" si="182"/>
        <v>6704.964865820275</v>
      </c>
      <c r="E150" s="203">
        <f t="shared" si="182"/>
        <v>7305.7629702716395</v>
      </c>
      <c r="F150" s="203">
        <f t="shared" si="182"/>
        <v>7288.6661363649564</v>
      </c>
      <c r="G150" s="203">
        <f t="shared" si="182"/>
        <v>7610.2514091732482</v>
      </c>
      <c r="H150" s="203">
        <f t="shared" si="182"/>
        <v>7155.8110204158293</v>
      </c>
      <c r="I150" s="203">
        <f t="shared" si="182"/>
        <v>6798.8153554049713</v>
      </c>
      <c r="J150" s="203">
        <f t="shared" si="182"/>
        <v>6956.8004578884747</v>
      </c>
      <c r="K150" s="203">
        <f t="shared" si="182"/>
        <v>7105.0945334767603</v>
      </c>
      <c r="L150" s="203">
        <f t="shared" si="182"/>
        <v>7448.6524852034036</v>
      </c>
      <c r="M150" s="203">
        <f t="shared" si="182"/>
        <v>7128.1107971664305</v>
      </c>
      <c r="N150" s="203">
        <f t="shared" si="182"/>
        <v>6926.5717551796261</v>
      </c>
      <c r="O150" s="203">
        <f t="shared" si="182"/>
        <v>6762.8850765108582</v>
      </c>
      <c r="P150" s="203">
        <f t="shared" si="182"/>
        <v>6068.9282235202927</v>
      </c>
      <c r="Q150" s="203">
        <f t="shared" si="182"/>
        <v>6647.3866096642241</v>
      </c>
      <c r="R150" s="203">
        <f t="shared" ref="R150:V150" si="183">IF(R96=0,0,R96/R$17)</f>
        <v>6642.338251959296</v>
      </c>
      <c r="S150" s="203">
        <f t="shared" si="183"/>
        <v>6654.1828741087638</v>
      </c>
      <c r="T150" s="203">
        <f t="shared" si="183"/>
        <v>6469.7080228854356</v>
      </c>
      <c r="U150" s="203">
        <f t="shared" si="183"/>
        <v>6345.8122988651812</v>
      </c>
      <c r="V150" s="203">
        <f t="shared" si="183"/>
        <v>6483.9938740785528</v>
      </c>
      <c r="W150" s="203">
        <f t="shared" ref="W150" si="184">IF(W96=0,0,W96/W$17)</f>
        <v>6989.8125908152288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5363.7806586824245</v>
      </c>
      <c r="C151" s="192">
        <f t="shared" si="185"/>
        <v>6076.2522117672252</v>
      </c>
      <c r="D151" s="192">
        <f t="shared" si="185"/>
        <v>6074.0717214440183</v>
      </c>
      <c r="E151" s="192">
        <f t="shared" si="185"/>
        <v>6647.0345705551144</v>
      </c>
      <c r="F151" s="192">
        <f t="shared" si="185"/>
        <v>6605.3541626094175</v>
      </c>
      <c r="G151" s="192">
        <f t="shared" si="185"/>
        <v>6903.9118274409739</v>
      </c>
      <c r="H151" s="192">
        <f t="shared" si="185"/>
        <v>6431.6983031760419</v>
      </c>
      <c r="I151" s="192">
        <f t="shared" si="185"/>
        <v>6058.0212148681812</v>
      </c>
      <c r="J151" s="192">
        <f t="shared" si="185"/>
        <v>6197.3375234486512</v>
      </c>
      <c r="K151" s="192">
        <f t="shared" si="185"/>
        <v>6333.154915310769</v>
      </c>
      <c r="L151" s="192">
        <f t="shared" si="185"/>
        <v>6668.913633089951</v>
      </c>
      <c r="M151" s="192">
        <f t="shared" si="185"/>
        <v>6345.519752477665</v>
      </c>
      <c r="N151" s="192">
        <f t="shared" si="185"/>
        <v>6139.4100744533162</v>
      </c>
      <c r="O151" s="192">
        <f t="shared" si="185"/>
        <v>5971.1358612713675</v>
      </c>
      <c r="P151" s="192">
        <f t="shared" si="185"/>
        <v>5274.5370036153899</v>
      </c>
      <c r="Q151" s="192">
        <f t="shared" si="185"/>
        <v>5843.6975414636772</v>
      </c>
      <c r="R151" s="192">
        <f t="shared" ref="R151:V151" si="186">IF(R97=0,0,R97/R$17)</f>
        <v>5826.981501695408</v>
      </c>
      <c r="S151" s="192">
        <f t="shared" si="186"/>
        <v>5821.5352225525094</v>
      </c>
      <c r="T151" s="192">
        <f t="shared" si="186"/>
        <v>5638.928715349407</v>
      </c>
      <c r="U151" s="192">
        <f t="shared" si="186"/>
        <v>5507.1589092327795</v>
      </c>
      <c r="V151" s="192">
        <f t="shared" si="186"/>
        <v>5639.7214615481653</v>
      </c>
      <c r="W151" s="192">
        <f t="shared" ref="W151" si="187">IF(W97=0,0,W97/W$17)</f>
        <v>6110.3693959952261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4290.545426043167</v>
      </c>
      <c r="C152" s="74">
        <f t="shared" si="188"/>
        <v>4970.1718486110394</v>
      </c>
      <c r="D152" s="74">
        <f t="shared" si="188"/>
        <v>4925.3835020842662</v>
      </c>
      <c r="E152" s="74">
        <f t="shared" si="188"/>
        <v>5522.9155772672493</v>
      </c>
      <c r="F152" s="74">
        <f t="shared" si="188"/>
        <v>5444.2765872873279</v>
      </c>
      <c r="G152" s="74">
        <f t="shared" si="188"/>
        <v>5700.2674611168832</v>
      </c>
      <c r="H152" s="74">
        <f t="shared" si="188"/>
        <v>5179.2522584943026</v>
      </c>
      <c r="I152" s="74">
        <f t="shared" si="188"/>
        <v>4816.8072240632564</v>
      </c>
      <c r="J152" s="74">
        <f t="shared" si="188"/>
        <v>4918.5382921222799</v>
      </c>
      <c r="K152" s="74">
        <f t="shared" si="188"/>
        <v>5071.6525024058947</v>
      </c>
      <c r="L152" s="74">
        <f t="shared" si="188"/>
        <v>5404.4428241356181</v>
      </c>
      <c r="M152" s="74">
        <f t="shared" si="188"/>
        <v>5132.0346543258429</v>
      </c>
      <c r="N152" s="74">
        <f t="shared" si="188"/>
        <v>4944.4580782910543</v>
      </c>
      <c r="O152" s="74">
        <f t="shared" si="188"/>
        <v>4846.5744454706155</v>
      </c>
      <c r="P152" s="74">
        <f t="shared" si="188"/>
        <v>4199.7580112283376</v>
      </c>
      <c r="Q152" s="74">
        <f t="shared" si="188"/>
        <v>4738.9956829115035</v>
      </c>
      <c r="R152" s="74">
        <f t="shared" ref="R152:V152" si="189">IF(R98=0,0,R98/R$17)</f>
        <v>4720.910837404077</v>
      </c>
      <c r="S152" s="74">
        <f t="shared" si="189"/>
        <v>4683.5733166680729</v>
      </c>
      <c r="T152" s="74">
        <f t="shared" si="189"/>
        <v>4516.4767803354862</v>
      </c>
      <c r="U152" s="74">
        <f t="shared" si="189"/>
        <v>4396.1875533038119</v>
      </c>
      <c r="V152" s="74">
        <f t="shared" si="189"/>
        <v>4529.2365465910143</v>
      </c>
      <c r="W152" s="74">
        <f t="shared" ref="W152" si="190">IF(W98=0,0,W98/W$17)</f>
        <v>4928.3725772409598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26.171600069916106</v>
      </c>
      <c r="C153" s="74">
        <f t="shared" si="191"/>
        <v>25.670512721038666</v>
      </c>
      <c r="D153" s="74">
        <f t="shared" si="191"/>
        <v>24.600828940630702</v>
      </c>
      <c r="E153" s="74">
        <f t="shared" si="191"/>
        <v>58.635839032515626</v>
      </c>
      <c r="F153" s="74">
        <f t="shared" si="191"/>
        <v>26.560126299587804</v>
      </c>
      <c r="G153" s="74">
        <f t="shared" si="191"/>
        <v>34.983873588052496</v>
      </c>
      <c r="H153" s="74">
        <f t="shared" si="191"/>
        <v>55.202667416752412</v>
      </c>
      <c r="I153" s="74">
        <f t="shared" si="191"/>
        <v>71.897979105586487</v>
      </c>
      <c r="J153" s="74">
        <f t="shared" si="191"/>
        <v>76.228377130098963</v>
      </c>
      <c r="K153" s="74">
        <f t="shared" si="191"/>
        <v>75.022938340138651</v>
      </c>
      <c r="L153" s="74">
        <f t="shared" si="191"/>
        <v>95.377807091702508</v>
      </c>
      <c r="M153" s="74">
        <f t="shared" si="191"/>
        <v>122.60814029206314</v>
      </c>
      <c r="N153" s="74">
        <f t="shared" si="191"/>
        <v>126.62199182950903</v>
      </c>
      <c r="O153" s="74">
        <f t="shared" si="191"/>
        <v>101.83153950310815</v>
      </c>
      <c r="P153" s="74">
        <f t="shared" si="191"/>
        <v>79.294111047717095</v>
      </c>
      <c r="Q153" s="74">
        <f t="shared" si="191"/>
        <v>122.25509024387515</v>
      </c>
      <c r="R153" s="74">
        <f t="shared" ref="R153:V153" si="192">IF(R99=0,0,R99/R$17)</f>
        <v>101.78141538313407</v>
      </c>
      <c r="S153" s="74">
        <f t="shared" si="192"/>
        <v>122.04664945629374</v>
      </c>
      <c r="T153" s="74">
        <f t="shared" si="192"/>
        <v>125.80699132168129</v>
      </c>
      <c r="U153" s="74">
        <f t="shared" si="192"/>
        <v>126.79544964765225</v>
      </c>
      <c r="V153" s="74">
        <f t="shared" si="192"/>
        <v>124.71297577435476</v>
      </c>
      <c r="W153" s="74">
        <f t="shared" ref="W153" si="193">IF(W99=0,0,W99/W$17)</f>
        <v>136.06466174996461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572.98691176688567</v>
      </c>
      <c r="C154" s="74">
        <f t="shared" si="194"/>
        <v>583.15824830411509</v>
      </c>
      <c r="D154" s="74">
        <f t="shared" si="194"/>
        <v>614.24017401426647</v>
      </c>
      <c r="E154" s="74">
        <f t="shared" si="194"/>
        <v>568.31327705804586</v>
      </c>
      <c r="F154" s="74">
        <f t="shared" si="194"/>
        <v>618.48550533793048</v>
      </c>
      <c r="G154" s="74">
        <f t="shared" si="194"/>
        <v>636.29607684809139</v>
      </c>
      <c r="H154" s="74">
        <f t="shared" si="194"/>
        <v>658.05959111985817</v>
      </c>
      <c r="I154" s="74">
        <f t="shared" si="194"/>
        <v>636.02450773503676</v>
      </c>
      <c r="J154" s="74">
        <f t="shared" si="194"/>
        <v>656.53447551005058</v>
      </c>
      <c r="K154" s="74">
        <f t="shared" si="194"/>
        <v>635.07105920687229</v>
      </c>
      <c r="L154" s="74">
        <f t="shared" si="194"/>
        <v>637.41824736905119</v>
      </c>
      <c r="M154" s="74">
        <f t="shared" si="194"/>
        <v>597.14159559903942</v>
      </c>
      <c r="N154" s="74">
        <f t="shared" si="194"/>
        <v>592.74391860275341</v>
      </c>
      <c r="O154" s="74">
        <f t="shared" si="194"/>
        <v>572.2023209333114</v>
      </c>
      <c r="P154" s="74">
        <f t="shared" si="194"/>
        <v>564.7466179829637</v>
      </c>
      <c r="Q154" s="74">
        <f t="shared" si="194"/>
        <v>555.32807000937316</v>
      </c>
      <c r="R154" s="74">
        <f t="shared" ref="R154:V154" si="195">IF(R100=0,0,R100/R$17)</f>
        <v>566.59854199129984</v>
      </c>
      <c r="S154" s="74">
        <f t="shared" si="195"/>
        <v>578.50503759819969</v>
      </c>
      <c r="T154" s="74">
        <f t="shared" si="195"/>
        <v>574.17621388179737</v>
      </c>
      <c r="U154" s="74">
        <f t="shared" si="195"/>
        <v>569.658441322925</v>
      </c>
      <c r="V154" s="74">
        <f t="shared" si="195"/>
        <v>572.20019612557269</v>
      </c>
      <c r="W154" s="74">
        <f t="shared" ref="W154" si="196">IF(W100=0,0,W100/W$17)</f>
        <v>610.66064487781216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474.07672080245425</v>
      </c>
      <c r="C155" s="193">
        <f t="shared" si="197"/>
        <v>497.25160213103254</v>
      </c>
      <c r="D155" s="193">
        <f t="shared" si="197"/>
        <v>509.84721640485526</v>
      </c>
      <c r="E155" s="193">
        <f t="shared" si="197"/>
        <v>497.16987719730434</v>
      </c>
      <c r="F155" s="193">
        <f t="shared" si="197"/>
        <v>516.03194368457139</v>
      </c>
      <c r="G155" s="193">
        <f t="shared" si="197"/>
        <v>532.36441588794821</v>
      </c>
      <c r="H155" s="193">
        <f t="shared" si="197"/>
        <v>539.18378614512937</v>
      </c>
      <c r="I155" s="193">
        <f t="shared" si="197"/>
        <v>533.29150396430032</v>
      </c>
      <c r="J155" s="193">
        <f t="shared" si="197"/>
        <v>546.03637868622241</v>
      </c>
      <c r="K155" s="193">
        <f t="shared" si="197"/>
        <v>551.40841535786205</v>
      </c>
      <c r="L155" s="193">
        <f t="shared" si="197"/>
        <v>531.67475449357994</v>
      </c>
      <c r="M155" s="193">
        <f t="shared" si="197"/>
        <v>493.73536226071968</v>
      </c>
      <c r="N155" s="193">
        <f t="shared" si="197"/>
        <v>475.58608572999918</v>
      </c>
      <c r="O155" s="193">
        <f t="shared" si="197"/>
        <v>450.52755536433415</v>
      </c>
      <c r="P155" s="193">
        <f t="shared" si="197"/>
        <v>430.73826335637131</v>
      </c>
      <c r="Q155" s="193">
        <f t="shared" si="197"/>
        <v>427.11869829892595</v>
      </c>
      <c r="R155" s="193">
        <f t="shared" ref="R155:V155" si="198">IF(R101=0,0,R101/R$17)</f>
        <v>437.69070691689762</v>
      </c>
      <c r="S155" s="193">
        <f t="shared" si="198"/>
        <v>437.41021882994278</v>
      </c>
      <c r="T155" s="193">
        <f t="shared" si="198"/>
        <v>422.46872981044095</v>
      </c>
      <c r="U155" s="193">
        <f t="shared" si="198"/>
        <v>414.51746495838938</v>
      </c>
      <c r="V155" s="193">
        <f t="shared" si="198"/>
        <v>413.57174305722327</v>
      </c>
      <c r="W155" s="193">
        <f t="shared" ref="W155" si="199">IF(W101=0,0,W101/W$17)</f>
        <v>435.27151212648857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569.35635361376535</v>
      </c>
      <c r="C156" s="77">
        <f t="shared" si="200"/>
        <v>608.65743356083078</v>
      </c>
      <c r="D156" s="77">
        <f t="shared" si="200"/>
        <v>630.89314437625603</v>
      </c>
      <c r="E156" s="77">
        <f t="shared" si="200"/>
        <v>658.72839971652604</v>
      </c>
      <c r="F156" s="77">
        <f t="shared" si="200"/>
        <v>683.31197375553973</v>
      </c>
      <c r="G156" s="77">
        <f t="shared" si="200"/>
        <v>706.33958173227359</v>
      </c>
      <c r="H156" s="77">
        <f t="shared" si="200"/>
        <v>724.11271723978621</v>
      </c>
      <c r="I156" s="77">
        <f t="shared" si="200"/>
        <v>740.79414053679022</v>
      </c>
      <c r="J156" s="77">
        <f t="shared" si="200"/>
        <v>759.46293443982438</v>
      </c>
      <c r="K156" s="77">
        <f t="shared" si="200"/>
        <v>771.93961816599096</v>
      </c>
      <c r="L156" s="77">
        <f t="shared" si="200"/>
        <v>779.73885211345055</v>
      </c>
      <c r="M156" s="77">
        <f t="shared" si="200"/>
        <v>782.59104468876467</v>
      </c>
      <c r="N156" s="77">
        <f t="shared" si="200"/>
        <v>787.16168072630865</v>
      </c>
      <c r="O156" s="77">
        <f t="shared" si="200"/>
        <v>791.74921523949092</v>
      </c>
      <c r="P156" s="77">
        <f t="shared" si="200"/>
        <v>794.39121990490344</v>
      </c>
      <c r="Q156" s="77">
        <f t="shared" si="200"/>
        <v>803.68906820054679</v>
      </c>
      <c r="R156" s="77">
        <f t="shared" ref="R156:V156" si="201">IF(R102=0,0,R102/R$17)</f>
        <v>815.35675026388674</v>
      </c>
      <c r="S156" s="77">
        <f t="shared" si="201"/>
        <v>832.64765155625366</v>
      </c>
      <c r="T156" s="77">
        <f t="shared" si="201"/>
        <v>830.77930753602902</v>
      </c>
      <c r="U156" s="77">
        <f t="shared" si="201"/>
        <v>838.65338963240094</v>
      </c>
      <c r="V156" s="77">
        <f t="shared" si="201"/>
        <v>844.27241253038869</v>
      </c>
      <c r="W156" s="77">
        <f t="shared" ref="W156" si="202">IF(W102=0,0,W102/W$17)</f>
        <v>879.44319482000299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2659.3585085156283</v>
      </c>
      <c r="C158" s="153">
        <f t="shared" si="203"/>
        <v>3024.1905155778445</v>
      </c>
      <c r="D158" s="153">
        <f t="shared" si="203"/>
        <v>3071.2736946053828</v>
      </c>
      <c r="E158" s="153">
        <f t="shared" si="203"/>
        <v>3423.8525864765475</v>
      </c>
      <c r="F158" s="153">
        <f t="shared" si="203"/>
        <v>3426.4769268520818</v>
      </c>
      <c r="G158" s="153">
        <f t="shared" si="203"/>
        <v>3663.2236705982768</v>
      </c>
      <c r="H158" s="153">
        <f t="shared" si="203"/>
        <v>3530.1202705269448</v>
      </c>
      <c r="I158" s="153">
        <f t="shared" si="203"/>
        <v>3441.1220388525999</v>
      </c>
      <c r="J158" s="153">
        <f t="shared" si="203"/>
        <v>3612.8827176618843</v>
      </c>
      <c r="K158" s="153">
        <f t="shared" si="203"/>
        <v>3755.7785571736144</v>
      </c>
      <c r="L158" s="153">
        <f t="shared" si="203"/>
        <v>4083.5005823277684</v>
      </c>
      <c r="M158" s="153">
        <f t="shared" si="203"/>
        <v>4050.9448964419375</v>
      </c>
      <c r="N158" s="153">
        <f t="shared" si="203"/>
        <v>4054.843431654137</v>
      </c>
      <c r="O158" s="153">
        <f t="shared" si="203"/>
        <v>4006.9497320162241</v>
      </c>
      <c r="P158" s="153">
        <f t="shared" si="203"/>
        <v>3541.6347504855848</v>
      </c>
      <c r="Q158" s="153">
        <f t="shared" si="203"/>
        <v>4043.7060219356767</v>
      </c>
      <c r="R158" s="153">
        <f t="shared" ref="R158:V158" si="204">IF(R104=0,0,R104/R$17)</f>
        <v>4034.7621345492694</v>
      </c>
      <c r="S158" s="153">
        <f t="shared" si="204"/>
        <v>4151.9043939294597</v>
      </c>
      <c r="T158" s="153">
        <f t="shared" si="204"/>
        <v>4108.970276217673</v>
      </c>
      <c r="U158" s="153">
        <f t="shared" si="204"/>
        <v>4092.2556487017678</v>
      </c>
      <c r="V158" s="153">
        <f t="shared" si="204"/>
        <v>4239.2066668253046</v>
      </c>
      <c r="W158" s="153">
        <f t="shared" ref="W158" si="205">IF(W104=0,0,W104/W$17)</f>
        <v>4672.2010254721517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1977.6656226989505</v>
      </c>
      <c r="C159" s="74">
        <f t="shared" si="206"/>
        <v>2325.7765673013591</v>
      </c>
      <c r="D159" s="74">
        <f t="shared" si="206"/>
        <v>2337.9295337204871</v>
      </c>
      <c r="E159" s="74">
        <f t="shared" si="206"/>
        <v>2660.9507078287411</v>
      </c>
      <c r="F159" s="74">
        <f t="shared" si="206"/>
        <v>2675.3772557157859</v>
      </c>
      <c r="G159" s="74">
        <f t="shared" si="206"/>
        <v>2864.1202248667287</v>
      </c>
      <c r="H159" s="74">
        <f t="shared" si="206"/>
        <v>2653.9206165163614</v>
      </c>
      <c r="I159" s="74">
        <f t="shared" si="206"/>
        <v>2535.5727977067286</v>
      </c>
      <c r="J159" s="74">
        <f t="shared" si="206"/>
        <v>2664.9199812446122</v>
      </c>
      <c r="K159" s="74">
        <f t="shared" si="206"/>
        <v>2818.9737645183104</v>
      </c>
      <c r="L159" s="74">
        <f t="shared" si="206"/>
        <v>3092.7368719111123</v>
      </c>
      <c r="M159" s="74">
        <f t="shared" si="206"/>
        <v>3020.4699709084862</v>
      </c>
      <c r="N159" s="74">
        <f t="shared" si="206"/>
        <v>3009.6931641345236</v>
      </c>
      <c r="O159" s="74">
        <f t="shared" si="206"/>
        <v>3042.8315180555301</v>
      </c>
      <c r="P159" s="74">
        <f t="shared" si="206"/>
        <v>2648.3155752106513</v>
      </c>
      <c r="Q159" s="74">
        <f t="shared" si="206"/>
        <v>3007.9934772552206</v>
      </c>
      <c r="R159" s="74">
        <f t="shared" ref="R159:V159" si="207">IF(R105=0,0,R105/R$17)</f>
        <v>3031.9793709876108</v>
      </c>
      <c r="S159" s="74">
        <f t="shared" si="207"/>
        <v>3052.5595559479511</v>
      </c>
      <c r="T159" s="74">
        <f t="shared" si="207"/>
        <v>2986.1087495302486</v>
      </c>
      <c r="U159" s="74">
        <f t="shared" si="207"/>
        <v>2951.168908751195</v>
      </c>
      <c r="V159" s="74">
        <f t="shared" si="207"/>
        <v>3082.8938363866855</v>
      </c>
      <c r="W159" s="74">
        <f t="shared" ref="W159" si="208">IF(W105=0,0,W105/W$17)</f>
        <v>3409.6604134015993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45.283416822555637</v>
      </c>
      <c r="C160" s="74">
        <f t="shared" si="209"/>
        <v>46.844000590650886</v>
      </c>
      <c r="D160" s="74">
        <f t="shared" si="209"/>
        <v>47.30890487565474</v>
      </c>
      <c r="E160" s="74">
        <f t="shared" si="209"/>
        <v>120.29840470632544</v>
      </c>
      <c r="F160" s="74">
        <f t="shared" si="209"/>
        <v>58.073716657016</v>
      </c>
      <c r="G160" s="74">
        <f t="shared" si="209"/>
        <v>80.631856022112103</v>
      </c>
      <c r="H160" s="74">
        <f t="shared" si="209"/>
        <v>134.26741684799757</v>
      </c>
      <c r="I160" s="74">
        <f t="shared" si="209"/>
        <v>180.97495583997491</v>
      </c>
      <c r="J160" s="74">
        <f t="shared" si="209"/>
        <v>195.76031455340183</v>
      </c>
      <c r="K160" s="74">
        <f t="shared" si="209"/>
        <v>197.61308746552206</v>
      </c>
      <c r="L160" s="74">
        <f t="shared" si="209"/>
        <v>256.63031365618474</v>
      </c>
      <c r="M160" s="74">
        <f t="shared" si="209"/>
        <v>338.07334074082075</v>
      </c>
      <c r="N160" s="74">
        <f t="shared" si="209"/>
        <v>358.51247321071008</v>
      </c>
      <c r="O160" s="74">
        <f t="shared" si="209"/>
        <v>298.87483459742953</v>
      </c>
      <c r="P160" s="74">
        <f t="shared" si="209"/>
        <v>241.06915173054696</v>
      </c>
      <c r="Q160" s="74">
        <f t="shared" si="209"/>
        <v>385.86303251089254</v>
      </c>
      <c r="R160" s="74">
        <f t="shared" ref="R160:V160" si="210">IF(R106=0,0,R106/R$17)</f>
        <v>332.89362569779013</v>
      </c>
      <c r="S160" s="74">
        <f t="shared" si="210"/>
        <v>412.79068533885891</v>
      </c>
      <c r="T160" s="74">
        <f t="shared" si="210"/>
        <v>438.24678067765524</v>
      </c>
      <c r="U160" s="74">
        <f t="shared" si="210"/>
        <v>453.1114331107471</v>
      </c>
      <c r="V160" s="74">
        <f t="shared" si="210"/>
        <v>456.57451908446882</v>
      </c>
      <c r="W160" s="74">
        <f t="shared" ref="W160" si="211">IF(W106=0,0,W106/W$17)</f>
        <v>509.01228943482238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320.16875479185109</v>
      </c>
      <c r="C161" s="74">
        <f t="shared" si="212"/>
        <v>327.59204292139077</v>
      </c>
      <c r="D161" s="74">
        <f t="shared" si="212"/>
        <v>347.84640178439372</v>
      </c>
      <c r="E161" s="74">
        <f t="shared" si="212"/>
        <v>323.10555874812343</v>
      </c>
      <c r="F161" s="74">
        <f t="shared" si="212"/>
        <v>355.79197035730948</v>
      </c>
      <c r="G161" s="74">
        <f t="shared" si="212"/>
        <v>369.82098247121343</v>
      </c>
      <c r="H161" s="74">
        <f t="shared" si="212"/>
        <v>386.55300945685258</v>
      </c>
      <c r="I161" s="74">
        <f t="shared" si="212"/>
        <v>377.67592919338227</v>
      </c>
      <c r="J161" s="74">
        <f t="shared" si="212"/>
        <v>394.28030244398605</v>
      </c>
      <c r="K161" s="74">
        <f t="shared" si="212"/>
        <v>385.61652232572885</v>
      </c>
      <c r="L161" s="74">
        <f t="shared" si="212"/>
        <v>392.06163079697546</v>
      </c>
      <c r="M161" s="74">
        <f t="shared" si="212"/>
        <v>373.29664815016656</v>
      </c>
      <c r="N161" s="74">
        <f t="shared" si="212"/>
        <v>377.37385167818115</v>
      </c>
      <c r="O161" s="74">
        <f t="shared" si="212"/>
        <v>370.94977197460759</v>
      </c>
      <c r="P161" s="74">
        <f t="shared" si="212"/>
        <v>369.3191547746992</v>
      </c>
      <c r="Q161" s="74">
        <f t="shared" si="212"/>
        <v>367.67686839138167</v>
      </c>
      <c r="R161" s="74">
        <f t="shared" ref="R161:V161" si="213">IF(R107=0,0,R107/R$17)</f>
        <v>380.32221969348296</v>
      </c>
      <c r="S161" s="74">
        <f t="shared" si="213"/>
        <v>395.32020663031648</v>
      </c>
      <c r="T161" s="74">
        <f t="shared" si="213"/>
        <v>400.58987087946161</v>
      </c>
      <c r="U161" s="74">
        <f t="shared" si="213"/>
        <v>406.07017978913285</v>
      </c>
      <c r="V161" s="74">
        <f t="shared" si="213"/>
        <v>416.08920843450738</v>
      </c>
      <c r="W161" s="74">
        <f t="shared" ref="W161" si="214">IF(W107=0,0,W107/W$17)</f>
        <v>450.89982426449399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316.24071420227131</v>
      </c>
      <c r="C162" s="77">
        <f t="shared" si="215"/>
        <v>323.97790476444334</v>
      </c>
      <c r="D162" s="77">
        <f t="shared" si="215"/>
        <v>338.18885422484698</v>
      </c>
      <c r="E162" s="77">
        <f t="shared" si="215"/>
        <v>319.49791519335719</v>
      </c>
      <c r="F162" s="77">
        <f t="shared" si="215"/>
        <v>337.23398412197042</v>
      </c>
      <c r="G162" s="77">
        <f t="shared" si="215"/>
        <v>348.65060723822268</v>
      </c>
      <c r="H162" s="77">
        <f t="shared" si="215"/>
        <v>355.37922770573346</v>
      </c>
      <c r="I162" s="77">
        <f t="shared" si="215"/>
        <v>346.8983561125138</v>
      </c>
      <c r="J162" s="77">
        <f t="shared" si="215"/>
        <v>357.92211941988461</v>
      </c>
      <c r="K162" s="77">
        <f t="shared" si="215"/>
        <v>353.57518286405315</v>
      </c>
      <c r="L162" s="77">
        <f t="shared" si="215"/>
        <v>342.07176596349558</v>
      </c>
      <c r="M162" s="77">
        <f t="shared" si="215"/>
        <v>319.10493664246354</v>
      </c>
      <c r="N162" s="77">
        <f t="shared" si="215"/>
        <v>309.26394263072234</v>
      </c>
      <c r="O162" s="77">
        <f t="shared" si="215"/>
        <v>294.29360738865705</v>
      </c>
      <c r="P162" s="77">
        <f t="shared" si="215"/>
        <v>282.93086876968727</v>
      </c>
      <c r="Q162" s="77">
        <f t="shared" si="215"/>
        <v>282.17264377818202</v>
      </c>
      <c r="R162" s="77">
        <f t="shared" ref="R162:V162" si="216">IF(R108=0,0,R108/R$17)</f>
        <v>289.56691817038603</v>
      </c>
      <c r="S162" s="77">
        <f t="shared" si="216"/>
        <v>291.23394601233412</v>
      </c>
      <c r="T162" s="77">
        <f t="shared" si="216"/>
        <v>284.02487513030769</v>
      </c>
      <c r="U162" s="77">
        <f t="shared" si="216"/>
        <v>281.90512705069295</v>
      </c>
      <c r="V162" s="77">
        <f t="shared" si="216"/>
        <v>283.64910291964327</v>
      </c>
      <c r="W162" s="77">
        <f t="shared" ref="W162" si="217">IF(W108=0,0,W108/W$17)</f>
        <v>302.62849837123628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426.9104957228472</v>
      </c>
      <c r="C164" s="203">
        <f t="shared" si="218"/>
        <v>486.70465346465517</v>
      </c>
      <c r="D164" s="203">
        <f t="shared" si="218"/>
        <v>509.20444250996513</v>
      </c>
      <c r="E164" s="203">
        <f t="shared" si="218"/>
        <v>553.99067336154008</v>
      </c>
      <c r="F164" s="203">
        <f t="shared" si="218"/>
        <v>547.50662855616656</v>
      </c>
      <c r="G164" s="203">
        <f t="shared" si="218"/>
        <v>558.23224915857884</v>
      </c>
      <c r="H164" s="203">
        <f t="shared" si="218"/>
        <v>512.26996972280745</v>
      </c>
      <c r="I164" s="203">
        <f t="shared" si="218"/>
        <v>462.32714827067394</v>
      </c>
      <c r="J164" s="203">
        <f t="shared" si="218"/>
        <v>470.02809205172491</v>
      </c>
      <c r="K164" s="203">
        <f t="shared" si="218"/>
        <v>483.97787357916695</v>
      </c>
      <c r="L164" s="203">
        <f t="shared" si="218"/>
        <v>492.69288026276558</v>
      </c>
      <c r="M164" s="203">
        <f t="shared" si="218"/>
        <v>445.98156946490286</v>
      </c>
      <c r="N164" s="203">
        <f t="shared" si="218"/>
        <v>404.38575470447819</v>
      </c>
      <c r="O164" s="203">
        <f t="shared" si="218"/>
        <v>380.38884453349749</v>
      </c>
      <c r="P164" s="203">
        <f t="shared" si="218"/>
        <v>330.39004791597665</v>
      </c>
      <c r="Q164" s="203">
        <f t="shared" si="218"/>
        <v>351.48267720568145</v>
      </c>
      <c r="R164" s="203">
        <f t="shared" ref="R164:V164" si="219">IF(R110=0,0,R110/R$17)</f>
        <v>363.73214469575174</v>
      </c>
      <c r="S164" s="203">
        <f t="shared" si="219"/>
        <v>372.24000233979348</v>
      </c>
      <c r="T164" s="203">
        <f t="shared" si="219"/>
        <v>354.93258032591956</v>
      </c>
      <c r="U164" s="203">
        <f t="shared" si="219"/>
        <v>338.44511607003125</v>
      </c>
      <c r="V164" s="203">
        <f t="shared" si="219"/>
        <v>358.79527749118131</v>
      </c>
      <c r="W164" s="203">
        <f t="shared" ref="W164" si="220">IF(W110=0,0,W110/W$17)</f>
        <v>370.07613301604982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426.9104957228472</v>
      </c>
      <c r="C165" s="192">
        <f t="shared" si="221"/>
        <v>486.70465346465517</v>
      </c>
      <c r="D165" s="192">
        <f t="shared" si="221"/>
        <v>509.20444250996513</v>
      </c>
      <c r="E165" s="192">
        <f t="shared" si="221"/>
        <v>553.99067336154008</v>
      </c>
      <c r="F165" s="192">
        <f t="shared" si="221"/>
        <v>547.50662855616656</v>
      </c>
      <c r="G165" s="192">
        <f t="shared" si="221"/>
        <v>558.23224915857884</v>
      </c>
      <c r="H165" s="192">
        <f t="shared" si="221"/>
        <v>512.26996972280745</v>
      </c>
      <c r="I165" s="192">
        <f t="shared" si="221"/>
        <v>462.32714827067394</v>
      </c>
      <c r="J165" s="192">
        <f t="shared" si="221"/>
        <v>470.02809205172491</v>
      </c>
      <c r="K165" s="192">
        <f t="shared" si="221"/>
        <v>483.97787357916695</v>
      </c>
      <c r="L165" s="192">
        <f t="shared" si="221"/>
        <v>492.69288026276558</v>
      </c>
      <c r="M165" s="192">
        <f t="shared" si="221"/>
        <v>445.98156946490286</v>
      </c>
      <c r="N165" s="192">
        <f t="shared" si="221"/>
        <v>404.38575470447819</v>
      </c>
      <c r="O165" s="192">
        <f t="shared" si="221"/>
        <v>380.38884453349749</v>
      </c>
      <c r="P165" s="192">
        <f t="shared" si="221"/>
        <v>330.39004791597665</v>
      </c>
      <c r="Q165" s="192">
        <f t="shared" si="221"/>
        <v>351.48267720568145</v>
      </c>
      <c r="R165" s="192">
        <f t="shared" ref="R165:V165" si="222">IF(R111=0,0,R111/R$17)</f>
        <v>363.73214469575174</v>
      </c>
      <c r="S165" s="192">
        <f t="shared" si="222"/>
        <v>372.24000233979348</v>
      </c>
      <c r="T165" s="192">
        <f t="shared" si="222"/>
        <v>354.93258032591956</v>
      </c>
      <c r="U165" s="192">
        <f t="shared" si="222"/>
        <v>338.44511607003125</v>
      </c>
      <c r="V165" s="192">
        <f t="shared" si="222"/>
        <v>358.79527749118131</v>
      </c>
      <c r="W165" s="192">
        <f t="shared" ref="W165" si="223">IF(W111=0,0,W111/W$17)</f>
        <v>370.07613301604982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350.22835805909085</v>
      </c>
      <c r="C166" s="74">
        <f t="shared" si="224"/>
        <v>396.36991463145239</v>
      </c>
      <c r="D166" s="74">
        <f t="shared" si="224"/>
        <v>420.79344836433347</v>
      </c>
      <c r="E166" s="74">
        <f t="shared" si="224"/>
        <v>454.5406450813278</v>
      </c>
      <c r="F166" s="74">
        <f t="shared" si="224"/>
        <v>449.21110477528327</v>
      </c>
      <c r="G166" s="74">
        <f t="shared" si="224"/>
        <v>456.77996919172108</v>
      </c>
      <c r="H166" s="74">
        <f t="shared" si="224"/>
        <v>409.29903321724254</v>
      </c>
      <c r="I166" s="74">
        <f t="shared" si="224"/>
        <v>356.71614406489857</v>
      </c>
      <c r="J166" s="74">
        <f t="shared" si="224"/>
        <v>362.69974391422443</v>
      </c>
      <c r="K166" s="74">
        <f t="shared" si="224"/>
        <v>367.59741569749377</v>
      </c>
      <c r="L166" s="74">
        <f t="shared" si="224"/>
        <v>381.1273717711876</v>
      </c>
      <c r="M166" s="74">
        <f t="shared" si="224"/>
        <v>347.44222004354265</v>
      </c>
      <c r="N166" s="74">
        <f t="shared" si="224"/>
        <v>312.46683313955208</v>
      </c>
      <c r="O166" s="74">
        <f t="shared" si="224"/>
        <v>293.63314529526235</v>
      </c>
      <c r="P166" s="74">
        <f t="shared" si="224"/>
        <v>249.01227057190815</v>
      </c>
      <c r="Q166" s="74">
        <f t="shared" si="224"/>
        <v>273.92362293178905</v>
      </c>
      <c r="R166" s="74">
        <f t="shared" ref="R166:V166" si="225">IF(R112=0,0,R112/R$17)</f>
        <v>282.95661041957982</v>
      </c>
      <c r="S166" s="74">
        <f t="shared" si="225"/>
        <v>288.48164165209198</v>
      </c>
      <c r="T166" s="74">
        <f t="shared" si="225"/>
        <v>273.24264519830427</v>
      </c>
      <c r="U166" s="74">
        <f t="shared" si="225"/>
        <v>258.38493762668276</v>
      </c>
      <c r="V166" s="74">
        <f t="shared" si="225"/>
        <v>278.94398514503791</v>
      </c>
      <c r="W166" s="74">
        <f t="shared" ref="W166" si="226">IF(W112=0,0,W112/W$17)</f>
        <v>286.89273482649315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39.195544615971976</v>
      </c>
      <c r="C168" s="74">
        <f t="shared" si="230"/>
        <v>40.71586990461509</v>
      </c>
      <c r="D168" s="74">
        <f t="shared" si="230"/>
        <v>43.166185159841788</v>
      </c>
      <c r="E168" s="74">
        <f t="shared" si="230"/>
        <v>42.460398574167691</v>
      </c>
      <c r="F168" s="74">
        <f t="shared" si="230"/>
        <v>44.201915299832443</v>
      </c>
      <c r="G168" s="74">
        <f t="shared" si="230"/>
        <v>45.200257921047999</v>
      </c>
      <c r="H168" s="74">
        <f t="shared" si="230"/>
        <v>46.773340403728916</v>
      </c>
      <c r="I168" s="74">
        <f t="shared" si="230"/>
        <v>44.570514407016752</v>
      </c>
      <c r="J168" s="74">
        <f t="shared" si="230"/>
        <v>46.250655771580611</v>
      </c>
      <c r="K168" s="74">
        <f t="shared" si="230"/>
        <v>45.307809323227644</v>
      </c>
      <c r="L168" s="74">
        <f t="shared" si="230"/>
        <v>44.531153421308083</v>
      </c>
      <c r="M168" s="74">
        <f t="shared" si="230"/>
        <v>38.844479867481887</v>
      </c>
      <c r="N168" s="74">
        <f t="shared" si="230"/>
        <v>37.224724459348394</v>
      </c>
      <c r="O168" s="74">
        <f t="shared" si="230"/>
        <v>35.092135286244513</v>
      </c>
      <c r="P168" s="74">
        <f t="shared" si="230"/>
        <v>34.082930311856138</v>
      </c>
      <c r="Q168" s="74">
        <f t="shared" si="230"/>
        <v>31.528124987164652</v>
      </c>
      <c r="R168" s="74">
        <f t="shared" ref="R168:V168" si="231">IF(R114=0,0,R114/R$17)</f>
        <v>32.86844053576889</v>
      </c>
      <c r="S168" s="74">
        <f t="shared" si="231"/>
        <v>35.02448659067219</v>
      </c>
      <c r="T168" s="74">
        <f t="shared" si="231"/>
        <v>34.958640544694958</v>
      </c>
      <c r="U168" s="74">
        <f t="shared" si="231"/>
        <v>34.113345853509621</v>
      </c>
      <c r="V168" s="74">
        <f t="shared" si="231"/>
        <v>35.010484096602028</v>
      </c>
      <c r="W168" s="74">
        <f t="shared" ref="W168" si="232">IF(W114=0,0,W114/W$17)</f>
        <v>36.826818934263571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37.486593047784268</v>
      </c>
      <c r="C169" s="193">
        <f t="shared" si="233"/>
        <v>49.618868928587716</v>
      </c>
      <c r="D169" s="193">
        <f t="shared" si="233"/>
        <v>45.24480898578993</v>
      </c>
      <c r="E169" s="193">
        <f t="shared" si="233"/>
        <v>56.989629706044482</v>
      </c>
      <c r="F169" s="193">
        <f t="shared" si="233"/>
        <v>54.093608481050836</v>
      </c>
      <c r="G169" s="193">
        <f t="shared" si="233"/>
        <v>56.252022045809845</v>
      </c>
      <c r="H169" s="193">
        <f t="shared" si="233"/>
        <v>56.197596101835863</v>
      </c>
      <c r="I169" s="193">
        <f t="shared" si="233"/>
        <v>61.0404897987586</v>
      </c>
      <c r="J169" s="193">
        <f t="shared" si="233"/>
        <v>61.077692365919894</v>
      </c>
      <c r="K169" s="193">
        <f t="shared" si="233"/>
        <v>71.072648558445536</v>
      </c>
      <c r="L169" s="193">
        <f t="shared" si="233"/>
        <v>67.034355070269953</v>
      </c>
      <c r="M169" s="193">
        <f t="shared" si="233"/>
        <v>59.694869553878348</v>
      </c>
      <c r="N169" s="193">
        <f t="shared" si="233"/>
        <v>54.694197105577736</v>
      </c>
      <c r="O169" s="193">
        <f t="shared" si="233"/>
        <v>51.663563951990653</v>
      </c>
      <c r="P169" s="193">
        <f t="shared" si="233"/>
        <v>47.294847032212417</v>
      </c>
      <c r="Q169" s="193">
        <f t="shared" si="233"/>
        <v>46.030929286727769</v>
      </c>
      <c r="R169" s="193">
        <f t="shared" ref="R169:V169" si="234">IF(R115=0,0,R115/R$17)</f>
        <v>47.907093740403084</v>
      </c>
      <c r="S169" s="193">
        <f t="shared" si="234"/>
        <v>48.733874097029371</v>
      </c>
      <c r="T169" s="193">
        <f t="shared" si="234"/>
        <v>46.731294582920341</v>
      </c>
      <c r="U169" s="193">
        <f t="shared" si="234"/>
        <v>45.946832589838877</v>
      </c>
      <c r="V169" s="193">
        <f t="shared" si="234"/>
        <v>44.840808249541297</v>
      </c>
      <c r="W169" s="193">
        <f t="shared" ref="W169" si="235">IF(W115=0,0,W115/W$17)</f>
        <v>46.356579255293127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1615721</v>
      </c>
      <c r="C3" s="67">
        <f t="shared" si="0"/>
        <v>1589317</v>
      </c>
      <c r="D3" s="67">
        <f t="shared" si="0"/>
        <v>1581887</v>
      </c>
      <c r="E3" s="67">
        <f t="shared" si="0"/>
        <v>1575673</v>
      </c>
      <c r="F3" s="67">
        <f t="shared" si="0"/>
        <v>1569711</v>
      </c>
      <c r="G3" s="67">
        <f t="shared" si="0"/>
        <v>1565574</v>
      </c>
      <c r="H3" s="67">
        <f t="shared" si="0"/>
        <v>1562392</v>
      </c>
      <c r="I3" s="67">
        <f t="shared" si="0"/>
        <v>1560584</v>
      </c>
      <c r="J3" s="67">
        <f t="shared" si="0"/>
        <v>1560964</v>
      </c>
      <c r="K3" s="67">
        <f t="shared" si="0"/>
        <v>1561129</v>
      </c>
      <c r="L3" s="67">
        <f t="shared" si="0"/>
        <v>1559568</v>
      </c>
      <c r="M3" s="67">
        <f t="shared" si="0"/>
        <v>1554859</v>
      </c>
      <c r="N3" s="67">
        <f t="shared" si="0"/>
        <v>1551518</v>
      </c>
      <c r="O3" s="67">
        <f t="shared" si="0"/>
        <v>1547056</v>
      </c>
      <c r="P3" s="67">
        <f t="shared" si="0"/>
        <v>1540932</v>
      </c>
      <c r="Q3" s="67">
        <f t="shared" si="0"/>
        <v>1533690</v>
      </c>
      <c r="R3" s="67">
        <f t="shared" si="0"/>
        <v>1520562</v>
      </c>
      <c r="S3" s="67">
        <f t="shared" si="0"/>
        <v>1515583</v>
      </c>
      <c r="T3" s="67">
        <f t="shared" si="0"/>
        <v>1501643</v>
      </c>
      <c r="U3" s="67">
        <f t="shared" si="0"/>
        <v>1490860</v>
      </c>
      <c r="V3" s="67">
        <f t="shared" si="0"/>
        <v>1492521</v>
      </c>
      <c r="W3" s="67">
        <f t="shared" si="0"/>
        <v>1487523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1615721</v>
      </c>
      <c r="C4" s="71">
        <f t="shared" si="1"/>
        <v>1589317</v>
      </c>
      <c r="D4" s="71">
        <f t="shared" si="1"/>
        <v>1581887</v>
      </c>
      <c r="E4" s="71">
        <f t="shared" si="1"/>
        <v>1575673</v>
      </c>
      <c r="F4" s="71">
        <f t="shared" si="1"/>
        <v>1569711</v>
      </c>
      <c r="G4" s="71">
        <f t="shared" si="1"/>
        <v>1565574</v>
      </c>
      <c r="H4" s="71">
        <f t="shared" si="1"/>
        <v>1562392</v>
      </c>
      <c r="I4" s="71">
        <f t="shared" si="1"/>
        <v>1560584</v>
      </c>
      <c r="J4" s="71">
        <f t="shared" si="1"/>
        <v>1560964</v>
      </c>
      <c r="K4" s="71">
        <f t="shared" si="1"/>
        <v>1561129</v>
      </c>
      <c r="L4" s="71">
        <f t="shared" si="1"/>
        <v>1559568</v>
      </c>
      <c r="M4" s="71">
        <f t="shared" si="1"/>
        <v>1554859</v>
      </c>
      <c r="N4" s="71">
        <f t="shared" si="1"/>
        <v>1551518</v>
      </c>
      <c r="O4" s="71">
        <f t="shared" si="1"/>
        <v>1547056</v>
      </c>
      <c r="P4" s="71">
        <f t="shared" si="1"/>
        <v>1540932</v>
      </c>
      <c r="Q4" s="71">
        <f t="shared" si="1"/>
        <v>1533690</v>
      </c>
      <c r="R4" s="71">
        <f t="shared" ref="R4:V4" si="2">SUM(R5:R13)</f>
        <v>1520562</v>
      </c>
      <c r="S4" s="71">
        <f t="shared" si="2"/>
        <v>1515583</v>
      </c>
      <c r="T4" s="71">
        <f t="shared" si="2"/>
        <v>1501643</v>
      </c>
      <c r="U4" s="71">
        <f t="shared" si="2"/>
        <v>1490860</v>
      </c>
      <c r="V4" s="71">
        <f t="shared" si="2"/>
        <v>1492521</v>
      </c>
      <c r="W4" s="71">
        <f t="shared" ref="W4" si="3">SUM(W5:W13)</f>
        <v>1487523</v>
      </c>
      <c r="DA4" s="88" t="s">
        <v>334</v>
      </c>
    </row>
    <row r="5" spans="1:105" ht="12" customHeight="1" x14ac:dyDescent="0.25">
      <c r="A5" s="28" t="s">
        <v>51</v>
      </c>
      <c r="B5" s="82">
        <v>8610</v>
      </c>
      <c r="C5" s="82">
        <v>8036</v>
      </c>
      <c r="D5" s="82">
        <v>7717</v>
      </c>
      <c r="E5" s="82">
        <v>7742</v>
      </c>
      <c r="F5" s="82">
        <v>7398</v>
      </c>
      <c r="G5" s="82">
        <v>7171</v>
      </c>
      <c r="H5" s="82">
        <v>5974</v>
      </c>
      <c r="I5" s="82">
        <v>4681</v>
      </c>
      <c r="J5" s="82">
        <v>4229</v>
      </c>
      <c r="K5" s="82">
        <v>3901</v>
      </c>
      <c r="L5" s="82">
        <v>3837</v>
      </c>
      <c r="M5" s="82">
        <v>3745</v>
      </c>
      <c r="N5" s="82">
        <v>3692</v>
      </c>
      <c r="O5" s="82">
        <v>3622</v>
      </c>
      <c r="P5" s="82">
        <v>3379</v>
      </c>
      <c r="Q5" s="82">
        <v>3048</v>
      </c>
      <c r="R5" s="82">
        <v>2777</v>
      </c>
      <c r="S5" s="82">
        <v>2770</v>
      </c>
      <c r="T5" s="82">
        <v>2538</v>
      </c>
      <c r="U5" s="82">
        <v>2378</v>
      </c>
      <c r="V5" s="82">
        <v>2070</v>
      </c>
      <c r="W5" s="82">
        <v>1661</v>
      </c>
      <c r="DA5" s="89" t="s">
        <v>335</v>
      </c>
    </row>
    <row r="6" spans="1:105" ht="12" customHeight="1" x14ac:dyDescent="0.25">
      <c r="A6" s="28" t="s">
        <v>74</v>
      </c>
      <c r="B6" s="82">
        <v>11211</v>
      </c>
      <c r="C6" s="82">
        <v>8329</v>
      </c>
      <c r="D6" s="82">
        <v>6831</v>
      </c>
      <c r="E6" s="82">
        <v>5304</v>
      </c>
      <c r="F6" s="82">
        <v>4892</v>
      </c>
      <c r="G6" s="82">
        <v>5338</v>
      </c>
      <c r="H6" s="82">
        <v>6047</v>
      </c>
      <c r="I6" s="82">
        <v>6257</v>
      </c>
      <c r="J6" s="82">
        <v>6274</v>
      </c>
      <c r="K6" s="82">
        <v>6196</v>
      </c>
      <c r="L6" s="82">
        <v>5664</v>
      </c>
      <c r="M6" s="82">
        <v>4723</v>
      </c>
      <c r="N6" s="82">
        <v>4413</v>
      </c>
      <c r="O6" s="82">
        <v>4193</v>
      </c>
      <c r="P6" s="82">
        <v>4069</v>
      </c>
      <c r="Q6" s="82">
        <v>4204</v>
      </c>
      <c r="R6" s="82">
        <v>4083</v>
      </c>
      <c r="S6" s="82">
        <v>3869</v>
      </c>
      <c r="T6" s="82">
        <v>3609</v>
      </c>
      <c r="U6" s="82">
        <v>3559</v>
      </c>
      <c r="V6" s="82">
        <v>3549</v>
      </c>
      <c r="W6" s="82">
        <v>3523</v>
      </c>
      <c r="DA6" s="89" t="s">
        <v>336</v>
      </c>
    </row>
    <row r="7" spans="1:105" ht="12" customHeight="1" x14ac:dyDescent="0.25">
      <c r="A7" s="28" t="s">
        <v>205</v>
      </c>
      <c r="B7" s="82">
        <v>217353</v>
      </c>
      <c r="C7" s="82">
        <v>215363</v>
      </c>
      <c r="D7" s="82">
        <v>213196</v>
      </c>
      <c r="E7" s="82">
        <v>204278</v>
      </c>
      <c r="F7" s="82">
        <v>193278</v>
      </c>
      <c r="G7" s="82">
        <v>173097</v>
      </c>
      <c r="H7" s="82">
        <v>153750</v>
      </c>
      <c r="I7" s="82">
        <v>132892</v>
      </c>
      <c r="J7" s="82">
        <v>114388</v>
      </c>
      <c r="K7" s="82">
        <v>102512</v>
      </c>
      <c r="L7" s="82">
        <v>92340</v>
      </c>
      <c r="M7" s="82">
        <v>84497</v>
      </c>
      <c r="N7" s="82">
        <v>74698</v>
      </c>
      <c r="O7" s="82">
        <v>68018</v>
      </c>
      <c r="P7" s="82">
        <v>64187</v>
      </c>
      <c r="Q7" s="82">
        <v>65190</v>
      </c>
      <c r="R7" s="82">
        <v>65052</v>
      </c>
      <c r="S7" s="82">
        <v>62457</v>
      </c>
      <c r="T7" s="82">
        <v>56319</v>
      </c>
      <c r="U7" s="82">
        <v>47902</v>
      </c>
      <c r="V7" s="82">
        <v>42323</v>
      </c>
      <c r="W7" s="82">
        <v>36662</v>
      </c>
      <c r="DA7" s="89" t="s">
        <v>337</v>
      </c>
    </row>
    <row r="8" spans="1:105" ht="12" customHeight="1" x14ac:dyDescent="0.25">
      <c r="A8" s="28" t="s">
        <v>192</v>
      </c>
      <c r="B8" s="82">
        <v>343057</v>
      </c>
      <c r="C8" s="82">
        <v>338206</v>
      </c>
      <c r="D8" s="82">
        <v>340326</v>
      </c>
      <c r="E8" s="82">
        <v>344966</v>
      </c>
      <c r="F8" s="82">
        <v>351737</v>
      </c>
      <c r="G8" s="82">
        <v>359952</v>
      </c>
      <c r="H8" s="82">
        <v>368737</v>
      </c>
      <c r="I8" s="82">
        <v>374297</v>
      </c>
      <c r="J8" s="82">
        <v>385351</v>
      </c>
      <c r="K8" s="82">
        <v>386072</v>
      </c>
      <c r="L8" s="82">
        <v>382395</v>
      </c>
      <c r="M8" s="82">
        <v>371783</v>
      </c>
      <c r="N8" s="82">
        <v>361408</v>
      </c>
      <c r="O8" s="82">
        <v>351457</v>
      </c>
      <c r="P8" s="82">
        <v>345033</v>
      </c>
      <c r="Q8" s="82">
        <v>340499</v>
      </c>
      <c r="R8" s="82">
        <v>345177</v>
      </c>
      <c r="S8" s="82">
        <v>354839</v>
      </c>
      <c r="T8" s="82">
        <v>365304</v>
      </c>
      <c r="U8" s="82">
        <v>374476</v>
      </c>
      <c r="V8" s="82">
        <v>381543</v>
      </c>
      <c r="W8" s="82">
        <v>387520</v>
      </c>
      <c r="DA8" s="89" t="s">
        <v>338</v>
      </c>
    </row>
    <row r="9" spans="1:105" ht="12" customHeight="1" x14ac:dyDescent="0.25">
      <c r="A9" s="28" t="s">
        <v>207</v>
      </c>
      <c r="B9" s="82">
        <v>793308</v>
      </c>
      <c r="C9" s="82">
        <v>785704</v>
      </c>
      <c r="D9" s="82">
        <v>787749</v>
      </c>
      <c r="E9" s="82">
        <v>789943</v>
      </c>
      <c r="F9" s="82">
        <v>789965</v>
      </c>
      <c r="G9" s="82">
        <v>798475</v>
      </c>
      <c r="H9" s="82">
        <v>807028</v>
      </c>
      <c r="I9" s="82">
        <v>819107</v>
      </c>
      <c r="J9" s="82">
        <v>825810</v>
      </c>
      <c r="K9" s="82">
        <v>838532</v>
      </c>
      <c r="L9" s="82">
        <v>856136</v>
      </c>
      <c r="M9" s="82">
        <v>880669</v>
      </c>
      <c r="N9" s="82">
        <v>909162</v>
      </c>
      <c r="O9" s="82">
        <v>932909</v>
      </c>
      <c r="P9" s="82">
        <v>948012</v>
      </c>
      <c r="Q9" s="82">
        <v>955124</v>
      </c>
      <c r="R9" s="82">
        <v>942124</v>
      </c>
      <c r="S9" s="82">
        <v>933997</v>
      </c>
      <c r="T9" s="82">
        <v>918517</v>
      </c>
      <c r="U9" s="82">
        <v>908598</v>
      </c>
      <c r="V9" s="82">
        <v>908387</v>
      </c>
      <c r="W9" s="82">
        <v>902754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195962</v>
      </c>
      <c r="C11" s="82">
        <v>186366</v>
      </c>
      <c r="D11" s="82">
        <v>176741</v>
      </c>
      <c r="E11" s="82">
        <v>172031</v>
      </c>
      <c r="F11" s="82">
        <v>166467</v>
      </c>
      <c r="G11" s="82">
        <v>161453</v>
      </c>
      <c r="H11" s="82">
        <v>156495</v>
      </c>
      <c r="I11" s="82">
        <v>152961</v>
      </c>
      <c r="J11" s="82">
        <v>149939</v>
      </c>
      <c r="K11" s="82">
        <v>146566</v>
      </c>
      <c r="L11" s="82">
        <v>142408</v>
      </c>
      <c r="M11" s="82">
        <v>138554</v>
      </c>
      <c r="N11" s="82">
        <v>133488</v>
      </c>
      <c r="O11" s="82">
        <v>129150</v>
      </c>
      <c r="P11" s="82">
        <v>123616</v>
      </c>
      <c r="Q11" s="82">
        <v>118767</v>
      </c>
      <c r="R11" s="82">
        <v>115766</v>
      </c>
      <c r="S11" s="82">
        <v>113764</v>
      </c>
      <c r="T11" s="82">
        <v>112595</v>
      </c>
      <c r="U11" s="82">
        <v>112148</v>
      </c>
      <c r="V11" s="82">
        <v>112207</v>
      </c>
      <c r="W11" s="82">
        <v>111627</v>
      </c>
      <c r="DA11" s="89" t="s">
        <v>341</v>
      </c>
    </row>
    <row r="12" spans="1:105" ht="12" customHeight="1" x14ac:dyDescent="0.25">
      <c r="A12" s="28" t="s">
        <v>95</v>
      </c>
      <c r="B12" s="82">
        <v>4631</v>
      </c>
      <c r="C12" s="82">
        <v>6105</v>
      </c>
      <c r="D12" s="82">
        <v>8335</v>
      </c>
      <c r="E12" s="82">
        <v>11401</v>
      </c>
      <c r="F12" s="82">
        <v>15590</v>
      </c>
      <c r="G12" s="82">
        <v>20109</v>
      </c>
      <c r="H12" s="82">
        <v>24627</v>
      </c>
      <c r="I12" s="82">
        <v>30726</v>
      </c>
      <c r="J12" s="82">
        <v>35574</v>
      </c>
      <c r="K12" s="82">
        <v>39050</v>
      </c>
      <c r="L12" s="82">
        <v>40704</v>
      </c>
      <c r="M12" s="82">
        <v>40762</v>
      </c>
      <c r="N12" s="82">
        <v>40492</v>
      </c>
      <c r="O12" s="82">
        <v>39871</v>
      </c>
      <c r="P12" s="82">
        <v>39539</v>
      </c>
      <c r="Q12" s="82">
        <v>38895</v>
      </c>
      <c r="R12" s="82">
        <v>38605</v>
      </c>
      <c r="S12" s="82">
        <v>37693</v>
      </c>
      <c r="T12" s="82">
        <v>35958</v>
      </c>
      <c r="U12" s="82">
        <v>33970</v>
      </c>
      <c r="V12" s="82">
        <v>32005</v>
      </c>
      <c r="W12" s="82">
        <v>30949</v>
      </c>
      <c r="DA12" s="89" t="s">
        <v>342</v>
      </c>
    </row>
    <row r="13" spans="1:105" ht="12" customHeight="1" x14ac:dyDescent="0.25">
      <c r="A13" s="73" t="s">
        <v>94</v>
      </c>
      <c r="B13" s="83">
        <v>41589</v>
      </c>
      <c r="C13" s="83">
        <v>41208</v>
      </c>
      <c r="D13" s="83">
        <v>40992</v>
      </c>
      <c r="E13" s="83">
        <v>40008</v>
      </c>
      <c r="F13" s="83">
        <v>40384</v>
      </c>
      <c r="G13" s="83">
        <v>39979</v>
      </c>
      <c r="H13" s="83">
        <v>39734</v>
      </c>
      <c r="I13" s="83">
        <v>39663</v>
      </c>
      <c r="J13" s="83">
        <v>39399</v>
      </c>
      <c r="K13" s="83">
        <v>38300</v>
      </c>
      <c r="L13" s="83">
        <v>36084</v>
      </c>
      <c r="M13" s="83">
        <v>30126</v>
      </c>
      <c r="N13" s="83">
        <v>24165</v>
      </c>
      <c r="O13" s="83">
        <v>17836</v>
      </c>
      <c r="P13" s="83">
        <v>13097</v>
      </c>
      <c r="Q13" s="83">
        <v>7963</v>
      </c>
      <c r="R13" s="83">
        <v>6978</v>
      </c>
      <c r="S13" s="83">
        <v>6194</v>
      </c>
      <c r="T13" s="83">
        <v>6803</v>
      </c>
      <c r="U13" s="83">
        <v>7829</v>
      </c>
      <c r="V13" s="83">
        <v>10437</v>
      </c>
      <c r="W13" s="83">
        <v>12827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1569501</v>
      </c>
      <c r="C14" s="85">
        <f t="shared" si="4"/>
        <v>1542004</v>
      </c>
      <c r="D14" s="85">
        <f t="shared" si="4"/>
        <v>1532560</v>
      </c>
      <c r="E14" s="85">
        <f t="shared" si="4"/>
        <v>1524264</v>
      </c>
      <c r="F14" s="85">
        <f t="shared" si="4"/>
        <v>1513737</v>
      </c>
      <c r="G14" s="85">
        <f t="shared" si="4"/>
        <v>1505486</v>
      </c>
      <c r="H14" s="85">
        <f t="shared" si="4"/>
        <v>1498031</v>
      </c>
      <c r="I14" s="85">
        <f t="shared" si="4"/>
        <v>1490195</v>
      </c>
      <c r="J14" s="85">
        <f t="shared" si="4"/>
        <v>1485991</v>
      </c>
      <c r="K14" s="85">
        <f t="shared" si="4"/>
        <v>1483779</v>
      </c>
      <c r="L14" s="85">
        <f t="shared" si="4"/>
        <v>1482780</v>
      </c>
      <c r="M14" s="85">
        <f t="shared" si="4"/>
        <v>1483971</v>
      </c>
      <c r="N14" s="85">
        <f t="shared" si="4"/>
        <v>1486861</v>
      </c>
      <c r="O14" s="85">
        <f t="shared" si="4"/>
        <v>1489349</v>
      </c>
      <c r="P14" s="85">
        <f t="shared" si="4"/>
        <v>1488296</v>
      </c>
      <c r="Q14" s="85">
        <f t="shared" si="4"/>
        <v>1486832</v>
      </c>
      <c r="R14" s="85">
        <f t="shared" ref="R14:V14" si="5">SUM(R5:R11)</f>
        <v>1474979</v>
      </c>
      <c r="S14" s="85">
        <f t="shared" si="5"/>
        <v>1471696</v>
      </c>
      <c r="T14" s="85">
        <f t="shared" si="5"/>
        <v>1458882</v>
      </c>
      <c r="U14" s="85">
        <f t="shared" si="5"/>
        <v>1449061</v>
      </c>
      <c r="V14" s="85">
        <f t="shared" si="5"/>
        <v>1450079</v>
      </c>
      <c r="W14" s="85">
        <f t="shared" ref="W14" si="6">SUM(W5:W11)</f>
        <v>1443747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86780</v>
      </c>
      <c r="C15" s="71">
        <f t="shared" si="7"/>
        <v>94933</v>
      </c>
      <c r="D15" s="71">
        <f t="shared" si="7"/>
        <v>102993</v>
      </c>
      <c r="E15" s="71">
        <f t="shared" si="7"/>
        <v>120368</v>
      </c>
      <c r="F15" s="71">
        <f t="shared" si="7"/>
        <v>145767</v>
      </c>
      <c r="G15" s="71">
        <f t="shared" si="7"/>
        <v>167800</v>
      </c>
      <c r="H15" s="71">
        <f t="shared" si="7"/>
        <v>202368</v>
      </c>
      <c r="I15" s="71">
        <f t="shared" si="7"/>
        <v>249750</v>
      </c>
      <c r="J15" s="71">
        <f t="shared" si="7"/>
        <v>276494</v>
      </c>
      <c r="K15" s="71">
        <f t="shared" si="7"/>
        <v>300772</v>
      </c>
      <c r="L15" s="71">
        <f t="shared" si="7"/>
        <v>310286</v>
      </c>
      <c r="M15" s="71">
        <f t="shared" si="7"/>
        <v>320303</v>
      </c>
      <c r="N15" s="71">
        <f t="shared" si="7"/>
        <v>331284</v>
      </c>
      <c r="O15" s="71">
        <f t="shared" si="7"/>
        <v>337670</v>
      </c>
      <c r="P15" s="71">
        <f t="shared" si="7"/>
        <v>346265</v>
      </c>
      <c r="Q15" s="71">
        <f t="shared" si="7"/>
        <v>350294</v>
      </c>
      <c r="R15" s="71">
        <f t="shared" si="7"/>
        <v>358134</v>
      </c>
      <c r="S15" s="71">
        <f t="shared" si="7"/>
        <v>360803</v>
      </c>
      <c r="T15" s="71">
        <f t="shared" si="7"/>
        <v>368253</v>
      </c>
      <c r="U15" s="71">
        <f t="shared" si="7"/>
        <v>368598</v>
      </c>
      <c r="V15" s="71">
        <f t="shared" si="7"/>
        <v>380834</v>
      </c>
      <c r="W15" s="71">
        <f t="shared" si="7"/>
        <v>409487</v>
      </c>
      <c r="DA15" s="88" t="s">
        <v>344</v>
      </c>
    </row>
    <row r="16" spans="1:105" ht="12" customHeight="1" x14ac:dyDescent="0.25">
      <c r="A16" s="28" t="s">
        <v>91</v>
      </c>
      <c r="B16" s="82">
        <v>86780</v>
      </c>
      <c r="C16" s="82">
        <v>94933</v>
      </c>
      <c r="D16" s="82">
        <v>102993</v>
      </c>
      <c r="E16" s="82">
        <v>120368</v>
      </c>
      <c r="F16" s="82">
        <v>145767</v>
      </c>
      <c r="G16" s="82">
        <v>167800</v>
      </c>
      <c r="H16" s="82">
        <v>202368</v>
      </c>
      <c r="I16" s="82">
        <v>249750</v>
      </c>
      <c r="J16" s="82">
        <v>276494</v>
      </c>
      <c r="K16" s="82">
        <v>300772</v>
      </c>
      <c r="L16" s="82">
        <v>310286</v>
      </c>
      <c r="M16" s="82">
        <v>320303</v>
      </c>
      <c r="N16" s="82">
        <v>331284</v>
      </c>
      <c r="O16" s="82">
        <v>337670</v>
      </c>
      <c r="P16" s="82">
        <v>346265</v>
      </c>
      <c r="Q16" s="82">
        <v>350294</v>
      </c>
      <c r="R16" s="82">
        <v>358134</v>
      </c>
      <c r="S16" s="82">
        <v>360803</v>
      </c>
      <c r="T16" s="82">
        <v>368253</v>
      </c>
      <c r="U16" s="82">
        <v>368598</v>
      </c>
      <c r="V16" s="82">
        <v>380834</v>
      </c>
      <c r="W16" s="82">
        <v>409487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1615721</v>
      </c>
      <c r="C17" s="71">
        <f t="shared" si="8"/>
        <v>1589317</v>
      </c>
      <c r="D17" s="71">
        <f t="shared" si="8"/>
        <v>1581887</v>
      </c>
      <c r="E17" s="71">
        <f t="shared" si="8"/>
        <v>1575673</v>
      </c>
      <c r="F17" s="71">
        <f t="shared" si="8"/>
        <v>1569711</v>
      </c>
      <c r="G17" s="71">
        <f t="shared" si="8"/>
        <v>1565574</v>
      </c>
      <c r="H17" s="71">
        <f t="shared" si="8"/>
        <v>1562392</v>
      </c>
      <c r="I17" s="71">
        <f t="shared" si="8"/>
        <v>1560584</v>
      </c>
      <c r="J17" s="71">
        <f t="shared" si="8"/>
        <v>1560964</v>
      </c>
      <c r="K17" s="71">
        <f t="shared" si="8"/>
        <v>1561129</v>
      </c>
      <c r="L17" s="71">
        <f t="shared" si="8"/>
        <v>1559568</v>
      </c>
      <c r="M17" s="71">
        <f t="shared" si="8"/>
        <v>1554859</v>
      </c>
      <c r="N17" s="71">
        <f t="shared" si="8"/>
        <v>1551518</v>
      </c>
      <c r="O17" s="71">
        <f t="shared" si="8"/>
        <v>1547056</v>
      </c>
      <c r="P17" s="71">
        <f t="shared" si="8"/>
        <v>1540932</v>
      </c>
      <c r="Q17" s="71">
        <f t="shared" si="8"/>
        <v>1533690</v>
      </c>
      <c r="R17" s="71">
        <f t="shared" ref="R17:V17" si="9">SUM(R18:R25)</f>
        <v>1520562</v>
      </c>
      <c r="S17" s="71">
        <f t="shared" si="9"/>
        <v>1515583</v>
      </c>
      <c r="T17" s="71">
        <f t="shared" si="9"/>
        <v>1501643</v>
      </c>
      <c r="U17" s="71">
        <f t="shared" si="9"/>
        <v>1490860</v>
      </c>
      <c r="V17" s="71">
        <f t="shared" si="9"/>
        <v>1492521</v>
      </c>
      <c r="W17" s="71">
        <f t="shared" ref="W17" si="10">SUM(W18:W25)</f>
        <v>1487523</v>
      </c>
      <c r="DA17" s="88" t="s">
        <v>346</v>
      </c>
    </row>
    <row r="18" spans="1:105" ht="12" customHeight="1" x14ac:dyDescent="0.25">
      <c r="A18" s="28" t="s">
        <v>51</v>
      </c>
      <c r="B18" s="82">
        <v>2259</v>
      </c>
      <c r="C18" s="82">
        <v>2095</v>
      </c>
      <c r="D18" s="82">
        <v>2005</v>
      </c>
      <c r="E18" s="82">
        <v>1952</v>
      </c>
      <c r="F18" s="82">
        <v>1896</v>
      </c>
      <c r="G18" s="82">
        <v>1734</v>
      </c>
      <c r="H18" s="82">
        <v>1516</v>
      </c>
      <c r="I18" s="82">
        <v>1366</v>
      </c>
      <c r="J18" s="82">
        <v>1308</v>
      </c>
      <c r="K18" s="82">
        <v>1313</v>
      </c>
      <c r="L18" s="82">
        <v>1319</v>
      </c>
      <c r="M18" s="82">
        <v>1333</v>
      </c>
      <c r="N18" s="82">
        <v>1365</v>
      </c>
      <c r="O18" s="82">
        <v>1373</v>
      </c>
      <c r="P18" s="82">
        <v>1315</v>
      </c>
      <c r="Q18" s="82">
        <v>1175</v>
      </c>
      <c r="R18" s="82">
        <v>971</v>
      </c>
      <c r="S18" s="82">
        <v>926</v>
      </c>
      <c r="T18" s="82">
        <v>863</v>
      </c>
      <c r="U18" s="82">
        <v>744</v>
      </c>
      <c r="V18" s="82">
        <v>623</v>
      </c>
      <c r="W18" s="82">
        <v>579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29174</v>
      </c>
      <c r="C19" s="82">
        <v>29705</v>
      </c>
      <c r="D19" s="82">
        <v>30937</v>
      </c>
      <c r="E19" s="82">
        <v>32216</v>
      </c>
      <c r="F19" s="82">
        <v>32706</v>
      </c>
      <c r="G19" s="82">
        <v>32691</v>
      </c>
      <c r="H19" s="82">
        <v>33369</v>
      </c>
      <c r="I19" s="82">
        <v>34112</v>
      </c>
      <c r="J19" s="82">
        <v>34342</v>
      </c>
      <c r="K19" s="82">
        <v>34686</v>
      </c>
      <c r="L19" s="82">
        <v>34653</v>
      </c>
      <c r="M19" s="82">
        <v>34209</v>
      </c>
      <c r="N19" s="82">
        <v>31632</v>
      </c>
      <c r="O19" s="82">
        <v>29981</v>
      </c>
      <c r="P19" s="82">
        <v>28567</v>
      </c>
      <c r="Q19" s="82">
        <v>28253</v>
      </c>
      <c r="R19" s="82">
        <v>28041</v>
      </c>
      <c r="S19" s="82">
        <v>27609</v>
      </c>
      <c r="T19" s="82">
        <v>26865</v>
      </c>
      <c r="U19" s="82">
        <v>26376</v>
      </c>
      <c r="V19" s="82">
        <v>25561</v>
      </c>
      <c r="W19" s="82">
        <v>24499</v>
      </c>
      <c r="DA19" s="89" t="s">
        <v>348</v>
      </c>
    </row>
    <row r="20" spans="1:105" ht="12" customHeight="1" x14ac:dyDescent="0.25">
      <c r="A20" s="28" t="s">
        <v>205</v>
      </c>
      <c r="B20" s="82">
        <v>98523</v>
      </c>
      <c r="C20" s="82">
        <v>97570</v>
      </c>
      <c r="D20" s="82">
        <v>95898</v>
      </c>
      <c r="E20" s="82">
        <v>95537</v>
      </c>
      <c r="F20" s="82">
        <v>89763</v>
      </c>
      <c r="G20" s="82">
        <v>80516</v>
      </c>
      <c r="H20" s="82">
        <v>71034</v>
      </c>
      <c r="I20" s="82">
        <v>63065</v>
      </c>
      <c r="J20" s="82">
        <v>55634</v>
      </c>
      <c r="K20" s="82">
        <v>51236</v>
      </c>
      <c r="L20" s="82">
        <v>45964</v>
      </c>
      <c r="M20" s="82">
        <v>40502</v>
      </c>
      <c r="N20" s="82">
        <v>37219</v>
      </c>
      <c r="O20" s="82">
        <v>34937</v>
      </c>
      <c r="P20" s="82">
        <v>32183</v>
      </c>
      <c r="Q20" s="82">
        <v>29399</v>
      </c>
      <c r="R20" s="82">
        <v>26984</v>
      </c>
      <c r="S20" s="82">
        <v>26421</v>
      </c>
      <c r="T20" s="82">
        <v>24357</v>
      </c>
      <c r="U20" s="82">
        <v>20219</v>
      </c>
      <c r="V20" s="82">
        <v>16128</v>
      </c>
      <c r="W20" s="82">
        <v>14813</v>
      </c>
      <c r="DA20" s="89" t="s">
        <v>349</v>
      </c>
    </row>
    <row r="21" spans="1:105" ht="12" customHeight="1" x14ac:dyDescent="0.25">
      <c r="A21" s="28" t="s">
        <v>192</v>
      </c>
      <c r="B21" s="82">
        <v>328204</v>
      </c>
      <c r="C21" s="82">
        <v>326430</v>
      </c>
      <c r="D21" s="82">
        <v>327502</v>
      </c>
      <c r="E21" s="82">
        <v>333048</v>
      </c>
      <c r="F21" s="82">
        <v>336184</v>
      </c>
      <c r="G21" s="82">
        <v>344663</v>
      </c>
      <c r="H21" s="82">
        <v>353754</v>
      </c>
      <c r="I21" s="82">
        <v>362421</v>
      </c>
      <c r="J21" s="82">
        <v>371851</v>
      </c>
      <c r="K21" s="82">
        <v>373994</v>
      </c>
      <c r="L21" s="82">
        <v>371431</v>
      </c>
      <c r="M21" s="82">
        <v>361636</v>
      </c>
      <c r="N21" s="82">
        <v>351675</v>
      </c>
      <c r="O21" s="82">
        <v>341608</v>
      </c>
      <c r="P21" s="82">
        <v>335833</v>
      </c>
      <c r="Q21" s="82">
        <v>330932</v>
      </c>
      <c r="R21" s="82">
        <v>336466</v>
      </c>
      <c r="S21" s="82">
        <v>344807</v>
      </c>
      <c r="T21" s="82">
        <v>354409</v>
      </c>
      <c r="U21" s="82">
        <v>362885</v>
      </c>
      <c r="V21" s="82">
        <v>373017</v>
      </c>
      <c r="W21" s="82">
        <v>377531</v>
      </c>
      <c r="DA21" s="89" t="s">
        <v>350</v>
      </c>
    </row>
    <row r="22" spans="1:105" ht="12" customHeight="1" x14ac:dyDescent="0.25">
      <c r="A22" s="28" t="s">
        <v>207</v>
      </c>
      <c r="B22" s="82">
        <v>120550</v>
      </c>
      <c r="C22" s="82">
        <v>120316</v>
      </c>
      <c r="D22" s="82">
        <v>122902</v>
      </c>
      <c r="E22" s="82">
        <v>126854</v>
      </c>
      <c r="F22" s="82">
        <v>128568</v>
      </c>
      <c r="G22" s="82">
        <v>130489</v>
      </c>
      <c r="H22" s="82">
        <v>131871</v>
      </c>
      <c r="I22" s="82">
        <v>138786</v>
      </c>
      <c r="J22" s="82">
        <v>144927</v>
      </c>
      <c r="K22" s="82">
        <v>156400</v>
      </c>
      <c r="L22" s="82">
        <v>165817</v>
      </c>
      <c r="M22" s="82">
        <v>174529</v>
      </c>
      <c r="N22" s="82">
        <v>176387</v>
      </c>
      <c r="O22" s="82">
        <v>174272</v>
      </c>
      <c r="P22" s="82">
        <v>169885</v>
      </c>
      <c r="Q22" s="82">
        <v>163611</v>
      </c>
      <c r="R22" s="82">
        <v>155273</v>
      </c>
      <c r="S22" s="82">
        <v>143278</v>
      </c>
      <c r="T22" s="82">
        <v>132148</v>
      </c>
      <c r="U22" s="82">
        <v>122595</v>
      </c>
      <c r="V22" s="82">
        <v>116600</v>
      </c>
      <c r="W22" s="82">
        <v>113394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120235</v>
      </c>
      <c r="C24" s="82">
        <v>118054</v>
      </c>
      <c r="D24" s="82">
        <v>116320</v>
      </c>
      <c r="E24" s="82">
        <v>116216</v>
      </c>
      <c r="F24" s="82">
        <v>111977</v>
      </c>
      <c r="G24" s="82">
        <v>108904</v>
      </c>
      <c r="H24" s="82">
        <v>105116</v>
      </c>
      <c r="I24" s="82">
        <v>105762</v>
      </c>
      <c r="J24" s="82">
        <v>106420</v>
      </c>
      <c r="K24" s="82">
        <v>108357</v>
      </c>
      <c r="L24" s="82">
        <v>107839</v>
      </c>
      <c r="M24" s="82">
        <v>106405</v>
      </c>
      <c r="N24" s="82">
        <v>106853</v>
      </c>
      <c r="O24" s="82">
        <v>105921</v>
      </c>
      <c r="P24" s="82">
        <v>99978</v>
      </c>
      <c r="Q24" s="82">
        <v>90861</v>
      </c>
      <c r="R24" s="82">
        <v>82016</v>
      </c>
      <c r="S24" s="82">
        <v>75782</v>
      </c>
      <c r="T24" s="82">
        <v>71336</v>
      </c>
      <c r="U24" s="82">
        <v>67063</v>
      </c>
      <c r="V24" s="82">
        <v>63927</v>
      </c>
      <c r="W24" s="82">
        <v>63303</v>
      </c>
      <c r="DA24" s="89" t="s">
        <v>353</v>
      </c>
    </row>
    <row r="25" spans="1:105" ht="12" customHeight="1" x14ac:dyDescent="0.25">
      <c r="A25" s="73" t="s">
        <v>53</v>
      </c>
      <c r="B25" s="83">
        <v>916776</v>
      </c>
      <c r="C25" s="83">
        <v>895147</v>
      </c>
      <c r="D25" s="83">
        <v>886323</v>
      </c>
      <c r="E25" s="83">
        <v>869850</v>
      </c>
      <c r="F25" s="83">
        <v>868617</v>
      </c>
      <c r="G25" s="83">
        <v>866577</v>
      </c>
      <c r="H25" s="83">
        <v>865732</v>
      </c>
      <c r="I25" s="83">
        <v>855072</v>
      </c>
      <c r="J25" s="83">
        <v>846482</v>
      </c>
      <c r="K25" s="83">
        <v>835143</v>
      </c>
      <c r="L25" s="83">
        <v>832545</v>
      </c>
      <c r="M25" s="83">
        <v>836245</v>
      </c>
      <c r="N25" s="83">
        <v>846387</v>
      </c>
      <c r="O25" s="83">
        <v>858964</v>
      </c>
      <c r="P25" s="83">
        <v>873171</v>
      </c>
      <c r="Q25" s="83">
        <v>889459</v>
      </c>
      <c r="R25" s="83">
        <v>890811</v>
      </c>
      <c r="S25" s="83">
        <v>896760</v>
      </c>
      <c r="T25" s="83">
        <v>891665</v>
      </c>
      <c r="U25" s="83">
        <v>890978</v>
      </c>
      <c r="V25" s="83">
        <v>896665</v>
      </c>
      <c r="W25" s="83">
        <v>893404</v>
      </c>
      <c r="DA25" s="90" t="s">
        <v>354</v>
      </c>
    </row>
    <row r="26" spans="1:105" ht="12" customHeight="1" x14ac:dyDescent="0.25">
      <c r="A26" s="84" t="s">
        <v>52</v>
      </c>
      <c r="B26" s="85">
        <v>14410</v>
      </c>
      <c r="C26" s="85">
        <v>15826</v>
      </c>
      <c r="D26" s="85">
        <v>17262</v>
      </c>
      <c r="E26" s="85">
        <v>22040</v>
      </c>
      <c r="F26" s="85">
        <v>23529</v>
      </c>
      <c r="G26" s="85">
        <v>25605</v>
      </c>
      <c r="H26" s="85">
        <v>28448</v>
      </c>
      <c r="I26" s="85">
        <v>35420</v>
      </c>
      <c r="J26" s="85">
        <v>41442</v>
      </c>
      <c r="K26" s="85">
        <v>48979</v>
      </c>
      <c r="L26" s="85">
        <v>55031</v>
      </c>
      <c r="M26" s="85">
        <v>67249</v>
      </c>
      <c r="N26" s="85">
        <v>78199</v>
      </c>
      <c r="O26" s="85">
        <v>91468</v>
      </c>
      <c r="P26" s="85">
        <v>105607</v>
      </c>
      <c r="Q26" s="85">
        <v>119602</v>
      </c>
      <c r="R26" s="85">
        <v>127650</v>
      </c>
      <c r="S26" s="85">
        <v>136714</v>
      </c>
      <c r="T26" s="85">
        <v>147355</v>
      </c>
      <c r="U26" s="85">
        <v>159801</v>
      </c>
      <c r="V26" s="85">
        <v>160359</v>
      </c>
      <c r="W26" s="85">
        <v>160608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1615721</v>
      </c>
      <c r="C27" s="71">
        <f t="shared" si="11"/>
        <v>1589317</v>
      </c>
      <c r="D27" s="71">
        <f t="shared" si="11"/>
        <v>1581887</v>
      </c>
      <c r="E27" s="71">
        <f t="shared" si="11"/>
        <v>1575673</v>
      </c>
      <c r="F27" s="71">
        <f t="shared" si="11"/>
        <v>1569711</v>
      </c>
      <c r="G27" s="71">
        <f t="shared" si="11"/>
        <v>1565574</v>
      </c>
      <c r="H27" s="71">
        <f t="shared" si="11"/>
        <v>1562392</v>
      </c>
      <c r="I27" s="71">
        <f t="shared" si="11"/>
        <v>1560584</v>
      </c>
      <c r="J27" s="71">
        <f t="shared" si="11"/>
        <v>1560964</v>
      </c>
      <c r="K27" s="71">
        <f t="shared" si="11"/>
        <v>1561129</v>
      </c>
      <c r="L27" s="71">
        <f t="shared" si="11"/>
        <v>1559568</v>
      </c>
      <c r="M27" s="71">
        <f t="shared" si="11"/>
        <v>1554859</v>
      </c>
      <c r="N27" s="71">
        <f t="shared" si="11"/>
        <v>1551518</v>
      </c>
      <c r="O27" s="71">
        <f t="shared" si="11"/>
        <v>1547056</v>
      </c>
      <c r="P27" s="71">
        <f t="shared" si="11"/>
        <v>1540932</v>
      </c>
      <c r="Q27" s="71">
        <f t="shared" si="11"/>
        <v>1533690</v>
      </c>
      <c r="R27" s="71">
        <f t="shared" ref="R27:V27" si="12">SUM(R28:R32)</f>
        <v>1520562</v>
      </c>
      <c r="S27" s="71">
        <f t="shared" si="12"/>
        <v>1515583</v>
      </c>
      <c r="T27" s="71">
        <f t="shared" si="12"/>
        <v>1501643</v>
      </c>
      <c r="U27" s="71">
        <f t="shared" si="12"/>
        <v>1490860</v>
      </c>
      <c r="V27" s="71">
        <f t="shared" si="12"/>
        <v>1492521</v>
      </c>
      <c r="W27" s="71">
        <f t="shared" ref="W27" si="13">SUM(W28:W32)</f>
        <v>1487523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327576</v>
      </c>
      <c r="C29" s="82">
        <v>349892</v>
      </c>
      <c r="D29" s="82">
        <v>370676</v>
      </c>
      <c r="E29" s="82">
        <v>394857</v>
      </c>
      <c r="F29" s="82">
        <v>403767</v>
      </c>
      <c r="G29" s="82">
        <v>407235</v>
      </c>
      <c r="H29" s="82">
        <v>418289</v>
      </c>
      <c r="I29" s="82">
        <v>431228</v>
      </c>
      <c r="J29" s="82">
        <v>452356</v>
      </c>
      <c r="K29" s="82">
        <v>460866</v>
      </c>
      <c r="L29" s="82">
        <v>467613</v>
      </c>
      <c r="M29" s="82">
        <v>463332</v>
      </c>
      <c r="N29" s="82">
        <v>439073</v>
      </c>
      <c r="O29" s="82">
        <v>422944</v>
      </c>
      <c r="P29" s="82">
        <v>405137</v>
      </c>
      <c r="Q29" s="82">
        <v>395389</v>
      </c>
      <c r="R29" s="82">
        <v>386309</v>
      </c>
      <c r="S29" s="82">
        <v>376537</v>
      </c>
      <c r="T29" s="82">
        <v>365116</v>
      </c>
      <c r="U29" s="82">
        <v>357439</v>
      </c>
      <c r="V29" s="82">
        <v>345585</v>
      </c>
      <c r="W29" s="82">
        <v>331016</v>
      </c>
      <c r="DA29" s="89" t="s">
        <v>358</v>
      </c>
    </row>
    <row r="30" spans="1:105" ht="12" customHeight="1" x14ac:dyDescent="0.25">
      <c r="A30" s="28" t="s">
        <v>192</v>
      </c>
      <c r="B30" s="82">
        <v>232643</v>
      </c>
      <c r="C30" s="82">
        <v>247857</v>
      </c>
      <c r="D30" s="82">
        <v>258945</v>
      </c>
      <c r="E30" s="82">
        <v>272246</v>
      </c>
      <c r="F30" s="82">
        <v>280998</v>
      </c>
      <c r="G30" s="82">
        <v>287530</v>
      </c>
      <c r="H30" s="82">
        <v>292004</v>
      </c>
      <c r="I30" s="82">
        <v>300498</v>
      </c>
      <c r="J30" s="82">
        <v>307795</v>
      </c>
      <c r="K30" s="82">
        <v>326180</v>
      </c>
      <c r="L30" s="82">
        <v>332899</v>
      </c>
      <c r="M30" s="82">
        <v>331028</v>
      </c>
      <c r="N30" s="82">
        <v>322788</v>
      </c>
      <c r="O30" s="82">
        <v>313705</v>
      </c>
      <c r="P30" s="82">
        <v>307201</v>
      </c>
      <c r="Q30" s="82">
        <v>302254</v>
      </c>
      <c r="R30" s="82">
        <v>305604</v>
      </c>
      <c r="S30" s="82">
        <v>313823</v>
      </c>
      <c r="T30" s="82">
        <v>317837</v>
      </c>
      <c r="U30" s="82">
        <v>314118</v>
      </c>
      <c r="V30" s="82">
        <v>311482</v>
      </c>
      <c r="W30" s="82">
        <v>314591</v>
      </c>
      <c r="DA30" s="89" t="s">
        <v>359</v>
      </c>
    </row>
    <row r="31" spans="1:105" ht="12" customHeight="1" x14ac:dyDescent="0.25">
      <c r="A31" s="28" t="s">
        <v>207</v>
      </c>
      <c r="B31" s="82">
        <v>115962</v>
      </c>
      <c r="C31" s="82">
        <v>120499</v>
      </c>
      <c r="D31" s="82">
        <v>123025</v>
      </c>
      <c r="E31" s="82">
        <v>126064</v>
      </c>
      <c r="F31" s="82">
        <v>128237</v>
      </c>
      <c r="G31" s="82">
        <v>128826</v>
      </c>
      <c r="H31" s="82">
        <v>129853</v>
      </c>
      <c r="I31" s="82">
        <v>131784</v>
      </c>
      <c r="J31" s="82">
        <v>132394</v>
      </c>
      <c r="K31" s="82">
        <v>141640</v>
      </c>
      <c r="L31" s="82">
        <v>150837</v>
      </c>
      <c r="M31" s="82">
        <v>162412</v>
      </c>
      <c r="N31" s="82">
        <v>170625</v>
      </c>
      <c r="O31" s="82">
        <v>171888</v>
      </c>
      <c r="P31" s="82">
        <v>172255</v>
      </c>
      <c r="Q31" s="82">
        <v>166694</v>
      </c>
      <c r="R31" s="82">
        <v>158161</v>
      </c>
      <c r="S31" s="82">
        <v>143836</v>
      </c>
      <c r="T31" s="82">
        <v>133473</v>
      </c>
      <c r="U31" s="82">
        <v>126995</v>
      </c>
      <c r="V31" s="82">
        <v>129479</v>
      </c>
      <c r="W31" s="82">
        <v>131304</v>
      </c>
      <c r="DA31" s="89" t="s">
        <v>360</v>
      </c>
    </row>
    <row r="32" spans="1:105" ht="12" customHeight="1" x14ac:dyDescent="0.25">
      <c r="A32" s="32" t="s">
        <v>53</v>
      </c>
      <c r="B32" s="86">
        <v>939540</v>
      </c>
      <c r="C32" s="86">
        <v>871069</v>
      </c>
      <c r="D32" s="86">
        <v>829241</v>
      </c>
      <c r="E32" s="86">
        <v>782506</v>
      </c>
      <c r="F32" s="86">
        <v>756709</v>
      </c>
      <c r="G32" s="86">
        <v>741983</v>
      </c>
      <c r="H32" s="86">
        <v>722246</v>
      </c>
      <c r="I32" s="86">
        <v>697074</v>
      </c>
      <c r="J32" s="86">
        <v>668419</v>
      </c>
      <c r="K32" s="86">
        <v>632443</v>
      </c>
      <c r="L32" s="86">
        <v>608219</v>
      </c>
      <c r="M32" s="86">
        <v>598087</v>
      </c>
      <c r="N32" s="86">
        <v>619032</v>
      </c>
      <c r="O32" s="86">
        <v>638519</v>
      </c>
      <c r="P32" s="86">
        <v>656339</v>
      </c>
      <c r="Q32" s="86">
        <v>669353</v>
      </c>
      <c r="R32" s="86">
        <v>670488</v>
      </c>
      <c r="S32" s="86">
        <v>681387</v>
      </c>
      <c r="T32" s="86">
        <v>685217</v>
      </c>
      <c r="U32" s="86">
        <v>692308</v>
      </c>
      <c r="V32" s="86">
        <v>705975</v>
      </c>
      <c r="W32" s="86">
        <v>710612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2074.364918390283</v>
      </c>
      <c r="C3" s="65">
        <f t="shared" si="0"/>
        <v>2244.1934830557357</v>
      </c>
      <c r="D3" s="65">
        <f t="shared" si="0"/>
        <v>2248.6568660573425</v>
      </c>
      <c r="E3" s="65">
        <f t="shared" si="0"/>
        <v>2460.708193251493</v>
      </c>
      <c r="F3" s="65">
        <f t="shared" si="0"/>
        <v>2445.4719305074318</v>
      </c>
      <c r="G3" s="65">
        <f t="shared" si="0"/>
        <v>2559.0545351981104</v>
      </c>
      <c r="H3" s="65">
        <f t="shared" si="0"/>
        <v>2384.9196320179485</v>
      </c>
      <c r="I3" s="65">
        <f t="shared" si="0"/>
        <v>2246.9007954402705</v>
      </c>
      <c r="J3" s="65">
        <f t="shared" si="0"/>
        <v>2297.7398872719095</v>
      </c>
      <c r="K3" s="65">
        <f t="shared" si="0"/>
        <v>2346.9136475826904</v>
      </c>
      <c r="L3" s="65">
        <f t="shared" si="0"/>
        <v>2467.3529681341533</v>
      </c>
      <c r="M3" s="65">
        <f t="shared" si="0"/>
        <v>2340.6167092695255</v>
      </c>
      <c r="N3" s="65">
        <f t="shared" si="0"/>
        <v>2257.2673471884091</v>
      </c>
      <c r="O3" s="65">
        <f t="shared" si="0"/>
        <v>2188.2903697127385</v>
      </c>
      <c r="P3" s="65">
        <f t="shared" si="0"/>
        <v>1926.0491158888105</v>
      </c>
      <c r="Q3" s="65">
        <f t="shared" si="0"/>
        <v>2123.0841548673379</v>
      </c>
      <c r="R3" s="65">
        <f t="shared" ref="R3:V3" si="1">SUM(R4,R15,R17,R27)</f>
        <v>2099.6518265458635</v>
      </c>
      <c r="S3" s="65">
        <f t="shared" si="1"/>
        <v>2079.4408685714125</v>
      </c>
      <c r="T3" s="65">
        <f t="shared" si="1"/>
        <v>1990.5917771595855</v>
      </c>
      <c r="U3" s="65">
        <f t="shared" si="1"/>
        <v>1930.2265240863699</v>
      </c>
      <c r="V3" s="65">
        <f t="shared" si="1"/>
        <v>1967.9209153055554</v>
      </c>
      <c r="W3" s="65">
        <f t="shared" ref="W3" si="2">SUM(W4,W15,W17,W27)</f>
        <v>2120.6896013217806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1659.306649338286</v>
      </c>
      <c r="C4" s="69">
        <f t="shared" si="3"/>
        <v>1835.675492653048</v>
      </c>
      <c r="D4" s="69">
        <f t="shared" si="3"/>
        <v>1823.405770930593</v>
      </c>
      <c r="E4" s="69">
        <f t="shared" si="3"/>
        <v>2044.5634015234032</v>
      </c>
      <c r="F4" s="69">
        <f t="shared" si="3"/>
        <v>2015.6111615475261</v>
      </c>
      <c r="G4" s="69">
        <f t="shared" si="3"/>
        <v>2112.9028966206179</v>
      </c>
      <c r="H4" s="69">
        <f t="shared" si="3"/>
        <v>1920.5037002989957</v>
      </c>
      <c r="I4" s="69">
        <f t="shared" si="3"/>
        <v>1786.538475082853</v>
      </c>
      <c r="J4" s="69">
        <f t="shared" si="3"/>
        <v>1823.6091834795898</v>
      </c>
      <c r="K4" s="69">
        <f t="shared" si="3"/>
        <v>1879.4314418107408</v>
      </c>
      <c r="L4" s="69">
        <f t="shared" si="3"/>
        <v>1999.5262762255784</v>
      </c>
      <c r="M4" s="69">
        <f t="shared" si="3"/>
        <v>1893.0090099830006</v>
      </c>
      <c r="N4" s="69">
        <f t="shared" si="3"/>
        <v>1817.9212064869564</v>
      </c>
      <c r="O4" s="69">
        <f t="shared" si="3"/>
        <v>1776.1632680153161</v>
      </c>
      <c r="P4" s="69">
        <f t="shared" si="3"/>
        <v>1533.5829853746004</v>
      </c>
      <c r="Q4" s="69">
        <f t="shared" si="3"/>
        <v>1721.7329564004215</v>
      </c>
      <c r="R4" s="69">
        <f t="shared" ref="R4:V4" si="4">SUM(R5:R14)</f>
        <v>1701.0984263175667</v>
      </c>
      <c r="S4" s="69">
        <f t="shared" si="4"/>
        <v>1672.9631262730547</v>
      </c>
      <c r="T4" s="69">
        <f t="shared" si="4"/>
        <v>1594.3563032097916</v>
      </c>
      <c r="U4" s="69">
        <f t="shared" si="4"/>
        <v>1540.8376551508559</v>
      </c>
      <c r="V4" s="69">
        <f t="shared" si="4"/>
        <v>1580.4289965689186</v>
      </c>
      <c r="W4" s="69">
        <f t="shared" ref="W4" si="5">SUM(W5:W14)</f>
        <v>1710.4609883069161</v>
      </c>
      <c r="DA4" s="88" t="s">
        <v>245</v>
      </c>
    </row>
    <row r="5" spans="1:105" ht="12" customHeight="1" x14ac:dyDescent="0.25">
      <c r="A5" s="28" t="s">
        <v>51</v>
      </c>
      <c r="B5" s="72">
        <v>9.6975129335229671</v>
      </c>
      <c r="C5" s="72">
        <v>5.1160868560270236</v>
      </c>
      <c r="D5" s="72">
        <v>7.2604625546164829</v>
      </c>
      <c r="E5" s="72">
        <v>9.7138406324887399</v>
      </c>
      <c r="F5" s="72">
        <v>6.8169016160206528</v>
      </c>
      <c r="G5" s="72">
        <v>9.7749237650747975</v>
      </c>
      <c r="H5" s="72">
        <v>7.1086555051076319</v>
      </c>
      <c r="I5" s="72">
        <v>3.5388856580026622</v>
      </c>
      <c r="J5" s="72">
        <v>3.739265760509249</v>
      </c>
      <c r="K5" s="72">
        <v>2.9592581227018595</v>
      </c>
      <c r="L5" s="72">
        <v>5.9334575331995794</v>
      </c>
      <c r="M5" s="72">
        <v>4.2368061526702947</v>
      </c>
      <c r="N5" s="72">
        <v>3.5432167765357785</v>
      </c>
      <c r="O5" s="72">
        <v>4.9538119805101752</v>
      </c>
      <c r="P5" s="72">
        <v>3.3592863284608776</v>
      </c>
      <c r="Q5" s="72">
        <v>2.9842361708225851</v>
      </c>
      <c r="R5" s="72">
        <v>2.8460112735263201</v>
      </c>
      <c r="S5" s="72">
        <v>3.4950081207604851</v>
      </c>
      <c r="T5" s="72">
        <v>2.4399780261775117</v>
      </c>
      <c r="U5" s="72">
        <v>2.6872790675456182</v>
      </c>
      <c r="V5" s="72">
        <v>2.3045094105283273</v>
      </c>
      <c r="W5" s="72">
        <v>1.6834002101843883</v>
      </c>
      <c r="DA5" s="89" t="s">
        <v>363</v>
      </c>
    </row>
    <row r="6" spans="1:105" ht="12" customHeight="1" x14ac:dyDescent="0.25">
      <c r="A6" s="28" t="s">
        <v>74</v>
      </c>
      <c r="B6" s="72">
        <v>15.02878967132785</v>
      </c>
      <c r="C6" s="72">
        <v>5.8133337449212164</v>
      </c>
      <c r="D6" s="72">
        <v>11.105610217230378</v>
      </c>
      <c r="E6" s="72">
        <v>1.6553503846717277</v>
      </c>
      <c r="F6" s="72">
        <v>6.991089981379524</v>
      </c>
      <c r="G6" s="72">
        <v>7.3261164172981816</v>
      </c>
      <c r="H6" s="72">
        <v>9.9085790641041456</v>
      </c>
      <c r="I6" s="72">
        <v>3.3578970288307208</v>
      </c>
      <c r="J6" s="72">
        <v>14.381682660688995</v>
      </c>
      <c r="K6" s="72">
        <v>7.634496494552435</v>
      </c>
      <c r="L6" s="72">
        <v>7.6212489251934548</v>
      </c>
      <c r="M6" s="72">
        <v>6.2213134135855341</v>
      </c>
      <c r="N6" s="72">
        <v>5.9110877042132364</v>
      </c>
      <c r="O6" s="72">
        <v>5.2570378331900267</v>
      </c>
      <c r="P6" s="72">
        <v>3.9623774720550262</v>
      </c>
      <c r="Q6" s="72">
        <v>5.646779879621671</v>
      </c>
      <c r="R6" s="72">
        <v>5.3040756663800508</v>
      </c>
      <c r="S6" s="72">
        <v>4.7183856405846925</v>
      </c>
      <c r="T6" s="72">
        <v>4.0463736027514861</v>
      </c>
      <c r="U6" s="72">
        <v>4.2468873602751369</v>
      </c>
      <c r="V6" s="72">
        <v>4.1841702493551143</v>
      </c>
      <c r="W6" s="72">
        <v>4.4786736887360252</v>
      </c>
      <c r="DA6" s="89" t="s">
        <v>364</v>
      </c>
    </row>
    <row r="7" spans="1:105" ht="12" customHeight="1" x14ac:dyDescent="0.25">
      <c r="A7" s="28" t="s">
        <v>205</v>
      </c>
      <c r="B7" s="72">
        <v>231.00436987630437</v>
      </c>
      <c r="C7" s="72">
        <v>251.21081348507249</v>
      </c>
      <c r="D7" s="72">
        <v>284.07829383851714</v>
      </c>
      <c r="E7" s="72">
        <v>288.9018974787204</v>
      </c>
      <c r="F7" s="72">
        <v>284.36978054300698</v>
      </c>
      <c r="G7" s="72">
        <v>259.80055174100022</v>
      </c>
      <c r="H7" s="72">
        <v>220.32558260705537</v>
      </c>
      <c r="I7" s="72">
        <v>178.55782997935279</v>
      </c>
      <c r="J7" s="72">
        <v>150.26749947766038</v>
      </c>
      <c r="K7" s="72">
        <v>151.49166703530608</v>
      </c>
      <c r="L7" s="72">
        <v>144.49965606190881</v>
      </c>
      <c r="M7" s="72">
        <v>130.41601700582777</v>
      </c>
      <c r="N7" s="72">
        <v>102.80332473488103</v>
      </c>
      <c r="O7" s="72">
        <v>87.614440622910124</v>
      </c>
      <c r="P7" s="72">
        <v>68.991688162797331</v>
      </c>
      <c r="Q7" s="72">
        <v>86.042920607623955</v>
      </c>
      <c r="R7" s="72">
        <v>83.952292920607604</v>
      </c>
      <c r="S7" s="72">
        <v>81.818744625967341</v>
      </c>
      <c r="T7" s="72">
        <v>67.798571701538066</v>
      </c>
      <c r="U7" s="72">
        <v>49.179769752555657</v>
      </c>
      <c r="V7" s="72">
        <v>56.998371070984994</v>
      </c>
      <c r="W7" s="72">
        <v>40.963666762205023</v>
      </c>
      <c r="DA7" s="89" t="s">
        <v>365</v>
      </c>
    </row>
    <row r="8" spans="1:105" ht="12" customHeight="1" x14ac:dyDescent="0.25">
      <c r="A8" s="28" t="s">
        <v>192</v>
      </c>
      <c r="B8" s="72">
        <v>331.55376769785278</v>
      </c>
      <c r="C8" s="72">
        <v>377.5116833725337</v>
      </c>
      <c r="D8" s="72">
        <v>370.25483580028117</v>
      </c>
      <c r="E8" s="72">
        <v>432.04705149789089</v>
      </c>
      <c r="F8" s="72">
        <v>427.84935038798506</v>
      </c>
      <c r="G8" s="72">
        <v>469.60743000284936</v>
      </c>
      <c r="H8" s="72">
        <v>437.06621830087363</v>
      </c>
      <c r="I8" s="72">
        <v>409.54737778881599</v>
      </c>
      <c r="J8" s="72">
        <v>444.71922798650013</v>
      </c>
      <c r="K8" s="72">
        <v>460.4523332789048</v>
      </c>
      <c r="L8" s="72">
        <v>488.01856160550938</v>
      </c>
      <c r="M8" s="72">
        <v>447.40857648845241</v>
      </c>
      <c r="N8" s="72">
        <v>419.68968170188703</v>
      </c>
      <c r="O8" s="72">
        <v>402.07819149384022</v>
      </c>
      <c r="P8" s="72">
        <v>348.39751731062904</v>
      </c>
      <c r="Q8" s="72">
        <v>367.18333858746365</v>
      </c>
      <c r="R8" s="72">
        <v>382.74756781128247</v>
      </c>
      <c r="S8" s="72">
        <v>390.47261902565731</v>
      </c>
      <c r="T8" s="72">
        <v>379.0999192590694</v>
      </c>
      <c r="U8" s="72">
        <v>373.83362960996635</v>
      </c>
      <c r="V8" s="72">
        <v>397.79956940134269</v>
      </c>
      <c r="W8" s="72">
        <v>430.83787516882677</v>
      </c>
      <c r="DA8" s="89" t="s">
        <v>366</v>
      </c>
    </row>
    <row r="9" spans="1:105" ht="12" customHeight="1" x14ac:dyDescent="0.25">
      <c r="A9" s="28" t="s">
        <v>207</v>
      </c>
      <c r="B9" s="72">
        <v>913.32469481020814</v>
      </c>
      <c r="C9" s="72">
        <v>1008.1013876893276</v>
      </c>
      <c r="D9" s="72">
        <v>964.01899305689346</v>
      </c>
      <c r="E9" s="72">
        <v>1110.4849365789516</v>
      </c>
      <c r="F9" s="72">
        <v>1084.6780261163497</v>
      </c>
      <c r="G9" s="72">
        <v>1149.5337494757932</v>
      </c>
      <c r="H9" s="72">
        <v>1052.9388112603447</v>
      </c>
      <c r="I9" s="72">
        <v>1010.8389536825661</v>
      </c>
      <c r="J9" s="72">
        <v>1016.6325049728373</v>
      </c>
      <c r="K9" s="72">
        <v>1058.3846359258819</v>
      </c>
      <c r="L9" s="72">
        <v>1140.9798079678999</v>
      </c>
      <c r="M9" s="72">
        <v>1111.4727142447682</v>
      </c>
      <c r="N9" s="72">
        <v>1109.7103085888982</v>
      </c>
      <c r="O9" s="72">
        <v>1107.3953090665896</v>
      </c>
      <c r="P9" s="72">
        <v>970.74321677653495</v>
      </c>
      <c r="Q9" s="72">
        <v>1120.9718735072133</v>
      </c>
      <c r="R9" s="72">
        <v>1087.8828030954428</v>
      </c>
      <c r="S9" s="72">
        <v>1055.5510556988618</v>
      </c>
      <c r="T9" s="72">
        <v>1008.1564249546186</v>
      </c>
      <c r="U9" s="72">
        <v>978.9422709467849</v>
      </c>
      <c r="V9" s="72">
        <v>990.5670249355112</v>
      </c>
      <c r="W9" s="72">
        <v>1078.1676937040227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118.21527326325673</v>
      </c>
      <c r="C11" s="72">
        <v>138.63653577025829</v>
      </c>
      <c r="D11" s="72">
        <v>135.03095906389848</v>
      </c>
      <c r="E11" s="72">
        <v>148.79907380552726</v>
      </c>
      <c r="F11" s="72">
        <v>145.13594252657887</v>
      </c>
      <c r="G11" s="72">
        <v>151.88089535970502</v>
      </c>
      <c r="H11" s="72">
        <v>134.07407879170668</v>
      </c>
      <c r="I11" s="72">
        <v>125.80348077772202</v>
      </c>
      <c r="J11" s="72">
        <v>130.77947730942077</v>
      </c>
      <c r="K11" s="72">
        <v>133.64845478343412</v>
      </c>
      <c r="L11" s="72">
        <v>140.91162701824774</v>
      </c>
      <c r="M11" s="72">
        <v>135.23889844272472</v>
      </c>
      <c r="N11" s="72">
        <v>125.77988439858599</v>
      </c>
      <c r="O11" s="72">
        <v>125.88937135760004</v>
      </c>
      <c r="P11" s="72">
        <v>103.2018534441579</v>
      </c>
      <c r="Q11" s="72">
        <v>109.9290102226044</v>
      </c>
      <c r="R11" s="72">
        <v>110.44354638387327</v>
      </c>
      <c r="S11" s="72">
        <v>108.4453425050157</v>
      </c>
      <c r="T11" s="72">
        <v>103.19304003057225</v>
      </c>
      <c r="U11" s="72">
        <v>102.10216394382346</v>
      </c>
      <c r="V11" s="72">
        <v>106.42970287570463</v>
      </c>
      <c r="W11" s="72">
        <v>114.88820578962445</v>
      </c>
      <c r="DA11" s="89" t="s">
        <v>369</v>
      </c>
    </row>
    <row r="12" spans="1:105" ht="12" customHeight="1" x14ac:dyDescent="0.25">
      <c r="A12" s="28" t="s">
        <v>95</v>
      </c>
      <c r="B12" s="72">
        <v>1.4200965498077887</v>
      </c>
      <c r="C12" s="72">
        <v>2.7340068047051465</v>
      </c>
      <c r="D12" s="72">
        <v>3.1458346457930633</v>
      </c>
      <c r="E12" s="72">
        <v>4.2032957521070822</v>
      </c>
      <c r="F12" s="72">
        <v>6.8548784778491019</v>
      </c>
      <c r="G12" s="72">
        <v>8.7682588706211</v>
      </c>
      <c r="H12" s="72">
        <v>8.1633201418696242</v>
      </c>
      <c r="I12" s="72">
        <v>11.072470954890569</v>
      </c>
      <c r="J12" s="72">
        <v>12.662144706252317</v>
      </c>
      <c r="K12" s="72">
        <v>14.091931808675559</v>
      </c>
      <c r="L12" s="72">
        <v>15.989157815106894</v>
      </c>
      <c r="M12" s="72">
        <v>14.606668728855023</v>
      </c>
      <c r="N12" s="72">
        <v>14.467623405239213</v>
      </c>
      <c r="O12" s="72">
        <v>14.268946161714641</v>
      </c>
      <c r="P12" s="72">
        <v>11.313206509074897</v>
      </c>
      <c r="Q12" s="72">
        <v>12.856050154382038</v>
      </c>
      <c r="R12" s="72">
        <v>12.636020831853092</v>
      </c>
      <c r="S12" s="72">
        <v>11.718240341658625</v>
      </c>
      <c r="T12" s="72">
        <v>10.235957933167562</v>
      </c>
      <c r="U12" s="72">
        <v>9.0140527647342523</v>
      </c>
      <c r="V12" s="72">
        <v>8.357593865740732</v>
      </c>
      <c r="W12" s="72">
        <v>8.2965188290029435</v>
      </c>
      <c r="DA12" s="89" t="s">
        <v>370</v>
      </c>
    </row>
    <row r="13" spans="1:105" ht="12" customHeight="1" x14ac:dyDescent="0.25">
      <c r="A13" s="73" t="s">
        <v>94</v>
      </c>
      <c r="B13" s="74">
        <v>28.541538553502519</v>
      </c>
      <c r="C13" s="74">
        <v>34.92672440752353</v>
      </c>
      <c r="D13" s="74">
        <v>36.578041425193106</v>
      </c>
      <c r="E13" s="74">
        <v>36.065253043333954</v>
      </c>
      <c r="F13" s="74">
        <v>39.634718445080338</v>
      </c>
      <c r="G13" s="74">
        <v>42.428458139829218</v>
      </c>
      <c r="H13" s="74">
        <v>38.623118381354089</v>
      </c>
      <c r="I13" s="74">
        <v>32.719585316383188</v>
      </c>
      <c r="J13" s="74">
        <v>38.920270512598186</v>
      </c>
      <c r="K13" s="74">
        <v>38.802673768694198</v>
      </c>
      <c r="L13" s="74">
        <v>43.100211836047784</v>
      </c>
      <c r="M13" s="74">
        <v>31.487773792801189</v>
      </c>
      <c r="N13" s="74">
        <v>24.504829882574892</v>
      </c>
      <c r="O13" s="74">
        <v>17.346255664621204</v>
      </c>
      <c r="P13" s="74">
        <v>13.815184434752155</v>
      </c>
      <c r="Q13" s="74">
        <v>5.0903998657158391</v>
      </c>
      <c r="R13" s="74">
        <v>4.0249001391764354</v>
      </c>
      <c r="S13" s="74">
        <v>5.5278008822061997</v>
      </c>
      <c r="T13" s="74">
        <v>8.5773986624668144</v>
      </c>
      <c r="U13" s="74">
        <v>10.217721364500463</v>
      </c>
      <c r="V13" s="74">
        <v>2.5322833930793252</v>
      </c>
      <c r="W13" s="74">
        <v>19.010286882926927</v>
      </c>
      <c r="DA13" s="90" t="s">
        <v>371</v>
      </c>
    </row>
    <row r="14" spans="1:105" ht="12" customHeight="1" x14ac:dyDescent="0.25">
      <c r="A14" s="75" t="s">
        <v>97</v>
      </c>
      <c r="B14" s="76">
        <v>10.520605982502776</v>
      </c>
      <c r="C14" s="76">
        <v>11.624920522678963</v>
      </c>
      <c r="D14" s="76">
        <v>11.932740328169782</v>
      </c>
      <c r="E14" s="76">
        <v>12.692702349711254</v>
      </c>
      <c r="F14" s="76">
        <v>13.280473453275723</v>
      </c>
      <c r="G14" s="76">
        <v>13.782512848446903</v>
      </c>
      <c r="H14" s="76">
        <v>12.295336246579764</v>
      </c>
      <c r="I14" s="76">
        <v>11.101993896288857</v>
      </c>
      <c r="J14" s="76">
        <v>11.507110093122456</v>
      </c>
      <c r="K14" s="76">
        <v>11.965990592589833</v>
      </c>
      <c r="L14" s="76">
        <v>12.472547462464826</v>
      </c>
      <c r="M14" s="76">
        <v>11.920241713315267</v>
      </c>
      <c r="N14" s="76">
        <v>11.511249294140676</v>
      </c>
      <c r="O14" s="76">
        <v>11.359903834339898</v>
      </c>
      <c r="P14" s="76">
        <v>9.7986549361382025</v>
      </c>
      <c r="Q14" s="76">
        <v>11.028347404974093</v>
      </c>
      <c r="R14" s="76">
        <v>11.261208195424631</v>
      </c>
      <c r="S14" s="76">
        <v>11.215929432342403</v>
      </c>
      <c r="T14" s="76">
        <v>10.80863903942984</v>
      </c>
      <c r="U14" s="76">
        <v>10.613880340670113</v>
      </c>
      <c r="V14" s="76">
        <v>11.255771366671693</v>
      </c>
      <c r="W14" s="76">
        <v>12.134667271386796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10.121489392989178</v>
      </c>
      <c r="C15" s="69">
        <f t="shared" si="6"/>
        <v>9.4811069961329135</v>
      </c>
      <c r="D15" s="69">
        <f t="shared" si="6"/>
        <v>9.1073707135779749</v>
      </c>
      <c r="E15" s="69">
        <f t="shared" si="6"/>
        <v>21.706775855302517</v>
      </c>
      <c r="F15" s="69">
        <f t="shared" si="6"/>
        <v>9.8332416002831202</v>
      </c>
      <c r="G15" s="69">
        <f t="shared" si="6"/>
        <v>12.967378871854304</v>
      </c>
      <c r="H15" s="69">
        <f t="shared" si="6"/>
        <v>20.469543043857986</v>
      </c>
      <c r="I15" s="69">
        <f t="shared" si="6"/>
        <v>26.666731712065388</v>
      </c>
      <c r="J15" s="69">
        <f t="shared" si="6"/>
        <v>28.262617940545265</v>
      </c>
      <c r="K15" s="69">
        <f t="shared" si="6"/>
        <v>27.801681819997956</v>
      </c>
      <c r="L15" s="69">
        <f t="shared" si="6"/>
        <v>35.287713767077463</v>
      </c>
      <c r="M15" s="69">
        <f t="shared" si="6"/>
        <v>45.225398872647389</v>
      </c>
      <c r="N15" s="69">
        <f t="shared" si="6"/>
        <v>46.554910671634687</v>
      </c>
      <c r="O15" s="69">
        <f t="shared" si="6"/>
        <v>37.319026464125315</v>
      </c>
      <c r="P15" s="69">
        <f t="shared" si="6"/>
        <v>28.95502531766504</v>
      </c>
      <c r="Q15" s="69">
        <f t="shared" si="6"/>
        <v>44.416714435846053</v>
      </c>
      <c r="R15" s="69">
        <f t="shared" si="6"/>
        <v>36.675169580586676</v>
      </c>
      <c r="S15" s="69">
        <f t="shared" si="6"/>
        <v>43.594821820961165</v>
      </c>
      <c r="T15" s="69">
        <f t="shared" si="6"/>
        <v>44.410982134327021</v>
      </c>
      <c r="U15" s="69">
        <f t="shared" si="6"/>
        <v>44.441052832712288</v>
      </c>
      <c r="V15" s="69">
        <f t="shared" si="6"/>
        <v>43.517268558326258</v>
      </c>
      <c r="W15" s="69">
        <f t="shared" si="6"/>
        <v>47.22315372121912</v>
      </c>
      <c r="DA15" s="88" t="s">
        <v>246</v>
      </c>
    </row>
    <row r="16" spans="1:105" ht="12" customHeight="1" x14ac:dyDescent="0.25">
      <c r="A16" s="28" t="s">
        <v>91</v>
      </c>
      <c r="B16" s="72">
        <v>10.121489392989178</v>
      </c>
      <c r="C16" s="72">
        <v>9.4811069961329135</v>
      </c>
      <c r="D16" s="72">
        <v>9.1073707135779749</v>
      </c>
      <c r="E16" s="72">
        <v>21.706775855302517</v>
      </c>
      <c r="F16" s="72">
        <v>9.8332416002831202</v>
      </c>
      <c r="G16" s="72">
        <v>12.967378871854304</v>
      </c>
      <c r="H16" s="72">
        <v>20.469543043857986</v>
      </c>
      <c r="I16" s="72">
        <v>26.666731712065388</v>
      </c>
      <c r="J16" s="72">
        <v>28.262617940545265</v>
      </c>
      <c r="K16" s="72">
        <v>27.801681819997956</v>
      </c>
      <c r="L16" s="72">
        <v>35.287713767077463</v>
      </c>
      <c r="M16" s="72">
        <v>45.225398872647389</v>
      </c>
      <c r="N16" s="72">
        <v>46.554910671634687</v>
      </c>
      <c r="O16" s="72">
        <v>37.319026464125315</v>
      </c>
      <c r="P16" s="72">
        <v>28.95502531766504</v>
      </c>
      <c r="Q16" s="72">
        <v>44.416714435846053</v>
      </c>
      <c r="R16" s="72">
        <v>36.675169580586676</v>
      </c>
      <c r="S16" s="72">
        <v>43.594821820961165</v>
      </c>
      <c r="T16" s="72">
        <v>44.410982134327021</v>
      </c>
      <c r="U16" s="72">
        <v>44.441052832712288</v>
      </c>
      <c r="V16" s="72">
        <v>43.517268558326258</v>
      </c>
      <c r="W16" s="72">
        <v>47.22315372121912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221.59443573480942</v>
      </c>
      <c r="C17" s="69">
        <f t="shared" si="7"/>
        <v>215.38275483361866</v>
      </c>
      <c r="D17" s="69">
        <f t="shared" si="7"/>
        <v>227.39530385016164</v>
      </c>
      <c r="E17" s="69">
        <f t="shared" si="7"/>
        <v>210.38752278875992</v>
      </c>
      <c r="F17" s="69">
        <f t="shared" si="7"/>
        <v>228.97923495022877</v>
      </c>
      <c r="G17" s="69">
        <f t="shared" si="7"/>
        <v>235.85416527407054</v>
      </c>
      <c r="H17" s="69">
        <f t="shared" si="7"/>
        <v>244.01319277125569</v>
      </c>
      <c r="I17" s="69">
        <f t="shared" si="7"/>
        <v>235.89946645316539</v>
      </c>
      <c r="J17" s="69">
        <f t="shared" si="7"/>
        <v>243.41831408096701</v>
      </c>
      <c r="K17" s="69">
        <f t="shared" si="7"/>
        <v>235.34193557055383</v>
      </c>
      <c r="L17" s="69">
        <f t="shared" si="7"/>
        <v>235.83088507628372</v>
      </c>
      <c r="M17" s="69">
        <f t="shared" si="7"/>
        <v>220.26242939567572</v>
      </c>
      <c r="N17" s="69">
        <f t="shared" si="7"/>
        <v>217.9332340535405</v>
      </c>
      <c r="O17" s="69">
        <f t="shared" si="7"/>
        <v>209.69960448346552</v>
      </c>
      <c r="P17" s="69">
        <f t="shared" si="7"/>
        <v>206.22278761561583</v>
      </c>
      <c r="Q17" s="69">
        <f t="shared" si="7"/>
        <v>201.75722953222052</v>
      </c>
      <c r="R17" s="69">
        <f t="shared" ref="R17:V17" si="8">SUM(R18:R26)</f>
        <v>204.16396778745812</v>
      </c>
      <c r="S17" s="69">
        <f t="shared" si="8"/>
        <v>206.64085535304639</v>
      </c>
      <c r="T17" s="69">
        <f t="shared" si="8"/>
        <v>202.68928863785229</v>
      </c>
      <c r="U17" s="69">
        <f t="shared" si="8"/>
        <v>199.6619039388485</v>
      </c>
      <c r="V17" s="69">
        <f t="shared" si="8"/>
        <v>199.66318219345953</v>
      </c>
      <c r="W17" s="69">
        <f t="shared" ref="W17" si="9">SUM(W18:W26)</f>
        <v>211.93836175888063</v>
      </c>
      <c r="DA17" s="88" t="s">
        <v>247</v>
      </c>
    </row>
    <row r="18" spans="1:105" ht="12" customHeight="1" x14ac:dyDescent="0.25">
      <c r="A18" s="28" t="s">
        <v>51</v>
      </c>
      <c r="B18" s="72">
        <v>0.35622739321822239</v>
      </c>
      <c r="C18" s="72">
        <v>0.17256318696523731</v>
      </c>
      <c r="D18" s="72">
        <v>0.24865180479882137</v>
      </c>
      <c r="E18" s="72">
        <v>0.31419032193946034</v>
      </c>
      <c r="F18" s="72">
        <v>0.22566072275836591</v>
      </c>
      <c r="G18" s="72">
        <v>0.31321037078074765</v>
      </c>
      <c r="H18" s="72">
        <v>0.25230752154757097</v>
      </c>
      <c r="I18" s="72">
        <v>0.13695269109449926</v>
      </c>
      <c r="J18" s="72">
        <v>0.1407858302044222</v>
      </c>
      <c r="K18" s="72">
        <v>0.11374273714336705</v>
      </c>
      <c r="L18" s="72">
        <v>0.21572561383395433</v>
      </c>
      <c r="M18" s="72">
        <v>0.20051113021878283</v>
      </c>
      <c r="N18" s="72">
        <v>0.2150807299130601</v>
      </c>
      <c r="O18" s="72">
        <v>0.2277873316136429</v>
      </c>
      <c r="P18" s="72">
        <v>0.19926913155631984</v>
      </c>
      <c r="Q18" s="72">
        <v>0.14431069074233305</v>
      </c>
      <c r="R18" s="72">
        <v>9.7496895003343839E-2</v>
      </c>
      <c r="S18" s="72">
        <v>0.13998758001337536</v>
      </c>
      <c r="T18" s="72">
        <v>0.13310881819050349</v>
      </c>
      <c r="U18" s="72">
        <v>9.0021018438903214E-2</v>
      </c>
      <c r="V18" s="72">
        <v>8.7751982420941996E-2</v>
      </c>
      <c r="W18" s="72">
        <v>7.8078723607528419E-2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4.1099345337181132</v>
      </c>
      <c r="C19" s="72">
        <v>4.3632414927743763</v>
      </c>
      <c r="D19" s="72">
        <v>4.4179730129646728</v>
      </c>
      <c r="E19" s="72">
        <v>4.9330295781541773</v>
      </c>
      <c r="F19" s="72">
        <v>5.0445479706195107</v>
      </c>
      <c r="G19" s="72">
        <v>5.1168771003230642</v>
      </c>
      <c r="H19" s="72">
        <v>5.369386641232313</v>
      </c>
      <c r="I19" s="72">
        <v>5.3562737601579844</v>
      </c>
      <c r="J19" s="72">
        <v>6.0089883130251724</v>
      </c>
      <c r="K19" s="72">
        <v>6.4981651620393555</v>
      </c>
      <c r="L19" s="72">
        <v>6.0398817712811708</v>
      </c>
      <c r="M19" s="72">
        <v>5.3219948409286362</v>
      </c>
      <c r="N19" s="72">
        <v>4.7922592433361988</v>
      </c>
      <c r="O19" s="72">
        <v>4.5682695614789344</v>
      </c>
      <c r="P19" s="72">
        <v>4.0262145313843494</v>
      </c>
      <c r="Q19" s="72">
        <v>3.980296646603612</v>
      </c>
      <c r="R19" s="72">
        <v>4.1012510748065347</v>
      </c>
      <c r="S19" s="72">
        <v>3.9175795356835774</v>
      </c>
      <c r="T19" s="72">
        <v>3.5939144453998306</v>
      </c>
      <c r="U19" s="72">
        <v>3.6790305245055905</v>
      </c>
      <c r="V19" s="72">
        <v>3.4427214101461714</v>
      </c>
      <c r="W19" s="72">
        <v>3.4281620808254516</v>
      </c>
      <c r="DA19" s="89" t="s">
        <v>375</v>
      </c>
    </row>
    <row r="20" spans="1:105" ht="12" customHeight="1" x14ac:dyDescent="0.25">
      <c r="A20" s="28" t="s">
        <v>205</v>
      </c>
      <c r="B20" s="72">
        <v>14.460634422921787</v>
      </c>
      <c r="C20" s="72">
        <v>14.46098359145383</v>
      </c>
      <c r="D20" s="72">
        <v>16.580175636977284</v>
      </c>
      <c r="E20" s="72">
        <v>15.947371652835889</v>
      </c>
      <c r="F20" s="72">
        <v>16.054639061464155</v>
      </c>
      <c r="G20" s="72">
        <v>14.197470614975858</v>
      </c>
      <c r="H20" s="72">
        <v>13.336928141010066</v>
      </c>
      <c r="I20" s="72">
        <v>11.791353167680713</v>
      </c>
      <c r="J20" s="72">
        <v>9.6438504793473605</v>
      </c>
      <c r="K20" s="72">
        <v>9.935933996508032</v>
      </c>
      <c r="L20" s="72">
        <v>8.9600171969045554</v>
      </c>
      <c r="M20" s="72">
        <v>6.3606811884971819</v>
      </c>
      <c r="N20" s="72">
        <v>6.2264259100028658</v>
      </c>
      <c r="O20" s="72">
        <v>5.8794544759721026</v>
      </c>
      <c r="P20" s="72">
        <v>5.2004872456291205</v>
      </c>
      <c r="Q20" s="72">
        <v>4.5262969332186875</v>
      </c>
      <c r="R20" s="72">
        <v>3.6668816279736314</v>
      </c>
      <c r="S20" s="72">
        <v>4.5128976784178843</v>
      </c>
      <c r="T20" s="72">
        <v>4.2212907232253745</v>
      </c>
      <c r="U20" s="72">
        <v>2.6418983471863955</v>
      </c>
      <c r="V20" s="72">
        <v>2.3720502531766505</v>
      </c>
      <c r="W20" s="72">
        <v>2.1870641062386551</v>
      </c>
      <c r="DA20" s="89" t="s">
        <v>376</v>
      </c>
    </row>
    <row r="21" spans="1:105" ht="12" customHeight="1" x14ac:dyDescent="0.25">
      <c r="A21" s="28" t="s">
        <v>192</v>
      </c>
      <c r="B21" s="72">
        <v>50.786003678021984</v>
      </c>
      <c r="C21" s="72">
        <v>50.211413056879174</v>
      </c>
      <c r="D21" s="72">
        <v>51.872555868596372</v>
      </c>
      <c r="E21" s="72">
        <v>50.704512482768195</v>
      </c>
      <c r="F21" s="72">
        <v>53.814799690701832</v>
      </c>
      <c r="G21" s="72">
        <v>57.975122009411947</v>
      </c>
      <c r="H21" s="72">
        <v>61.889672581030183</v>
      </c>
      <c r="I21" s="72">
        <v>60.104534642268511</v>
      </c>
      <c r="J21" s="72">
        <v>65.215538366459782</v>
      </c>
      <c r="K21" s="72">
        <v>62.531065031858489</v>
      </c>
      <c r="L21" s="72">
        <v>62.591450814477277</v>
      </c>
      <c r="M21" s="72">
        <v>56.210613688890895</v>
      </c>
      <c r="N21" s="72">
        <v>53.762956158151894</v>
      </c>
      <c r="O21" s="72">
        <v>50.360782650146611</v>
      </c>
      <c r="P21" s="72">
        <v>49.857930975801992</v>
      </c>
      <c r="Q21" s="72">
        <v>45.991514924210023</v>
      </c>
      <c r="R21" s="72">
        <v>49.006119969361421</v>
      </c>
      <c r="S21" s="72">
        <v>51.322638634465946</v>
      </c>
      <c r="T21" s="72">
        <v>51.24653593185802</v>
      </c>
      <c r="U21" s="72">
        <v>51.412395994313933</v>
      </c>
      <c r="V21" s="72">
        <v>53.326154301723996</v>
      </c>
      <c r="W21" s="72">
        <v>56.400559912858057</v>
      </c>
      <c r="DA21" s="89" t="s">
        <v>377</v>
      </c>
    </row>
    <row r="22" spans="1:105" ht="12" customHeight="1" x14ac:dyDescent="0.25">
      <c r="A22" s="28" t="s">
        <v>207</v>
      </c>
      <c r="B22" s="72">
        <v>20.446686847308211</v>
      </c>
      <c r="C22" s="72">
        <v>20.786441545008973</v>
      </c>
      <c r="D22" s="72">
        <v>20.16335907840233</v>
      </c>
      <c r="E22" s="72">
        <v>21.991216829148989</v>
      </c>
      <c r="F22" s="72">
        <v>21.958424978069395</v>
      </c>
      <c r="G22" s="72">
        <v>22.525574506070598</v>
      </c>
      <c r="H22" s="72">
        <v>22.834776712265576</v>
      </c>
      <c r="I22" s="72">
        <v>23.938381025211214</v>
      </c>
      <c r="J22" s="72">
        <v>23.369761654337903</v>
      </c>
      <c r="K22" s="72">
        <v>24.870735270490005</v>
      </c>
      <c r="L22" s="72">
        <v>25.368993025699822</v>
      </c>
      <c r="M22" s="72">
        <v>25.251480844559076</v>
      </c>
      <c r="N22" s="72">
        <v>24.252651189452578</v>
      </c>
      <c r="O22" s="72">
        <v>22.371620330562713</v>
      </c>
      <c r="P22" s="72">
        <v>21.704189357026845</v>
      </c>
      <c r="Q22" s="72">
        <v>20.8400210184389</v>
      </c>
      <c r="R22" s="72">
        <v>20.678202923473773</v>
      </c>
      <c r="S22" s="72">
        <v>18.832497372695137</v>
      </c>
      <c r="T22" s="72">
        <v>17.134159740135665</v>
      </c>
      <c r="U22" s="72">
        <v>15.569910193942869</v>
      </c>
      <c r="V22" s="72">
        <v>15.569551925097926</v>
      </c>
      <c r="W22" s="72">
        <v>15.57370784369925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11.000375919890274</v>
      </c>
      <c r="C24" s="72">
        <v>11.884186499733127</v>
      </c>
      <c r="D24" s="72">
        <v>11.715988485542656</v>
      </c>
      <c r="E24" s="72">
        <v>12.230848808402266</v>
      </c>
      <c r="F24" s="72">
        <v>12.191830474280922</v>
      </c>
      <c r="G24" s="72">
        <v>12.349543161361185</v>
      </c>
      <c r="H24" s="72">
        <v>12.075706246986277</v>
      </c>
      <c r="I24" s="72">
        <v>12.368832205940862</v>
      </c>
      <c r="J24" s="72">
        <v>12.480281933915458</v>
      </c>
      <c r="K24" s="72">
        <v>13.050685371338101</v>
      </c>
      <c r="L24" s="72">
        <v>13.000668768510556</v>
      </c>
      <c r="M24" s="72">
        <v>11.2930877997516</v>
      </c>
      <c r="N24" s="72">
        <v>11.986409668481894</v>
      </c>
      <c r="O24" s="72">
        <v>12.25912391325117</v>
      </c>
      <c r="P24" s="72">
        <v>11.133658163752747</v>
      </c>
      <c r="Q24" s="72">
        <v>9.661101557275245</v>
      </c>
      <c r="R24" s="72">
        <v>8.7644501767459619</v>
      </c>
      <c r="S24" s="72">
        <v>8.584408139868156</v>
      </c>
      <c r="T24" s="72">
        <v>8.3694707174930727</v>
      </c>
      <c r="U24" s="72">
        <v>7.5232874749211804</v>
      </c>
      <c r="V24" s="72">
        <v>7.5284226616986727</v>
      </c>
      <c r="W24" s="72">
        <v>7.9741329893952404</v>
      </c>
      <c r="DA24" s="89" t="s">
        <v>380</v>
      </c>
    </row>
    <row r="25" spans="1:105" ht="12" customHeight="1" x14ac:dyDescent="0.25">
      <c r="A25" s="73" t="s">
        <v>53</v>
      </c>
      <c r="B25" s="74">
        <v>119.64635281935251</v>
      </c>
      <c r="C25" s="74">
        <v>112.64408023294496</v>
      </c>
      <c r="D25" s="74">
        <v>121.39341853553645</v>
      </c>
      <c r="E25" s="74">
        <v>103.0721140785376</v>
      </c>
      <c r="F25" s="74">
        <v>118.2801317083965</v>
      </c>
      <c r="G25" s="74">
        <v>121.77610955757878</v>
      </c>
      <c r="H25" s="74">
        <v>126.39138827198163</v>
      </c>
      <c r="I25" s="74">
        <v>119.93409338901451</v>
      </c>
      <c r="J25" s="74">
        <v>123.7885142104697</v>
      </c>
      <c r="K25" s="74">
        <v>115.14109209403976</v>
      </c>
      <c r="L25" s="74">
        <v>115.99980566717569</v>
      </c>
      <c r="M25" s="74">
        <v>111.37264115820359</v>
      </c>
      <c r="N25" s="74">
        <v>111.7055336993439</v>
      </c>
      <c r="O25" s="74">
        <v>108.25251462972668</v>
      </c>
      <c r="P25" s="74">
        <v>107.55667019670696</v>
      </c>
      <c r="Q25" s="74">
        <v>109.32890702226483</v>
      </c>
      <c r="R25" s="74">
        <v>109.75266056291375</v>
      </c>
      <c r="S25" s="74">
        <v>110.33351193210866</v>
      </c>
      <c r="T25" s="74">
        <v>108.23397249198835</v>
      </c>
      <c r="U25" s="74">
        <v>107.93039907857488</v>
      </c>
      <c r="V25" s="74">
        <v>105.89577299539465</v>
      </c>
      <c r="W25" s="74">
        <v>114.34962256829256</v>
      </c>
      <c r="DA25" s="90" t="s">
        <v>381</v>
      </c>
    </row>
    <row r="26" spans="1:105" ht="12" customHeight="1" x14ac:dyDescent="0.25">
      <c r="A26" s="32" t="s">
        <v>52</v>
      </c>
      <c r="B26" s="77">
        <v>0.78822012037833178</v>
      </c>
      <c r="C26" s="77">
        <v>0.85984522785898532</v>
      </c>
      <c r="D26" s="77">
        <v>1.0031814273430779</v>
      </c>
      <c r="E26" s="77">
        <v>1.1942390369733451</v>
      </c>
      <c r="F26" s="77">
        <v>1.4092003439380909</v>
      </c>
      <c r="G26" s="77">
        <v>1.6002579535683581</v>
      </c>
      <c r="H26" s="77">
        <v>1.863026655202064</v>
      </c>
      <c r="I26" s="77">
        <v>2.2690455717970761</v>
      </c>
      <c r="J26" s="77">
        <v>2.7705932932072228</v>
      </c>
      <c r="K26" s="77">
        <v>3.2005159071367149</v>
      </c>
      <c r="L26" s="77">
        <v>3.654342218400688</v>
      </c>
      <c r="M26" s="77">
        <v>4.2514187446259672</v>
      </c>
      <c r="N26" s="77">
        <v>4.9919174548581253</v>
      </c>
      <c r="O26" s="77">
        <v>5.7800515907136703</v>
      </c>
      <c r="P26" s="77">
        <v>6.5443680137575244</v>
      </c>
      <c r="Q26" s="77">
        <v>7.2847807394668953</v>
      </c>
      <c r="R26" s="77">
        <v>8.0969045571797071</v>
      </c>
      <c r="S26" s="77">
        <v>8.9973344797936363</v>
      </c>
      <c r="T26" s="77">
        <v>9.7568357695614782</v>
      </c>
      <c r="U26" s="77">
        <v>10.814961306964751</v>
      </c>
      <c r="V26" s="77">
        <v>11.440756663800521</v>
      </c>
      <c r="W26" s="77">
        <v>11.94703353396388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183.34234392419833</v>
      </c>
      <c r="C27" s="69">
        <f t="shared" si="10"/>
        <v>183.65412857293637</v>
      </c>
      <c r="D27" s="69">
        <f t="shared" si="10"/>
        <v>188.74842056300997</v>
      </c>
      <c r="E27" s="69">
        <f t="shared" si="10"/>
        <v>184.05049308402744</v>
      </c>
      <c r="F27" s="69">
        <f t="shared" si="10"/>
        <v>191.04829240939387</v>
      </c>
      <c r="G27" s="69">
        <f t="shared" si="10"/>
        <v>197.33009443156806</v>
      </c>
      <c r="H27" s="69">
        <f t="shared" si="10"/>
        <v>199.93319590383928</v>
      </c>
      <c r="I27" s="69">
        <f t="shared" si="10"/>
        <v>197.79612219218646</v>
      </c>
      <c r="J27" s="69">
        <f t="shared" si="10"/>
        <v>202.44977177080776</v>
      </c>
      <c r="K27" s="69">
        <f t="shared" si="10"/>
        <v>204.33858838139747</v>
      </c>
      <c r="L27" s="69">
        <f t="shared" si="10"/>
        <v>196.7080930652138</v>
      </c>
      <c r="M27" s="69">
        <f t="shared" si="10"/>
        <v>182.11987101820154</v>
      </c>
      <c r="N27" s="69">
        <f t="shared" si="10"/>
        <v>174.85799597627729</v>
      </c>
      <c r="O27" s="69">
        <f t="shared" si="10"/>
        <v>165.10847074983175</v>
      </c>
      <c r="P27" s="69">
        <f t="shared" si="10"/>
        <v>157.28831758092929</v>
      </c>
      <c r="Q27" s="69">
        <f t="shared" si="10"/>
        <v>155.17725449884992</v>
      </c>
      <c r="R27" s="69">
        <f t="shared" ref="R27:V27" si="11">SUM(R28:R32)</f>
        <v>157.71426286025181</v>
      </c>
      <c r="S27" s="69">
        <f t="shared" si="11"/>
        <v>156.2420651243502</v>
      </c>
      <c r="T27" s="69">
        <f t="shared" si="11"/>
        <v>149.13520317761447</v>
      </c>
      <c r="U27" s="69">
        <f t="shared" si="11"/>
        <v>145.28591216395313</v>
      </c>
      <c r="V27" s="69">
        <f t="shared" si="11"/>
        <v>144.31146798485094</v>
      </c>
      <c r="W27" s="69">
        <f t="shared" ref="W27" si="12">SUM(W28:W32)</f>
        <v>151.06709753476466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39.098593077843113</v>
      </c>
      <c r="C29" s="72">
        <v>49.180690454479816</v>
      </c>
      <c r="D29" s="72">
        <v>45.513648068171236</v>
      </c>
      <c r="E29" s="72">
        <v>57.248679366494812</v>
      </c>
      <c r="F29" s="72">
        <v>54.713287241466134</v>
      </c>
      <c r="G29" s="72">
        <v>55.873859448844783</v>
      </c>
      <c r="H29" s="72">
        <v>56.398732488988557</v>
      </c>
      <c r="I29" s="72">
        <v>60.72263058676365</v>
      </c>
      <c r="J29" s="72">
        <v>62.485511313474134</v>
      </c>
      <c r="K29" s="72">
        <v>73.223314267741827</v>
      </c>
      <c r="L29" s="72">
        <v>66.975154772141011</v>
      </c>
      <c r="M29" s="72">
        <v>59.013441530524517</v>
      </c>
      <c r="N29" s="72">
        <v>53.133712381771282</v>
      </c>
      <c r="O29" s="72">
        <v>50.651906706792772</v>
      </c>
      <c r="P29" s="72">
        <v>44.648983233018058</v>
      </c>
      <c r="Q29" s="72">
        <v>44.130447119518486</v>
      </c>
      <c r="R29" s="72">
        <v>45.472145313843505</v>
      </c>
      <c r="S29" s="72">
        <v>43.441678847807395</v>
      </c>
      <c r="T29" s="72">
        <v>39.845524505588997</v>
      </c>
      <c r="U29" s="72">
        <v>40.791880911435946</v>
      </c>
      <c r="V29" s="72">
        <v>38.179041272570934</v>
      </c>
      <c r="W29" s="72">
        <v>38.011049011177988</v>
      </c>
      <c r="DA29" s="89" t="s">
        <v>384</v>
      </c>
    </row>
    <row r="30" spans="1:105" ht="12" customHeight="1" x14ac:dyDescent="0.25">
      <c r="A30" s="28" t="s">
        <v>192</v>
      </c>
      <c r="B30" s="72">
        <v>27.870890704950643</v>
      </c>
      <c r="C30" s="72">
        <v>35.497023948918937</v>
      </c>
      <c r="D30" s="72">
        <v>31.827896379273813</v>
      </c>
      <c r="E30" s="72">
        <v>40.163311341782872</v>
      </c>
      <c r="F30" s="72">
        <v>37.703863678836768</v>
      </c>
      <c r="G30" s="72">
        <v>40.489503017833478</v>
      </c>
      <c r="H30" s="72">
        <v>39.844625025232894</v>
      </c>
      <c r="I30" s="72">
        <v>43.890649907694538</v>
      </c>
      <c r="J30" s="72">
        <v>41.892404756240396</v>
      </c>
      <c r="K30" s="72">
        <v>48.104305902478359</v>
      </c>
      <c r="L30" s="72">
        <v>47.519824209420079</v>
      </c>
      <c r="M30" s="72">
        <v>42.683475342863055</v>
      </c>
      <c r="N30" s="72">
        <v>39.831970910382303</v>
      </c>
      <c r="O30" s="72">
        <v>36.7914643770795</v>
      </c>
      <c r="P30" s="72">
        <v>35.300011730765831</v>
      </c>
      <c r="Q30" s="72">
        <v>33.170804269925725</v>
      </c>
      <c r="R30" s="72">
        <v>34.328771376707756</v>
      </c>
      <c r="S30" s="72">
        <v>37.331311557417585</v>
      </c>
      <c r="T30" s="72">
        <v>36.864980750603124</v>
      </c>
      <c r="U30" s="72">
        <v>33.857241807585744</v>
      </c>
      <c r="V30" s="72">
        <v>34.53145600458582</v>
      </c>
      <c r="W30" s="72">
        <v>36.908856405846947</v>
      </c>
      <c r="DA30" s="89" t="s">
        <v>385</v>
      </c>
    </row>
    <row r="31" spans="1:105" ht="12" customHeight="1" x14ac:dyDescent="0.25">
      <c r="A31" s="28" t="s">
        <v>207</v>
      </c>
      <c r="B31" s="72">
        <v>14.207982057015009</v>
      </c>
      <c r="C31" s="72">
        <v>17.113890456119275</v>
      </c>
      <c r="D31" s="72">
        <v>15.172763943809866</v>
      </c>
      <c r="E31" s="72">
        <v>18.641645388115933</v>
      </c>
      <c r="F31" s="72">
        <v>17.396223024239834</v>
      </c>
      <c r="G31" s="72">
        <v>17.966471374971704</v>
      </c>
      <c r="H31" s="72">
        <v>17.51961925008931</v>
      </c>
      <c r="I31" s="72">
        <v>19.82283726126855</v>
      </c>
      <c r="J31" s="72">
        <v>17.750699838860729</v>
      </c>
      <c r="K31" s="72">
        <v>20.470596129509563</v>
      </c>
      <c r="L31" s="72">
        <v>20.548103563580778</v>
      </c>
      <c r="M31" s="72">
        <v>21.278470430877984</v>
      </c>
      <c r="N31" s="72">
        <v>22.355354925002395</v>
      </c>
      <c r="O31" s="72">
        <v>20.085005254609719</v>
      </c>
      <c r="P31" s="72">
        <v>20.113212955001433</v>
      </c>
      <c r="Q31" s="72">
        <v>19.31011751218114</v>
      </c>
      <c r="R31" s="72">
        <v>19.149828030954428</v>
      </c>
      <c r="S31" s="72">
        <v>16.526249164039363</v>
      </c>
      <c r="T31" s="72">
        <v>14.713886500429924</v>
      </c>
      <c r="U31" s="72">
        <v>13.185583261679563</v>
      </c>
      <c r="V31" s="72">
        <v>15.240207318238271</v>
      </c>
      <c r="W31" s="72">
        <v>15.368228718830617</v>
      </c>
      <c r="DA31" s="89" t="s">
        <v>386</v>
      </c>
    </row>
    <row r="32" spans="1:105" ht="12" customHeight="1" x14ac:dyDescent="0.25">
      <c r="A32" s="32" t="s">
        <v>53</v>
      </c>
      <c r="B32" s="77">
        <v>102.16487808438956</v>
      </c>
      <c r="C32" s="77">
        <v>81.862523713418341</v>
      </c>
      <c r="D32" s="77">
        <v>96.234112171755044</v>
      </c>
      <c r="E32" s="77">
        <v>67.996856987633805</v>
      </c>
      <c r="F32" s="77">
        <v>81.23491846485112</v>
      </c>
      <c r="G32" s="77">
        <v>83.000260589918099</v>
      </c>
      <c r="H32" s="77">
        <v>86.170219139528513</v>
      </c>
      <c r="I32" s="77">
        <v>73.360004436459718</v>
      </c>
      <c r="J32" s="77">
        <v>80.321155862232501</v>
      </c>
      <c r="K32" s="77">
        <v>62.540372081667726</v>
      </c>
      <c r="L32" s="77">
        <v>61.665010520071945</v>
      </c>
      <c r="M32" s="77">
        <v>59.144483713935983</v>
      </c>
      <c r="N32" s="77">
        <v>59.536957759121321</v>
      </c>
      <c r="O32" s="77">
        <v>57.580094411349762</v>
      </c>
      <c r="P32" s="77">
        <v>57.226109662143955</v>
      </c>
      <c r="Q32" s="77">
        <v>58.565885597224565</v>
      </c>
      <c r="R32" s="77">
        <v>58.763518138746122</v>
      </c>
      <c r="S32" s="77">
        <v>58.942825555085847</v>
      </c>
      <c r="T32" s="77">
        <v>57.710811420992428</v>
      </c>
      <c r="U32" s="77">
        <v>57.451206183251884</v>
      </c>
      <c r="V32" s="77">
        <v>56.360763389455911</v>
      </c>
      <c r="W32" s="77">
        <v>60.778963398909099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1028.4686020033139</v>
      </c>
      <c r="C3" s="65">
        <f t="shared" si="0"/>
        <v>1116.9497924123957</v>
      </c>
      <c r="D3" s="65">
        <f t="shared" si="0"/>
        <v>1137.0034793191148</v>
      </c>
      <c r="E3" s="65">
        <f t="shared" si="0"/>
        <v>1267.497862783727</v>
      </c>
      <c r="F3" s="65">
        <f t="shared" si="0"/>
        <v>1268.5698508916751</v>
      </c>
      <c r="G3" s="65">
        <f t="shared" si="0"/>
        <v>1357.8373220858948</v>
      </c>
      <c r="H3" s="65">
        <f t="shared" si="0"/>
        <v>1308.9937897750583</v>
      </c>
      <c r="I3" s="65">
        <f t="shared" si="0"/>
        <v>1276.3012165306841</v>
      </c>
      <c r="J3" s="65">
        <f t="shared" si="0"/>
        <v>1339.5211567866179</v>
      </c>
      <c r="K3" s="65">
        <f t="shared" si="0"/>
        <v>1391.8004645393482</v>
      </c>
      <c r="L3" s="65">
        <f t="shared" si="0"/>
        <v>1510.8063826455109</v>
      </c>
      <c r="M3" s="65">
        <f t="shared" si="0"/>
        <v>1494.236828943742</v>
      </c>
      <c r="N3" s="65">
        <f t="shared" si="0"/>
        <v>1490.8379738829049</v>
      </c>
      <c r="O3" s="65">
        <f t="shared" si="0"/>
        <v>1468.45922019051</v>
      </c>
      <c r="P3" s="65">
        <f t="shared" si="0"/>
        <v>1293.2627973409228</v>
      </c>
      <c r="Q3" s="65">
        <f t="shared" si="0"/>
        <v>1469.126032139395</v>
      </c>
      <c r="R3" s="65">
        <f t="shared" ref="R3:V3" si="1">SUM(R4,R15,R17,R27)</f>
        <v>1453.8566293748459</v>
      </c>
      <c r="S3" s="65">
        <f t="shared" si="1"/>
        <v>1483.0520385226898</v>
      </c>
      <c r="T3" s="65">
        <f t="shared" si="1"/>
        <v>1450.5028982132176</v>
      </c>
      <c r="U3" s="65">
        <f t="shared" si="1"/>
        <v>1434.3113257951836</v>
      </c>
      <c r="V3" s="65">
        <f t="shared" si="1"/>
        <v>1479.2261498776541</v>
      </c>
      <c r="W3" s="65">
        <f t="shared" ref="W3" si="2">SUM(W4,W15,W17,W27)</f>
        <v>1621.5530498856106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764.83369643249057</v>
      </c>
      <c r="C4" s="69">
        <f t="shared" si="3"/>
        <v>858.99867771673769</v>
      </c>
      <c r="D4" s="69">
        <f t="shared" si="3"/>
        <v>865.51518313468227</v>
      </c>
      <c r="E4" s="69">
        <f t="shared" si="3"/>
        <v>985.07434241397573</v>
      </c>
      <c r="F4" s="69">
        <f t="shared" si="3"/>
        <v>990.49344233592888</v>
      </c>
      <c r="G4" s="69">
        <f t="shared" si="3"/>
        <v>1061.6357847540162</v>
      </c>
      <c r="H4" s="69">
        <f t="shared" si="3"/>
        <v>984.0927048803776</v>
      </c>
      <c r="I4" s="69">
        <f t="shared" si="3"/>
        <v>940.43588392879667</v>
      </c>
      <c r="J4" s="69">
        <f t="shared" si="3"/>
        <v>988.05219404706702</v>
      </c>
      <c r="K4" s="69">
        <f t="shared" si="3"/>
        <v>1044.6433236823698</v>
      </c>
      <c r="L4" s="69">
        <f t="shared" si="3"/>
        <v>1144.245362948591</v>
      </c>
      <c r="M4" s="69">
        <f t="shared" si="3"/>
        <v>1114.1345011170736</v>
      </c>
      <c r="N4" s="69">
        <f t="shared" si="3"/>
        <v>1106.569201612089</v>
      </c>
      <c r="O4" s="69">
        <f t="shared" si="3"/>
        <v>1115.1310340812724</v>
      </c>
      <c r="P4" s="69">
        <f t="shared" si="3"/>
        <v>967.05850555844961</v>
      </c>
      <c r="Q4" s="69">
        <f t="shared" si="3"/>
        <v>1092.8394640878864</v>
      </c>
      <c r="R4" s="69">
        <f t="shared" ref="R4:V4" si="4">SUM(R5:R14)</f>
        <v>1092.5212346205744</v>
      </c>
      <c r="S4" s="69">
        <f t="shared" si="4"/>
        <v>1090.3682365084439</v>
      </c>
      <c r="T4" s="69">
        <f t="shared" si="4"/>
        <v>1054.1228347751667</v>
      </c>
      <c r="U4" s="69">
        <f t="shared" si="4"/>
        <v>1034.3671934326246</v>
      </c>
      <c r="V4" s="69">
        <f t="shared" si="4"/>
        <v>1075.7430666844518</v>
      </c>
      <c r="W4" s="69">
        <f t="shared" ref="W4" si="5">SUM(W5:W14)</f>
        <v>1183.3705810778688</v>
      </c>
      <c r="DA4" s="88" t="s">
        <v>390</v>
      </c>
    </row>
    <row r="5" spans="1:105" ht="12" customHeight="1" x14ac:dyDescent="0.25">
      <c r="A5" s="28" t="s">
        <v>51</v>
      </c>
      <c r="B5" s="72">
        <v>5.4886415575135512</v>
      </c>
      <c r="C5" s="72">
        <v>2.8976687120814293</v>
      </c>
      <c r="D5" s="72">
        <v>4.124467478792524</v>
      </c>
      <c r="E5" s="72">
        <v>5.5542168093754984</v>
      </c>
      <c r="F5" s="72">
        <v>3.9136401215828873</v>
      </c>
      <c r="G5" s="72">
        <v>5.6455987827808345</v>
      </c>
      <c r="H5" s="72">
        <v>4.1142168052447143</v>
      </c>
      <c r="I5" s="72">
        <v>2.0506804928968938</v>
      </c>
      <c r="J5" s="72">
        <v>2.1668042216375341</v>
      </c>
      <c r="K5" s="72">
        <v>1.7197515390327787</v>
      </c>
      <c r="L5" s="72">
        <v>3.5226967134096663</v>
      </c>
      <c r="M5" s="72">
        <v>2.5751622428329672</v>
      </c>
      <c r="N5" s="72">
        <v>2.213336564023106</v>
      </c>
      <c r="O5" s="72">
        <v>3.1703010198854384</v>
      </c>
      <c r="P5" s="72">
        <v>2.1515609579060362</v>
      </c>
      <c r="Q5" s="72">
        <v>1.9141234652889794</v>
      </c>
      <c r="R5" s="72">
        <v>1.8292642463638791</v>
      </c>
      <c r="S5" s="72">
        <v>2.2671887166542808</v>
      </c>
      <c r="T5" s="72">
        <v>1.5952571889755265</v>
      </c>
      <c r="U5" s="72">
        <v>1.7761466736095028</v>
      </c>
      <c r="V5" s="72">
        <v>1.530306078812478</v>
      </c>
      <c r="W5" s="72">
        <v>1.1217048675412609</v>
      </c>
      <c r="DA5" s="89" t="s">
        <v>391</v>
      </c>
    </row>
    <row r="6" spans="1:105" ht="12" customHeight="1" x14ac:dyDescent="0.25">
      <c r="A6" s="28" t="s">
        <v>74</v>
      </c>
      <c r="B6" s="72">
        <v>6.6460224716304657</v>
      </c>
      <c r="C6" s="72">
        <v>2.5707690072703304</v>
      </c>
      <c r="D6" s="72">
        <v>4.9111163759044585</v>
      </c>
      <c r="E6" s="72">
        <v>0.7320280671662639</v>
      </c>
      <c r="F6" s="72">
        <v>3.0915956729424208</v>
      </c>
      <c r="G6" s="72">
        <v>3.2849170609398644</v>
      </c>
      <c r="H6" s="72">
        <v>4.5292117125662257</v>
      </c>
      <c r="I6" s="72">
        <v>1.5429761158406066</v>
      </c>
      <c r="J6" s="72">
        <v>6.7602308824745245</v>
      </c>
      <c r="K6" s="72">
        <v>3.6943900837088952</v>
      </c>
      <c r="L6" s="72">
        <v>3.7755366267214443</v>
      </c>
      <c r="M6" s="72">
        <v>3.1502771132038623</v>
      </c>
      <c r="N6" s="72">
        <v>3.1414445415220267</v>
      </c>
      <c r="O6" s="72">
        <v>2.9461719229178853</v>
      </c>
      <c r="P6" s="72">
        <v>2.2225467281772402</v>
      </c>
      <c r="Q6" s="72">
        <v>3.197262743826363</v>
      </c>
      <c r="R6" s="72">
        <v>3.0133669545699808</v>
      </c>
      <c r="S6" s="72">
        <v>2.6869706741962962</v>
      </c>
      <c r="T6" s="72">
        <v>2.3115825376949766</v>
      </c>
      <c r="U6" s="72">
        <v>2.4682298219060708</v>
      </c>
      <c r="V6" s="72">
        <v>2.491776037227734</v>
      </c>
      <c r="W6" s="72">
        <v>2.7480738375707641</v>
      </c>
      <c r="DA6" s="89" t="s">
        <v>392</v>
      </c>
    </row>
    <row r="7" spans="1:105" ht="12" customHeight="1" x14ac:dyDescent="0.25">
      <c r="A7" s="28" t="s">
        <v>205</v>
      </c>
      <c r="B7" s="72">
        <v>97.099035557120772</v>
      </c>
      <c r="C7" s="72">
        <v>106.52342263543574</v>
      </c>
      <c r="D7" s="72">
        <v>121.62442575794748</v>
      </c>
      <c r="E7" s="72">
        <v>124.52040685523161</v>
      </c>
      <c r="F7" s="72">
        <v>123.35725473898876</v>
      </c>
      <c r="G7" s="72">
        <v>113.03331734227311</v>
      </c>
      <c r="H7" s="72">
        <v>96.171844684575817</v>
      </c>
      <c r="I7" s="72">
        <v>78.231984352285295</v>
      </c>
      <c r="J7" s="72">
        <v>66.111395833832233</v>
      </c>
      <c r="K7" s="72">
        <v>67.103742898410246</v>
      </c>
      <c r="L7" s="72">
        <v>65.523438465948203</v>
      </c>
      <c r="M7" s="72">
        <v>61.390768814614169</v>
      </c>
      <c r="N7" s="72">
        <v>50.863100573981377</v>
      </c>
      <c r="O7" s="72">
        <v>46.206251453774996</v>
      </c>
      <c r="P7" s="72">
        <v>36.636610487655062</v>
      </c>
      <c r="Q7" s="72">
        <v>46.791900626162281</v>
      </c>
      <c r="R7" s="72">
        <v>46.904859161462532</v>
      </c>
      <c r="S7" s="72">
        <v>47.086229298529076</v>
      </c>
      <c r="T7" s="72">
        <v>39.639664418482567</v>
      </c>
      <c r="U7" s="72">
        <v>29.032539453636961</v>
      </c>
      <c r="V7" s="72">
        <v>33.786408345010166</v>
      </c>
      <c r="W7" s="72">
        <v>24.28319827042424</v>
      </c>
      <c r="DA7" s="89" t="s">
        <v>393</v>
      </c>
    </row>
    <row r="8" spans="1:105" ht="12" customHeight="1" x14ac:dyDescent="0.25">
      <c r="A8" s="28" t="s">
        <v>192</v>
      </c>
      <c r="B8" s="72">
        <v>156.29666495331799</v>
      </c>
      <c r="C8" s="72">
        <v>179.83956986440685</v>
      </c>
      <c r="D8" s="72">
        <v>179.02314374381234</v>
      </c>
      <c r="E8" s="72">
        <v>212.49505384941952</v>
      </c>
      <c r="F8" s="72">
        <v>214.44342076051493</v>
      </c>
      <c r="G8" s="72">
        <v>240.18936674978448</v>
      </c>
      <c r="H8" s="72">
        <v>228.32459937691002</v>
      </c>
      <c r="I8" s="72">
        <v>218.42738785597896</v>
      </c>
      <c r="J8" s="72">
        <v>242.81216718675762</v>
      </c>
      <c r="K8" s="72">
        <v>256.78072132203596</v>
      </c>
      <c r="L8" s="72">
        <v>278.1243033444099</v>
      </c>
      <c r="M8" s="72">
        <v>260.78186153422121</v>
      </c>
      <c r="N8" s="72">
        <v>251.20938893643844</v>
      </c>
      <c r="O8" s="72">
        <v>246.99732375256502</v>
      </c>
      <c r="P8" s="72">
        <v>215.23335037613057</v>
      </c>
      <c r="Q8" s="72">
        <v>228.95579779558247</v>
      </c>
      <c r="R8" s="72">
        <v>242.53425683083105</v>
      </c>
      <c r="S8" s="72">
        <v>252.85623897993352</v>
      </c>
      <c r="T8" s="72">
        <v>250.96049037862028</v>
      </c>
      <c r="U8" s="72">
        <v>252.71599463279239</v>
      </c>
      <c r="V8" s="72">
        <v>274.2043746258131</v>
      </c>
      <c r="W8" s="72">
        <v>302.30680136217978</v>
      </c>
      <c r="DA8" s="89" t="s">
        <v>394</v>
      </c>
    </row>
    <row r="9" spans="1:105" ht="12" customHeight="1" x14ac:dyDescent="0.25">
      <c r="A9" s="28" t="s">
        <v>207</v>
      </c>
      <c r="B9" s="72">
        <v>384.29163429013221</v>
      </c>
      <c r="C9" s="72">
        <v>430.44691008266835</v>
      </c>
      <c r="D9" s="72">
        <v>419.3760752155581</v>
      </c>
      <c r="E9" s="72">
        <v>492.94996518067268</v>
      </c>
      <c r="F9" s="72">
        <v>491.81376035535197</v>
      </c>
      <c r="G9" s="72">
        <v>534.37734185731608</v>
      </c>
      <c r="H9" s="72">
        <v>502.57560720373414</v>
      </c>
      <c r="I9" s="72">
        <v>496.53160459244901</v>
      </c>
      <c r="J9" s="72">
        <v>514.14984456330467</v>
      </c>
      <c r="K9" s="72">
        <v>552.76752566546247</v>
      </c>
      <c r="L9" s="72">
        <v>617.04253534748159</v>
      </c>
      <c r="M9" s="72">
        <v>624.10722297416942</v>
      </c>
      <c r="N9" s="72">
        <v>648.21648962111817</v>
      </c>
      <c r="O9" s="72">
        <v>669.026315394319</v>
      </c>
      <c r="P9" s="72">
        <v>590.53236093094119</v>
      </c>
      <c r="Q9" s="72">
        <v>687.41807446128655</v>
      </c>
      <c r="R9" s="72">
        <v>673.01229870583052</v>
      </c>
      <c r="S9" s="72">
        <v>661.28583965881649</v>
      </c>
      <c r="T9" s="72">
        <v>639.58859816463485</v>
      </c>
      <c r="U9" s="72">
        <v>629.51918532878506</v>
      </c>
      <c r="V9" s="72">
        <v>646.51598602693753</v>
      </c>
      <c r="W9" s="72">
        <v>713.96721356942396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84.456906793054216</v>
      </c>
      <c r="C11" s="72">
        <v>99.143334868859071</v>
      </c>
      <c r="D11" s="72">
        <v>96.673863629502293</v>
      </c>
      <c r="E11" s="72">
        <v>106.76857128755066</v>
      </c>
      <c r="F11" s="72">
        <v>104.38132451025227</v>
      </c>
      <c r="G11" s="72">
        <v>109.52648922782264</v>
      </c>
      <c r="H11" s="72">
        <v>96.97617267132209</v>
      </c>
      <c r="I11" s="72">
        <v>91.321450471528991</v>
      </c>
      <c r="J11" s="72">
        <v>95.316428724722584</v>
      </c>
      <c r="K11" s="72">
        <v>97.83185313146511</v>
      </c>
      <c r="L11" s="72">
        <v>103.63390004475178</v>
      </c>
      <c r="M11" s="72">
        <v>99.997948352652102</v>
      </c>
      <c r="N11" s="72">
        <v>93.571205460764119</v>
      </c>
      <c r="O11" s="72">
        <v>94.206567668094678</v>
      </c>
      <c r="P11" s="72">
        <v>77.253072188344731</v>
      </c>
      <c r="Q11" s="72">
        <v>82.330246586792526</v>
      </c>
      <c r="R11" s="72">
        <v>82.850899401479083</v>
      </c>
      <c r="S11" s="72">
        <v>81.577443003299521</v>
      </c>
      <c r="T11" s="72">
        <v>77.900046398817665</v>
      </c>
      <c r="U11" s="72">
        <v>77.413315798111768</v>
      </c>
      <c r="V11" s="72">
        <v>81.075449634955902</v>
      </c>
      <c r="W11" s="72">
        <v>87.937528809462393</v>
      </c>
      <c r="DA11" s="89" t="s">
        <v>397</v>
      </c>
    </row>
    <row r="12" spans="1:105" ht="12" customHeight="1" x14ac:dyDescent="0.25">
      <c r="A12" s="28" t="s">
        <v>95</v>
      </c>
      <c r="B12" s="72">
        <v>1.7544903589221481</v>
      </c>
      <c r="C12" s="72">
        <v>3.503052376502223</v>
      </c>
      <c r="D12" s="72">
        <v>4.2421373113132699</v>
      </c>
      <c r="E12" s="72">
        <v>6.0018340152197212</v>
      </c>
      <c r="F12" s="72">
        <v>10.394603327376187</v>
      </c>
      <c r="G12" s="72">
        <v>14.018129893836923</v>
      </c>
      <c r="H12" s="72">
        <v>13.673466315558361</v>
      </c>
      <c r="I12" s="72">
        <v>19.544354015939579</v>
      </c>
      <c r="J12" s="72">
        <v>23.262144706252315</v>
      </c>
      <c r="K12" s="72">
        <v>26.724519942811408</v>
      </c>
      <c r="L12" s="72">
        <v>31.031634169363137</v>
      </c>
      <c r="M12" s="72">
        <v>28.822747834615988</v>
      </c>
      <c r="N12" s="72">
        <v>29.089807412117992</v>
      </c>
      <c r="O12" s="72">
        <v>29.27324538785394</v>
      </c>
      <c r="P12" s="72">
        <v>23.716473920940764</v>
      </c>
      <c r="Q12" s="72">
        <v>27.697924616978767</v>
      </c>
      <c r="R12" s="72">
        <v>28.342555655584828</v>
      </c>
      <c r="S12" s="72">
        <v>27.57756966238091</v>
      </c>
      <c r="T12" s="72">
        <v>25.266568423279324</v>
      </c>
      <c r="U12" s="72">
        <v>23.430819746677503</v>
      </c>
      <c r="V12" s="72">
        <v>22.979777872619504</v>
      </c>
      <c r="W12" s="72">
        <v>24.25378452117836</v>
      </c>
      <c r="DA12" s="89" t="s">
        <v>398</v>
      </c>
    </row>
    <row r="13" spans="1:105" ht="12" customHeight="1" x14ac:dyDescent="0.25">
      <c r="A13" s="73" t="s">
        <v>94</v>
      </c>
      <c r="B13" s="74">
        <v>18.279694468296448</v>
      </c>
      <c r="C13" s="74">
        <v>22.449029646834788</v>
      </c>
      <c r="D13" s="74">
        <v>23.607213293682015</v>
      </c>
      <c r="E13" s="74">
        <v>23.359563999628399</v>
      </c>
      <c r="F13" s="74">
        <v>25.817369395643706</v>
      </c>
      <c r="G13" s="74">
        <v>27.778110990815545</v>
      </c>
      <c r="H13" s="74">
        <v>25.432249863886611</v>
      </c>
      <c r="I13" s="74">
        <v>21.683452135588333</v>
      </c>
      <c r="J13" s="74">
        <v>25.966067834962995</v>
      </c>
      <c r="K13" s="74">
        <v>26.054828506852914</v>
      </c>
      <c r="L13" s="74">
        <v>29.118770774040851</v>
      </c>
      <c r="M13" s="74">
        <v>21.388270537448431</v>
      </c>
      <c r="N13" s="74">
        <v>16.753179207983084</v>
      </c>
      <c r="O13" s="74">
        <v>11.944953647521547</v>
      </c>
      <c r="P13" s="74">
        <v>9.5138750322158803</v>
      </c>
      <c r="Q13" s="74">
        <v>3.505786386994588</v>
      </c>
      <c r="R13" s="74">
        <v>2.7725254690279093</v>
      </c>
      <c r="S13" s="74">
        <v>3.8148270822914929</v>
      </c>
      <c r="T13" s="74">
        <v>6.0519882252315185</v>
      </c>
      <c r="U13" s="74">
        <v>7.3970816364353791</v>
      </c>
      <c r="V13" s="74">
        <v>1.9032166964036727</v>
      </c>
      <c r="W13" s="74">
        <v>14.617608568701021</v>
      </c>
      <c r="DA13" s="90" t="s">
        <v>399</v>
      </c>
    </row>
    <row r="14" spans="1:105" ht="12" customHeight="1" x14ac:dyDescent="0.25">
      <c r="A14" s="75" t="s">
        <v>97</v>
      </c>
      <c r="B14" s="76">
        <v>10.520605982502776</v>
      </c>
      <c r="C14" s="76">
        <v>11.624920522678963</v>
      </c>
      <c r="D14" s="76">
        <v>11.932740328169782</v>
      </c>
      <c r="E14" s="76">
        <v>12.692702349711254</v>
      </c>
      <c r="F14" s="76">
        <v>13.280473453275723</v>
      </c>
      <c r="G14" s="76">
        <v>13.782512848446903</v>
      </c>
      <c r="H14" s="76">
        <v>12.295336246579764</v>
      </c>
      <c r="I14" s="76">
        <v>11.101993896288857</v>
      </c>
      <c r="J14" s="76">
        <v>11.507110093122456</v>
      </c>
      <c r="K14" s="76">
        <v>11.965990592589833</v>
      </c>
      <c r="L14" s="76">
        <v>12.472547462464826</v>
      </c>
      <c r="M14" s="76">
        <v>11.920241713315267</v>
      </c>
      <c r="N14" s="76">
        <v>11.511249294140676</v>
      </c>
      <c r="O14" s="76">
        <v>11.359903834339898</v>
      </c>
      <c r="P14" s="76">
        <v>9.7986549361382025</v>
      </c>
      <c r="Q14" s="76">
        <v>11.028347404974093</v>
      </c>
      <c r="R14" s="76">
        <v>11.261208195424631</v>
      </c>
      <c r="S14" s="76">
        <v>11.215929432342403</v>
      </c>
      <c r="T14" s="76">
        <v>10.80863903942984</v>
      </c>
      <c r="U14" s="76">
        <v>10.613880340670113</v>
      </c>
      <c r="V14" s="76">
        <v>11.255771366671693</v>
      </c>
      <c r="W14" s="76">
        <v>12.134667271386796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17.512709265898305</v>
      </c>
      <c r="C15" s="69">
        <f t="shared" si="6"/>
        <v>17.301289871116541</v>
      </c>
      <c r="D15" s="69">
        <f t="shared" si="6"/>
        <v>17.514033197652815</v>
      </c>
      <c r="E15" s="69">
        <f t="shared" si="6"/>
        <v>44.534034982643021</v>
      </c>
      <c r="F15" s="69">
        <f t="shared" si="6"/>
        <v>21.500382945230456</v>
      </c>
      <c r="G15" s="69">
        <f t="shared" si="6"/>
        <v>29.887594452565626</v>
      </c>
      <c r="H15" s="69">
        <f t="shared" si="6"/>
        <v>49.787316395577854</v>
      </c>
      <c r="I15" s="69">
        <f t="shared" si="6"/>
        <v>67.123035362373784</v>
      </c>
      <c r="J15" s="69">
        <f t="shared" si="6"/>
        <v>72.580568896293073</v>
      </c>
      <c r="K15" s="69">
        <f t="shared" si="6"/>
        <v>73.230618564622276</v>
      </c>
      <c r="L15" s="69">
        <f t="shared" si="6"/>
        <v>94.947633295320173</v>
      </c>
      <c r="M15" s="69">
        <f t="shared" si="6"/>
        <v>124.70217431559716</v>
      </c>
      <c r="N15" s="69">
        <f t="shared" si="6"/>
        <v>131.8137230652988</v>
      </c>
      <c r="O15" s="69">
        <f t="shared" si="6"/>
        <v>109.53107373440142</v>
      </c>
      <c r="P15" s="69">
        <f t="shared" si="6"/>
        <v>88.02877413513778</v>
      </c>
      <c r="Q15" s="69">
        <f t="shared" si="6"/>
        <v>140.18858513128066</v>
      </c>
      <c r="R15" s="69">
        <f t="shared" si="6"/>
        <v>119.95245034474054</v>
      </c>
      <c r="S15" s="69">
        <f t="shared" si="6"/>
        <v>147.44801645000831</v>
      </c>
      <c r="T15" s="69">
        <f t="shared" si="6"/>
        <v>154.7049948705631</v>
      </c>
      <c r="U15" s="69">
        <f t="shared" si="6"/>
        <v>158.81286902596307</v>
      </c>
      <c r="V15" s="69">
        <f t="shared" si="6"/>
        <v>159.31683002927113</v>
      </c>
      <c r="W15" s="69">
        <f t="shared" si="6"/>
        <v>176.65987098208879</v>
      </c>
      <c r="DA15" s="88" t="s">
        <v>401</v>
      </c>
    </row>
    <row r="16" spans="1:105" ht="12" customHeight="1" x14ac:dyDescent="0.25">
      <c r="A16" s="28" t="s">
        <v>91</v>
      </c>
      <c r="B16" s="72">
        <v>17.512709265898305</v>
      </c>
      <c r="C16" s="72">
        <v>17.301289871116541</v>
      </c>
      <c r="D16" s="72">
        <v>17.514033197652815</v>
      </c>
      <c r="E16" s="72">
        <v>44.534034982643021</v>
      </c>
      <c r="F16" s="72">
        <v>21.500382945230456</v>
      </c>
      <c r="G16" s="72">
        <v>29.887594452565626</v>
      </c>
      <c r="H16" s="72">
        <v>49.787316395577854</v>
      </c>
      <c r="I16" s="72">
        <v>67.123035362373784</v>
      </c>
      <c r="J16" s="72">
        <v>72.580568896293073</v>
      </c>
      <c r="K16" s="72">
        <v>73.230618564622276</v>
      </c>
      <c r="L16" s="72">
        <v>94.947633295320173</v>
      </c>
      <c r="M16" s="72">
        <v>124.70217431559716</v>
      </c>
      <c r="N16" s="72">
        <v>131.8137230652988</v>
      </c>
      <c r="O16" s="72">
        <v>109.53107373440142</v>
      </c>
      <c r="P16" s="72">
        <v>88.02877413513778</v>
      </c>
      <c r="Q16" s="72">
        <v>140.18858513128066</v>
      </c>
      <c r="R16" s="72">
        <v>119.95245034474054</v>
      </c>
      <c r="S16" s="72">
        <v>147.44801645000831</v>
      </c>
      <c r="T16" s="72">
        <v>154.7049948705631</v>
      </c>
      <c r="U16" s="72">
        <v>158.81286902596307</v>
      </c>
      <c r="V16" s="72">
        <v>159.31683002927113</v>
      </c>
      <c r="W16" s="72">
        <v>176.65987098208879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123.8206547148518</v>
      </c>
      <c r="C17" s="69">
        <f t="shared" si="7"/>
        <v>120.99233247779878</v>
      </c>
      <c r="D17" s="69">
        <f t="shared" si="7"/>
        <v>128.77477178024904</v>
      </c>
      <c r="E17" s="69">
        <f t="shared" si="7"/>
        <v>119.61251100130961</v>
      </c>
      <c r="F17" s="69">
        <f t="shared" si="7"/>
        <v>131.72333461450785</v>
      </c>
      <c r="G17" s="69">
        <f t="shared" si="7"/>
        <v>137.0805546274151</v>
      </c>
      <c r="H17" s="69">
        <f t="shared" si="7"/>
        <v>143.33661462541303</v>
      </c>
      <c r="I17" s="69">
        <f t="shared" si="7"/>
        <v>140.07880058929754</v>
      </c>
      <c r="J17" s="69">
        <f t="shared" si="7"/>
        <v>146.18432097063518</v>
      </c>
      <c r="K17" s="69">
        <f t="shared" si="7"/>
        <v>142.90013288506768</v>
      </c>
      <c r="L17" s="69">
        <f t="shared" si="7"/>
        <v>145.05427445312756</v>
      </c>
      <c r="M17" s="69">
        <f t="shared" si="7"/>
        <v>137.69468952222951</v>
      </c>
      <c r="N17" s="69">
        <f t="shared" si="7"/>
        <v>138.74845673209597</v>
      </c>
      <c r="O17" s="69">
        <f t="shared" si="7"/>
        <v>135.94495796421788</v>
      </c>
      <c r="P17" s="69">
        <f t="shared" si="7"/>
        <v>134.86052539721283</v>
      </c>
      <c r="Q17" s="69">
        <f t="shared" si="7"/>
        <v>133.58133747583824</v>
      </c>
      <c r="R17" s="69">
        <f t="shared" ref="R17:V17" si="8">SUM(R18:R26)</f>
        <v>137.0425224488967</v>
      </c>
      <c r="S17" s="69">
        <f t="shared" si="8"/>
        <v>141.20759600570483</v>
      </c>
      <c r="T17" s="69">
        <f t="shared" si="8"/>
        <v>141.41177220692464</v>
      </c>
      <c r="U17" s="69">
        <f t="shared" si="8"/>
        <v>142.32518882929784</v>
      </c>
      <c r="V17" s="69">
        <f t="shared" si="8"/>
        <v>145.18991079506642</v>
      </c>
      <c r="W17" s="69">
        <f t="shared" ref="W17" si="9">SUM(W18:W26)</f>
        <v>156.49112297240859</v>
      </c>
      <c r="DA17" s="88" t="s">
        <v>403</v>
      </c>
    </row>
    <row r="18" spans="1:105" ht="12" customHeight="1" x14ac:dyDescent="0.25">
      <c r="A18" s="28" t="s">
        <v>51</v>
      </c>
      <c r="B18" s="72">
        <v>0.20877716797279966</v>
      </c>
      <c r="C18" s="72">
        <v>0.10116767332704572</v>
      </c>
      <c r="D18" s="72">
        <v>0.14616907142321481</v>
      </c>
      <c r="E18" s="72">
        <v>0.18550943990639748</v>
      </c>
      <c r="F18" s="72">
        <v>0.13391079505288062</v>
      </c>
      <c r="G18" s="72">
        <v>0.18620818065608255</v>
      </c>
      <c r="H18" s="72">
        <v>0.15052330418813684</v>
      </c>
      <c r="I18" s="72">
        <v>8.2379911135096712E-2</v>
      </c>
      <c r="J18" s="72">
        <v>8.516733741484532E-2</v>
      </c>
      <c r="K18" s="72">
        <v>6.9626991684101677E-2</v>
      </c>
      <c r="L18" s="72">
        <v>0.13477337921945531</v>
      </c>
      <c r="M18" s="72">
        <v>0.12815919312712218</v>
      </c>
      <c r="N18" s="72">
        <v>0.14109360800846668</v>
      </c>
      <c r="O18" s="72">
        <v>0.15260121689818734</v>
      </c>
      <c r="P18" s="72">
        <v>0.13365718636798263</v>
      </c>
      <c r="Q18" s="72">
        <v>9.7168755108789764E-2</v>
      </c>
      <c r="R18" s="72">
        <v>6.6180342429709368E-2</v>
      </c>
      <c r="S18" s="72">
        <v>9.5419133958875899E-2</v>
      </c>
      <c r="T18" s="72">
        <v>9.1602994890438313E-2</v>
      </c>
      <c r="U18" s="72">
        <v>6.3278018517030937E-2</v>
      </c>
      <c r="V18" s="72">
        <v>6.2761561102062116E-2</v>
      </c>
      <c r="W18" s="72">
        <v>5.696149014778866E-2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2.1809890365565883</v>
      </c>
      <c r="C19" s="72">
        <v>2.3288928592632949</v>
      </c>
      <c r="D19" s="72">
        <v>2.3739195941219933</v>
      </c>
      <c r="E19" s="72">
        <v>2.669101256370038</v>
      </c>
      <c r="F19" s="72">
        <v>2.7478055898339191</v>
      </c>
      <c r="G19" s="72">
        <v>2.8073189421283526</v>
      </c>
      <c r="H19" s="72">
        <v>2.9712572471971566</v>
      </c>
      <c r="I19" s="72">
        <v>2.9790741937720919</v>
      </c>
      <c r="J19" s="72">
        <v>3.3535029170446231</v>
      </c>
      <c r="K19" s="72">
        <v>3.646618162727389</v>
      </c>
      <c r="L19" s="72">
        <v>3.4110036289025611</v>
      </c>
      <c r="M19" s="72">
        <v>3.0302793606791898</v>
      </c>
      <c r="N19" s="72">
        <v>2.752304508414865</v>
      </c>
      <c r="O19" s="72">
        <v>2.6637530426854132</v>
      </c>
      <c r="P19" s="72">
        <v>2.3910298263747634</v>
      </c>
      <c r="Q19" s="72">
        <v>2.4375093689802783</v>
      </c>
      <c r="R19" s="72">
        <v>2.6010193367723824</v>
      </c>
      <c r="S19" s="72">
        <v>2.5817793678060714</v>
      </c>
      <c r="T19" s="72">
        <v>2.4553504102454702</v>
      </c>
      <c r="U19" s="72">
        <v>2.5932246472422134</v>
      </c>
      <c r="V19" s="72">
        <v>2.4814268767271188</v>
      </c>
      <c r="W19" s="72">
        <v>2.52169065493498</v>
      </c>
      <c r="DA19" s="89" t="s">
        <v>405</v>
      </c>
    </row>
    <row r="20" spans="1:105" ht="12" customHeight="1" x14ac:dyDescent="0.25">
      <c r="A20" s="28" t="s">
        <v>205</v>
      </c>
      <c r="B20" s="72">
        <v>6.9155042563795295</v>
      </c>
      <c r="C20" s="72">
        <v>6.9321516321979644</v>
      </c>
      <c r="D20" s="72">
        <v>7.9676452568256533</v>
      </c>
      <c r="E20" s="72">
        <v>7.6892589697256151</v>
      </c>
      <c r="F20" s="72">
        <v>7.7531409626804439</v>
      </c>
      <c r="G20" s="72">
        <v>6.8675716980223651</v>
      </c>
      <c r="H20" s="72">
        <v>6.4726901702672901</v>
      </c>
      <c r="I20" s="72">
        <v>5.7491915477147923</v>
      </c>
      <c r="J20" s="72">
        <v>4.7337214572192439</v>
      </c>
      <c r="K20" s="72">
        <v>4.905086067637459</v>
      </c>
      <c r="L20" s="72">
        <v>4.4713249505542674</v>
      </c>
      <c r="M20" s="72">
        <v>3.2305212031151069</v>
      </c>
      <c r="N20" s="72">
        <v>3.2536827864178726</v>
      </c>
      <c r="O20" s="72">
        <v>3.1928341674945622</v>
      </c>
      <c r="P20" s="72">
        <v>2.8604856406367349</v>
      </c>
      <c r="Q20" s="72">
        <v>2.5364821818430778</v>
      </c>
      <c r="R20" s="72">
        <v>2.1072732355544592</v>
      </c>
      <c r="S20" s="72">
        <v>2.6775208856690504</v>
      </c>
      <c r="T20" s="72">
        <v>2.6014983396358291</v>
      </c>
      <c r="U20" s="72">
        <v>1.6995214664893121</v>
      </c>
      <c r="V20" s="72">
        <v>1.5855736368910265</v>
      </c>
      <c r="W20" s="72">
        <v>1.4769677023761181</v>
      </c>
      <c r="DA20" s="89" t="s">
        <v>406</v>
      </c>
    </row>
    <row r="21" spans="1:105" ht="12" customHeight="1" x14ac:dyDescent="0.25">
      <c r="A21" s="28" t="s">
        <v>192</v>
      </c>
      <c r="B21" s="72">
        <v>25.129651868259948</v>
      </c>
      <c r="C21" s="72">
        <v>25.020970721802328</v>
      </c>
      <c r="D21" s="72">
        <v>26.073969537688619</v>
      </c>
      <c r="E21" s="72">
        <v>25.761959485101666</v>
      </c>
      <c r="F21" s="72">
        <v>27.638290589720107</v>
      </c>
      <c r="G21" s="72">
        <v>30.163924343862949</v>
      </c>
      <c r="H21" s="72">
        <v>32.64568390629892</v>
      </c>
      <c r="I21" s="72">
        <v>32.161195987943962</v>
      </c>
      <c r="J21" s="72">
        <v>35.446643528933805</v>
      </c>
      <c r="K21" s="72">
        <v>34.500294799919722</v>
      </c>
      <c r="L21" s="72">
        <v>35.068455366347052</v>
      </c>
      <c r="M21" s="72">
        <v>32.007059012825508</v>
      </c>
      <c r="N21" s="72">
        <v>31.223354184521664</v>
      </c>
      <c r="O21" s="72">
        <v>29.806934544962733</v>
      </c>
      <c r="P21" s="72">
        <v>29.702051080313247</v>
      </c>
      <c r="Q21" s="72">
        <v>27.694335573321595</v>
      </c>
      <c r="R21" s="72">
        <v>30.115457159880343</v>
      </c>
      <c r="S21" s="72">
        <v>32.39659734468524</v>
      </c>
      <c r="T21" s="72">
        <v>33.284700648868757</v>
      </c>
      <c r="U21" s="72">
        <v>34.341901593574732</v>
      </c>
      <c r="V21" s="72">
        <v>36.617859393264297</v>
      </c>
      <c r="W21" s="72">
        <v>39.688790557907716</v>
      </c>
      <c r="DA21" s="89" t="s">
        <v>407</v>
      </c>
    </row>
    <row r="22" spans="1:105" ht="12" customHeight="1" x14ac:dyDescent="0.25">
      <c r="A22" s="28" t="s">
        <v>207</v>
      </c>
      <c r="B22" s="72">
        <v>9.1151687484783519</v>
      </c>
      <c r="C22" s="72">
        <v>9.4186689949986047</v>
      </c>
      <c r="D22" s="72">
        <v>9.3462571495216142</v>
      </c>
      <c r="E22" s="72">
        <v>10.463961683822939</v>
      </c>
      <c r="F22" s="72">
        <v>10.700244903200906</v>
      </c>
      <c r="G22" s="72">
        <v>11.261967997957044</v>
      </c>
      <c r="H22" s="72">
        <v>11.722564942819025</v>
      </c>
      <c r="I22" s="72">
        <v>12.734353266608627</v>
      </c>
      <c r="J22" s="72">
        <v>13.014181728005834</v>
      </c>
      <c r="K22" s="72">
        <v>14.465500018581778</v>
      </c>
      <c r="L22" s="72">
        <v>15.388298244219341</v>
      </c>
      <c r="M22" s="72">
        <v>15.994383546519002</v>
      </c>
      <c r="N22" s="72">
        <v>16.037906844558247</v>
      </c>
      <c r="O22" s="72">
        <v>15.307972882109274</v>
      </c>
      <c r="P22" s="72">
        <v>14.893987549327854</v>
      </c>
      <c r="Q22" s="72">
        <v>14.359684161689584</v>
      </c>
      <c r="R22" s="72">
        <v>14.340402037528362</v>
      </c>
      <c r="S22" s="72">
        <v>13.253306946903281</v>
      </c>
      <c r="T22" s="72">
        <v>12.259238968961006</v>
      </c>
      <c r="U22" s="72">
        <v>11.327226154861975</v>
      </c>
      <c r="V22" s="72">
        <v>11.494145458284185</v>
      </c>
      <c r="W22" s="72">
        <v>11.653746514703661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8.350553960629826</v>
      </c>
      <c r="C24" s="72">
        <v>9.0391835429786642</v>
      </c>
      <c r="D24" s="72">
        <v>8.9318003494233036</v>
      </c>
      <c r="E24" s="72">
        <v>9.3519594756533007</v>
      </c>
      <c r="F24" s="72">
        <v>9.3416972569234371</v>
      </c>
      <c r="G24" s="72">
        <v>9.4882710823766825</v>
      </c>
      <c r="H24" s="72">
        <v>9.3042848936016647</v>
      </c>
      <c r="I24" s="72">
        <v>9.5748826162294716</v>
      </c>
      <c r="J24" s="72">
        <v>9.7223307691954322</v>
      </c>
      <c r="K24" s="72">
        <v>10.231959461101157</v>
      </c>
      <c r="L24" s="72">
        <v>10.252982205190015</v>
      </c>
      <c r="M24" s="72">
        <v>8.9612117069624784</v>
      </c>
      <c r="N24" s="72">
        <v>9.5791946747726584</v>
      </c>
      <c r="O24" s="72">
        <v>9.8544045218563809</v>
      </c>
      <c r="P24" s="72">
        <v>8.9623564831243865</v>
      </c>
      <c r="Q24" s="72">
        <v>7.7998595046842736</v>
      </c>
      <c r="R24" s="72">
        <v>7.1021898179967433</v>
      </c>
      <c r="S24" s="72">
        <v>6.9844245776585367</v>
      </c>
      <c r="T24" s="72">
        <v>6.8383241871320042</v>
      </c>
      <c r="U24" s="72">
        <v>6.1777107762735097</v>
      </c>
      <c r="V24" s="72">
        <v>6.2133867909815415</v>
      </c>
      <c r="W24" s="72">
        <v>6.6161657196186692</v>
      </c>
      <c r="DA24" s="89" t="s">
        <v>410</v>
      </c>
    </row>
    <row r="25" spans="1:105" ht="12" customHeight="1" x14ac:dyDescent="0.25">
      <c r="A25" s="73" t="s">
        <v>53</v>
      </c>
      <c r="B25" s="74">
        <v>71.131789556196424</v>
      </c>
      <c r="C25" s="74">
        <v>67.291451825371894</v>
      </c>
      <c r="D25" s="74">
        <v>72.93182939390158</v>
      </c>
      <c r="E25" s="74">
        <v>62.296521653756308</v>
      </c>
      <c r="F25" s="74">
        <v>71.999044173158055</v>
      </c>
      <c r="G25" s="74">
        <v>74.705034428843263</v>
      </c>
      <c r="H25" s="74">
        <v>78.206583505838765</v>
      </c>
      <c r="I25" s="74">
        <v>74.528677494096414</v>
      </c>
      <c r="J25" s="74">
        <v>77.058179939614178</v>
      </c>
      <c r="K25" s="74">
        <v>71.880531476279344</v>
      </c>
      <c r="L25" s="74">
        <v>72.673094460294166</v>
      </c>
      <c r="M25" s="74">
        <v>70.091656754375137</v>
      </c>
      <c r="N25" s="74">
        <v>70.769002670544069</v>
      </c>
      <c r="O25" s="74">
        <v>69.186405997497644</v>
      </c>
      <c r="P25" s="74">
        <v>69.372589617310311</v>
      </c>
      <c r="Q25" s="74">
        <v>71.371517190743702</v>
      </c>
      <c r="R25" s="74">
        <v>72.613095961554976</v>
      </c>
      <c r="S25" s="74">
        <v>74.221213269230148</v>
      </c>
      <c r="T25" s="74">
        <v>74.124220887629662</v>
      </c>
      <c r="U25" s="74">
        <v>75.307364865374296</v>
      </c>
      <c r="V25" s="74">
        <v>75.294000414015599</v>
      </c>
      <c r="W25" s="74">
        <v>82.529766798755787</v>
      </c>
      <c r="DA25" s="90" t="s">
        <v>411</v>
      </c>
    </row>
    <row r="26" spans="1:105" ht="12" customHeight="1" x14ac:dyDescent="0.25">
      <c r="A26" s="32" t="s">
        <v>52</v>
      </c>
      <c r="B26" s="77">
        <v>0.78822012037833189</v>
      </c>
      <c r="C26" s="77">
        <v>0.8598452278589851</v>
      </c>
      <c r="D26" s="77">
        <v>1.0031814273430772</v>
      </c>
      <c r="E26" s="77">
        <v>1.1942390369733449</v>
      </c>
      <c r="F26" s="77">
        <v>1.4092003439380909</v>
      </c>
      <c r="G26" s="77">
        <v>1.6002579535683592</v>
      </c>
      <c r="H26" s="77">
        <v>1.8630266552020662</v>
      </c>
      <c r="I26" s="77">
        <v>2.2690455717970783</v>
      </c>
      <c r="J26" s="77">
        <v>2.7705932932072193</v>
      </c>
      <c r="K26" s="77">
        <v>3.2005159071367189</v>
      </c>
      <c r="L26" s="77">
        <v>3.6543422184006973</v>
      </c>
      <c r="M26" s="77">
        <v>4.2514187446259761</v>
      </c>
      <c r="N26" s="77">
        <v>4.991917454858128</v>
      </c>
      <c r="O26" s="77">
        <v>5.7800515907136738</v>
      </c>
      <c r="P26" s="77">
        <v>6.5443680137575555</v>
      </c>
      <c r="Q26" s="77">
        <v>7.2847807394669326</v>
      </c>
      <c r="R26" s="77">
        <v>8.096904557179732</v>
      </c>
      <c r="S26" s="77">
        <v>8.9973344797936274</v>
      </c>
      <c r="T26" s="77">
        <v>9.7568357695614569</v>
      </c>
      <c r="U26" s="77">
        <v>10.814961306964769</v>
      </c>
      <c r="V26" s="77">
        <v>11.440756663800602</v>
      </c>
      <c r="W26" s="77">
        <v>11.947033533963866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122.3015415900733</v>
      </c>
      <c r="C27" s="69">
        <f t="shared" si="10"/>
        <v>119.65749234674276</v>
      </c>
      <c r="D27" s="69">
        <f t="shared" si="10"/>
        <v>125.19949120653081</v>
      </c>
      <c r="E27" s="69">
        <f t="shared" si="10"/>
        <v>118.27697438579852</v>
      </c>
      <c r="F27" s="69">
        <f t="shared" si="10"/>
        <v>124.85269099600784</v>
      </c>
      <c r="G27" s="69">
        <f t="shared" si="10"/>
        <v>129.23338825189785</v>
      </c>
      <c r="H27" s="69">
        <f t="shared" si="10"/>
        <v>131.77715387369</v>
      </c>
      <c r="I27" s="69">
        <f t="shared" si="10"/>
        <v>128.66349665021596</v>
      </c>
      <c r="J27" s="69">
        <f t="shared" si="10"/>
        <v>132.7040728726227</v>
      </c>
      <c r="K27" s="69">
        <f t="shared" si="10"/>
        <v>131.02638940728846</v>
      </c>
      <c r="L27" s="69">
        <f t="shared" si="10"/>
        <v>126.55911194847199</v>
      </c>
      <c r="M27" s="69">
        <f t="shared" si="10"/>
        <v>117.70546398884169</v>
      </c>
      <c r="N27" s="69">
        <f t="shared" si="10"/>
        <v>113.70659247342104</v>
      </c>
      <c r="O27" s="69">
        <f t="shared" si="10"/>
        <v>107.85215441061828</v>
      </c>
      <c r="P27" s="69">
        <f t="shared" si="10"/>
        <v>103.31499225012269</v>
      </c>
      <c r="Q27" s="69">
        <f t="shared" si="10"/>
        <v>102.51664544438972</v>
      </c>
      <c r="R27" s="69">
        <f t="shared" ref="R27:V27" si="11">SUM(R28:R32)</f>
        <v>104.34042196063399</v>
      </c>
      <c r="S27" s="69">
        <f t="shared" si="11"/>
        <v>104.02818955853279</v>
      </c>
      <c r="T27" s="69">
        <f t="shared" si="11"/>
        <v>100.26329636056337</v>
      </c>
      <c r="U27" s="69">
        <f t="shared" si="11"/>
        <v>98.806074507298291</v>
      </c>
      <c r="V27" s="69">
        <f t="shared" si="11"/>
        <v>98.976342368864508</v>
      </c>
      <c r="W27" s="69">
        <f t="shared" ref="W27" si="12">SUM(W28:W32)</f>
        <v>105.03147485324433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22.765261273545384</v>
      </c>
      <c r="C29" s="72">
        <v>28.702152560553831</v>
      </c>
      <c r="D29" s="72">
        <v>26.620598180859574</v>
      </c>
      <c r="E29" s="72">
        <v>33.558490012673602</v>
      </c>
      <c r="F29" s="72">
        <v>32.135142828692175</v>
      </c>
      <c r="G29" s="72">
        <v>32.883096091943955</v>
      </c>
      <c r="H29" s="72">
        <v>33.267536391224453</v>
      </c>
      <c r="I29" s="72">
        <v>35.863476567547906</v>
      </c>
      <c r="J29" s="72">
        <v>36.935571051197485</v>
      </c>
      <c r="K29" s="72">
        <v>43.325889293457458</v>
      </c>
      <c r="L29" s="72">
        <v>39.666950016096791</v>
      </c>
      <c r="M29" s="72">
        <v>34.980233755980976</v>
      </c>
      <c r="N29" s="72">
        <v>31.514173086277864</v>
      </c>
      <c r="O29" s="72">
        <v>30.058746265401023</v>
      </c>
      <c r="P29" s="72">
        <v>26.504436430941517</v>
      </c>
      <c r="Q29" s="72">
        <v>26.204394550622396</v>
      </c>
      <c r="R29" s="72">
        <v>27.019793943066656</v>
      </c>
      <c r="S29" s="72">
        <v>25.847877566619921</v>
      </c>
      <c r="T29" s="72">
        <v>23.756119170847153</v>
      </c>
      <c r="U29" s="72">
        <v>24.386512152122069</v>
      </c>
      <c r="V29" s="72">
        <v>22.892119689769871</v>
      </c>
      <c r="W29" s="72">
        <v>22.873806300283917</v>
      </c>
      <c r="DA29" s="89" t="s">
        <v>415</v>
      </c>
    </row>
    <row r="30" spans="1:105" ht="12" customHeight="1" x14ac:dyDescent="0.25">
      <c r="A30" s="28" t="s">
        <v>192</v>
      </c>
      <c r="B30" s="72">
        <v>16.089124531653642</v>
      </c>
      <c r="C30" s="72">
        <v>20.540330047405554</v>
      </c>
      <c r="D30" s="72">
        <v>18.458894330030397</v>
      </c>
      <c r="E30" s="72">
        <v>23.348964953451148</v>
      </c>
      <c r="F30" s="72">
        <v>21.970706648614666</v>
      </c>
      <c r="G30" s="72">
        <v>23.652008308715558</v>
      </c>
      <c r="H30" s="72">
        <v>23.337478567514427</v>
      </c>
      <c r="I30" s="72">
        <v>25.748590976256658</v>
      </c>
      <c r="J30" s="72">
        <v>24.600553390011779</v>
      </c>
      <c r="K30" s="72">
        <v>28.294687268487127</v>
      </c>
      <c r="L30" s="72">
        <v>27.988840913148454</v>
      </c>
      <c r="M30" s="72">
        <v>25.170072141668889</v>
      </c>
      <c r="N30" s="72">
        <v>23.512544839459697</v>
      </c>
      <c r="O30" s="72">
        <v>21.735424830110784</v>
      </c>
      <c r="P30" s="72">
        <v>20.863549855195785</v>
      </c>
      <c r="Q30" s="72">
        <v>19.61209146663791</v>
      </c>
      <c r="R30" s="72">
        <v>20.316395784765053</v>
      </c>
      <c r="S30" s="72">
        <v>22.14287206011624</v>
      </c>
      <c r="T30" s="72">
        <v>21.936524491431921</v>
      </c>
      <c r="U30" s="72">
        <v>20.225335894204054</v>
      </c>
      <c r="V30" s="72">
        <v>20.7286155252166</v>
      </c>
      <c r="W30" s="72">
        <v>22.284218970125202</v>
      </c>
      <c r="DA30" s="89" t="s">
        <v>416</v>
      </c>
    </row>
    <row r="31" spans="1:105" ht="12" customHeight="1" x14ac:dyDescent="0.25">
      <c r="A31" s="28" t="s">
        <v>207</v>
      </c>
      <c r="B31" s="72">
        <v>8.19460965445227</v>
      </c>
      <c r="C31" s="72">
        <v>9.8904578976325332</v>
      </c>
      <c r="D31" s="72">
        <v>8.7850190140204578</v>
      </c>
      <c r="E31" s="72">
        <v>10.814361731128029</v>
      </c>
      <c r="F31" s="72">
        <v>10.111372553383019</v>
      </c>
      <c r="G31" s="72">
        <v>10.463293575910834</v>
      </c>
      <c r="H31" s="72">
        <v>10.224608471622954</v>
      </c>
      <c r="I31" s="72">
        <v>11.581252027364005</v>
      </c>
      <c r="J31" s="72">
        <v>10.375923073805001</v>
      </c>
      <c r="K31" s="72">
        <v>11.975011868686193</v>
      </c>
      <c r="L31" s="72">
        <v>12.028738016824866</v>
      </c>
      <c r="M31" s="72">
        <v>12.464108602305764</v>
      </c>
      <c r="N31" s="72">
        <v>13.101045311173564</v>
      </c>
      <c r="O31" s="72">
        <v>11.774444450042449</v>
      </c>
      <c r="P31" s="72">
        <v>11.792583764084183</v>
      </c>
      <c r="Q31" s="72">
        <v>11.322964989813954</v>
      </c>
      <c r="R31" s="72">
        <v>11.232702413168989</v>
      </c>
      <c r="S31" s="72">
        <v>9.7006321475511879</v>
      </c>
      <c r="T31" s="72">
        <v>8.6490812659843179</v>
      </c>
      <c r="U31" s="72">
        <v>7.7686572795287949</v>
      </c>
      <c r="V31" s="72">
        <v>9.0082182365118193</v>
      </c>
      <c r="W31" s="72">
        <v>9.1110535264058026</v>
      </c>
      <c r="DA31" s="89" t="s">
        <v>417</v>
      </c>
    </row>
    <row r="32" spans="1:105" ht="12" customHeight="1" x14ac:dyDescent="0.25">
      <c r="A32" s="32" t="s">
        <v>53</v>
      </c>
      <c r="B32" s="77">
        <v>75.252546130422004</v>
      </c>
      <c r="C32" s="77">
        <v>60.524551841150839</v>
      </c>
      <c r="D32" s="77">
        <v>71.334979681620382</v>
      </c>
      <c r="E32" s="77">
        <v>50.555157688545755</v>
      </c>
      <c r="F32" s="77">
        <v>60.635468965317983</v>
      </c>
      <c r="G32" s="77">
        <v>62.234990275327519</v>
      </c>
      <c r="H32" s="77">
        <v>64.947530443328176</v>
      </c>
      <c r="I32" s="77">
        <v>55.470177079047389</v>
      </c>
      <c r="J32" s="77">
        <v>60.792025357608431</v>
      </c>
      <c r="K32" s="77">
        <v>47.430800976657679</v>
      </c>
      <c r="L32" s="77">
        <v>46.874583002401891</v>
      </c>
      <c r="M32" s="77">
        <v>45.091049488886057</v>
      </c>
      <c r="N32" s="77">
        <v>45.578829236509911</v>
      </c>
      <c r="O32" s="77">
        <v>44.283538865064024</v>
      </c>
      <c r="P32" s="77">
        <v>44.154422199901198</v>
      </c>
      <c r="Q32" s="77">
        <v>45.377194437315474</v>
      </c>
      <c r="R32" s="77">
        <v>45.771529819633301</v>
      </c>
      <c r="S32" s="77">
        <v>46.336807784245437</v>
      </c>
      <c r="T32" s="77">
        <v>45.921571432299991</v>
      </c>
      <c r="U32" s="77">
        <v>46.425569181443372</v>
      </c>
      <c r="V32" s="77">
        <v>46.347388917366217</v>
      </c>
      <c r="W32" s="77">
        <v>50.762396056429402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0.49579926505959732</v>
      </c>
      <c r="C3" s="66">
        <f>IF(RES_hh_tes!C3=0,"",RES_hh_tes!C3/RES_hh_fec!C3)</f>
        <v>0.49770654840844475</v>
      </c>
      <c r="D3" s="66">
        <f>IF(RES_hh_tes!D3=0,"",RES_hh_tes!D3/RES_hh_fec!D3)</f>
        <v>0.50563671873720206</v>
      </c>
      <c r="E3" s="66">
        <f>IF(RES_hh_tes!E3=0,"",RES_hh_tes!E3/RES_hh_fec!E3)</f>
        <v>0.51509474640668385</v>
      </c>
      <c r="F3" s="66">
        <f>IF(RES_hh_tes!F3=0,"",RES_hh_tes!F3/RES_hh_fec!F3)</f>
        <v>0.51874234787411722</v>
      </c>
      <c r="G3" s="66">
        <f>IF(RES_hh_tes!G3=0,"",RES_hh_tes!G3/RES_hh_fec!G3)</f>
        <v>0.53060116672377877</v>
      </c>
      <c r="H3" s="66">
        <f>IF(RES_hh_tes!H3=0,"",RES_hh_tes!H3/RES_hh_fec!H3)</f>
        <v>0.54886285147792646</v>
      </c>
      <c r="I3" s="66">
        <f>IF(RES_hh_tes!I3=0,"",RES_hh_tes!I3/RES_hh_fec!I3)</f>
        <v>0.5680273998392521</v>
      </c>
      <c r="J3" s="66">
        <f>IF(RES_hh_tes!J3=0,"",RES_hh_tes!J3/RES_hh_fec!J3)</f>
        <v>0.58297336622250218</v>
      </c>
      <c r="K3" s="66">
        <f>IF(RES_hh_tes!K3=0,"",RES_hh_tes!K3/RES_hh_fec!K3)</f>
        <v>0.59303437345165888</v>
      </c>
      <c r="L3" s="66">
        <f>IF(RES_hh_tes!L3=0,"",RES_hh_tes!L3/RES_hh_fec!L3)</f>
        <v>0.6123187084124424</v>
      </c>
      <c r="M3" s="66">
        <f>IF(RES_hh_tes!M3=0,"",RES_hh_tes!M3/RES_hh_fec!M3)</f>
        <v>0.63839449792276026</v>
      </c>
      <c r="N3" s="66">
        <f>IF(RES_hh_tes!N3=0,"",RES_hh_tes!N3/RES_hh_fec!N3)</f>
        <v>0.6604614095622533</v>
      </c>
      <c r="O3" s="66">
        <f>IF(RES_hh_tes!O3=0,"",RES_hh_tes!O3/RES_hh_fec!O3)</f>
        <v>0.67105318403575376</v>
      </c>
      <c r="P3" s="66">
        <f>IF(RES_hh_tes!P3=0,"",RES_hh_tes!P3/RES_hh_fec!P3)</f>
        <v>0.67145888787167463</v>
      </c>
      <c r="Q3" s="66">
        <f>IF(RES_hh_tes!Q3=0,"",RES_hh_tes!Q3/RES_hh_fec!Q3)</f>
        <v>0.69197729575217626</v>
      </c>
      <c r="R3" s="66">
        <f>IF(RES_hh_tes!R3=0,"",RES_hh_tes!R3/RES_hh_fec!R3)</f>
        <v>0.69242748297301504</v>
      </c>
      <c r="S3" s="66">
        <f>IF(RES_hh_tes!S3=0,"",RES_hh_tes!S3/RES_hh_fec!S3)</f>
        <v>0.71319750464534959</v>
      </c>
      <c r="T3" s="66">
        <f>IF(RES_hh_tes!T3=0,"",RES_hh_tes!T3/RES_hh_fec!T3)</f>
        <v>0.72867923742906682</v>
      </c>
      <c r="U3" s="66">
        <f>IF(RES_hh_tes!U3=0,"",RES_hh_tes!U3/RES_hh_fec!U3)</f>
        <v>0.74307927484007774</v>
      </c>
      <c r="V3" s="66">
        <f>IF(RES_hh_tes!V3=0,"",RES_hh_tes!V3/RES_hh_fec!V3)</f>
        <v>0.75166950987355985</v>
      </c>
      <c r="W3" s="66">
        <f>IF(RES_hh_tes!W3=0,"",RES_hh_tes!W3/RES_hh_fec!W3)</f>
        <v>0.76463479090713282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0.46093571476827278</v>
      </c>
      <c r="C4" s="70">
        <f>IF(RES_hh_tes!C4=0,"",RES_hh_tes!C4/RES_hh_fec!C4)</f>
        <v>0.46794691172525926</v>
      </c>
      <c r="D4" s="70">
        <f>IF(RES_hh_tes!D4=0,"",RES_hh_tes!D4/RES_hh_fec!D4)</f>
        <v>0.47466954253027188</v>
      </c>
      <c r="E4" s="70">
        <f>IF(RES_hh_tes!E4=0,"",RES_hh_tes!E4/RES_hh_fec!E4)</f>
        <v>0.48180180750569895</v>
      </c>
      <c r="F4" s="70">
        <f>IF(RES_hh_tes!F4=0,"",RES_hh_tes!F4/RES_hh_fec!F4)</f>
        <v>0.49141097312413051</v>
      </c>
      <c r="G4" s="70">
        <f>IF(RES_hh_tes!G4=0,"",RES_hh_tes!G4/RES_hh_fec!G4)</f>
        <v>0.50245365579838008</v>
      </c>
      <c r="H4" s="70">
        <f>IF(RES_hh_tes!H4=0,"",RES_hh_tes!H4/RES_hh_fec!H4)</f>
        <v>0.51241385513975735</v>
      </c>
      <c r="I4" s="70">
        <f>IF(RES_hh_tes!I4=0,"",RES_hh_tes!I4/RES_hh_fec!I4)</f>
        <v>0.52640113663669219</v>
      </c>
      <c r="J4" s="70">
        <f>IF(RES_hh_tes!J4=0,"",RES_hh_tes!J4/RES_hh_fec!J4)</f>
        <v>0.54181137219422515</v>
      </c>
      <c r="K4" s="70">
        <f>IF(RES_hh_tes!K4=0,"",RES_hh_tes!K4/RES_hh_fec!K4)</f>
        <v>0.55582943886258851</v>
      </c>
      <c r="L4" s="70">
        <f>IF(RES_hh_tes!L4=0,"",RES_hh_tes!L4/RES_hh_fec!L4)</f>
        <v>0.57225822763806578</v>
      </c>
      <c r="M4" s="70">
        <f>IF(RES_hh_tes!M4=0,"",RES_hh_tes!M4/RES_hh_fec!M4)</f>
        <v>0.58855213854849986</v>
      </c>
      <c r="N4" s="70">
        <f>IF(RES_hh_tes!N4=0,"",RES_hh_tes!N4/RES_hh_fec!N4)</f>
        <v>0.60870030981732137</v>
      </c>
      <c r="O4" s="70">
        <f>IF(RES_hh_tes!O4=0,"",RES_hh_tes!O4/RES_hh_fec!O4)</f>
        <v>0.62783137910926357</v>
      </c>
      <c r="P4" s="70">
        <f>IF(RES_hh_tes!P4=0,"",RES_hh_tes!P4/RES_hh_fec!P4)</f>
        <v>0.63058765960567253</v>
      </c>
      <c r="Q4" s="70">
        <f>IF(RES_hh_tes!Q4=0,"",RES_hh_tes!Q4/RES_hh_fec!Q4)</f>
        <v>0.634732267873094</v>
      </c>
      <c r="R4" s="70">
        <f>IF(RES_hh_tes!R4=0,"",RES_hh_tes!R4/RES_hh_fec!R4)</f>
        <v>0.64224457428109982</v>
      </c>
      <c r="S4" s="70">
        <f>IF(RES_hh_tes!S4=0,"",RES_hh_tes!S4/RES_hh_fec!S4)</f>
        <v>0.65175867858935588</v>
      </c>
      <c r="T4" s="70">
        <f>IF(RES_hh_tes!T4=0,"",RES_hh_tes!T4/RES_hh_fec!T4)</f>
        <v>0.66115888440556514</v>
      </c>
      <c r="U4" s="70">
        <f>IF(RES_hh_tes!U4=0,"",RES_hh_tes!U4/RES_hh_fec!U4)</f>
        <v>0.67130186621208632</v>
      </c>
      <c r="V4" s="70">
        <f>IF(RES_hh_tes!V4=0,"",RES_hh_tes!V4/RES_hh_fec!V4)</f>
        <v>0.6806652301494529</v>
      </c>
      <c r="W4" s="70">
        <f>IF(RES_hh_tes!W4=0,"",RES_hh_tes!W4/RES_hh_fec!W4)</f>
        <v>0.69184306989030908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0.56598445345095372</v>
      </c>
      <c r="C5" s="78">
        <f>IF(RES_hh_tes!C5=0,"",RES_hh_tes!C5/RES_hh_fec!C5)</f>
        <v>0.56638379949859941</v>
      </c>
      <c r="D5" s="78">
        <f>IF(RES_hh_tes!D5=0,"",RES_hh_tes!D5/RES_hh_fec!D5)</f>
        <v>0.56807227470239174</v>
      </c>
      <c r="E5" s="78">
        <f>IF(RES_hh_tes!E5=0,"",RES_hh_tes!E5/RES_hh_fec!E5)</f>
        <v>0.57178381028807113</v>
      </c>
      <c r="F5" s="78">
        <f>IF(RES_hh_tes!F5=0,"",RES_hh_tes!F5/RES_hh_fec!F5)</f>
        <v>0.57410834746174078</v>
      </c>
      <c r="G5" s="78">
        <f>IF(RES_hh_tes!G5=0,"",RES_hh_tes!G5/RES_hh_fec!G5)</f>
        <v>0.57755936705636646</v>
      </c>
      <c r="H5" s="78">
        <f>IF(RES_hh_tes!H5=0,"",RES_hh_tes!H5/RES_hh_fec!H5)</f>
        <v>0.57876159595701515</v>
      </c>
      <c r="I5" s="78">
        <f>IF(RES_hh_tes!I5=0,"",RES_hh_tes!I5/RES_hh_fec!I5)</f>
        <v>0.57947068401590929</v>
      </c>
      <c r="J5" s="78">
        <f>IF(RES_hh_tes!J5=0,"",RES_hh_tes!J5/RES_hh_fec!J5)</f>
        <v>0.5794731801417714</v>
      </c>
      <c r="K5" s="78">
        <f>IF(RES_hh_tes!K5=0,"",RES_hh_tes!K5/RES_hh_fec!K5)</f>
        <v>0.58114279583783401</v>
      </c>
      <c r="L5" s="78">
        <f>IF(RES_hh_tes!L5=0,"",RES_hh_tes!L5/RES_hh_fec!L5)</f>
        <v>0.59370050155395215</v>
      </c>
      <c r="M5" s="78">
        <f>IF(RES_hh_tes!M5=0,"",RES_hh_tes!M5/RES_hh_fec!M5)</f>
        <v>0.6078074261693428</v>
      </c>
      <c r="N5" s="78">
        <f>IF(RES_hh_tes!N5=0,"",RES_hh_tes!N5/RES_hh_fec!N5)</f>
        <v>0.6246686848742844</v>
      </c>
      <c r="O5" s="78">
        <f>IF(RES_hh_tes!O5=0,"",RES_hh_tes!O5/RES_hh_fec!O5)</f>
        <v>0.63997201192907216</v>
      </c>
      <c r="P5" s="78">
        <f>IF(RES_hh_tes!P5=0,"",RES_hh_tes!P5/RES_hh_fec!P5)</f>
        <v>0.64048156290738567</v>
      </c>
      <c r="Q5" s="78">
        <f>IF(RES_hh_tes!Q5=0,"",RES_hh_tes!Q5/RES_hh_fec!Q5)</f>
        <v>0.64141152231975118</v>
      </c>
      <c r="R5" s="78">
        <f>IF(RES_hh_tes!R5=0,"",RES_hh_tes!R5/RES_hh_fec!R5)</f>
        <v>0.64274666210206144</v>
      </c>
      <c r="S5" s="78">
        <f>IF(RES_hh_tes!S5=0,"",RES_hh_tes!S5/RES_hh_fec!S5)</f>
        <v>0.64869340451230739</v>
      </c>
      <c r="T5" s="78">
        <f>IF(RES_hh_tes!T5=0,"",RES_hh_tes!T5/RES_hh_fec!T5)</f>
        <v>0.65379981781010899</v>
      </c>
      <c r="U5" s="78">
        <f>IF(RES_hh_tes!U5=0,"",RES_hh_tes!U5/RES_hh_fec!U5)</f>
        <v>0.6609461202076482</v>
      </c>
      <c r="V5" s="78">
        <f>IF(RES_hh_tes!V5=0,"",RES_hh_tes!V5/RES_hh_fec!V5)</f>
        <v>0.66404852669342895</v>
      </c>
      <c r="W5" s="78">
        <f>IF(RES_hh_tes!W5=0,"",RES_hh_tes!W5/RES_hh_fec!W5)</f>
        <v>0.66633285463258729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0.44221940801459525</v>
      </c>
      <c r="C6" s="78">
        <f>IF(RES_hh_tes!C6=0,"",RES_hh_tes!C6/RES_hh_fec!C6)</f>
        <v>0.44221940801459525</v>
      </c>
      <c r="D6" s="78">
        <f>IF(RES_hh_tes!D6=0,"",RES_hh_tes!D6/RES_hh_fec!D6)</f>
        <v>0.44221940801459525</v>
      </c>
      <c r="E6" s="78">
        <f>IF(RES_hh_tes!E6=0,"",RES_hh_tes!E6/RES_hh_fec!E6)</f>
        <v>0.44221940801459519</v>
      </c>
      <c r="F6" s="78">
        <f>IF(RES_hh_tes!F6=0,"",RES_hh_tes!F6/RES_hh_fec!F6)</f>
        <v>0.44221940801459525</v>
      </c>
      <c r="G6" s="78">
        <f>IF(RES_hh_tes!G6=0,"",RES_hh_tes!G6/RES_hh_fec!G6)</f>
        <v>0.44838450194206958</v>
      </c>
      <c r="H6" s="78">
        <f>IF(RES_hh_tes!H6=0,"",RES_hh_tes!H6/RES_hh_fec!H6)</f>
        <v>0.45710002244158515</v>
      </c>
      <c r="I6" s="78">
        <f>IF(RES_hh_tes!I6=0,"",RES_hh_tes!I6/RES_hh_fec!I6)</f>
        <v>0.45950668010147355</v>
      </c>
      <c r="J6" s="78">
        <f>IF(RES_hh_tes!J6=0,"",RES_hh_tes!J6/RES_hh_fec!J6)</f>
        <v>0.47005840985165059</v>
      </c>
      <c r="K6" s="78">
        <f>IF(RES_hh_tes!K6=0,"",RES_hh_tes!K6/RES_hh_fec!K6)</f>
        <v>0.48390749623698337</v>
      </c>
      <c r="L6" s="78">
        <f>IF(RES_hh_tes!L6=0,"",RES_hh_tes!L6/RES_hh_fec!L6)</f>
        <v>0.49539605172069717</v>
      </c>
      <c r="M6" s="78">
        <f>IF(RES_hh_tes!M6=0,"",RES_hh_tes!M6/RES_hh_fec!M6)</f>
        <v>0.50636849548916407</v>
      </c>
      <c r="N6" s="78">
        <f>IF(RES_hh_tes!N6=0,"",RES_hh_tes!N6/RES_hh_fec!N6)</f>
        <v>0.53144948928484081</v>
      </c>
      <c r="O6" s="78">
        <f>IF(RES_hh_tes!O6=0,"",RES_hh_tes!O6/RES_hh_fec!O6)</f>
        <v>0.56042433332272912</v>
      </c>
      <c r="P6" s="78">
        <f>IF(RES_hh_tes!P6=0,"",RES_hh_tes!P6/RES_hh_fec!P6)</f>
        <v>0.56091241782286594</v>
      </c>
      <c r="Q6" s="78">
        <f>IF(RES_hh_tes!Q6=0,"",RES_hh_tes!Q6/RES_hh_fec!Q6)</f>
        <v>0.56620991290359568</v>
      </c>
      <c r="R6" s="78">
        <f>IF(RES_hh_tes!R6=0,"",RES_hh_tes!R6/RES_hh_fec!R6)</f>
        <v>0.56812291982752894</v>
      </c>
      <c r="S6" s="78">
        <f>IF(RES_hh_tes!S6=0,"",RES_hh_tes!S6/RES_hh_fec!S6)</f>
        <v>0.56946822046180445</v>
      </c>
      <c r="T6" s="78">
        <f>IF(RES_hh_tes!T6=0,"",RES_hh_tes!T6/RES_hh_fec!T6)</f>
        <v>0.57127264178550585</v>
      </c>
      <c r="U6" s="78">
        <f>IF(RES_hh_tes!U6=0,"",RES_hh_tes!U6/RES_hh_fec!U6)</f>
        <v>0.58118561019385384</v>
      </c>
      <c r="V6" s="78">
        <f>IF(RES_hh_tes!V6=0,"",RES_hh_tes!V6/RES_hh_fec!V6)</f>
        <v>0.59552453383362669</v>
      </c>
      <c r="W6" s="78">
        <f>IF(RES_hh_tes!W6=0,"",RES_hh_tes!W6/RES_hh_fec!W6)</f>
        <v>0.61359099335194645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0.42033419371726288</v>
      </c>
      <c r="C7" s="78">
        <f>IF(RES_hh_tes!C7=0,"",RES_hh_tes!C7/RES_hh_fec!C7)</f>
        <v>0.4240399573474794</v>
      </c>
      <c r="D7" s="78">
        <f>IF(RES_hh_tes!D7=0,"",RES_hh_tes!D7/RES_hh_fec!D7)</f>
        <v>0.42813699038577113</v>
      </c>
      <c r="E7" s="78">
        <f>IF(RES_hh_tes!E7=0,"",RES_hh_tes!E7/RES_hh_fec!E7)</f>
        <v>0.43101276918544085</v>
      </c>
      <c r="F7" s="78">
        <f>IF(RES_hh_tes!F7=0,"",RES_hh_tes!F7/RES_hh_fec!F7)</f>
        <v>0.43379171479978229</v>
      </c>
      <c r="G7" s="78">
        <f>IF(RES_hh_tes!G7=0,"",RES_hh_tes!G7/RES_hh_fec!G7)</f>
        <v>0.43507727980099914</v>
      </c>
      <c r="H7" s="78">
        <f>IF(RES_hh_tes!H7=0,"",RES_hh_tes!H7/RES_hh_fec!H7)</f>
        <v>0.43649876490328254</v>
      </c>
      <c r="I7" s="78">
        <f>IF(RES_hh_tes!I7=0,"",RES_hh_tes!I7/RES_hh_fec!I7)</f>
        <v>0.43813247708785164</v>
      </c>
      <c r="J7" s="78">
        <f>IF(RES_hh_tes!J7=0,"",RES_hh_tes!J7/RES_hh_fec!J7)</f>
        <v>0.43995804857098009</v>
      </c>
      <c r="K7" s="78">
        <f>IF(RES_hh_tes!K7=0,"",RES_hh_tes!K7/RES_hh_fec!K7)</f>
        <v>0.44295335982256567</v>
      </c>
      <c r="L7" s="78">
        <f>IF(RES_hh_tes!L7=0,"",RES_hh_tes!L7/RES_hh_fec!L7)</f>
        <v>0.45345048044872593</v>
      </c>
      <c r="M7" s="78">
        <f>IF(RES_hh_tes!M7=0,"",RES_hh_tes!M7/RES_hh_fec!M7)</f>
        <v>0.47073028470015965</v>
      </c>
      <c r="N7" s="78">
        <f>IF(RES_hh_tes!N7=0,"",RES_hh_tes!N7/RES_hh_fec!N7)</f>
        <v>0.49476124147883316</v>
      </c>
      <c r="O7" s="78">
        <f>IF(RES_hh_tes!O7=0,"",RES_hh_tes!O7/RES_hh_fec!O7)</f>
        <v>0.52738168645788985</v>
      </c>
      <c r="P7" s="78">
        <f>IF(RES_hh_tes!P7=0,"",RES_hh_tes!P7/RES_hh_fec!P7)</f>
        <v>0.53102933792843132</v>
      </c>
      <c r="Q7" s="78">
        <f>IF(RES_hh_tes!Q7=0,"",RES_hh_tes!Q7/RES_hh_fec!Q7)</f>
        <v>0.54382045955348735</v>
      </c>
      <c r="R7" s="78">
        <f>IF(RES_hh_tes!R7=0,"",RES_hh_tes!R7/RES_hh_fec!R7)</f>
        <v>0.55870849418990542</v>
      </c>
      <c r="S7" s="78">
        <f>IF(RES_hh_tes!S7=0,"",RES_hh_tes!S7/RES_hh_fec!S7)</f>
        <v>0.5754943994042292</v>
      </c>
      <c r="T7" s="78">
        <f>IF(RES_hh_tes!T7=0,"",RES_hh_tes!T7/RES_hh_fec!T7)</f>
        <v>0.58466813420471087</v>
      </c>
      <c r="U7" s="78">
        <f>IF(RES_hh_tes!U7=0,"",RES_hh_tes!U7/RES_hh_fec!U7)</f>
        <v>0.5903350015608454</v>
      </c>
      <c r="V7" s="78">
        <f>IF(RES_hh_tes!V7=0,"",RES_hh_tes!V7/RES_hh_fec!V7)</f>
        <v>0.5927609457984867</v>
      </c>
      <c r="W7" s="78">
        <f>IF(RES_hh_tes!W7=0,"",RES_hh_tes!W7/RES_hh_fec!W7)</f>
        <v>0.59279845262360753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0.47140669230986454</v>
      </c>
      <c r="C8" s="78">
        <f>IF(RES_hh_tes!C8=0,"",RES_hh_tes!C8/RES_hh_fec!C8)</f>
        <v>0.47638146787350871</v>
      </c>
      <c r="D8" s="78">
        <f>IF(RES_hh_tes!D8=0,"",RES_hh_tes!D8/RES_hh_fec!D8)</f>
        <v>0.48351331686692423</v>
      </c>
      <c r="E8" s="78">
        <f>IF(RES_hh_tes!E8=0,"",RES_hh_tes!E8/RES_hh_fec!E8)</f>
        <v>0.49183313047203342</v>
      </c>
      <c r="F8" s="78">
        <f>IF(RES_hh_tes!F8=0,"",RES_hh_tes!F8/RES_hh_fec!F8)</f>
        <v>0.50121244911568053</v>
      </c>
      <c r="G8" s="78">
        <f>IF(RES_hh_tes!G8=0,"",RES_hh_tes!G8/RES_hh_fec!G8)</f>
        <v>0.51146841255967168</v>
      </c>
      <c r="H8" s="78">
        <f>IF(RES_hh_tes!H8=0,"",RES_hh_tes!H8/RES_hh_fec!H8)</f>
        <v>0.52240276145005748</v>
      </c>
      <c r="I8" s="78">
        <f>IF(RES_hh_tes!I8=0,"",RES_hh_tes!I8/RES_hh_fec!I8)</f>
        <v>0.53333850905184288</v>
      </c>
      <c r="J8" s="78">
        <f>IF(RES_hh_tes!J8=0,"",RES_hh_tes!J8/RES_hh_fec!J8)</f>
        <v>0.54598981088833964</v>
      </c>
      <c r="K8" s="78">
        <f>IF(RES_hh_tes!K8=0,"",RES_hh_tes!K8/RES_hh_fec!K8)</f>
        <v>0.55767058338805064</v>
      </c>
      <c r="L8" s="78">
        <f>IF(RES_hh_tes!L8=0,"",RES_hh_tes!L8/RES_hh_fec!L8)</f>
        <v>0.56990517415858488</v>
      </c>
      <c r="M8" s="78">
        <f>IF(RES_hh_tes!M8=0,"",RES_hh_tes!M8/RES_hh_fec!M8)</f>
        <v>0.5828718429606411</v>
      </c>
      <c r="N8" s="78">
        <f>IF(RES_hh_tes!N8=0,"",RES_hh_tes!N8/RES_hh_fec!N8)</f>
        <v>0.59855984049395072</v>
      </c>
      <c r="O8" s="78">
        <f>IF(RES_hh_tes!O8=0,"",RES_hh_tes!O8/RES_hh_fec!O8)</f>
        <v>0.61430171786959253</v>
      </c>
      <c r="P8" s="78">
        <f>IF(RES_hh_tes!P8=0,"",RES_hh_tes!P8/RES_hh_fec!P8)</f>
        <v>0.61778095331325189</v>
      </c>
      <c r="Q8" s="78">
        <f>IF(RES_hh_tes!Q8=0,"",RES_hh_tes!Q8/RES_hh_fec!Q8)</f>
        <v>0.62354626077633102</v>
      </c>
      <c r="R8" s="78">
        <f>IF(RES_hh_tes!R8=0,"",RES_hh_tes!R8/RES_hh_fec!R8)</f>
        <v>0.63366635670018157</v>
      </c>
      <c r="S8" s="78">
        <f>IF(RES_hh_tes!S8=0,"",RES_hh_tes!S8/RES_hh_fec!S8)</f>
        <v>0.64756458368549208</v>
      </c>
      <c r="T8" s="78">
        <f>IF(RES_hh_tes!T8=0,"",RES_hh_tes!T8/RES_hh_fec!T8)</f>
        <v>0.66199035565375264</v>
      </c>
      <c r="U8" s="78">
        <f>IF(RES_hh_tes!U8=0,"",RES_hh_tes!U8/RES_hh_fec!U8)</f>
        <v>0.67601193315983843</v>
      </c>
      <c r="V8" s="78">
        <f>IF(RES_hh_tes!V8=0,"",RES_hh_tes!V8/RES_hh_fec!V8)</f>
        <v>0.68930284424005106</v>
      </c>
      <c r="W8" s="78">
        <f>IF(RES_hh_tes!W8=0,"",RES_hh_tes!W8/RES_hh_fec!W8)</f>
        <v>0.70167183245836684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0.42076124348087324</v>
      </c>
      <c r="C9" s="78">
        <f>IF(RES_hh_tes!C9=0,"",RES_hh_tes!C9/RES_hh_fec!C9)</f>
        <v>0.42698771704827931</v>
      </c>
      <c r="D9" s="78">
        <f>IF(RES_hh_tes!D9=0,"",RES_hh_tes!D9/RES_hh_fec!D9)</f>
        <v>0.43502885133592778</v>
      </c>
      <c r="E9" s="78">
        <f>IF(RES_hh_tes!E9=0,"",RES_hh_tes!E9/RES_hh_fec!E9)</f>
        <v>0.44390513454355679</v>
      </c>
      <c r="F9" s="78">
        <f>IF(RES_hh_tes!F9=0,"",RES_hh_tes!F9/RES_hh_fec!F9)</f>
        <v>0.45341912393696526</v>
      </c>
      <c r="G9" s="78">
        <f>IF(RES_hh_tes!G9=0,"",RES_hh_tes!G9/RES_hh_fec!G9)</f>
        <v>0.46486442185886334</v>
      </c>
      <c r="H9" s="78">
        <f>IF(RES_hh_tes!H9=0,"",RES_hh_tes!H9/RES_hh_fec!H9)</f>
        <v>0.47730751476637295</v>
      </c>
      <c r="I9" s="78">
        <f>IF(RES_hh_tes!I9=0,"",RES_hh_tes!I9/RES_hh_fec!I9)</f>
        <v>0.49120743001003792</v>
      </c>
      <c r="J9" s="78">
        <f>IF(RES_hh_tes!J9=0,"",RES_hh_tes!J9/RES_hh_fec!J9)</f>
        <v>0.50573815223136298</v>
      </c>
      <c r="K9" s="78">
        <f>IF(RES_hh_tes!K9=0,"",RES_hh_tes!K9/RES_hh_fec!K9)</f>
        <v>0.52227470704154522</v>
      </c>
      <c r="L9" s="78">
        <f>IF(RES_hh_tes!L9=0,"",RES_hh_tes!L9/RES_hh_fec!L9)</f>
        <v>0.54080057424192507</v>
      </c>
      <c r="M9" s="78">
        <f>IF(RES_hh_tes!M9=0,"",RES_hh_tes!M9/RES_hh_fec!M9)</f>
        <v>0.56151376005504772</v>
      </c>
      <c r="N9" s="78">
        <f>IF(RES_hh_tes!N9=0,"",RES_hh_tes!N9/RES_hh_fec!N9)</f>
        <v>0.58413126795711834</v>
      </c>
      <c r="O9" s="78">
        <f>IF(RES_hh_tes!O9=0,"",RES_hh_tes!O9/RES_hh_fec!O9)</f>
        <v>0.60414407566728212</v>
      </c>
      <c r="P9" s="78">
        <f>IF(RES_hh_tes!P9=0,"",RES_hh_tes!P9/RES_hh_fec!P9)</f>
        <v>0.6083301440847273</v>
      </c>
      <c r="Q9" s="78">
        <f>IF(RES_hh_tes!Q9=0,"",RES_hh_tes!Q9/RES_hh_fec!Q9)</f>
        <v>0.61323400765671676</v>
      </c>
      <c r="R9" s="78">
        <f>IF(RES_hh_tes!R9=0,"",RES_hh_tes!R9/RES_hh_fec!R9)</f>
        <v>0.61864411937651098</v>
      </c>
      <c r="S9" s="78">
        <f>IF(RES_hh_tes!S9=0,"",RES_hh_tes!S9/RES_hh_fec!S9)</f>
        <v>0.62648399249716136</v>
      </c>
      <c r="T9" s="78">
        <f>IF(RES_hh_tes!T9=0,"",RES_hh_tes!T9/RES_hh_fec!T9)</f>
        <v>0.6344140475952682</v>
      </c>
      <c r="U9" s="78">
        <f>IF(RES_hh_tes!U9=0,"",RES_hh_tes!U9/RES_hh_fec!U9)</f>
        <v>0.64306058080416229</v>
      </c>
      <c r="V9" s="78">
        <f>IF(RES_hh_tes!V9=0,"",RES_hh_tes!V9/RES_hh_fec!V9)</f>
        <v>0.65267263067739167</v>
      </c>
      <c r="W9" s="78">
        <f>IF(RES_hh_tes!W9=0,"",RES_hh_tes!W9/RES_hh_fec!W9)</f>
        <v>0.66220423570345022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0.71443312240183121</v>
      </c>
      <c r="C11" s="78">
        <f>IF(RES_hh_tes!C11=0,"",RES_hh_tes!C11/RES_hh_fec!C11)</f>
        <v>0.71513136359058027</v>
      </c>
      <c r="D11" s="78">
        <f>IF(RES_hh_tes!D11=0,"",RES_hh_tes!D11/RES_hh_fec!D11)</f>
        <v>0.71593850995129871</v>
      </c>
      <c r="E11" s="78">
        <f>IF(RES_hh_tes!E11=0,"",RES_hh_tes!E11/RES_hh_fec!E11)</f>
        <v>0.71753518726260146</v>
      </c>
      <c r="F11" s="78">
        <f>IF(RES_hh_tes!F11=0,"",RES_hh_tes!F11/RES_hh_fec!F11)</f>
        <v>0.71919693146400887</v>
      </c>
      <c r="G11" s="78">
        <f>IF(RES_hh_tes!G11=0,"",RES_hh_tes!G11/RES_hh_fec!G11)</f>
        <v>0.72113407659618467</v>
      </c>
      <c r="H11" s="78">
        <f>IF(RES_hh_tes!H11=0,"",RES_hh_tes!H11/RES_hh_fec!H11)</f>
        <v>0.72330291988790207</v>
      </c>
      <c r="I11" s="78">
        <f>IF(RES_hh_tes!I11=0,"",RES_hh_tes!I11/RES_hh_fec!I11)</f>
        <v>0.72590559424092427</v>
      </c>
      <c r="J11" s="78">
        <f>IF(RES_hh_tes!J11=0,"",RES_hh_tes!J11/RES_hh_fec!J11)</f>
        <v>0.72883322892632796</v>
      </c>
      <c r="K11" s="78">
        <f>IF(RES_hh_tes!K11=0,"",RES_hh_tes!K11/RES_hh_fec!K11)</f>
        <v>0.73200886078326344</v>
      </c>
      <c r="L11" s="78">
        <f>IF(RES_hh_tes!L11=0,"",RES_hh_tes!L11/RES_hh_fec!L11)</f>
        <v>0.73545315058587335</v>
      </c>
      <c r="M11" s="78">
        <f>IF(RES_hh_tes!M11=0,"",RES_hh_tes!M11/RES_hh_fec!M11)</f>
        <v>0.73941705754873788</v>
      </c>
      <c r="N11" s="78">
        <f>IF(RES_hh_tes!N11=0,"",RES_hh_tes!N11/RES_hh_fec!N11)</f>
        <v>0.74392821958910971</v>
      </c>
      <c r="O11" s="78">
        <f>IF(RES_hh_tes!O11=0,"",RES_hh_tes!O11/RES_hh_fec!O11)</f>
        <v>0.74832820795087207</v>
      </c>
      <c r="P11" s="78">
        <f>IF(RES_hh_tes!P11=0,"",RES_hh_tes!P11/RES_hh_fec!P11)</f>
        <v>0.74856283690821546</v>
      </c>
      <c r="Q11" s="78">
        <f>IF(RES_hh_tes!Q11=0,"",RES_hh_tes!Q11/RES_hh_fec!Q11)</f>
        <v>0.74894012435912194</v>
      </c>
      <c r="R11" s="78">
        <f>IF(RES_hh_tes!R11=0,"",RES_hh_tes!R11/RES_hh_fec!R11)</f>
        <v>0.75016514874948637</v>
      </c>
      <c r="S11" s="78">
        <f>IF(RES_hh_tes!S11=0,"",RES_hh_tes!S11/RES_hh_fec!S11)</f>
        <v>0.75224478173902665</v>
      </c>
      <c r="T11" s="78">
        <f>IF(RES_hh_tes!T11=0,"",RES_hh_tes!T11/RES_hh_fec!T11)</f>
        <v>0.75489632223005332</v>
      </c>
      <c r="U11" s="78">
        <f>IF(RES_hh_tes!U11=0,"",RES_hh_tes!U11/RES_hh_fec!U11)</f>
        <v>0.75819466314841788</v>
      </c>
      <c r="V11" s="78">
        <f>IF(RES_hh_tes!V11=0,"",RES_hh_tes!V11/RES_hh_fec!V11)</f>
        <v>0.76177464978588694</v>
      </c>
      <c r="W11" s="78">
        <f>IF(RES_hh_tes!W11=0,"",RES_hh_tes!W11/RES_hh_fec!W11)</f>
        <v>0.765418244675939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1.2354725875220385</v>
      </c>
      <c r="C12" s="78">
        <f>IF(RES_hh_tes!C12=0,"",RES_hh_tes!C12/RES_hh_fec!C12)</f>
        <v>1.2812888287159971</v>
      </c>
      <c r="D12" s="78">
        <f>IF(RES_hh_tes!D12=0,"",RES_hh_tes!D12/RES_hh_fec!D12)</f>
        <v>1.348493417156015</v>
      </c>
      <c r="E12" s="78">
        <f>IF(RES_hh_tes!E12=0,"",RES_hh_tes!E12/RES_hh_fec!E12)</f>
        <v>1.4278876313214564</v>
      </c>
      <c r="F12" s="78">
        <f>IF(RES_hh_tes!F12=0,"",RES_hh_tes!F12/RES_hh_fec!F12)</f>
        <v>1.5163803940456968</v>
      </c>
      <c r="G12" s="78">
        <f>IF(RES_hh_tes!G12=0,"",RES_hh_tes!G12/RES_hh_fec!G12)</f>
        <v>1.5987358608681164</v>
      </c>
      <c r="H12" s="78">
        <f>IF(RES_hh_tes!H12=0,"",RES_hh_tes!H12/RES_hh_fec!H12)</f>
        <v>1.6749883721241345</v>
      </c>
      <c r="I12" s="78">
        <f>IF(RES_hh_tes!I12=0,"",RES_hh_tes!I12/RES_hh_fec!I12)</f>
        <v>1.765130303395114</v>
      </c>
      <c r="J12" s="78">
        <f>IF(RES_hh_tes!J12=0,"",RES_hh_tes!J12/RES_hh_fec!J12)</f>
        <v>1.8371409619703625</v>
      </c>
      <c r="K12" s="78">
        <f>IF(RES_hh_tes!K12=0,"",RES_hh_tes!K12/RES_hh_fec!K12)</f>
        <v>1.8964411910053893</v>
      </c>
      <c r="L12" s="78">
        <f>IF(RES_hh_tes!L12=0,"",RES_hh_tes!L12/RES_hh_fec!L12)</f>
        <v>1.9407922873863808</v>
      </c>
      <c r="M12" s="78">
        <f>IF(RES_hh_tes!M12=0,"",RES_hh_tes!M12/RES_hh_fec!M12)</f>
        <v>1.9732595001403392</v>
      </c>
      <c r="N12" s="78">
        <f>IF(RES_hh_tes!N12=0,"",RES_hh_tes!N12/RES_hh_fec!N12)</f>
        <v>2.0106832060325539</v>
      </c>
      <c r="O12" s="78">
        <f>IF(RES_hh_tes!O12=0,"",RES_hh_tes!O12/RES_hh_fec!O12)</f>
        <v>2.0515352049191762</v>
      </c>
      <c r="P12" s="78">
        <f>IF(RES_hh_tes!P12=0,"",RES_hh_tes!P12/RES_hh_fec!P12)</f>
        <v>2.096352957220093</v>
      </c>
      <c r="Q12" s="78">
        <f>IF(RES_hh_tes!Q12=0,"",RES_hh_tes!Q12/RES_hh_fec!Q12)</f>
        <v>2.1544661295162899</v>
      </c>
      <c r="R12" s="78">
        <f>IF(RES_hh_tes!R12=0,"",RES_hh_tes!R12/RES_hh_fec!R12)</f>
        <v>2.2429969080249093</v>
      </c>
      <c r="S12" s="78">
        <f>IF(RES_hh_tes!S12=0,"",RES_hh_tes!S12/RES_hh_fec!S12)</f>
        <v>2.353388295369057</v>
      </c>
      <c r="T12" s="78">
        <f>IF(RES_hh_tes!T12=0,"",RES_hh_tes!T12/RES_hh_fec!T12)</f>
        <v>2.4684126867508995</v>
      </c>
      <c r="U12" s="78">
        <f>IF(RES_hh_tes!U12=0,"",RES_hh_tes!U12/RES_hh_fec!U12)</f>
        <v>2.5993657190854349</v>
      </c>
      <c r="V12" s="78">
        <f>IF(RES_hh_tes!V12=0,"",RES_hh_tes!V12/RES_hh_fec!V12)</f>
        <v>2.7495686248667468</v>
      </c>
      <c r="W12" s="78">
        <f>IF(RES_hh_tes!W12=0,"",RES_hh_tes!W12/RES_hh_fec!W12)</f>
        <v>2.923368827464365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0.64045932331329158</v>
      </c>
      <c r="C13" s="79">
        <f>IF(RES_hh_tes!C13=0,"",RES_hh_tes!C13/RES_hh_fec!C13)</f>
        <v>0.64274649362764369</v>
      </c>
      <c r="D13" s="79">
        <f>IF(RES_hh_tes!D13=0,"",RES_hh_tes!D13/RES_hh_fec!D13)</f>
        <v>0.64539303838784978</v>
      </c>
      <c r="E13" s="79">
        <f>IF(RES_hh_tes!E13=0,"",RES_hh_tes!E13/RES_hh_fec!E13)</f>
        <v>0.64770276175688768</v>
      </c>
      <c r="F13" s="79">
        <f>IF(RES_hh_tes!F13=0,"",RES_hh_tes!F13/RES_hh_fec!F13)</f>
        <v>0.65138268690914058</v>
      </c>
      <c r="G13" s="79">
        <f>IF(RES_hh_tes!G13=0,"",RES_hh_tes!G13/RES_hh_fec!G13)</f>
        <v>0.65470470077580234</v>
      </c>
      <c r="H13" s="79">
        <f>IF(RES_hh_tes!H13=0,"",RES_hh_tes!H13/RES_hh_fec!H13)</f>
        <v>0.65847220342944723</v>
      </c>
      <c r="I13" s="79">
        <f>IF(RES_hh_tes!I13=0,"",RES_hh_tes!I13/RES_hh_fec!I13)</f>
        <v>0.66270559134290441</v>
      </c>
      <c r="J13" s="79">
        <f>IF(RES_hh_tes!J13=0,"",RES_hh_tes!J13/RES_hh_fec!J13)</f>
        <v>0.66716051797630704</v>
      </c>
      <c r="K13" s="79">
        <f>IF(RES_hh_tes!K13=0,"",RES_hh_tes!K13/RES_hh_fec!K13)</f>
        <v>0.67146992658721927</v>
      </c>
      <c r="L13" s="79">
        <f>IF(RES_hh_tes!L13=0,"",RES_hh_tes!L13/RES_hh_fec!L13)</f>
        <v>0.67560621012277122</v>
      </c>
      <c r="M13" s="79">
        <f>IF(RES_hh_tes!M13=0,"",RES_hh_tes!M13/RES_hh_fec!M13)</f>
        <v>0.67925635766407433</v>
      </c>
      <c r="N13" s="79">
        <f>IF(RES_hh_tes!N13=0,"",RES_hh_tes!N13/RES_hh_fec!N13)</f>
        <v>0.68366845590289449</v>
      </c>
      <c r="O13" s="79">
        <f>IF(RES_hh_tes!O13=0,"",RES_hh_tes!O13/RES_hh_fec!O13)</f>
        <v>0.6886185629031194</v>
      </c>
      <c r="P13" s="79">
        <f>IF(RES_hh_tes!P13=0,"",RES_hh_tes!P13/RES_hh_fec!P13)</f>
        <v>0.68865349407016874</v>
      </c>
      <c r="Q13" s="79">
        <f>IF(RES_hh_tes!Q13=0,"",RES_hh_tes!Q13/RES_hh_fec!Q13)</f>
        <v>0.68870550044727885</v>
      </c>
      <c r="R13" s="79">
        <f>IF(RES_hh_tes!R13=0,"",RES_hh_tes!R13/RES_hh_fec!R13)</f>
        <v>0.68884329378547415</v>
      </c>
      <c r="S13" s="79">
        <f>IF(RES_hh_tes!S13=0,"",RES_hh_tes!S13/RES_hh_fec!S13)</f>
        <v>0.69011658769607453</v>
      </c>
      <c r="T13" s="79">
        <f>IF(RES_hh_tes!T13=0,"",RES_hh_tes!T13/RES_hh_fec!T13)</f>
        <v>0.7055738532608905</v>
      </c>
      <c r="U13" s="79">
        <f>IF(RES_hh_tes!U13=0,"",RES_hh_tes!U13/RES_hh_fec!U13)</f>
        <v>0.72394630588921105</v>
      </c>
      <c r="V13" s="79">
        <f>IF(RES_hh_tes!V13=0,"",RES_hh_tes!V13/RES_hh_fec!V13)</f>
        <v>0.75158124150129568</v>
      </c>
      <c r="W13" s="79">
        <f>IF(RES_hh_tes!W13=0,"",RES_hh_tes!W13/RES_hh_fec!W13)</f>
        <v>0.7689315084365741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1.7302502216747648</v>
      </c>
      <c r="C15" s="70">
        <f>IF(RES_hh_tes!C15=0,"",RES_hh_tes!C15/RES_hh_fec!C15)</f>
        <v>1.8248174900012486</v>
      </c>
      <c r="D15" s="70">
        <f>IF(RES_hh_tes!D15=0,"",RES_hh_tes!D15/RES_hh_fec!D15)</f>
        <v>1.9230614134924293</v>
      </c>
      <c r="E15" s="70">
        <f>IF(RES_hh_tes!E15=0,"",RES_hh_tes!E15/RES_hh_fec!E15)</f>
        <v>2.0516190557044092</v>
      </c>
      <c r="F15" s="70">
        <f>IF(RES_hh_tes!F15=0,"",RES_hh_tes!F15/RES_hh_fec!F15)</f>
        <v>2.1865000189369304</v>
      </c>
      <c r="G15" s="70">
        <f>IF(RES_hh_tes!G15=0,"",RES_hh_tes!G15/RES_hh_fec!G15)</f>
        <v>2.3048292756708642</v>
      </c>
      <c r="H15" s="70">
        <f>IF(RES_hh_tes!H15=0,"",RES_hh_tes!H15/RES_hh_fec!H15)</f>
        <v>2.4322632063111369</v>
      </c>
      <c r="I15" s="70">
        <f>IF(RES_hh_tes!I15=0,"",RES_hh_tes!I15/RES_hh_fec!I15)</f>
        <v>2.5171076863537762</v>
      </c>
      <c r="J15" s="70">
        <f>IF(RES_hh_tes!J15=0,"",RES_hh_tes!J15/RES_hh_fec!J15)</f>
        <v>2.5680766392192469</v>
      </c>
      <c r="K15" s="70">
        <f>IF(RES_hh_tes!K15=0,"",RES_hh_tes!K15/RES_hh_fec!K15)</f>
        <v>2.6340355608252071</v>
      </c>
      <c r="L15" s="70">
        <f>IF(RES_hh_tes!L15=0,"",RES_hh_tes!L15/RES_hh_fec!L15)</f>
        <v>2.6906711475285174</v>
      </c>
      <c r="M15" s="70">
        <f>IF(RES_hh_tes!M15=0,"",RES_hh_tes!M15/RES_hh_fec!M15)</f>
        <v>2.7573482473145821</v>
      </c>
      <c r="N15" s="70">
        <f>IF(RES_hh_tes!N15=0,"",RES_hh_tes!N15/RES_hh_fec!N15)</f>
        <v>2.8313602402766764</v>
      </c>
      <c r="O15" s="70">
        <f>IF(RES_hh_tes!O15=0,"",RES_hh_tes!O15/RES_hh_fec!O15)</f>
        <v>2.934992793547103</v>
      </c>
      <c r="P15" s="70">
        <f>IF(RES_hh_tes!P15=0,"",RES_hh_tes!P15/RES_hh_fec!P15)</f>
        <v>3.040189851998945</v>
      </c>
      <c r="Q15" s="70">
        <f>IF(RES_hh_tes!Q15=0,"",RES_hh_tes!Q15/RES_hh_fec!Q15)</f>
        <v>3.1562124058897725</v>
      </c>
      <c r="R15" s="70">
        <f>IF(RES_hh_tes!R15=0,"",RES_hh_tes!R15/RES_hh_fec!R15)</f>
        <v>3.2706720027883702</v>
      </c>
      <c r="S15" s="70">
        <f>IF(RES_hh_tes!S15=0,"",RES_hh_tes!S15/RES_hh_fec!S15)</f>
        <v>3.3822369329908049</v>
      </c>
      <c r="T15" s="70">
        <f>IF(RES_hh_tes!T15=0,"",RES_hh_tes!T15/RES_hh_fec!T15)</f>
        <v>3.4834851074141282</v>
      </c>
      <c r="U15" s="70">
        <f>IF(RES_hh_tes!U15=0,"",RES_hh_tes!U15/RES_hh_fec!U15)</f>
        <v>3.5735622561368228</v>
      </c>
      <c r="V15" s="70">
        <f>IF(RES_hh_tes!V15=0,"",RES_hh_tes!V15/RES_hh_fec!V15)</f>
        <v>3.661002523992023</v>
      </c>
      <c r="W15" s="70">
        <f>IF(RES_hh_tes!W15=0,"",RES_hh_tes!W15/RES_hh_fec!W15)</f>
        <v>3.7409587683405596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1.7302502216747648</v>
      </c>
      <c r="C16" s="78">
        <f>IF(RES_hh_tes!C16=0,"",RES_hh_tes!C16/RES_hh_fec!C16)</f>
        <v>1.8248174900012486</v>
      </c>
      <c r="D16" s="78">
        <f>IF(RES_hh_tes!D16=0,"",RES_hh_tes!D16/RES_hh_fec!D16)</f>
        <v>1.9230614134924293</v>
      </c>
      <c r="E16" s="78">
        <f>IF(RES_hh_tes!E16=0,"",RES_hh_tes!E16/RES_hh_fec!E16)</f>
        <v>2.0516190557044092</v>
      </c>
      <c r="F16" s="78">
        <f>IF(RES_hh_tes!F16=0,"",RES_hh_tes!F16/RES_hh_fec!F16)</f>
        <v>2.1865000189369304</v>
      </c>
      <c r="G16" s="78">
        <f>IF(RES_hh_tes!G16=0,"",RES_hh_tes!G16/RES_hh_fec!G16)</f>
        <v>2.3048292756708642</v>
      </c>
      <c r="H16" s="78">
        <f>IF(RES_hh_tes!H16=0,"",RES_hh_tes!H16/RES_hh_fec!H16)</f>
        <v>2.4322632063111369</v>
      </c>
      <c r="I16" s="78">
        <f>IF(RES_hh_tes!I16=0,"",RES_hh_tes!I16/RES_hh_fec!I16)</f>
        <v>2.5171076863537762</v>
      </c>
      <c r="J16" s="78">
        <f>IF(RES_hh_tes!J16=0,"",RES_hh_tes!J16/RES_hh_fec!J16)</f>
        <v>2.5680766392192469</v>
      </c>
      <c r="K16" s="78">
        <f>IF(RES_hh_tes!K16=0,"",RES_hh_tes!K16/RES_hh_fec!K16)</f>
        <v>2.6340355608252071</v>
      </c>
      <c r="L16" s="78">
        <f>IF(RES_hh_tes!L16=0,"",RES_hh_tes!L16/RES_hh_fec!L16)</f>
        <v>2.6906711475285174</v>
      </c>
      <c r="M16" s="78">
        <f>IF(RES_hh_tes!M16=0,"",RES_hh_tes!M16/RES_hh_fec!M16)</f>
        <v>2.7573482473145821</v>
      </c>
      <c r="N16" s="78">
        <f>IF(RES_hh_tes!N16=0,"",RES_hh_tes!N16/RES_hh_fec!N16)</f>
        <v>2.8313602402766764</v>
      </c>
      <c r="O16" s="78">
        <f>IF(RES_hh_tes!O16=0,"",RES_hh_tes!O16/RES_hh_fec!O16)</f>
        <v>2.934992793547103</v>
      </c>
      <c r="P16" s="78">
        <f>IF(RES_hh_tes!P16=0,"",RES_hh_tes!P16/RES_hh_fec!P16)</f>
        <v>3.040189851998945</v>
      </c>
      <c r="Q16" s="78">
        <f>IF(RES_hh_tes!Q16=0,"",RES_hh_tes!Q16/RES_hh_fec!Q16)</f>
        <v>3.1562124058897725</v>
      </c>
      <c r="R16" s="78">
        <f>IF(RES_hh_tes!R16=0,"",RES_hh_tes!R16/RES_hh_fec!R16)</f>
        <v>3.2706720027883702</v>
      </c>
      <c r="S16" s="78">
        <f>IF(RES_hh_tes!S16=0,"",RES_hh_tes!S16/RES_hh_fec!S16)</f>
        <v>3.3822369329908049</v>
      </c>
      <c r="T16" s="78">
        <f>IF(RES_hh_tes!T16=0,"",RES_hh_tes!T16/RES_hh_fec!T16)</f>
        <v>3.4834851074141282</v>
      </c>
      <c r="U16" s="78">
        <f>IF(RES_hh_tes!U16=0,"",RES_hh_tes!U16/RES_hh_fec!U16)</f>
        <v>3.5735622561368228</v>
      </c>
      <c r="V16" s="78">
        <f>IF(RES_hh_tes!V16=0,"",RES_hh_tes!V16/RES_hh_fec!V16)</f>
        <v>3.661002523992023</v>
      </c>
      <c r="W16" s="78">
        <f>IF(RES_hh_tes!W16=0,"",RES_hh_tes!W16/RES_hh_fec!W16)</f>
        <v>3.7409587683405596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0.55877149759767764</v>
      </c>
      <c r="C17" s="70">
        <f>IF(RES_hh_tes!C17=0,"",RES_hh_tes!C17/RES_hh_fec!C17)</f>
        <v>0.56175496766797473</v>
      </c>
      <c r="D17" s="70">
        <f>IF(RES_hh_tes!D17=0,"",RES_hh_tes!D17/RES_hh_fec!D17)</f>
        <v>0.56630356739954069</v>
      </c>
      <c r="E17" s="70">
        <f>IF(RES_hh_tes!E17=0,"",RES_hh_tes!E17/RES_hh_fec!E17)</f>
        <v>0.56853424298078181</v>
      </c>
      <c r="F17" s="70">
        <f>IF(RES_hh_tes!F17=0,"",RES_hh_tes!F17/RES_hh_fec!F17)</f>
        <v>0.57526323137178537</v>
      </c>
      <c r="G17" s="70">
        <f>IF(RES_hh_tes!G17=0,"",RES_hh_tes!G17/RES_hh_fec!G17)</f>
        <v>0.58120896219120333</v>
      </c>
      <c r="H17" s="70">
        <f>IF(RES_hh_tes!H17=0,"",RES_hh_tes!H17/RES_hh_fec!H17)</f>
        <v>0.5874133812091894</v>
      </c>
      <c r="I17" s="70">
        <f>IF(RES_hh_tes!I17=0,"",RES_hh_tes!I17/RES_hh_fec!I17)</f>
        <v>0.59380719547794425</v>
      </c>
      <c r="J17" s="70">
        <f>IF(RES_hh_tes!J17=0,"",RES_hh_tes!J17/RES_hh_fec!J17)</f>
        <v>0.60054775057726606</v>
      </c>
      <c r="K17" s="70">
        <f>IF(RES_hh_tes!K17=0,"",RES_hh_tes!K17/RES_hh_fec!K17)</f>
        <v>0.6072021653881029</v>
      </c>
      <c r="L17" s="70">
        <f>IF(RES_hh_tes!L17=0,"",RES_hh_tes!L17/RES_hh_fec!L17)</f>
        <v>0.61507751372856512</v>
      </c>
      <c r="M17" s="70">
        <f>IF(RES_hh_tes!M17=0,"",RES_hh_tes!M17/RES_hh_fec!M17)</f>
        <v>0.62513924821412503</v>
      </c>
      <c r="N17" s="70">
        <f>IF(RES_hh_tes!N17=0,"",RES_hh_tes!N17/RES_hh_fec!N17)</f>
        <v>0.63665579660057314</v>
      </c>
      <c r="O17" s="70">
        <f>IF(RES_hh_tes!O17=0,"",RES_hh_tes!O17/RES_hh_fec!O17)</f>
        <v>0.64828428407902372</v>
      </c>
      <c r="P17" s="70">
        <f>IF(RES_hh_tes!P17=0,"",RES_hh_tes!P17/RES_hh_fec!P17)</f>
        <v>0.6539554961723385</v>
      </c>
      <c r="Q17" s="70">
        <f>IF(RES_hh_tes!Q17=0,"",RES_hh_tes!Q17/RES_hh_fec!Q17)</f>
        <v>0.66208947151757636</v>
      </c>
      <c r="R17" s="70">
        <f>IF(RES_hh_tes!R17=0,"",RES_hh_tes!R17/RES_hh_fec!R17)</f>
        <v>0.67123755447172151</v>
      </c>
      <c r="S17" s="70">
        <f>IF(RES_hh_tes!S17=0,"",RES_hh_tes!S17/RES_hh_fec!S17)</f>
        <v>0.68334790699763281</v>
      </c>
      <c r="T17" s="70">
        <f>IF(RES_hh_tes!T17=0,"",RES_hh_tes!T17/RES_hh_fec!T17)</f>
        <v>0.69767757910279604</v>
      </c>
      <c r="U17" s="70">
        <f>IF(RES_hh_tes!U17=0,"",RES_hh_tes!U17/RES_hh_fec!U17)</f>
        <v>0.71283097086406899</v>
      </c>
      <c r="V17" s="70">
        <f>IF(RES_hh_tes!V17=0,"",RES_hh_tes!V17/RES_hh_fec!V17)</f>
        <v>0.72717418003679635</v>
      </c>
      <c r="W17" s="70">
        <f>IF(RES_hh_tes!W17=0,"",RES_hh_tes!W17/RES_hh_fec!W17)</f>
        <v>0.73838035584348993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0.58607836440277417</v>
      </c>
      <c r="C18" s="78">
        <f>IF(RES_hh_tes!C18=0,"",RES_hh_tes!C18/RES_hh_fec!C18)</f>
        <v>0.58626451624022136</v>
      </c>
      <c r="D18" s="78">
        <f>IF(RES_hh_tes!D18=0,"",RES_hh_tes!D18/RES_hh_fec!D18)</f>
        <v>0.58784641254253889</v>
      </c>
      <c r="E18" s="78">
        <f>IF(RES_hh_tes!E18=0,"",RES_hh_tes!E18/RES_hh_fec!E18)</f>
        <v>0.59043651873574354</v>
      </c>
      <c r="F18" s="78">
        <f>IF(RES_hh_tes!F18=0,"",RES_hh_tes!F18/RES_hh_fec!F18)</f>
        <v>0.59341649453223755</v>
      </c>
      <c r="G18" s="78">
        <f>IF(RES_hh_tes!G18=0,"",RES_hh_tes!G18/RES_hh_fec!G18)</f>
        <v>0.59451473523024334</v>
      </c>
      <c r="H18" s="78">
        <f>IF(RES_hh_tes!H18=0,"",RES_hh_tes!H18/RES_hh_fec!H18)</f>
        <v>0.59658667036510293</v>
      </c>
      <c r="I18" s="78">
        <f>IF(RES_hh_tes!I18=0,"",RES_hh_tes!I18/RES_hh_fec!I18)</f>
        <v>0.6015209374619257</v>
      </c>
      <c r="J18" s="78">
        <f>IF(RES_hh_tes!J18=0,"",RES_hh_tes!J18/RES_hh_fec!J18)</f>
        <v>0.60494253783340013</v>
      </c>
      <c r="K18" s="78">
        <f>IF(RES_hh_tes!K18=0,"",RES_hh_tes!K18/RES_hh_fec!K18)</f>
        <v>0.61214450639024387</v>
      </c>
      <c r="L18" s="78">
        <f>IF(RES_hh_tes!L18=0,"",RES_hh_tes!L18/RES_hh_fec!L18)</f>
        <v>0.62474444654120409</v>
      </c>
      <c r="M18" s="78">
        <f>IF(RES_hh_tes!M18=0,"",RES_hh_tes!M18/RES_hh_fec!M18)</f>
        <v>0.63916248932058983</v>
      </c>
      <c r="N18" s="78">
        <f>IF(RES_hh_tes!N18=0,"",RES_hh_tes!N18/RES_hh_fec!N18)</f>
        <v>0.65600301833409025</v>
      </c>
      <c r="O18" s="78">
        <f>IF(RES_hh_tes!O18=0,"",RES_hh_tes!O18/RES_hh_fec!O18)</f>
        <v>0.66992846273391082</v>
      </c>
      <c r="P18" s="78">
        <f>IF(RES_hh_tes!P18=0,"",RES_hh_tes!P18/RES_hh_fec!P18)</f>
        <v>0.67073703450254074</v>
      </c>
      <c r="Q18" s="78">
        <f>IF(RES_hh_tes!Q18=0,"",RES_hh_tes!Q18/RES_hh_fec!Q18)</f>
        <v>0.67333026131989571</v>
      </c>
      <c r="R18" s="78">
        <f>IF(RES_hh_tes!R18=0,"",RES_hh_tes!R18/RES_hh_fec!R18)</f>
        <v>0.67879435983514746</v>
      </c>
      <c r="S18" s="78">
        <f>IF(RES_hh_tes!S18=0,"",RES_hh_tes!S18/RES_hh_fec!S18)</f>
        <v>0.68162571243648118</v>
      </c>
      <c r="T18" s="78">
        <f>IF(RES_hh_tes!T18=0,"",RES_hh_tes!T18/RES_hh_fec!T18)</f>
        <v>0.68818126504088839</v>
      </c>
      <c r="U18" s="78">
        <f>IF(RES_hh_tes!U18=0,"",RES_hh_tes!U18/RES_hh_fec!U18)</f>
        <v>0.70292493480261387</v>
      </c>
      <c r="V18" s="78">
        <f>IF(RES_hh_tes!V18=0,"",RES_hh_tes!V18/RES_hh_fec!V18)</f>
        <v>0.71521530762687457</v>
      </c>
      <c r="W18" s="78">
        <f>IF(RES_hh_tes!W18=0,"",RES_hh_tes!W18/RES_hh_fec!W18)</f>
        <v>0.72953920755815715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0.53066271948218213</v>
      </c>
      <c r="C19" s="78">
        <f>IF(RES_hh_tes!C19=0,"",RES_hh_tes!C19/RES_hh_fec!C19)</f>
        <v>0.53375291354374788</v>
      </c>
      <c r="D19" s="78">
        <f>IF(RES_hh_tes!D19=0,"",RES_hh_tes!D19/RES_hh_fec!D19)</f>
        <v>0.53733229858028919</v>
      </c>
      <c r="E19" s="78">
        <f>IF(RES_hh_tes!E19=0,"",RES_hh_tes!E19/RES_hh_fec!E19)</f>
        <v>0.54106735305016196</v>
      </c>
      <c r="F19" s="78">
        <f>IF(RES_hh_tes!F19=0,"",RES_hh_tes!F19/RES_hh_fec!F19)</f>
        <v>0.54470799085224408</v>
      </c>
      <c r="G19" s="78">
        <f>IF(RES_hh_tes!G19=0,"",RES_hh_tes!G19/RES_hh_fec!G19)</f>
        <v>0.5486391185653271</v>
      </c>
      <c r="H19" s="78">
        <f>IF(RES_hh_tes!H19=0,"",RES_hh_tes!H19/RES_hh_fec!H19)</f>
        <v>0.5533699555886763</v>
      </c>
      <c r="I19" s="78">
        <f>IF(RES_hh_tes!I19=0,"",RES_hh_tes!I19/RES_hh_fec!I19)</f>
        <v>0.55618408004676434</v>
      </c>
      <c r="J19" s="78">
        <f>IF(RES_hh_tes!J19=0,"",RES_hh_tes!J19/RES_hh_fec!J19)</f>
        <v>0.55808111821011874</v>
      </c>
      <c r="K19" s="78">
        <f>IF(RES_hh_tes!K19=0,"",RES_hh_tes!K19/RES_hh_fec!K19)</f>
        <v>0.56117658935941084</v>
      </c>
      <c r="L19" s="78">
        <f>IF(RES_hh_tes!L19=0,"",RES_hh_tes!L19/RES_hh_fec!L19)</f>
        <v>0.56474675466685897</v>
      </c>
      <c r="M19" s="78">
        <f>IF(RES_hh_tes!M19=0,"",RES_hh_tes!M19/RES_hh_fec!M19)</f>
        <v>0.56938788015631292</v>
      </c>
      <c r="N19" s="78">
        <f>IF(RES_hh_tes!N19=0,"",RES_hh_tes!N19/RES_hh_fec!N19)</f>
        <v>0.57432295889293528</v>
      </c>
      <c r="O19" s="78">
        <f>IF(RES_hh_tes!O19=0,"",RES_hh_tes!O19/RES_hh_fec!O19)</f>
        <v>0.5830989189313619</v>
      </c>
      <c r="P19" s="78">
        <f>IF(RES_hh_tes!P19=0,"",RES_hh_tes!P19/RES_hh_fec!P19)</f>
        <v>0.59386548027599662</v>
      </c>
      <c r="Q19" s="78">
        <f>IF(RES_hh_tes!Q19=0,"",RES_hh_tes!Q19/RES_hh_fec!Q19)</f>
        <v>0.6123938955806737</v>
      </c>
      <c r="R19" s="78">
        <f>IF(RES_hh_tes!R19=0,"",RES_hh_tes!R19/RES_hh_fec!R19)</f>
        <v>0.63420143983627686</v>
      </c>
      <c r="S19" s="78">
        <f>IF(RES_hh_tes!S19=0,"",RES_hh_tes!S19/RES_hh_fec!S19)</f>
        <v>0.65902411024198326</v>
      </c>
      <c r="T19" s="78">
        <f>IF(RES_hh_tes!T19=0,"",RES_hh_tes!T19/RES_hh_fec!T19)</f>
        <v>0.68319667803675477</v>
      </c>
      <c r="U19" s="78">
        <f>IF(RES_hh_tes!U19=0,"",RES_hh_tes!U19/RES_hh_fec!U19)</f>
        <v>0.70486630376373571</v>
      </c>
      <c r="V19" s="78">
        <f>IF(RES_hh_tes!V19=0,"",RES_hh_tes!V19/RES_hh_fec!V19)</f>
        <v>0.72077481187237924</v>
      </c>
      <c r="W19" s="78">
        <f>IF(RES_hh_tes!W19=0,"",RES_hh_tes!W19/RES_hh_fec!W19)</f>
        <v>0.7355809309715583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0.47822965812742291</v>
      </c>
      <c r="C20" s="78">
        <f>IF(RES_hh_tes!C20=0,"",RES_hh_tes!C20/RES_hh_fec!C20)</f>
        <v>0.47936930350261486</v>
      </c>
      <c r="D20" s="78">
        <f>IF(RES_hh_tes!D20=0,"",RES_hh_tes!D20/RES_hh_fec!D20)</f>
        <v>0.48055252436868801</v>
      </c>
      <c r="E20" s="78">
        <f>IF(RES_hh_tes!E20=0,"",RES_hh_tes!E20/RES_hh_fec!E20)</f>
        <v>0.48216465616503329</v>
      </c>
      <c r="F20" s="78">
        <f>IF(RES_hh_tes!F20=0,"",RES_hh_tes!F20/RES_hh_fec!F20)</f>
        <v>0.48292215932093158</v>
      </c>
      <c r="G20" s="78">
        <f>IF(RES_hh_tes!G20=0,"",RES_hh_tes!G20/RES_hh_fec!G20)</f>
        <v>0.48371797232517416</v>
      </c>
      <c r="H20" s="78">
        <f>IF(RES_hh_tes!H20=0,"",RES_hh_tes!H20/RES_hh_fec!H20)</f>
        <v>0.48532091511869568</v>
      </c>
      <c r="I20" s="78">
        <f>IF(RES_hh_tes!I20=0,"",RES_hh_tes!I20/RES_hh_fec!I20)</f>
        <v>0.48757691046630092</v>
      </c>
      <c r="J20" s="78">
        <f>IF(RES_hh_tes!J20=0,"",RES_hh_tes!J20/RES_hh_fec!J20)</f>
        <v>0.49085388324473428</v>
      </c>
      <c r="K20" s="78">
        <f>IF(RES_hh_tes!K20=0,"",RES_hh_tes!K20/RES_hh_fec!K20)</f>
        <v>0.49367136188317512</v>
      </c>
      <c r="L20" s="78">
        <f>IF(RES_hh_tes!L20=0,"",RES_hh_tes!L20/RES_hh_fec!L20)</f>
        <v>0.4990308447286228</v>
      </c>
      <c r="M20" s="78">
        <f>IF(RES_hh_tes!M20=0,"",RES_hh_tes!M20/RES_hh_fec!M20)</f>
        <v>0.50788918786831572</v>
      </c>
      <c r="N20" s="78">
        <f>IF(RES_hh_tes!N20=0,"",RES_hh_tes!N20/RES_hh_fec!N20)</f>
        <v>0.5225602670692302</v>
      </c>
      <c r="O20" s="78">
        <f>IF(RES_hh_tes!O20=0,"",RES_hh_tes!O20/RES_hh_fec!O20)</f>
        <v>0.54304939013353992</v>
      </c>
      <c r="P20" s="78">
        <f>IF(RES_hh_tes!P20=0,"",RES_hh_tes!P20/RES_hh_fec!P20)</f>
        <v>0.55004185291309038</v>
      </c>
      <c r="Q20" s="78">
        <f>IF(RES_hh_tes!Q20=0,"",RES_hh_tes!Q20/RES_hh_fec!Q20)</f>
        <v>0.56038793284367316</v>
      </c>
      <c r="R20" s="78">
        <f>IF(RES_hh_tes!R20=0,"",RES_hh_tes!R20/RES_hh_fec!R20)</f>
        <v>0.5746771915075336</v>
      </c>
      <c r="S20" s="78">
        <f>IF(RES_hh_tes!S20=0,"",RES_hh_tes!S20/RES_hh_fec!S20)</f>
        <v>0.5933041421421561</v>
      </c>
      <c r="T20" s="78">
        <f>IF(RES_hh_tes!T20=0,"",RES_hh_tes!T20/RES_hh_fec!T20)</f>
        <v>0.61628030623962671</v>
      </c>
      <c r="U20" s="78">
        <f>IF(RES_hh_tes!U20=0,"",RES_hh_tes!U20/RES_hh_fec!U20)</f>
        <v>0.64329555612890688</v>
      </c>
      <c r="V20" s="78">
        <f>IF(RES_hh_tes!V20=0,"",RES_hh_tes!V20/RES_hh_fec!V20)</f>
        <v>0.66844015415256308</v>
      </c>
      <c r="W20" s="78">
        <f>IF(RES_hh_tes!W20=0,"",RES_hh_tes!W20/RES_hh_fec!W20)</f>
        <v>0.67531980345844944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0.49481451676291255</v>
      </c>
      <c r="C21" s="78">
        <f>IF(RES_hh_tes!C21=0,"",RES_hh_tes!C21/RES_hh_fec!C21)</f>
        <v>0.49831241939872772</v>
      </c>
      <c r="D21" s="78">
        <f>IF(RES_hh_tes!D21=0,"",RES_hh_tes!D21/RES_hh_fec!D21)</f>
        <v>0.50265442103410585</v>
      </c>
      <c r="E21" s="78">
        <f>IF(RES_hh_tes!E21=0,"",RES_hh_tes!E21/RES_hh_fec!E21)</f>
        <v>0.50808021266069381</v>
      </c>
      <c r="F21" s="78">
        <f>IF(RES_hh_tes!F21=0,"",RES_hh_tes!F21/RES_hh_fec!F21)</f>
        <v>0.5135815936985727</v>
      </c>
      <c r="G21" s="78">
        <f>IF(RES_hh_tes!G21=0,"",RES_hh_tes!G21/RES_hh_fec!G21)</f>
        <v>0.52029082990055631</v>
      </c>
      <c r="H21" s="78">
        <f>IF(RES_hh_tes!H21=0,"",RES_hh_tes!H21/RES_hh_fec!H21)</f>
        <v>0.52748192945368977</v>
      </c>
      <c r="I21" s="78">
        <f>IF(RES_hh_tes!I21=0,"",RES_hh_tes!I21/RES_hh_fec!I21)</f>
        <v>0.53508767981254113</v>
      </c>
      <c r="J21" s="78">
        <f>IF(RES_hh_tes!J21=0,"",RES_hh_tes!J21/RES_hh_fec!J21)</f>
        <v>0.54353064341432999</v>
      </c>
      <c r="K21" s="78">
        <f>IF(RES_hh_tes!K21=0,"",RES_hh_tes!K21/RES_hh_fec!K21)</f>
        <v>0.55173048439751382</v>
      </c>
      <c r="L21" s="78">
        <f>IF(RES_hh_tes!L21=0,"",RES_hh_tes!L21/RES_hh_fec!L21)</f>
        <v>0.56027548347282896</v>
      </c>
      <c r="M21" s="78">
        <f>IF(RES_hh_tes!M21=0,"",RES_hh_tes!M21/RES_hh_fec!M21)</f>
        <v>0.56941308611172803</v>
      </c>
      <c r="N21" s="78">
        <f>IF(RES_hh_tes!N21=0,"",RES_hh_tes!N21/RES_hh_fec!N21)</f>
        <v>0.58075962364631573</v>
      </c>
      <c r="O21" s="78">
        <f>IF(RES_hh_tes!O21=0,"",RES_hh_tes!O21/RES_hh_fec!O21)</f>
        <v>0.59186797695400706</v>
      </c>
      <c r="P21" s="78">
        <f>IF(RES_hh_tes!P21=0,"",RES_hh_tes!P21/RES_hh_fec!P21)</f>
        <v>0.59573372779405576</v>
      </c>
      <c r="Q21" s="78">
        <f>IF(RES_hh_tes!Q21=0,"",RES_hh_tes!Q21/RES_hh_fec!Q21)</f>
        <v>0.60216184700502751</v>
      </c>
      <c r="R21" s="78">
        <f>IF(RES_hh_tes!R21=0,"",RES_hh_tes!R21/RES_hh_fec!R21)</f>
        <v>0.61452441406723279</v>
      </c>
      <c r="S21" s="78">
        <f>IF(RES_hh_tes!S21=0,"",RES_hh_tes!S21/RES_hh_fec!S21)</f>
        <v>0.63123405589924519</v>
      </c>
      <c r="T21" s="78">
        <f>IF(RES_hh_tes!T21=0,"",RES_hh_tes!T21/RES_hh_fec!T21)</f>
        <v>0.64950147446311446</v>
      </c>
      <c r="U21" s="78">
        <f>IF(RES_hh_tes!U21=0,"",RES_hh_tes!U21/RES_hh_fec!U21)</f>
        <v>0.66796928891181906</v>
      </c>
      <c r="V21" s="78">
        <f>IF(RES_hh_tes!V21=0,"",RES_hh_tes!V21/RES_hh_fec!V21)</f>
        <v>0.68667729508633379</v>
      </c>
      <c r="W21" s="78">
        <f>IF(RES_hh_tes!W21=0,"",RES_hh_tes!W21/RES_hh_fec!W21)</f>
        <v>0.7036949742915507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0.44580174854481897</v>
      </c>
      <c r="C22" s="78">
        <f>IF(RES_hh_tes!C22=0,"",RES_hh_tes!C22/RES_hh_fec!C22)</f>
        <v>0.45311598787143625</v>
      </c>
      <c r="D22" s="78">
        <f>IF(RES_hh_tes!D22=0,"",RES_hh_tes!D22/RES_hh_fec!D22)</f>
        <v>0.46352679199829916</v>
      </c>
      <c r="E22" s="78">
        <f>IF(RES_hh_tes!E22=0,"",RES_hh_tes!E22/RES_hh_fec!E22)</f>
        <v>0.47582458783968395</v>
      </c>
      <c r="F22" s="78">
        <f>IF(RES_hh_tes!F22=0,"",RES_hh_tes!F22/RES_hh_fec!F22)</f>
        <v>0.48729564683658294</v>
      </c>
      <c r="G22" s="78">
        <f>IF(RES_hh_tes!G22=0,"",RES_hh_tes!G22/RES_hh_fec!G22)</f>
        <v>0.49996363000295357</v>
      </c>
      <c r="H22" s="78">
        <f>IF(RES_hh_tes!H22=0,"",RES_hh_tes!H22/RES_hh_fec!H22)</f>
        <v>0.51336455313453155</v>
      </c>
      <c r="I22" s="78">
        <f>IF(RES_hh_tes!I22=0,"",RES_hh_tes!I22/RES_hh_fec!I22)</f>
        <v>0.53196384722914936</v>
      </c>
      <c r="J22" s="78">
        <f>IF(RES_hh_tes!J22=0,"",RES_hh_tes!J22/RES_hh_fec!J22)</f>
        <v>0.55688123484092689</v>
      </c>
      <c r="K22" s="78">
        <f>IF(RES_hh_tes!K22=0,"",RES_hh_tes!K22/RES_hh_fec!K22)</f>
        <v>0.58162735686168465</v>
      </c>
      <c r="L22" s="78">
        <f>IF(RES_hh_tes!L22=0,"",RES_hh_tes!L22/RES_hh_fec!L22)</f>
        <v>0.60657899304991603</v>
      </c>
      <c r="M22" s="78">
        <f>IF(RES_hh_tes!M22=0,"",RES_hh_tes!M22/RES_hh_fec!M22)</f>
        <v>0.63340378510772777</v>
      </c>
      <c r="N22" s="78">
        <f>IF(RES_hh_tes!N22=0,"",RES_hh_tes!N22/RES_hh_fec!N22)</f>
        <v>0.66128468674522045</v>
      </c>
      <c r="O22" s="78">
        <f>IF(RES_hh_tes!O22=0,"",RES_hh_tes!O22/RES_hh_fec!O22)</f>
        <v>0.68425856759228454</v>
      </c>
      <c r="P22" s="78">
        <f>IF(RES_hh_tes!P22=0,"",RES_hh_tes!P22/RES_hh_fec!P22)</f>
        <v>0.68622639179591594</v>
      </c>
      <c r="Q22" s="78">
        <f>IF(RES_hh_tes!Q22=0,"",RES_hh_tes!Q22/RES_hh_fec!Q22)</f>
        <v>0.68904365062704964</v>
      </c>
      <c r="R22" s="78">
        <f>IF(RES_hh_tes!R22=0,"",RES_hh_tes!R22/RES_hh_fec!R22)</f>
        <v>0.69350330348336131</v>
      </c>
      <c r="S22" s="78">
        <f>IF(RES_hh_tes!S22=0,"",RES_hh_tes!S22/RES_hh_fec!S22)</f>
        <v>0.7037466505169403</v>
      </c>
      <c r="T22" s="78">
        <f>IF(RES_hh_tes!T22=0,"",RES_hh_tes!T22/RES_hh_fec!T22)</f>
        <v>0.71548527356404457</v>
      </c>
      <c r="U22" s="78">
        <f>IF(RES_hh_tes!U22=0,"",RES_hh_tes!U22/RES_hh_fec!U22)</f>
        <v>0.72750748165962986</v>
      </c>
      <c r="V22" s="78">
        <f>IF(RES_hh_tes!V22=0,"",RES_hh_tes!V22/RES_hh_fec!V22)</f>
        <v>0.73824510259384946</v>
      </c>
      <c r="W22" s="78">
        <f>IF(RES_hh_tes!W22=0,"",RES_hh_tes!W22/RES_hh_fec!W22)</f>
        <v>0.74829620740692704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0.75911532673449955</v>
      </c>
      <c r="C24" s="78">
        <f>IF(RES_hh_tes!C24=0,"",RES_hh_tes!C24/RES_hh_fec!C24)</f>
        <v>0.76060599883565017</v>
      </c>
      <c r="D24" s="78">
        <f>IF(RES_hh_tes!D24=0,"",RES_hh_tes!D24/RES_hh_fec!D24)</f>
        <v>0.76235994602120027</v>
      </c>
      <c r="E24" s="78">
        <f>IF(RES_hh_tes!E24=0,"",RES_hh_tes!E24/RES_hh_fec!E24)</f>
        <v>0.76462064261874896</v>
      </c>
      <c r="F24" s="78">
        <f>IF(RES_hh_tes!F24=0,"",RES_hh_tes!F24/RES_hh_fec!F24)</f>
        <v>0.76622598030952471</v>
      </c>
      <c r="G24" s="78">
        <f>IF(RES_hh_tes!G24=0,"",RES_hh_tes!G24/RES_hh_fec!G24)</f>
        <v>0.76830947982458575</v>
      </c>
      <c r="H24" s="78">
        <f>IF(RES_hh_tes!H24=0,"",RES_hh_tes!H24/RES_hh_fec!H24)</f>
        <v>0.77049612695934255</v>
      </c>
      <c r="I24" s="78">
        <f>IF(RES_hh_tes!I24=0,"",RES_hh_tes!I24/RES_hh_fec!I24)</f>
        <v>0.77411371233822457</v>
      </c>
      <c r="J24" s="78">
        <f>IF(RES_hh_tes!J24=0,"",RES_hh_tes!J24/RES_hh_fec!J24)</f>
        <v>0.77901531557350245</v>
      </c>
      <c r="K24" s="78">
        <f>IF(RES_hh_tes!K24=0,"",RES_hh_tes!K24/RES_hh_fec!K24)</f>
        <v>0.78401702055989897</v>
      </c>
      <c r="L24" s="78">
        <f>IF(RES_hh_tes!L24=0,"",RES_hh_tes!L24/RES_hh_fec!L24)</f>
        <v>0.78865036774294084</v>
      </c>
      <c r="M24" s="78">
        <f>IF(RES_hh_tes!M24=0,"",RES_hh_tes!M24/RES_hh_fec!M24)</f>
        <v>0.79351297588951597</v>
      </c>
      <c r="N24" s="78">
        <f>IF(RES_hh_tes!N24=0,"",RES_hh_tes!N24/RES_hh_fec!N24)</f>
        <v>0.79917130648062396</v>
      </c>
      <c r="O24" s="78">
        <f>IF(RES_hh_tes!O24=0,"",RES_hh_tes!O24/RES_hh_fec!O24)</f>
        <v>0.80384247614990889</v>
      </c>
      <c r="P24" s="78">
        <f>IF(RES_hh_tes!P24=0,"",RES_hh_tes!P24/RES_hh_fec!P24)</f>
        <v>0.80497859295722307</v>
      </c>
      <c r="Q24" s="78">
        <f>IF(RES_hh_tes!Q24=0,"",RES_hh_tes!Q24/RES_hh_fec!Q24)</f>
        <v>0.80734680806772263</v>
      </c>
      <c r="R24" s="78">
        <f>IF(RES_hh_tes!R24=0,"",RES_hh_tes!R24/RES_hh_fec!R24)</f>
        <v>0.81034060035396571</v>
      </c>
      <c r="S24" s="78">
        <f>IF(RES_hh_tes!S24=0,"",RES_hh_tes!S24/RES_hh_fec!S24)</f>
        <v>0.81361748694369596</v>
      </c>
      <c r="T24" s="78">
        <f>IF(RES_hh_tes!T24=0,"",RES_hh_tes!T24/RES_hh_fec!T24)</f>
        <v>0.81705575154701104</v>
      </c>
      <c r="U24" s="78">
        <f>IF(RES_hh_tes!U24=0,"",RES_hh_tes!U24/RES_hh_fec!U24)</f>
        <v>0.82114511732628326</v>
      </c>
      <c r="V24" s="78">
        <f>IF(RES_hh_tes!V24=0,"",RES_hh_tes!V24/RES_hh_fec!V24)</f>
        <v>0.82532385204573333</v>
      </c>
      <c r="W24" s="78">
        <f>IF(RES_hh_tes!W24=0,"",RES_hh_tes!W24/RES_hh_fec!W24)</f>
        <v>0.82970345847222193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0.5945169901133085</v>
      </c>
      <c r="C25" s="79">
        <f>IF(RES_hh_tes!C25=0,"",RES_hh_tes!C25/RES_hh_fec!C25)</f>
        <v>0.59738116451583578</v>
      </c>
      <c r="D25" s="79">
        <f>IF(RES_hh_tes!D25=0,"",RES_hh_tes!D25/RES_hh_fec!D25)</f>
        <v>0.60078899065316027</v>
      </c>
      <c r="E25" s="79">
        <f>IF(RES_hh_tes!E25=0,"",RES_hh_tes!E25/RES_hh_fec!E25)</f>
        <v>0.60439743776176347</v>
      </c>
      <c r="F25" s="79">
        <f>IF(RES_hh_tes!F25=0,"",RES_hh_tes!F25/RES_hh_fec!F25)</f>
        <v>0.60871630030529444</v>
      </c>
      <c r="G25" s="79">
        <f>IF(RES_hh_tes!G25=0,"",RES_hh_tes!G25/RES_hh_fec!G25)</f>
        <v>0.61346215362152678</v>
      </c>
      <c r="H25" s="79">
        <f>IF(RES_hh_tes!H25=0,"",RES_hh_tes!H25/RES_hh_fec!H25)</f>
        <v>0.61876512771223002</v>
      </c>
      <c r="I25" s="79">
        <f>IF(RES_hh_tes!I25=0,"",RES_hh_tes!I25/RES_hh_fec!I25)</f>
        <v>0.62141360632424603</v>
      </c>
      <c r="J25" s="79">
        <f>IF(RES_hh_tes!J25=0,"",RES_hh_tes!J25/RES_hh_fec!J25)</f>
        <v>0.62249862542656487</v>
      </c>
      <c r="K25" s="79">
        <f>IF(RES_hh_tes!K25=0,"",RES_hh_tes!K25/RES_hh_fec!K25)</f>
        <v>0.62428217562477173</v>
      </c>
      <c r="L25" s="79">
        <f>IF(RES_hh_tes!L25=0,"",RES_hh_tes!L25/RES_hh_fec!L25)</f>
        <v>0.62649324317668553</v>
      </c>
      <c r="M25" s="79">
        <f>IF(RES_hh_tes!M25=0,"",RES_hh_tes!M25/RES_hh_fec!M25)</f>
        <v>0.62934358048320616</v>
      </c>
      <c r="N25" s="79">
        <f>IF(RES_hh_tes!N25=0,"",RES_hh_tes!N25/RES_hh_fec!N25)</f>
        <v>0.63353175377165516</v>
      </c>
      <c r="O25" s="79">
        <f>IF(RES_hh_tes!O25=0,"",RES_hh_tes!O25/RES_hh_fec!O25)</f>
        <v>0.63912054361182213</v>
      </c>
      <c r="P25" s="79">
        <f>IF(RES_hh_tes!P25=0,"",RES_hh_tes!P25/RES_hh_fec!P25)</f>
        <v>0.64498640103339944</v>
      </c>
      <c r="Q25" s="79">
        <f>IF(RES_hh_tes!Q25=0,"",RES_hh_tes!Q25/RES_hh_fec!Q25)</f>
        <v>0.65281469589930952</v>
      </c>
      <c r="R25" s="79">
        <f>IF(RES_hh_tes!R25=0,"",RES_hh_tes!R25/RES_hh_fec!R25)</f>
        <v>0.66160670355622786</v>
      </c>
      <c r="S25" s="79">
        <f>IF(RES_hh_tes!S25=0,"",RES_hh_tes!S25/RES_hh_fec!S25)</f>
        <v>0.67269872923922303</v>
      </c>
      <c r="T25" s="79">
        <f>IF(RES_hh_tes!T25=0,"",RES_hh_tes!T25/RES_hh_fec!T25)</f>
        <v>0.68485170765691383</v>
      </c>
      <c r="U25" s="79">
        <f>IF(RES_hh_tes!U25=0,"",RES_hh_tes!U25/RES_hh_fec!U25)</f>
        <v>0.69774007608875288</v>
      </c>
      <c r="V25" s="79">
        <f>IF(RES_hh_tes!V25=0,"",RES_hh_tes!V25/RES_hh_fec!V25)</f>
        <v>0.71101988572565678</v>
      </c>
      <c r="W25" s="79">
        <f>IF(RES_hh_tes!W25=0,"",RES_hh_tes!W25/RES_hh_fec!W25)</f>
        <v>0.7217318688521851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0.99999999999999978</v>
      </c>
      <c r="D26" s="81">
        <f>IF(RES_hh_tes!D26=0,"",RES_hh_tes!D26/RES_hh_fec!D26)</f>
        <v>0.99999999999999933</v>
      </c>
      <c r="E26" s="81">
        <f>IF(RES_hh_tes!E26=0,"",RES_hh_tes!E26/RES_hh_fec!E26)</f>
        <v>0.99999999999999978</v>
      </c>
      <c r="F26" s="81">
        <f>IF(RES_hh_tes!F26=0,"",RES_hh_tes!F26/RES_hh_fec!F26)</f>
        <v>1</v>
      </c>
      <c r="G26" s="81">
        <f>IF(RES_hh_tes!G26=0,"",RES_hh_tes!G26/RES_hh_fec!G26)</f>
        <v>1.0000000000000007</v>
      </c>
      <c r="H26" s="81">
        <f>IF(RES_hh_tes!H26=0,"",RES_hh_tes!H26/RES_hh_fec!H26)</f>
        <v>1.0000000000000011</v>
      </c>
      <c r="I26" s="81">
        <f>IF(RES_hh_tes!I26=0,"",RES_hh_tes!I26/RES_hh_fec!I26)</f>
        <v>1.0000000000000009</v>
      </c>
      <c r="J26" s="81">
        <f>IF(RES_hh_tes!J26=0,"",RES_hh_tes!J26/RES_hh_fec!J26)</f>
        <v>0.99999999999999867</v>
      </c>
      <c r="K26" s="81">
        <f>IF(RES_hh_tes!K26=0,"",RES_hh_tes!K26/RES_hh_fec!K26)</f>
        <v>1.0000000000000013</v>
      </c>
      <c r="L26" s="81">
        <f>IF(RES_hh_tes!L26=0,"",RES_hh_tes!L26/RES_hh_fec!L26)</f>
        <v>1.0000000000000024</v>
      </c>
      <c r="M26" s="81">
        <f>IF(RES_hh_tes!M26=0,"",RES_hh_tes!M26/RES_hh_fec!M26)</f>
        <v>1.000000000000002</v>
      </c>
      <c r="N26" s="81">
        <f>IF(RES_hh_tes!N26=0,"",RES_hh_tes!N26/RES_hh_fec!N26)</f>
        <v>1.0000000000000004</v>
      </c>
      <c r="O26" s="81">
        <f>IF(RES_hh_tes!O26=0,"",RES_hh_tes!O26/RES_hh_fec!O26)</f>
        <v>1.0000000000000007</v>
      </c>
      <c r="P26" s="81">
        <f>IF(RES_hh_tes!P26=0,"",RES_hh_tes!P26/RES_hh_fec!P26)</f>
        <v>1.0000000000000047</v>
      </c>
      <c r="Q26" s="81">
        <f>IF(RES_hh_tes!Q26=0,"",RES_hh_tes!Q26/RES_hh_fec!Q26)</f>
        <v>1.0000000000000051</v>
      </c>
      <c r="R26" s="81">
        <f>IF(RES_hh_tes!R26=0,"",RES_hh_tes!R26/RES_hh_fec!R26)</f>
        <v>1.0000000000000031</v>
      </c>
      <c r="S26" s="81">
        <f>IF(RES_hh_tes!S26=0,"",RES_hh_tes!S26/RES_hh_fec!S26)</f>
        <v>0.999999999999999</v>
      </c>
      <c r="T26" s="81">
        <f>IF(RES_hh_tes!T26=0,"",RES_hh_tes!T26/RES_hh_fec!T26)</f>
        <v>0.99999999999999778</v>
      </c>
      <c r="U26" s="81">
        <f>IF(RES_hh_tes!U26=0,"",RES_hh_tes!U26/RES_hh_fec!U26)</f>
        <v>1.0000000000000016</v>
      </c>
      <c r="V26" s="81">
        <f>IF(RES_hh_tes!V26=0,"",RES_hh_tes!V26/RES_hh_fec!V26)</f>
        <v>1.0000000000000071</v>
      </c>
      <c r="W26" s="81">
        <f>IF(RES_hh_tes!W26=0,"",RES_hh_tes!W26/RES_hh_fec!W26)</f>
        <v>0.99999999999999878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0.66706653232620428</v>
      </c>
      <c r="C27" s="70">
        <f>IF(RES_hh_tes!C27=0,"",RES_hh_tes!C27/RES_hh_fec!C27)</f>
        <v>0.65153717630269337</v>
      </c>
      <c r="D27" s="70">
        <f>IF(RES_hh_tes!D27=0,"",RES_hh_tes!D27/RES_hh_fec!D27)</f>
        <v>0.66331411321524358</v>
      </c>
      <c r="E27" s="70">
        <f>IF(RES_hh_tes!E27=0,"",RES_hh_tes!E27/RES_hh_fec!E27)</f>
        <v>0.64263329265735625</v>
      </c>
      <c r="F27" s="70">
        <f>IF(RES_hh_tes!F27=0,"",RES_hh_tes!F27/RES_hh_fec!F27)</f>
        <v>0.65351377613186568</v>
      </c>
      <c r="G27" s="70">
        <f>IF(RES_hh_tes!G27=0,"",RES_hh_tes!G27/RES_hh_fec!G27)</f>
        <v>0.65490967621623775</v>
      </c>
      <c r="H27" s="70">
        <f>IF(RES_hh_tes!H27=0,"",RES_hh_tes!H27/RES_hh_fec!H27)</f>
        <v>0.65910592424616721</v>
      </c>
      <c r="I27" s="70">
        <f>IF(RES_hh_tes!I27=0,"",RES_hh_tes!I27/RES_hh_fec!I27)</f>
        <v>0.65048543532719749</v>
      </c>
      <c r="J27" s="70">
        <f>IF(RES_hh_tes!J27=0,"",RES_hh_tes!J27/RES_hh_fec!J27)</f>
        <v>0.65549134341754767</v>
      </c>
      <c r="K27" s="70">
        <f>IF(RES_hh_tes!K27=0,"",RES_hh_tes!K27/RES_hh_fec!K27)</f>
        <v>0.64122195638705315</v>
      </c>
      <c r="L27" s="70">
        <f>IF(RES_hh_tes!L27=0,"",RES_hh_tes!L27/RES_hh_fec!L27)</f>
        <v>0.64338538377531007</v>
      </c>
      <c r="M27" s="70">
        <f>IF(RES_hh_tes!M27=0,"",RES_hh_tes!M27/RES_hh_fec!M27)</f>
        <v>0.64630763974721839</v>
      </c>
      <c r="N27" s="70">
        <f>IF(RES_hh_tes!N27=0,"",RES_hh_tes!N27/RES_hh_fec!N27)</f>
        <v>0.65027962741176237</v>
      </c>
      <c r="O27" s="70">
        <f>IF(RES_hh_tes!O27=0,"",RES_hh_tes!O27/RES_hh_fec!O27)</f>
        <v>0.65321999483620186</v>
      </c>
      <c r="P27" s="70">
        <f>IF(RES_hh_tes!P27=0,"",RES_hh_tes!P27/RES_hh_fec!P27)</f>
        <v>0.65685102262578532</v>
      </c>
      <c r="Q27" s="70">
        <f>IF(RES_hh_tes!Q27=0,"",RES_hh_tes!Q27/RES_hh_fec!Q27)</f>
        <v>0.66064221702768633</v>
      </c>
      <c r="R27" s="70">
        <f>IF(RES_hh_tes!R27=0,"",RES_hh_tes!R27/RES_hh_fec!R27)</f>
        <v>0.66157885829950869</v>
      </c>
      <c r="S27" s="70">
        <f>IF(RES_hh_tes!S27=0,"",RES_hh_tes!S27/RES_hh_fec!S27)</f>
        <v>0.66581422535434776</v>
      </c>
      <c r="T27" s="70">
        <f>IF(RES_hh_tes!T27=0,"",RES_hh_tes!T27/RES_hh_fec!T27)</f>
        <v>0.67229798346909098</v>
      </c>
      <c r="U27" s="70">
        <f>IF(RES_hh_tes!U27=0,"",RES_hh_tes!U27/RES_hh_fec!U27)</f>
        <v>0.68008021586977419</v>
      </c>
      <c r="V27" s="70">
        <f>IF(RES_hh_tes!V27=0,"",RES_hh_tes!V27/RES_hh_fec!V27)</f>
        <v>0.6858522316414557</v>
      </c>
      <c r="W27" s="70">
        <f>IF(RES_hh_tes!W27=0,"",RES_hh_tes!W27/RES_hh_fec!W27)</f>
        <v>0.69526373755260462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0.58225269712956218</v>
      </c>
      <c r="C29" s="78">
        <f>IF(RES_hh_tes!C29=0,"",RES_hh_tes!C29/RES_hh_fec!C29)</f>
        <v>0.58360613271828077</v>
      </c>
      <c r="D29" s="78">
        <f>IF(RES_hh_tes!D29=0,"",RES_hh_tes!D29/RES_hh_fec!D29)</f>
        <v>0.58489264892558646</v>
      </c>
      <c r="E29" s="78">
        <f>IF(RES_hh_tes!E29=0,"",RES_hh_tes!E29/RES_hh_fec!E29)</f>
        <v>0.5861880201259968</v>
      </c>
      <c r="F29" s="78">
        <f>IF(RES_hh_tes!F29=0,"",RES_hh_tes!F29/RES_hh_fec!F29)</f>
        <v>0.58733708846390742</v>
      </c>
      <c r="G29" s="78">
        <f>IF(RES_hh_tes!G29=0,"",RES_hh_tes!G29/RES_hh_fec!G29)</f>
        <v>0.5885238001511246</v>
      </c>
      <c r="H29" s="78">
        <f>IF(RES_hh_tes!H29=0,"",RES_hh_tes!H29/RES_hh_fec!H29)</f>
        <v>0.58986319236375917</v>
      </c>
      <c r="I29" s="78">
        <f>IF(RES_hh_tes!I29=0,"",RES_hh_tes!I29/RES_hh_fec!I29)</f>
        <v>0.59061137867379288</v>
      </c>
      <c r="J29" s="78">
        <f>IF(RES_hh_tes!J29=0,"",RES_hh_tes!J29/RES_hh_fec!J29)</f>
        <v>0.59110616645034708</v>
      </c>
      <c r="K29" s="78">
        <f>IF(RES_hh_tes!K29=0,"",RES_hh_tes!K29/RES_hh_fec!K29)</f>
        <v>0.59169527802355248</v>
      </c>
      <c r="L29" s="78">
        <f>IF(RES_hh_tes!L29=0,"",RES_hh_tes!L29/RES_hh_fec!L29)</f>
        <v>0.59226365584446039</v>
      </c>
      <c r="M29" s="78">
        <f>IF(RES_hh_tes!M29=0,"",RES_hh_tes!M29/RES_hh_fec!M29)</f>
        <v>0.59275027601783836</v>
      </c>
      <c r="N29" s="78">
        <f>IF(RES_hh_tes!N29=0,"",RES_hh_tes!N29/RES_hh_fec!N29)</f>
        <v>0.59311069514294867</v>
      </c>
      <c r="O29" s="78">
        <f>IF(RES_hh_tes!O29=0,"",RES_hh_tes!O29/RES_hh_fec!O29)</f>
        <v>0.59343760619716091</v>
      </c>
      <c r="P29" s="78">
        <f>IF(RES_hh_tes!P29=0,"",RES_hh_tes!P29/RES_hh_fec!P29)</f>
        <v>0.5936179171789383</v>
      </c>
      <c r="Q29" s="78">
        <f>IF(RES_hh_tes!Q29=0,"",RES_hh_tes!Q29/RES_hh_fec!Q29)</f>
        <v>0.59379399623242057</v>
      </c>
      <c r="R29" s="78">
        <f>IF(RES_hh_tes!R29=0,"",RES_hh_tes!R29/RES_hh_fec!R29)</f>
        <v>0.59420539225891267</v>
      </c>
      <c r="S29" s="78">
        <f>IF(RES_hh_tes!S29=0,"",RES_hh_tes!S29/RES_hh_fec!S29)</f>
        <v>0.59500181052336387</v>
      </c>
      <c r="T29" s="78">
        <f>IF(RES_hh_tes!T29=0,"",RES_hh_tes!T29/RES_hh_fec!T29)</f>
        <v>0.59620545759198029</v>
      </c>
      <c r="U29" s="78">
        <f>IF(RES_hh_tes!U29=0,"",RES_hh_tes!U29/RES_hh_fec!U29)</f>
        <v>0.59782759723848244</v>
      </c>
      <c r="V29" s="78">
        <f>IF(RES_hh_tes!V29=0,"",RES_hh_tes!V29/RES_hh_fec!V29)</f>
        <v>0.59959912367459878</v>
      </c>
      <c r="W29" s="78">
        <f>IF(RES_hh_tes!W29=0,"",RES_hh_tes!W29/RES_hh_fec!W29)</f>
        <v>0.60176729912287785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0.57727342487822852</v>
      </c>
      <c r="C30" s="78">
        <f>IF(RES_hh_tes!C30=0,"",RES_hh_tes!C30/RES_hh_fec!C30)</f>
        <v>0.57864935598442224</v>
      </c>
      <c r="D30" s="78">
        <f>IF(RES_hh_tes!D30=0,"",RES_hh_tes!D30/RES_hh_fec!D30)</f>
        <v>0.57995960870510899</v>
      </c>
      <c r="E30" s="78">
        <f>IF(RES_hh_tes!E30=0,"",RES_hh_tes!E30/RES_hh_fec!E30)</f>
        <v>0.58135059519259935</v>
      </c>
      <c r="F30" s="78">
        <f>IF(RES_hh_tes!F30=0,"",RES_hh_tes!F30/RES_hh_fec!F30)</f>
        <v>0.5827176449544309</v>
      </c>
      <c r="G30" s="78">
        <f>IF(RES_hh_tes!G30=0,"",RES_hh_tes!G30/RES_hh_fec!G30)</f>
        <v>0.58415160833903301</v>
      </c>
      <c r="H30" s="78">
        <f>IF(RES_hh_tes!H30=0,"",RES_hh_tes!H30/RES_hh_fec!H30)</f>
        <v>0.58571208921492468</v>
      </c>
      <c r="I30" s="78">
        <f>IF(RES_hh_tes!I30=0,"",RES_hh_tes!I30/RES_hh_fec!I30)</f>
        <v>0.58665321726627317</v>
      </c>
      <c r="J30" s="78">
        <f>IF(RES_hh_tes!J30=0,"",RES_hh_tes!J30/RES_hh_fec!J30)</f>
        <v>0.58723182718096933</v>
      </c>
      <c r="K30" s="78">
        <f>IF(RES_hh_tes!K30=0,"",RES_hh_tes!K30/RES_hh_fec!K30)</f>
        <v>0.58819448150543563</v>
      </c>
      <c r="L30" s="78">
        <f>IF(RES_hh_tes!L30=0,"",RES_hh_tes!L30/RES_hh_fec!L30)</f>
        <v>0.58899293881647174</v>
      </c>
      <c r="M30" s="78">
        <f>IF(RES_hh_tes!M30=0,"",RES_hh_tes!M30/RES_hh_fec!M30)</f>
        <v>0.58969125497597241</v>
      </c>
      <c r="N30" s="78">
        <f>IF(RES_hh_tes!N30=0,"",RES_hh_tes!N30/RES_hh_fec!N30)</f>
        <v>0.5902932820562764</v>
      </c>
      <c r="O30" s="78">
        <f>IF(RES_hh_tes!O30=0,"",RES_hh_tes!O30/RES_hh_fec!O30)</f>
        <v>0.59077357202589653</v>
      </c>
      <c r="P30" s="78">
        <f>IF(RES_hh_tes!P30=0,"",RES_hh_tes!P30/RES_hh_fec!P30)</f>
        <v>0.59103521025212846</v>
      </c>
      <c r="Q30" s="78">
        <f>IF(RES_hh_tes!Q30=0,"",RES_hh_tes!Q30/RES_hh_fec!Q30)</f>
        <v>0.5912455817183544</v>
      </c>
      <c r="R30" s="78">
        <f>IF(RES_hh_tes!R30=0,"",RES_hh_tes!R30/RES_hh_fec!R30)</f>
        <v>0.59181831944471597</v>
      </c>
      <c r="S30" s="78">
        <f>IF(RES_hh_tes!S30=0,"",RES_hh_tes!S30/RES_hh_fec!S30)</f>
        <v>0.59314476605139632</v>
      </c>
      <c r="T30" s="78">
        <f>IF(RES_hh_tes!T30=0,"",RES_hh_tes!T30/RES_hh_fec!T30)</f>
        <v>0.59505048001613381</v>
      </c>
      <c r="U30" s="78">
        <f>IF(RES_hh_tes!U30=0,"",RES_hh_tes!U30/RES_hh_fec!U30)</f>
        <v>0.59737104425536958</v>
      </c>
      <c r="V30" s="78">
        <f>IF(RES_hh_tes!V30=0,"",RES_hh_tes!V30/RES_hh_fec!V30)</f>
        <v>0.60028211733857428</v>
      </c>
      <c r="W30" s="78">
        <f>IF(RES_hh_tes!W30=0,"",RES_hh_tes!W30/RES_hh_fec!W30)</f>
        <v>0.60376346330240216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0.57676097995959152</v>
      </c>
      <c r="C31" s="78">
        <f>IF(RES_hh_tes!C31=0,"",RES_hh_tes!C31/RES_hh_fec!C31)</f>
        <v>0.57791990213984823</v>
      </c>
      <c r="D31" s="78">
        <f>IF(RES_hh_tes!D31=0,"",RES_hh_tes!D31/RES_hh_fec!D31)</f>
        <v>0.57899925462193336</v>
      </c>
      <c r="E31" s="78">
        <f>IF(RES_hh_tes!E31=0,"",RES_hh_tes!E31/RES_hh_fec!E31)</f>
        <v>0.5801184126172787</v>
      </c>
      <c r="F31" s="78">
        <f>IF(RES_hh_tes!F31=0,"",RES_hh_tes!F31/RES_hh_fec!F31)</f>
        <v>0.58123953339146484</v>
      </c>
      <c r="G31" s="78">
        <f>IF(RES_hh_tes!G31=0,"",RES_hh_tes!G31/RES_hh_fec!G31)</f>
        <v>0.58237888551041717</v>
      </c>
      <c r="H31" s="78">
        <f>IF(RES_hh_tes!H31=0,"",RES_hh_tes!H31/RES_hh_fec!H31)</f>
        <v>0.58360905711868316</v>
      </c>
      <c r="I31" s="78">
        <f>IF(RES_hh_tes!I31=0,"",RES_hh_tes!I31/RES_hh_fec!I31)</f>
        <v>0.5842378603386098</v>
      </c>
      <c r="J31" s="78">
        <f>IF(RES_hh_tes!J31=0,"",RES_hh_tes!J31/RES_hh_fec!J31)</f>
        <v>0.58453599959419666</v>
      </c>
      <c r="K31" s="78">
        <f>IF(RES_hh_tes!K31=0,"",RES_hh_tes!K31/RES_hh_fec!K31)</f>
        <v>0.58498598638383148</v>
      </c>
      <c r="L31" s="78">
        <f>IF(RES_hh_tes!L31=0,"",RES_hh_tes!L31/RES_hh_fec!L31)</f>
        <v>0.58539407199331339</v>
      </c>
      <c r="M31" s="78">
        <f>IF(RES_hh_tes!M31=0,"",RES_hh_tes!M31/RES_hh_fec!M31)</f>
        <v>0.58576149271606615</v>
      </c>
      <c r="N31" s="78">
        <f>IF(RES_hh_tes!N31=0,"",RES_hh_tes!N31/RES_hh_fec!N31)</f>
        <v>0.58603611327688021</v>
      </c>
      <c r="O31" s="78">
        <f>IF(RES_hh_tes!O31=0,"",RES_hh_tes!O31/RES_hh_fec!O31)</f>
        <v>0.58623058848043319</v>
      </c>
      <c r="P31" s="78">
        <f>IF(RES_hh_tes!P31=0,"",RES_hh_tes!P31/RES_hh_fec!P31)</f>
        <v>0.58631029216800445</v>
      </c>
      <c r="Q31" s="78">
        <f>IF(RES_hh_tes!Q31=0,"",RES_hh_tes!Q31/RES_hh_fec!Q31)</f>
        <v>0.58637473245158878</v>
      </c>
      <c r="R31" s="78">
        <f>IF(RES_hh_tes!R31=0,"",RES_hh_tes!R31/RES_hh_fec!R31)</f>
        <v>0.58656936213798205</v>
      </c>
      <c r="S31" s="78">
        <f>IF(RES_hh_tes!S31=0,"",RES_hh_tes!S31/RES_hh_fec!S31)</f>
        <v>0.58698329253436898</v>
      </c>
      <c r="T31" s="78">
        <f>IF(RES_hh_tes!T31=0,"",RES_hh_tes!T31/RES_hh_fec!T31)</f>
        <v>0.58781758753756874</v>
      </c>
      <c r="U31" s="78">
        <f>IF(RES_hh_tes!U31=0,"",RES_hh_tes!U31/RES_hh_fec!U31)</f>
        <v>0.58917812927596147</v>
      </c>
      <c r="V31" s="78">
        <f>IF(RES_hh_tes!V31=0,"",RES_hh_tes!V31/RES_hh_fec!V31)</f>
        <v>0.59108239464245993</v>
      </c>
      <c r="W31" s="78">
        <f>IF(RES_hh_tes!W31=0,"",RES_hh_tes!W31/RES_hh_fec!W31)</f>
        <v>0.59284994341879316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0.73657941497529511</v>
      </c>
      <c r="C32" s="81">
        <f>IF(RES_hh_tes!C32=0,"",RES_hh_tes!C32/RES_hh_fec!C32)</f>
        <v>0.73934383031035322</v>
      </c>
      <c r="D32" s="81">
        <f>IF(RES_hh_tes!D32=0,"",RES_hh_tes!D32/RES_hh_fec!D32)</f>
        <v>0.74126500543076013</v>
      </c>
      <c r="E32" s="81">
        <f>IF(RES_hh_tes!E32=0,"",RES_hh_tes!E32/RES_hh_fec!E32)</f>
        <v>0.7434925661011057</v>
      </c>
      <c r="F32" s="81">
        <f>IF(RES_hh_tes!F32=0,"",RES_hh_tes!F32/RES_hh_fec!F32)</f>
        <v>0.74642124484379035</v>
      </c>
      <c r="G32" s="81">
        <f>IF(RES_hh_tes!G32=0,"",RES_hh_tes!G32/RES_hh_fec!G32)</f>
        <v>0.74981680579069288</v>
      </c>
      <c r="H32" s="81">
        <f>IF(RES_hh_tes!H32=0,"",RES_hh_tes!H32/RES_hh_fec!H32)</f>
        <v>0.75371202593977227</v>
      </c>
      <c r="I32" s="81">
        <f>IF(RES_hh_tes!I32=0,"",RES_hh_tes!I32/RES_hh_fec!I32)</f>
        <v>0.75613650115155751</v>
      </c>
      <c r="J32" s="81">
        <f>IF(RES_hh_tes!J32=0,"",RES_hh_tes!J32/RES_hh_fec!J32)</f>
        <v>0.75686193388301592</v>
      </c>
      <c r="K32" s="81">
        <f>IF(RES_hh_tes!K32=0,"",RES_hh_tes!K32/RES_hh_fec!K32)</f>
        <v>0.75840292275077348</v>
      </c>
      <c r="L32" s="81">
        <f>IF(RES_hh_tes!L32=0,"",RES_hh_tes!L32/RES_hh_fec!L32)</f>
        <v>0.76014878789559648</v>
      </c>
      <c r="M32" s="81">
        <f>IF(RES_hh_tes!M32=0,"",RES_hh_tes!M32/RES_hh_fec!M32)</f>
        <v>0.76238808181973239</v>
      </c>
      <c r="N32" s="81">
        <f>IF(RES_hh_tes!N32=0,"",RES_hh_tes!N32/RES_hh_fec!N32)</f>
        <v>0.76555522740876081</v>
      </c>
      <c r="O32" s="81">
        <f>IF(RES_hh_tes!O32=0,"",RES_hh_tes!O32/RES_hh_fec!O32)</f>
        <v>0.76907721874688662</v>
      </c>
      <c r="P32" s="81">
        <f>IF(RES_hh_tes!P32=0,"",RES_hh_tes!P32/RES_hh_fec!P32)</f>
        <v>0.77157826140171992</v>
      </c>
      <c r="Q32" s="81">
        <f>IF(RES_hh_tes!Q32=0,"",RES_hh_tes!Q32/RES_hh_fec!Q32)</f>
        <v>0.7748059125988167</v>
      </c>
      <c r="R32" s="81">
        <f>IF(RES_hh_tes!R32=0,"",RES_hh_tes!R32/RES_hh_fec!R32)</f>
        <v>0.77891064506319163</v>
      </c>
      <c r="S32" s="81">
        <f>IF(RES_hh_tes!S32=0,"",RES_hh_tes!S32/RES_hh_fec!S32)</f>
        <v>0.78613143071909097</v>
      </c>
      <c r="T32" s="81">
        <f>IF(RES_hh_tes!T32=0,"",RES_hh_tes!T32/RES_hh_fec!T32)</f>
        <v>0.79571869293793929</v>
      </c>
      <c r="U32" s="81">
        <f>IF(RES_hh_tes!U32=0,"",RES_hh_tes!U32/RES_hh_fec!U32)</f>
        <v>0.80808693612732718</v>
      </c>
      <c r="V32" s="81">
        <f>IF(RES_hh_tes!V32=0,"",RES_hh_tes!V32/RES_hh_fec!V32)</f>
        <v>0.82233430014251696</v>
      </c>
      <c r="W32" s="81">
        <f>IF(RES_hh_tes!W32=0,"",RES_hh_tes!W32/RES_hh_fec!W32)</f>
        <v>0.83519680523772344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1920.13027848</v>
      </c>
      <c r="C3" s="65">
        <f t="shared" si="0"/>
        <v>2090.5940887200004</v>
      </c>
      <c r="D3" s="65">
        <f t="shared" si="0"/>
        <v>2192.3766719999999</v>
      </c>
      <c r="E3" s="65">
        <f t="shared" si="0"/>
        <v>2385.1425812400007</v>
      </c>
      <c r="F3" s="65">
        <f t="shared" si="0"/>
        <v>2357.4129782400005</v>
      </c>
      <c r="G3" s="65">
        <f t="shared" si="0"/>
        <v>2406.4616318400008</v>
      </c>
      <c r="H3" s="65">
        <f t="shared" si="0"/>
        <v>2209.1575849200003</v>
      </c>
      <c r="I3" s="65">
        <f t="shared" si="0"/>
        <v>1994.2620238800005</v>
      </c>
      <c r="J3" s="65">
        <f t="shared" si="0"/>
        <v>2026.7456219999999</v>
      </c>
      <c r="K3" s="65">
        <f t="shared" si="0"/>
        <v>2085.8459036399995</v>
      </c>
      <c r="L3" s="65">
        <f t="shared" si="0"/>
        <v>2119.9820817600003</v>
      </c>
      <c r="M3" s="65">
        <f t="shared" si="0"/>
        <v>1913.1971576400001</v>
      </c>
      <c r="N3" s="65">
        <f t="shared" si="0"/>
        <v>1729.1470169442737</v>
      </c>
      <c r="O3" s="65">
        <f t="shared" si="0"/>
        <v>1621.2705098400011</v>
      </c>
      <c r="P3" s="65">
        <f t="shared" si="0"/>
        <v>1403.1034290000009</v>
      </c>
      <c r="Q3" s="65">
        <f t="shared" si="0"/>
        <v>1485.1253797200013</v>
      </c>
      <c r="R3" s="65">
        <f t="shared" ref="R3:V3" si="1">SUM(R4,R15,R17,R27)</f>
        <v>1524.2810230800012</v>
      </c>
      <c r="S3" s="65">
        <f t="shared" si="1"/>
        <v>1546.3642568400007</v>
      </c>
      <c r="T3" s="65">
        <f t="shared" si="1"/>
        <v>1457.1732240000006</v>
      </c>
      <c r="U3" s="65">
        <f t="shared" si="1"/>
        <v>1379.5855506000007</v>
      </c>
      <c r="V3" s="65">
        <f t="shared" si="1"/>
        <v>1456.0504372799996</v>
      </c>
      <c r="W3" s="65">
        <f t="shared" ref="W3" si="2">SUM(W4,W15,W17,W27)</f>
        <v>1493.7586498799978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1575.2343440349052</v>
      </c>
      <c r="C4" s="69">
        <f t="shared" si="3"/>
        <v>1702.5697095274281</v>
      </c>
      <c r="D4" s="69">
        <f t="shared" si="3"/>
        <v>1811.7236671719477</v>
      </c>
      <c r="E4" s="69">
        <f t="shared" si="3"/>
        <v>1956.9720206828274</v>
      </c>
      <c r="F4" s="69">
        <f t="shared" si="3"/>
        <v>1934.1794841085568</v>
      </c>
      <c r="G4" s="69">
        <f t="shared" si="3"/>
        <v>1969.1149547697919</v>
      </c>
      <c r="H4" s="69">
        <f t="shared" si="3"/>
        <v>1765.0967598619268</v>
      </c>
      <c r="I4" s="69">
        <f t="shared" si="3"/>
        <v>1538.7057889082621</v>
      </c>
      <c r="J4" s="69">
        <f t="shared" si="3"/>
        <v>1563.9493266665863</v>
      </c>
      <c r="K4" s="69">
        <f t="shared" si="3"/>
        <v>1584.269871783396</v>
      </c>
      <c r="L4" s="69">
        <f t="shared" si="3"/>
        <v>1639.9327682435392</v>
      </c>
      <c r="M4" s="69">
        <f t="shared" si="3"/>
        <v>1490.4774397493318</v>
      </c>
      <c r="N4" s="69">
        <f t="shared" si="3"/>
        <v>1336.1031790353945</v>
      </c>
      <c r="O4" s="69">
        <f t="shared" si="3"/>
        <v>1251.5055738887495</v>
      </c>
      <c r="P4" s="69">
        <f t="shared" si="3"/>
        <v>1057.5075517752146</v>
      </c>
      <c r="Q4" s="69">
        <f t="shared" si="3"/>
        <v>1157.4138667516552</v>
      </c>
      <c r="R4" s="69">
        <f t="shared" ref="R4:V4" si="4">SUM(R5:R14)</f>
        <v>1185.7774956304099</v>
      </c>
      <c r="S4" s="69">
        <f t="shared" si="4"/>
        <v>1198.4141860124619</v>
      </c>
      <c r="T4" s="69">
        <f t="shared" si="4"/>
        <v>1121.7957671631218</v>
      </c>
      <c r="U4" s="69">
        <f t="shared" si="4"/>
        <v>1053.2405684610151</v>
      </c>
      <c r="V4" s="69">
        <f t="shared" si="4"/>
        <v>1132.0007174761129</v>
      </c>
      <c r="W4" s="69">
        <f t="shared" ref="W4" si="5">SUM(W5:W14)</f>
        <v>1158.0009246805896</v>
      </c>
      <c r="DA4" s="88" t="s">
        <v>265</v>
      </c>
    </row>
    <row r="5" spans="1:105" ht="12" customHeight="1" x14ac:dyDescent="0.25">
      <c r="A5" s="28" t="s">
        <v>51</v>
      </c>
      <c r="B5" s="72">
        <v>41.08876571587485</v>
      </c>
      <c r="C5" s="72">
        <v>21.677072838199713</v>
      </c>
      <c r="D5" s="72">
        <v>30.762881879152314</v>
      </c>
      <c r="E5" s="72">
        <v>41.157946855625106</v>
      </c>
      <c r="F5" s="72">
        <v>28.883495730186734</v>
      </c>
      <c r="G5" s="72">
        <v>41.416758629450548</v>
      </c>
      <c r="H5" s="72">
        <v>30.119669095210053</v>
      </c>
      <c r="I5" s="72">
        <v>14.994405750600654</v>
      </c>
      <c r="J5" s="72">
        <v>15.843424580733327</v>
      </c>
      <c r="K5" s="72">
        <v>12.538499771025684</v>
      </c>
      <c r="L5" s="72">
        <v>25.1403064</v>
      </c>
      <c r="M5" s="72">
        <v>17.951523919999993</v>
      </c>
      <c r="N5" s="72">
        <v>14.97695046893034</v>
      </c>
      <c r="O5" s="72">
        <v>20.989507440000004</v>
      </c>
      <c r="P5" s="72">
        <v>14.233435920000003</v>
      </c>
      <c r="Q5" s="72">
        <v>12.644332800000001</v>
      </c>
      <c r="R5" s="72">
        <v>12.058668159999998</v>
      </c>
      <c r="S5" s="72">
        <v>14.8084948</v>
      </c>
      <c r="T5" s="72">
        <v>10.338288400000007</v>
      </c>
      <c r="U5" s="72">
        <v>11.386113199999995</v>
      </c>
      <c r="V5" s="72">
        <v>9.764302240000001</v>
      </c>
      <c r="W5" s="72">
        <v>7.132636719999998</v>
      </c>
      <c r="DA5" s="89" t="s">
        <v>446</v>
      </c>
    </row>
    <row r="6" spans="1:105" ht="12" customHeight="1" x14ac:dyDescent="0.25">
      <c r="A6" s="28" t="s">
        <v>74</v>
      </c>
      <c r="B6" s="72">
        <v>39.704120592022647</v>
      </c>
      <c r="C6" s="72">
        <v>15.358076671362012</v>
      </c>
      <c r="D6" s="72">
        <v>29.339587349082596</v>
      </c>
      <c r="E6" s="72">
        <v>4.3732218450330054</v>
      </c>
      <c r="F6" s="72">
        <v>18.469556481979112</v>
      </c>
      <c r="G6" s="72">
        <v>19.354653040260683</v>
      </c>
      <c r="H6" s="72">
        <v>26.177185698948076</v>
      </c>
      <c r="I6" s="72">
        <v>8.87113010987464</v>
      </c>
      <c r="J6" s="72">
        <v>37.994547476140568</v>
      </c>
      <c r="K6" s="72">
        <v>20.169353361660441</v>
      </c>
      <c r="L6" s="72">
        <v>20.134354994999974</v>
      </c>
      <c r="M6" s="72">
        <v>16.435906244999948</v>
      </c>
      <c r="N6" s="72">
        <v>15.616330001999989</v>
      </c>
      <c r="O6" s="72">
        <v>13.888414746000004</v>
      </c>
      <c r="P6" s="72">
        <v>10.468089341999994</v>
      </c>
      <c r="Q6" s="72">
        <v>14.91806287800001</v>
      </c>
      <c r="R6" s="72">
        <v>14.012682624</v>
      </c>
      <c r="S6" s="72">
        <v>12.465365246999996</v>
      </c>
      <c r="T6" s="72">
        <v>10.689996266999952</v>
      </c>
      <c r="U6" s="72">
        <v>11.219727707999965</v>
      </c>
      <c r="V6" s="72">
        <v>11.054037203999997</v>
      </c>
      <c r="W6" s="72">
        <v>11.832077240999995</v>
      </c>
      <c r="DA6" s="89" t="s">
        <v>447</v>
      </c>
    </row>
    <row r="7" spans="1:105" ht="12" customHeight="1" x14ac:dyDescent="0.25">
      <c r="A7" s="28" t="s">
        <v>205</v>
      </c>
      <c r="B7" s="72">
        <v>717.49400265025395</v>
      </c>
      <c r="C7" s="72">
        <v>780.65639329809426</v>
      </c>
      <c r="D7" s="72">
        <v>884.26168763585531</v>
      </c>
      <c r="E7" s="72">
        <v>898.98263328866187</v>
      </c>
      <c r="F7" s="72">
        <v>884.0734000036565</v>
      </c>
      <c r="G7" s="72">
        <v>807.86515672930216</v>
      </c>
      <c r="H7" s="72">
        <v>684.78357370573713</v>
      </c>
      <c r="I7" s="72">
        <v>554.87094180119595</v>
      </c>
      <c r="J7" s="72">
        <v>466.72823448607039</v>
      </c>
      <c r="K7" s="72">
        <v>471.25106962420978</v>
      </c>
      <c r="L7" s="72">
        <v>449.58827472949912</v>
      </c>
      <c r="M7" s="72">
        <v>406.03833393681759</v>
      </c>
      <c r="N7" s="72">
        <v>320.35625991140165</v>
      </c>
      <c r="O7" s="72">
        <v>272.60061563617802</v>
      </c>
      <c r="P7" s="72">
        <v>214.66098396492927</v>
      </c>
      <c r="Q7" s="72">
        <v>267.44780449553451</v>
      </c>
      <c r="R7" s="72">
        <v>260.71064785862211</v>
      </c>
      <c r="S7" s="72">
        <v>254.00026885561681</v>
      </c>
      <c r="T7" s="72">
        <v>210.33956345999974</v>
      </c>
      <c r="U7" s="72">
        <v>152.57624226000001</v>
      </c>
      <c r="V7" s="72">
        <v>176.83281798000002</v>
      </c>
      <c r="W7" s="72">
        <v>127.08644988000002</v>
      </c>
      <c r="DA7" s="89" t="s">
        <v>448</v>
      </c>
    </row>
    <row r="8" spans="1:105" ht="12" customHeight="1" x14ac:dyDescent="0.25">
      <c r="A8" s="28" t="s">
        <v>192</v>
      </c>
      <c r="B8" s="72">
        <v>776.94745507675384</v>
      </c>
      <c r="C8" s="72">
        <v>884.87816671977203</v>
      </c>
      <c r="D8" s="72">
        <v>867.35951030785748</v>
      </c>
      <c r="E8" s="72">
        <v>1012.4582186935075</v>
      </c>
      <c r="F8" s="72">
        <v>1002.7530318927345</v>
      </c>
      <c r="G8" s="72">
        <v>1100.4783863707785</v>
      </c>
      <c r="H8" s="72">
        <v>1024.0163313620317</v>
      </c>
      <c r="I8" s="72">
        <v>959.96931124659091</v>
      </c>
      <c r="J8" s="72">
        <v>1043.3831201236419</v>
      </c>
      <c r="K8" s="72">
        <v>1080.3109490265001</v>
      </c>
      <c r="L8" s="72">
        <v>1145.06983211904</v>
      </c>
      <c r="M8" s="72">
        <v>1050.0516756475142</v>
      </c>
      <c r="N8" s="72">
        <v>985.15363865306256</v>
      </c>
      <c r="O8" s="72">
        <v>944.02703606657155</v>
      </c>
      <c r="P8" s="72">
        <v>818.14504254828523</v>
      </c>
      <c r="Q8" s="72">
        <v>862.40366657812058</v>
      </c>
      <c r="R8" s="72">
        <v>898.99549698778776</v>
      </c>
      <c r="S8" s="72">
        <v>917.1400571098452</v>
      </c>
      <c r="T8" s="72">
        <v>890.42791903612215</v>
      </c>
      <c r="U8" s="72">
        <v>878.05848529301511</v>
      </c>
      <c r="V8" s="72">
        <v>934.34956005211291</v>
      </c>
      <c r="W8" s="72">
        <v>1011.9497608395895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176.29117286331871</v>
      </c>
      <c r="C17" s="69">
        <f t="shared" si="7"/>
        <v>174.8911918835031</v>
      </c>
      <c r="D17" s="69">
        <f t="shared" si="7"/>
        <v>185.85175120858784</v>
      </c>
      <c r="E17" s="69">
        <f t="shared" si="7"/>
        <v>182.80832065484441</v>
      </c>
      <c r="F17" s="69">
        <f t="shared" si="7"/>
        <v>190.32129175437109</v>
      </c>
      <c r="G17" s="69">
        <f t="shared" si="7"/>
        <v>194.85202906178691</v>
      </c>
      <c r="H17" s="69">
        <f t="shared" si="7"/>
        <v>201.70942243765569</v>
      </c>
      <c r="I17" s="69">
        <f t="shared" si="7"/>
        <v>192.25625101009902</v>
      </c>
      <c r="J17" s="69">
        <f t="shared" si="7"/>
        <v>199.43130141541513</v>
      </c>
      <c r="K17" s="69">
        <f t="shared" si="7"/>
        <v>195.26741539000921</v>
      </c>
      <c r="L17" s="69">
        <f t="shared" si="7"/>
        <v>191.61073990541524</v>
      </c>
      <c r="M17" s="69">
        <f t="shared" si="7"/>
        <v>166.63726387087624</v>
      </c>
      <c r="N17" s="69">
        <f t="shared" si="7"/>
        <v>159.1723261925824</v>
      </c>
      <c r="O17" s="69">
        <f t="shared" si="7"/>
        <v>149.56759348891418</v>
      </c>
      <c r="P17" s="69">
        <f t="shared" si="7"/>
        <v>144.74369519476346</v>
      </c>
      <c r="Q17" s="69">
        <f t="shared" si="7"/>
        <v>133.2162909582666</v>
      </c>
      <c r="R17" s="69">
        <f t="shared" ref="R17:V17" si="8">SUM(R18:R26)</f>
        <v>137.74075483159007</v>
      </c>
      <c r="S17" s="69">
        <f t="shared" si="8"/>
        <v>145.4991775132961</v>
      </c>
      <c r="T17" s="69">
        <f t="shared" si="8"/>
        <v>143.52245404576135</v>
      </c>
      <c r="U17" s="69">
        <f t="shared" si="8"/>
        <v>139.05438958198522</v>
      </c>
      <c r="V17" s="69">
        <f t="shared" si="8"/>
        <v>142.07832119388701</v>
      </c>
      <c r="W17" s="69">
        <f t="shared" ref="W17" si="9">SUM(W18:W26)</f>
        <v>148.64611473940946</v>
      </c>
      <c r="DA17" s="88" t="s">
        <v>267</v>
      </c>
    </row>
    <row r="18" spans="1:105" ht="12" customHeight="1" x14ac:dyDescent="0.25">
      <c r="A18" s="28" t="s">
        <v>51</v>
      </c>
      <c r="B18" s="72">
        <v>1.5093502841251663</v>
      </c>
      <c r="C18" s="72">
        <v>0.73115740180028832</v>
      </c>
      <c r="D18" s="72">
        <v>1.0535480408476861</v>
      </c>
      <c r="E18" s="72">
        <v>1.3312374643748868</v>
      </c>
      <c r="F18" s="72">
        <v>0.95613386981326343</v>
      </c>
      <c r="G18" s="72">
        <v>1.3270853705494534</v>
      </c>
      <c r="H18" s="72">
        <v>1.0690374647899548</v>
      </c>
      <c r="I18" s="72">
        <v>0.58027424939934291</v>
      </c>
      <c r="J18" s="72">
        <v>0.59651541926667362</v>
      </c>
      <c r="K18" s="72">
        <v>0.48193270897431162</v>
      </c>
      <c r="L18" s="72">
        <v>0.91403840000000047</v>
      </c>
      <c r="M18" s="72">
        <v>0.84957399999999972</v>
      </c>
      <c r="N18" s="72">
        <v>0.90913247534313135</v>
      </c>
      <c r="O18" s="72">
        <v>0.9651443999999999</v>
      </c>
      <c r="P18" s="72">
        <v>0.84431159999999972</v>
      </c>
      <c r="Q18" s="72">
        <v>0.61145039999999995</v>
      </c>
      <c r="R18" s="72">
        <v>0.41309839999999998</v>
      </c>
      <c r="S18" s="72">
        <v>0.59313320000000025</v>
      </c>
      <c r="T18" s="72">
        <v>0.56398760000000003</v>
      </c>
      <c r="U18" s="72">
        <v>0.38142280000000012</v>
      </c>
      <c r="V18" s="72">
        <v>0.37180880000000005</v>
      </c>
      <c r="W18" s="72">
        <v>0.33082280000000042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10.8579160345415</v>
      </c>
      <c r="C19" s="72">
        <v>11.527120293109038</v>
      </c>
      <c r="D19" s="72">
        <v>11.671713898139384</v>
      </c>
      <c r="E19" s="72">
        <v>13.032426798061831</v>
      </c>
      <c r="F19" s="72">
        <v>13.327043982778944</v>
      </c>
      <c r="G19" s="72">
        <v>13.518128198532175</v>
      </c>
      <c r="H19" s="72">
        <v>14.185225781381725</v>
      </c>
      <c r="I19" s="72">
        <v>14.150583243767581</v>
      </c>
      <c r="J19" s="72">
        <v>15.874970761722457</v>
      </c>
      <c r="K19" s="72">
        <v>17.167312795169021</v>
      </c>
      <c r="L19" s="72">
        <v>15.956587287000016</v>
      </c>
      <c r="M19" s="72">
        <v>14.060022767999996</v>
      </c>
      <c r="N19" s="72">
        <v>12.660529760999998</v>
      </c>
      <c r="O19" s="72">
        <v>12.068777960999995</v>
      </c>
      <c r="P19" s="72">
        <v>10.636738605000007</v>
      </c>
      <c r="Q19" s="72">
        <v>10.515429486000015</v>
      </c>
      <c r="R19" s="72">
        <v>10.834975458000004</v>
      </c>
      <c r="S19" s="72">
        <v>10.349738981999996</v>
      </c>
      <c r="T19" s="72">
        <v>9.4946576309999973</v>
      </c>
      <c r="U19" s="72">
        <v>9.7195233150000035</v>
      </c>
      <c r="V19" s="72">
        <v>9.0952251659999952</v>
      </c>
      <c r="W19" s="72">
        <v>9.0567612989999837</v>
      </c>
      <c r="DA19" s="89" t="s">
        <v>458</v>
      </c>
    </row>
    <row r="20" spans="1:105" ht="12" customHeight="1" x14ac:dyDescent="0.25">
      <c r="A20" s="28" t="s">
        <v>205</v>
      </c>
      <c r="B20" s="72">
        <v>44.914381829745956</v>
      </c>
      <c r="C20" s="72">
        <v>44.938588181905999</v>
      </c>
      <c r="D20" s="72">
        <v>51.609765364144728</v>
      </c>
      <c r="E20" s="72">
        <v>49.623800631338312</v>
      </c>
      <c r="F20" s="72">
        <v>49.912052236343591</v>
      </c>
      <c r="G20" s="72">
        <v>44.147873230698238</v>
      </c>
      <c r="H20" s="72">
        <v>41.451878654263119</v>
      </c>
      <c r="I20" s="72">
        <v>36.641794078803848</v>
      </c>
      <c r="J20" s="72">
        <v>29.953631513929533</v>
      </c>
      <c r="K20" s="72">
        <v>30.908099535789777</v>
      </c>
      <c r="L20" s="72">
        <v>27.877704230500655</v>
      </c>
      <c r="M20" s="72">
        <v>19.803398783181997</v>
      </c>
      <c r="N20" s="72">
        <v>19.402821088598262</v>
      </c>
      <c r="O20" s="72">
        <v>18.293136363821983</v>
      </c>
      <c r="P20" s="72">
        <v>16.18081451507053</v>
      </c>
      <c r="Q20" s="72">
        <v>14.069120024465404</v>
      </c>
      <c r="R20" s="72">
        <v>11.387361221377883</v>
      </c>
      <c r="S20" s="72">
        <v>14.009958584383254</v>
      </c>
      <c r="T20" s="72">
        <v>13.096211699999992</v>
      </c>
      <c r="U20" s="72">
        <v>8.1962751000000047</v>
      </c>
      <c r="V20" s="72">
        <v>7.3590933000000067</v>
      </c>
      <c r="W20" s="72">
        <v>6.7851888000000038</v>
      </c>
      <c r="DA20" s="89" t="s">
        <v>459</v>
      </c>
    </row>
    <row r="21" spans="1:105" ht="12" customHeight="1" x14ac:dyDescent="0.25">
      <c r="A21" s="28" t="s">
        <v>192</v>
      </c>
      <c r="B21" s="72">
        <v>119.00952471490609</v>
      </c>
      <c r="C21" s="72">
        <v>117.69432600668776</v>
      </c>
      <c r="D21" s="72">
        <v>121.51672390545605</v>
      </c>
      <c r="E21" s="72">
        <v>118.82085576106937</v>
      </c>
      <c r="F21" s="72">
        <v>126.1260616654353</v>
      </c>
      <c r="G21" s="72">
        <v>135.85894226200705</v>
      </c>
      <c r="H21" s="72">
        <v>145.00328053722089</v>
      </c>
      <c r="I21" s="72">
        <v>140.88359943812824</v>
      </c>
      <c r="J21" s="72">
        <v>153.00618372049647</v>
      </c>
      <c r="K21" s="72">
        <v>146.71007035007611</v>
      </c>
      <c r="L21" s="72">
        <v>146.86240998791456</v>
      </c>
      <c r="M21" s="72">
        <v>131.92426831969425</v>
      </c>
      <c r="N21" s="72">
        <v>126.19984286764101</v>
      </c>
      <c r="O21" s="72">
        <v>118.24053476409222</v>
      </c>
      <c r="P21" s="72">
        <v>117.08183047469294</v>
      </c>
      <c r="Q21" s="72">
        <v>108.02029104780117</v>
      </c>
      <c r="R21" s="72">
        <v>115.10531975221218</v>
      </c>
      <c r="S21" s="72">
        <v>120.54634674691285</v>
      </c>
      <c r="T21" s="72">
        <v>120.36759711476137</v>
      </c>
      <c r="U21" s="72">
        <v>120.75716836698521</v>
      </c>
      <c r="V21" s="72">
        <v>125.25219392788699</v>
      </c>
      <c r="W21" s="72">
        <v>132.47334184040946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168.60476158177596</v>
      </c>
      <c r="C27" s="69">
        <f t="shared" si="10"/>
        <v>213.13318730906923</v>
      </c>
      <c r="D27" s="69">
        <f t="shared" si="10"/>
        <v>194.80125361946463</v>
      </c>
      <c r="E27" s="69">
        <f t="shared" si="10"/>
        <v>245.36223990232864</v>
      </c>
      <c r="F27" s="69">
        <f t="shared" si="10"/>
        <v>232.91220237707262</v>
      </c>
      <c r="G27" s="69">
        <f t="shared" si="10"/>
        <v>242.49464800842188</v>
      </c>
      <c r="H27" s="69">
        <f t="shared" si="10"/>
        <v>242.35140262041784</v>
      </c>
      <c r="I27" s="69">
        <f t="shared" si="10"/>
        <v>263.29998396163921</v>
      </c>
      <c r="J27" s="69">
        <f t="shared" si="10"/>
        <v>263.3649939179985</v>
      </c>
      <c r="K27" s="69">
        <f t="shared" si="10"/>
        <v>306.30861646659434</v>
      </c>
      <c r="L27" s="69">
        <f t="shared" si="10"/>
        <v>288.43857361104585</v>
      </c>
      <c r="M27" s="69">
        <f t="shared" si="10"/>
        <v>256.08245401979195</v>
      </c>
      <c r="N27" s="69">
        <f t="shared" si="10"/>
        <v>233.87151171629674</v>
      </c>
      <c r="O27" s="69">
        <f t="shared" si="10"/>
        <v>220.19734246233747</v>
      </c>
      <c r="P27" s="69">
        <f t="shared" si="10"/>
        <v>200.85218203002296</v>
      </c>
      <c r="Q27" s="69">
        <f t="shared" si="10"/>
        <v>194.49522201007943</v>
      </c>
      <c r="R27" s="69">
        <f t="shared" ref="R27:V27" si="11">SUM(R28:R32)</f>
        <v>200.76277261800121</v>
      </c>
      <c r="S27" s="69">
        <f t="shared" si="11"/>
        <v>202.45089331424268</v>
      </c>
      <c r="T27" s="69">
        <f t="shared" si="11"/>
        <v>191.85500279111739</v>
      </c>
      <c r="U27" s="69">
        <f t="shared" si="11"/>
        <v>187.29059255700039</v>
      </c>
      <c r="V27" s="69">
        <f t="shared" si="11"/>
        <v>181.97139860999977</v>
      </c>
      <c r="W27" s="69">
        <f t="shared" ref="W27" si="12">SUM(W28:W32)</f>
        <v>187.1116104599987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103.29343137343585</v>
      </c>
      <c r="C29" s="72">
        <v>129.929030035529</v>
      </c>
      <c r="D29" s="72">
        <v>120.24117783277804</v>
      </c>
      <c r="E29" s="72">
        <v>151.24361435690528</v>
      </c>
      <c r="F29" s="72">
        <v>144.54543593524224</v>
      </c>
      <c r="G29" s="72">
        <v>147.61151776120718</v>
      </c>
      <c r="H29" s="72">
        <v>148.9981645196703</v>
      </c>
      <c r="I29" s="72">
        <v>160.42134464635811</v>
      </c>
      <c r="J29" s="72">
        <v>165.07864776213714</v>
      </c>
      <c r="K29" s="72">
        <v>193.44653584317032</v>
      </c>
      <c r="L29" s="72">
        <v>176.939705718</v>
      </c>
      <c r="M29" s="72">
        <v>155.90588798700043</v>
      </c>
      <c r="N29" s="72">
        <v>140.37240323700061</v>
      </c>
      <c r="O29" s="72">
        <v>133.81579329300067</v>
      </c>
      <c r="P29" s="72">
        <v>117.95684505300085</v>
      </c>
      <c r="Q29" s="72">
        <v>116.58693963600091</v>
      </c>
      <c r="R29" s="72">
        <v>120.13153291800077</v>
      </c>
      <c r="S29" s="72">
        <v>114.76730285100041</v>
      </c>
      <c r="T29" s="72">
        <v>105.26672770199997</v>
      </c>
      <c r="U29" s="72">
        <v>107.76687905700035</v>
      </c>
      <c r="V29" s="72">
        <v>100.86409430999971</v>
      </c>
      <c r="W29" s="72">
        <v>100.42028045999901</v>
      </c>
      <c r="DA29" s="89" t="s">
        <v>467</v>
      </c>
    </row>
    <row r="30" spans="1:105" ht="12" customHeight="1" x14ac:dyDescent="0.25">
      <c r="A30" s="28" t="s">
        <v>192</v>
      </c>
      <c r="B30" s="72">
        <v>65.311330208340124</v>
      </c>
      <c r="C30" s="72">
        <v>83.204157273540247</v>
      </c>
      <c r="D30" s="72">
        <v>74.560075786686596</v>
      </c>
      <c r="E30" s="72">
        <v>94.118625545423356</v>
      </c>
      <c r="F30" s="72">
        <v>88.366766441830379</v>
      </c>
      <c r="G30" s="72">
        <v>94.883130247214694</v>
      </c>
      <c r="H30" s="72">
        <v>93.353238100747546</v>
      </c>
      <c r="I30" s="72">
        <v>102.87863931528109</v>
      </c>
      <c r="J30" s="72">
        <v>98.286346155861352</v>
      </c>
      <c r="K30" s="72">
        <v>112.86208062342402</v>
      </c>
      <c r="L30" s="72">
        <v>111.49886789304588</v>
      </c>
      <c r="M30" s="72">
        <v>100.1765660327915</v>
      </c>
      <c r="N30" s="72">
        <v>93.499108479296126</v>
      </c>
      <c r="O30" s="72">
        <v>86.381549169336793</v>
      </c>
      <c r="P30" s="72">
        <v>82.895336977022126</v>
      </c>
      <c r="Q30" s="72">
        <v>77.908282374078539</v>
      </c>
      <c r="R30" s="72">
        <v>80.631239700000435</v>
      </c>
      <c r="S30" s="72">
        <v>87.683590463242268</v>
      </c>
      <c r="T30" s="72">
        <v>86.588275089117403</v>
      </c>
      <c r="U30" s="72">
        <v>79.523713500000042</v>
      </c>
      <c r="V30" s="72">
        <v>81.107304300000067</v>
      </c>
      <c r="W30" s="72">
        <v>86.691329999999695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14931.330347800758</v>
      </c>
      <c r="C3" s="65">
        <f>IF(RES_hh_fec!C3=0,0,1000*11630*RES_hh_fec!C3/RES_hh_num!C3)</f>
        <v>16422.129888460393</v>
      </c>
      <c r="D3" s="65">
        <f>IF(RES_hh_fec!D3=0,0,1000*11630*RES_hh_fec!D3/RES_hh_num!D3)</f>
        <v>16532.078051243163</v>
      </c>
      <c r="E3" s="65">
        <f>IF(RES_hh_fec!E3=0,0,1000*11630*RES_hh_fec!E3/RES_hh_num!E3)</f>
        <v>18162.420938554424</v>
      </c>
      <c r="F3" s="65">
        <f>IF(RES_hh_fec!F3=0,0,1000*11630*RES_hh_fec!F3/RES_hh_num!F3)</f>
        <v>18118.51898330421</v>
      </c>
      <c r="G3" s="65">
        <f>IF(RES_hh_fec!G3=0,0,1000*11630*RES_hh_fec!G3/RES_hh_num!G3)</f>
        <v>19010.154898046356</v>
      </c>
      <c r="H3" s="65">
        <f>IF(RES_hh_fec!H3=0,0,1000*11630*RES_hh_fec!H3/RES_hh_num!H3)</f>
        <v>17752.660868955256</v>
      </c>
      <c r="I3" s="65">
        <f>IF(RES_hh_fec!I3=0,0,1000*11630*RES_hh_fec!I3/RES_hh_num!I3)</f>
        <v>16744.664978604385</v>
      </c>
      <c r="J3" s="65">
        <f>IF(RES_hh_fec!J3=0,0,1000*11630*RES_hh_fec!J3/RES_hh_num!J3)</f>
        <v>17119.366551036608</v>
      </c>
      <c r="K3" s="65">
        <f>IF(RES_hh_fec!K3=0,0,1000*11630*RES_hh_fec!K3/RES_hh_num!K3)</f>
        <v>17483.888725010354</v>
      </c>
      <c r="L3" s="65">
        <f>IF(RES_hh_fec!L3=0,0,1000*11630*RES_hh_fec!L3/RES_hh_num!L3)</f>
        <v>18399.527958639959</v>
      </c>
      <c r="M3" s="65">
        <f>IF(RES_hh_fec!M3=0,0,1000*11630*RES_hh_fec!M3/RES_hh_num!M3)</f>
        <v>17507.293155716743</v>
      </c>
      <c r="N3" s="65">
        <f>IF(RES_hh_fec!N3=0,0,1000*11630*RES_hh_fec!N3/RES_hh_num!N3)</f>
        <v>16920.215716350824</v>
      </c>
      <c r="O3" s="65">
        <f>IF(RES_hh_fec!O3=0,0,1000*11630*RES_hh_fec!O3/RES_hh_num!O3)</f>
        <v>16450.482076769778</v>
      </c>
      <c r="P3" s="65">
        <f>IF(RES_hh_fec!P3=0,0,1000*11630*RES_hh_fec!P3/RES_hh_num!P3)</f>
        <v>14536.625378528621</v>
      </c>
      <c r="Q3" s="65">
        <f>IF(RES_hh_fec!Q3=0,0,1000*11630*RES_hh_fec!Q3/RES_hh_num!Q3)</f>
        <v>16099.386917243472</v>
      </c>
      <c r="R3" s="65">
        <f>IF(RES_hh_fec!R3=0,0,1000*11630*RES_hh_fec!R3/RES_hh_num!R3)</f>
        <v>16059.161509184363</v>
      </c>
      <c r="S3" s="65">
        <f>IF(RES_hh_fec!S3=0,0,1000*11630*RES_hh_fec!S3/RES_hh_num!S3)</f>
        <v>15956.82803349307</v>
      </c>
      <c r="T3" s="65">
        <f>IF(RES_hh_fec!T3=0,0,1000*11630*RES_hh_fec!T3/RES_hh_num!T3)</f>
        <v>15416.835005634481</v>
      </c>
      <c r="U3" s="65">
        <f>IF(RES_hh_fec!U3=0,0,1000*11630*RES_hh_fec!U3/RES_hh_num!U3)</f>
        <v>15057.439649010961</v>
      </c>
      <c r="V3" s="65">
        <f>IF(RES_hh_fec!V3=0,0,1000*11630*RES_hh_fec!V3/RES_hh_num!V3)</f>
        <v>15334.404169189987</v>
      </c>
      <c r="W3" s="65">
        <f>IF(RES_hh_fec!W3=0,0,1000*11630*RES_hh_fec!W3/RES_hh_num!W3)</f>
        <v>16580.328548447524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11943.730589504168</v>
      </c>
      <c r="C4" s="69">
        <f>IF(RES_hh_fec!C4=0,0,1000*11630*RES_hh_fec!C4/RES_hh_num!C4)</f>
        <v>13432.755063687702</v>
      </c>
      <c r="D4" s="69">
        <f>IF(RES_hh_fec!D4=0,0,1000*11630*RES_hh_fec!D4/RES_hh_num!D4)</f>
        <v>13405.640931319871</v>
      </c>
      <c r="E4" s="69">
        <f>IF(RES_hh_fec!E4=0,0,1000*11630*RES_hh_fec!E4/RES_hh_num!E4)</f>
        <v>15090.867432339819</v>
      </c>
      <c r="F4" s="69">
        <f>IF(RES_hh_fec!F4=0,0,1000*11630*RES_hh_fec!F4/RES_hh_num!F4)</f>
        <v>14933.677478719159</v>
      </c>
      <c r="G4" s="69">
        <f>IF(RES_hh_fec!G4=0,0,1000*11630*RES_hh_fec!G4/RES_hh_num!G4)</f>
        <v>15695.879394840349</v>
      </c>
      <c r="H4" s="69">
        <f>IF(RES_hh_fec!H4=0,0,1000*11630*RES_hh_fec!H4/RES_hh_num!H4)</f>
        <v>14295.681259554147</v>
      </c>
      <c r="I4" s="69">
        <f>IF(RES_hh_fec!I4=0,0,1000*11630*RES_hh_fec!I4/RES_hh_num!I4)</f>
        <v>13313.88920123081</v>
      </c>
      <c r="J4" s="69">
        <f>IF(RES_hh_fec!J4=0,0,1000*11630*RES_hh_fec!J4/RES_hh_num!J4)</f>
        <v>13586.844285882076</v>
      </c>
      <c r="K4" s="69">
        <f>IF(RES_hh_fec!K4=0,0,1000*11630*RES_hh_fec!K4/RES_hh_num!K4)</f>
        <v>14001.269381491802</v>
      </c>
      <c r="L4" s="69">
        <f>IF(RES_hh_fec!L4=0,0,1000*11630*RES_hh_fec!L4/RES_hh_num!L4)</f>
        <v>14910.853898325353</v>
      </c>
      <c r="M4" s="69">
        <f>IF(RES_hh_fec!M4=0,0,1000*11630*RES_hh_fec!M4/RES_hh_num!M4)</f>
        <v>14159.286974640336</v>
      </c>
      <c r="N4" s="69">
        <f>IF(RES_hh_fec!N4=0,0,1000*11630*RES_hh_fec!N4/RES_hh_num!N4)</f>
        <v>13626.927713016094</v>
      </c>
      <c r="O4" s="69">
        <f>IF(RES_hh_fec!O4=0,0,1000*11630*RES_hh_fec!O4/RES_hh_num!O4)</f>
        <v>13352.314852867723</v>
      </c>
      <c r="P4" s="69">
        <f>IF(RES_hh_fec!P4=0,0,1000*11630*RES_hh_fec!P4/RES_hh_num!P4)</f>
        <v>11574.534190935487</v>
      </c>
      <c r="Q4" s="69">
        <f>IF(RES_hh_fec!Q4=0,0,1000*11630*RES_hh_fec!Q4/RES_hh_num!Q4)</f>
        <v>13055.933260917722</v>
      </c>
      <c r="R4" s="69">
        <f>IF(RES_hh_fec!R4=0,0,1000*11630*RES_hh_fec!R4/RES_hh_num!R4)</f>
        <v>13010.830665289084</v>
      </c>
      <c r="S4" s="69">
        <f>IF(RES_hh_fec!S4=0,0,1000*11630*RES_hh_fec!S4/RES_hh_num!S4)</f>
        <v>12837.674451716353</v>
      </c>
      <c r="T4" s="69">
        <f>IF(RES_hh_fec!T4=0,0,1000*11630*RES_hh_fec!T4/RES_hh_num!T4)</f>
        <v>12348.05063941954</v>
      </c>
      <c r="U4" s="69">
        <f>IF(RES_hh_fec!U4=0,0,1000*11630*RES_hh_fec!U4/RES_hh_num!U4)</f>
        <v>12019.869021507353</v>
      </c>
      <c r="V4" s="69">
        <f>IF(RES_hh_fec!V4=0,0,1000*11630*RES_hh_fec!V4/RES_hh_num!V4)</f>
        <v>12314.995387064251</v>
      </c>
      <c r="W4" s="69">
        <f>IF(RES_hh_fec!W4=0,0,1000*11630*RES_hh_fec!W4/RES_hh_num!W4)</f>
        <v>13373.010900678129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13098.963463051348</v>
      </c>
      <c r="C5" s="72">
        <f>IF(RES_hh_fec!C5=0,0,1000*11630*RES_hh_fec!C5/RES_hh_num!C5)</f>
        <v>7404.192401144137</v>
      </c>
      <c r="D5" s="72">
        <f>IF(RES_hh_fec!D5=0,0,1000*11630*RES_hh_fec!D5/RES_hh_num!D5)</f>
        <v>10941.969613864158</v>
      </c>
      <c r="E5" s="72">
        <f>IF(RES_hh_fec!E5=0,0,1000*11630*RES_hh_fec!E5/RES_hh_num!E5)</f>
        <v>14592.090746040305</v>
      </c>
      <c r="F5" s="72">
        <f>IF(RES_hh_fec!F5=0,0,1000*11630*RES_hh_fec!F5/RES_hh_num!F5)</f>
        <v>10716.486319859448</v>
      </c>
      <c r="G5" s="72">
        <f>IF(RES_hh_fec!G5=0,0,1000*11630*RES_hh_fec!G5/RES_hh_num!G5)</f>
        <v>15853.069779364092</v>
      </c>
      <c r="H5" s="72">
        <f>IF(RES_hh_fec!H5=0,0,1000*11630*RES_hh_fec!H5/RES_hh_num!H5)</f>
        <v>13838.912541747866</v>
      </c>
      <c r="I5" s="72">
        <f>IF(RES_hh_fec!I5=0,0,1000*11630*RES_hh_fec!I5/RES_hh_num!I5)</f>
        <v>8792.4033758963815</v>
      </c>
      <c r="J5" s="72">
        <f>IF(RES_hh_fec!J5=0,0,1000*11630*RES_hh_fec!J5/RES_hh_num!J5)</f>
        <v>10283.20189045225</v>
      </c>
      <c r="K5" s="72">
        <f>IF(RES_hh_fec!K5=0,0,1000*11630*RES_hh_fec!K5/RES_hh_num!K5)</f>
        <v>8822.39732556335</v>
      </c>
      <c r="L5" s="72">
        <f>IF(RES_hh_fec!L5=0,0,1000*11630*RES_hh_fec!L5/RES_hh_num!L5)</f>
        <v>17984.391741233023</v>
      </c>
      <c r="M5" s="72">
        <f>IF(RES_hh_fec!M5=0,0,1000*11630*RES_hh_fec!M5/RES_hh_num!M5)</f>
        <v>13157.29120308559</v>
      </c>
      <c r="N5" s="72">
        <f>IF(RES_hh_fec!N5=0,0,1000*11630*RES_hh_fec!N5/RES_hh_num!N5)</f>
        <v>11161.324786324785</v>
      </c>
      <c r="O5" s="72">
        <f>IF(RES_hh_fec!O5=0,0,1000*11630*RES_hh_fec!O5/RES_hh_num!O5)</f>
        <v>15906.359285845758</v>
      </c>
      <c r="P5" s="72">
        <f>IF(RES_hh_fec!P5=0,0,1000*11630*RES_hh_fec!P5/RES_hh_num!P5)</f>
        <v>11562.148564664103</v>
      </c>
      <c r="Q5" s="72">
        <f>IF(RES_hh_fec!Q5=0,0,1000*11630*RES_hh_fec!Q5/RES_hh_num!Q5)</f>
        <v>11386.701662292213</v>
      </c>
      <c r="R5" s="72">
        <f>IF(RES_hh_fec!R5=0,0,1000*11630*RES_hh_fec!R5/RES_hh_num!R5)</f>
        <v>11919.017324850956</v>
      </c>
      <c r="S5" s="72">
        <f>IF(RES_hh_fec!S5=0,0,1000*11630*RES_hh_fec!S5/RES_hh_num!S5)</f>
        <v>14673.987164059365</v>
      </c>
      <c r="T5" s="72">
        <f>IF(RES_hh_fec!T5=0,0,1000*11630*RES_hh_fec!T5/RES_hh_num!T5)</f>
        <v>11180.829174327999</v>
      </c>
      <c r="U5" s="72">
        <f>IF(RES_hh_fec!U5=0,0,1000*11630*RES_hh_fec!U5/RES_hh_num!U5)</f>
        <v>13142.580132697873</v>
      </c>
      <c r="V5" s="72">
        <f>IF(RES_hh_fec!V5=0,0,1000*11630*RES_hh_fec!V5/RES_hh_num!V5)</f>
        <v>12947.557702630167</v>
      </c>
      <c r="W5" s="72">
        <f>IF(RES_hh_fec!W5=0,0,1000*11630*RES_hh_fec!W5/RES_hh_num!W5)</f>
        <v>11786.84192922603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15590.475771790463</v>
      </c>
      <c r="C6" s="72">
        <f>IF(RES_hh_fec!C6=0,0,1000*11630*RES_hh_fec!C6/RES_hh_num!C6)</f>
        <v>8117.3095753912539</v>
      </c>
      <c r="D6" s="72">
        <f>IF(RES_hh_fec!D6=0,0,1000*11630*RES_hh_fec!D6/RES_hh_num!D6)</f>
        <v>18907.663127856726</v>
      </c>
      <c r="E6" s="72">
        <f>IF(RES_hh_fec!E6=0,0,1000*11630*RES_hh_fec!E6/RES_hh_num!E6)</f>
        <v>3629.6615712164767</v>
      </c>
      <c r="F6" s="72">
        <f>IF(RES_hh_fec!F6=0,0,1000*11630*RES_hh_fec!F6/RES_hh_num!F6)</f>
        <v>16620.273197760398</v>
      </c>
      <c r="G6" s="72">
        <f>IF(RES_hh_fec!G6=0,0,1000*11630*RES_hh_fec!G6/RES_hh_num!G6)</f>
        <v>15961.546259493791</v>
      </c>
      <c r="H6" s="72">
        <f>IF(RES_hh_fec!H6=0,0,1000*11630*RES_hh_fec!H6/RES_hh_num!H6)</f>
        <v>19056.850424265125</v>
      </c>
      <c r="I6" s="72">
        <f>IF(RES_hh_fec!I6=0,0,1000*11630*RES_hh_fec!I6/RES_hh_num!I6)</f>
        <v>6241.3844406746503</v>
      </c>
      <c r="J6" s="72">
        <f>IF(RES_hh_fec!J6=0,0,1000*11630*RES_hh_fec!J6/RES_hh_num!J6)</f>
        <v>26659.064288143611</v>
      </c>
      <c r="K6" s="72">
        <f>IF(RES_hh_fec!K6=0,0,1000*11630*RES_hh_fec!K6/RES_hh_num!K6)</f>
        <v>14330.082994132477</v>
      </c>
      <c r="L6" s="72">
        <f>IF(RES_hh_fec!L6=0,0,1000*11630*RES_hh_fec!L6/RES_hh_num!L6)</f>
        <v>15648.85681497173</v>
      </c>
      <c r="M6" s="72">
        <f>IF(RES_hh_fec!M6=0,0,1000*11630*RES_hh_fec!M6/RES_hh_num!M6)</f>
        <v>15319.473851365607</v>
      </c>
      <c r="N6" s="72">
        <f>IF(RES_hh_fec!N6=0,0,1000*11630*RES_hh_fec!N6/RES_hh_num!N6)</f>
        <v>15578.053478359379</v>
      </c>
      <c r="O6" s="72">
        <f>IF(RES_hh_fec!O6=0,0,1000*11630*RES_hh_fec!O6/RES_hh_num!O6)</f>
        <v>14581.290245647509</v>
      </c>
      <c r="P6" s="72">
        <f>IF(RES_hh_fec!P6=0,0,1000*11630*RES_hh_fec!P6/RES_hh_num!P6)</f>
        <v>11325.251904644865</v>
      </c>
      <c r="Q6" s="72">
        <f>IF(RES_hh_fec!Q6=0,0,1000*11630*RES_hh_fec!Q6/RES_hh_num!Q6)</f>
        <v>15621.3249286394</v>
      </c>
      <c r="R6" s="72">
        <f>IF(RES_hh_fec!R6=0,0,1000*11630*RES_hh_fec!R6/RES_hh_num!R6)</f>
        <v>15108.106784227282</v>
      </c>
      <c r="S6" s="72">
        <f>IF(RES_hh_fec!S6=0,0,1000*11630*RES_hh_fec!S6/RES_hh_num!S6)</f>
        <v>14183.206254846205</v>
      </c>
      <c r="T6" s="72">
        <f>IF(RES_hh_fec!T6=0,0,1000*11630*RES_hh_fec!T6/RES_hh_num!T6)</f>
        <v>13039.436131892431</v>
      </c>
      <c r="U6" s="72">
        <f>IF(RES_hh_fec!U6=0,0,1000*11630*RES_hh_fec!U6/RES_hh_num!U6)</f>
        <v>13877.858949142974</v>
      </c>
      <c r="V6" s="72">
        <f>IF(RES_hh_fec!V6=0,0,1000*11630*RES_hh_fec!V6/RES_hh_num!V6)</f>
        <v>13711.439842209067</v>
      </c>
      <c r="W6" s="72">
        <f>IF(RES_hh_fec!W6=0,0,1000*11630*RES_hh_fec!W6/RES_hh_num!W6)</f>
        <v>14784.835367584437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12360.449690878064</v>
      </c>
      <c r="C7" s="72">
        <f>IF(RES_hh_fec!C7=0,0,1000*11630*RES_hh_fec!C7/RES_hh_num!C7)</f>
        <v>13565.848176480607</v>
      </c>
      <c r="D7" s="72">
        <f>IF(RES_hh_fec!D7=0,0,1000*11630*RES_hh_fec!D7/RES_hh_num!D7)</f>
        <v>15496.681726401781</v>
      </c>
      <c r="E7" s="72">
        <f>IF(RES_hh_fec!E7=0,0,1000*11630*RES_hh_fec!E7/RES_hh_num!E7)</f>
        <v>16447.82633312211</v>
      </c>
      <c r="F7" s="72">
        <f>IF(RES_hh_fec!F7=0,0,1000*11630*RES_hh_fec!F7/RES_hh_num!F7)</f>
        <v>17111.210524297494</v>
      </c>
      <c r="G7" s="72">
        <f>IF(RES_hh_fec!G7=0,0,1000*11630*RES_hh_fec!G7/RES_hh_num!G7)</f>
        <v>17455.417579437151</v>
      </c>
      <c r="H7" s="72">
        <f>IF(RES_hh_fec!H7=0,0,1000*11630*RES_hh_fec!H7/RES_hh_num!H7)</f>
        <v>16665.92862256946</v>
      </c>
      <c r="I7" s="72">
        <f>IF(RES_hh_fec!I7=0,0,1000*11630*RES_hh_fec!I7/RES_hh_num!I7)</f>
        <v>15626.430203924036</v>
      </c>
      <c r="J7" s="72">
        <f>IF(RES_hh_fec!J7=0,0,1000*11630*RES_hh_fec!J7/RES_hh_num!J7)</f>
        <v>15277.922674801466</v>
      </c>
      <c r="K7" s="72">
        <f>IF(RES_hh_fec!K7=0,0,1000*11630*RES_hh_fec!K7/RES_hh_num!K7)</f>
        <v>17186.749723160312</v>
      </c>
      <c r="L7" s="72">
        <f>IF(RES_hh_fec!L7=0,0,1000*11630*RES_hh_fec!L7/RES_hh_num!L7)</f>
        <v>18199.382716049378</v>
      </c>
      <c r="M7" s="72">
        <f>IF(RES_hh_fec!M7=0,0,1000*11630*RES_hh_fec!M7/RES_hh_num!M7)</f>
        <v>17950.202702791543</v>
      </c>
      <c r="N7" s="72">
        <f>IF(RES_hh_fec!N7=0,0,1000*11630*RES_hh_fec!N7/RES_hh_num!N7)</f>
        <v>16005.818986675229</v>
      </c>
      <c r="O7" s="72">
        <f>IF(RES_hh_fec!O7=0,0,1000*11630*RES_hh_fec!O7/RES_hh_num!O7)</f>
        <v>14980.680767509259</v>
      </c>
      <c r="P7" s="72">
        <f>IF(RES_hh_fec!P7=0,0,1000*11630*RES_hh_fec!P7/RES_hh_num!P7)</f>
        <v>12500.558264653793</v>
      </c>
      <c r="Q7" s="72">
        <f>IF(RES_hh_fec!Q7=0,0,1000*11630*RES_hh_fec!Q7/RES_hh_num!Q7)</f>
        <v>15350.19430382983</v>
      </c>
      <c r="R7" s="72">
        <f>IF(RES_hh_fec!R7=0,0,1000*11630*RES_hh_fec!R7/RES_hh_num!R7)</f>
        <v>15008.995367808313</v>
      </c>
      <c r="S7" s="72">
        <f>IF(RES_hh_fec!S7=0,0,1000*11630*RES_hh_fec!S7/RES_hh_num!S7)</f>
        <v>15235.313895960422</v>
      </c>
      <c r="T7" s="72">
        <f>IF(RES_hh_fec!T7=0,0,1000*11630*RES_hh_fec!T7/RES_hh_num!T7)</f>
        <v>14000.557341019687</v>
      </c>
      <c r="U7" s="72">
        <f>IF(RES_hh_fec!U7=0,0,1000*11630*RES_hh_fec!U7/RES_hh_num!U7)</f>
        <v>11940.226341744026</v>
      </c>
      <c r="V7" s="72">
        <f>IF(RES_hh_fec!V7=0,0,1000*11630*RES_hh_fec!V7/RES_hh_num!V7)</f>
        <v>15662.667002706696</v>
      </c>
      <c r="W7" s="72">
        <f>IF(RES_hh_fec!W7=0,0,1000*11630*RES_hh_fec!W7/RES_hh_num!W7)</f>
        <v>12994.584159196018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11240.028095406968</v>
      </c>
      <c r="C8" s="72">
        <f>IF(RES_hh_fec!C8=0,0,1000*11630*RES_hh_fec!C8/RES_hh_num!C8)</f>
        <v>12981.617350438984</v>
      </c>
      <c r="D8" s="72">
        <f>IF(RES_hh_fec!D8=0,0,1000*11630*RES_hh_fec!D8/RES_hh_num!D8)</f>
        <v>12652.761588468909</v>
      </c>
      <c r="E8" s="72">
        <f>IF(RES_hh_fec!E8=0,0,1000*11630*RES_hh_fec!E8/RES_hh_num!E8)</f>
        <v>14565.804192066671</v>
      </c>
      <c r="F8" s="72">
        <f>IF(RES_hh_fec!F8=0,0,1000*11630*RES_hh_fec!F8/RES_hh_num!F8)</f>
        <v>14146.615070385731</v>
      </c>
      <c r="G8" s="72">
        <f>IF(RES_hh_fec!G8=0,0,1000*11630*RES_hh_fec!G8/RES_hh_num!G8)</f>
        <v>15172.951979522653</v>
      </c>
      <c r="H8" s="72">
        <f>IF(RES_hh_fec!H8=0,0,1000*11630*RES_hh_fec!H8/RES_hh_num!H8)</f>
        <v>13785.110034629452</v>
      </c>
      <c r="I8" s="72">
        <f>IF(RES_hh_fec!I8=0,0,1000*11630*RES_hh_fec!I8/RES_hh_num!I8)</f>
        <v>12725.285010790711</v>
      </c>
      <c r="J8" s="72">
        <f>IF(RES_hh_fec!J8=0,0,1000*11630*RES_hh_fec!J8/RES_hh_num!J8)</f>
        <v>13421.749577613647</v>
      </c>
      <c r="K8" s="72">
        <f>IF(RES_hh_fec!K8=0,0,1000*11630*RES_hh_fec!K8/RES_hh_num!K8)</f>
        <v>13870.626815810685</v>
      </c>
      <c r="L8" s="72">
        <f>IF(RES_hh_fec!L8=0,0,1000*11630*RES_hh_fec!L8/RES_hh_num!L8)</f>
        <v>14842.390385523018</v>
      </c>
      <c r="M8" s="72">
        <f>IF(RES_hh_fec!M8=0,0,1000*11630*RES_hh_fec!M8/RES_hh_num!M8)</f>
        <v>13995.695727240625</v>
      </c>
      <c r="N8" s="72">
        <f>IF(RES_hh_fec!N8=0,0,1000*11630*RES_hh_fec!N8/RES_hh_num!N8)</f>
        <v>13505.486868561145</v>
      </c>
      <c r="O8" s="72">
        <f>IF(RES_hh_fec!O8=0,0,1000*11630*RES_hh_fec!O8/RES_hh_num!O8)</f>
        <v>13305.096689135118</v>
      </c>
      <c r="P8" s="72">
        <f>IF(RES_hh_fec!P8=0,0,1000*11630*RES_hh_fec!P8/RES_hh_num!P8)</f>
        <v>11743.407518476828</v>
      </c>
      <c r="Q8" s="72">
        <f>IF(RES_hh_fec!Q8=0,0,1000*11630*RES_hh_fec!Q8/RES_hh_num!Q8)</f>
        <v>12541.423698079003</v>
      </c>
      <c r="R8" s="72">
        <f>IF(RES_hh_fec!R8=0,0,1000*11630*RES_hh_fec!R8/RES_hh_num!R8)</f>
        <v>12895.859844790397</v>
      </c>
      <c r="S8" s="72">
        <f>IF(RES_hh_fec!S8=0,0,1000*11630*RES_hh_fec!S8/RES_hh_num!S8)</f>
        <v>12797.907105105116</v>
      </c>
      <c r="T8" s="72">
        <f>IF(RES_hh_fec!T8=0,0,1000*11630*RES_hh_fec!T8/RES_hh_num!T8)</f>
        <v>12069.213753429956</v>
      </c>
      <c r="U8" s="72">
        <f>IF(RES_hh_fec!U8=0,0,1000*11630*RES_hh_fec!U8/RES_hh_num!U8)</f>
        <v>11610.050076277008</v>
      </c>
      <c r="V8" s="72">
        <f>IF(RES_hh_fec!V8=0,0,1000*11630*RES_hh_fec!V8/RES_hh_num!V8)</f>
        <v>12125.524494323354</v>
      </c>
      <c r="W8" s="72">
        <f>IF(RES_hh_fec!W8=0,0,1000*11630*RES_hh_fec!W8/RES_hh_num!W8)</f>
        <v>12930.028097165192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13389.460588627269</v>
      </c>
      <c r="C9" s="72">
        <f>IF(RES_hh_fec!C9=0,0,1000*11630*RES_hh_fec!C9/RES_hh_num!C9)</f>
        <v>14921.928791029293</v>
      </c>
      <c r="D9" s="72">
        <f>IF(RES_hh_fec!D9=0,0,1000*11630*RES_hh_fec!D9/RES_hh_num!D9)</f>
        <v>14232.377177567563</v>
      </c>
      <c r="E9" s="72">
        <f>IF(RES_hh_fec!E9=0,0,1000*11630*RES_hh_fec!E9/RES_hh_num!E9)</f>
        <v>16349.204705166332</v>
      </c>
      <c r="F9" s="72">
        <f>IF(RES_hh_fec!F9=0,0,1000*11630*RES_hh_fec!F9/RES_hh_num!F9)</f>
        <v>15968.815635797973</v>
      </c>
      <c r="G9" s="72">
        <f>IF(RES_hh_fec!G9=0,0,1000*11630*RES_hh_fec!G9/RES_hh_num!G9)</f>
        <v>16743.263729488681</v>
      </c>
      <c r="H9" s="72">
        <f>IF(RES_hh_fec!H9=0,0,1000*11630*RES_hh_fec!H9/RES_hh_num!H9)</f>
        <v>15173.796169349524</v>
      </c>
      <c r="I9" s="72">
        <f>IF(RES_hh_fec!I9=0,0,1000*11630*RES_hh_fec!I9/RES_hh_num!I9)</f>
        <v>14352.284904570763</v>
      </c>
      <c r="J9" s="72">
        <f>IF(RES_hh_fec!J9=0,0,1000*11630*RES_hh_fec!J9/RES_hh_num!J9)</f>
        <v>14317.380551015483</v>
      </c>
      <c r="K9" s="72">
        <f>IF(RES_hh_fec!K9=0,0,1000*11630*RES_hh_fec!K9/RES_hh_num!K9)</f>
        <v>14679.241001915259</v>
      </c>
      <c r="L9" s="72">
        <f>IF(RES_hh_fec!L9=0,0,1000*11630*RES_hh_fec!L9/RES_hh_num!L9)</f>
        <v>15499.400990808324</v>
      </c>
      <c r="M9" s="72">
        <f>IF(RES_hh_fec!M9=0,0,1000*11630*RES_hh_fec!M9/RES_hh_num!M9)</f>
        <v>14677.963760126284</v>
      </c>
      <c r="N9" s="72">
        <f>IF(RES_hh_fec!N9=0,0,1000*11630*RES_hh_fec!N9/RES_hh_num!N9)</f>
        <v>14195.413896411075</v>
      </c>
      <c r="O9" s="72">
        <f>IF(RES_hh_fec!O9=0,0,1000*11630*RES_hh_fec!O9/RES_hh_num!O9)</f>
        <v>13805.212989095868</v>
      </c>
      <c r="P9" s="72">
        <f>IF(RES_hh_fec!P9=0,0,1000*11630*RES_hh_fec!P9/RES_hh_num!P9)</f>
        <v>11908.861502925176</v>
      </c>
      <c r="Q9" s="72">
        <f>IF(RES_hh_fec!Q9=0,0,1000*11630*RES_hh_fec!Q9/RES_hh_num!Q9)</f>
        <v>13649.434930845515</v>
      </c>
      <c r="R9" s="72">
        <f>IF(RES_hh_fec!R9=0,0,1000*11630*RES_hh_fec!R9/RES_hh_num!R9)</f>
        <v>13429.311852792202</v>
      </c>
      <c r="S9" s="72">
        <f>IF(RES_hh_fec!S9=0,0,1000*11630*RES_hh_fec!S9/RES_hh_num!S9)</f>
        <v>13143.574099036467</v>
      </c>
      <c r="T9" s="72">
        <f>IF(RES_hh_fec!T9=0,0,1000*11630*RES_hh_fec!T9/RES_hh_num!T9)</f>
        <v>12764.988805021805</v>
      </c>
      <c r="U9" s="72">
        <f>IF(RES_hh_fec!U9=0,0,1000*11630*RES_hh_fec!U9/RES_hh_num!U9)</f>
        <v>12530.402456434098</v>
      </c>
      <c r="V9" s="72">
        <f>IF(RES_hh_fec!V9=0,0,1000*11630*RES_hh_fec!V9/RES_hh_num!V9)</f>
        <v>12682.14373389315</v>
      </c>
      <c r="W9" s="72">
        <f>IF(RES_hh_fec!W9=0,0,1000*11630*RES_hh_fec!W9/RES_hh_num!W9)</f>
        <v>13889.819682635341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7015.8685257941634</v>
      </c>
      <c r="C11" s="72">
        <f>IF(RES_hh_fec!C11=0,0,1000*11630*RES_hh_fec!C11/RES_hh_num!C11)</f>
        <v>8651.4863816796187</v>
      </c>
      <c r="D11" s="72">
        <f>IF(RES_hh_fec!D11=0,0,1000*11630*RES_hh_fec!D11/RES_hh_num!D11)</f>
        <v>8885.3749492938223</v>
      </c>
      <c r="E11" s="72">
        <f>IF(RES_hh_fec!E11=0,0,1000*11630*RES_hh_fec!E11/RES_hh_num!E11)</f>
        <v>10059.426663556464</v>
      </c>
      <c r="F11" s="72">
        <f>IF(RES_hh_fec!F11=0,0,1000*11630*RES_hh_fec!F11/RES_hh_num!F11)</f>
        <v>10139.733470201976</v>
      </c>
      <c r="G11" s="72">
        <f>IF(RES_hh_fec!G11=0,0,1000*11630*RES_hh_fec!G11/RES_hh_num!G11)</f>
        <v>10940.489263335889</v>
      </c>
      <c r="H11" s="72">
        <f>IF(RES_hh_fec!H11=0,0,1000*11630*RES_hh_fec!H11/RES_hh_num!H11)</f>
        <v>9963.778627736021</v>
      </c>
      <c r="I11" s="72">
        <f>IF(RES_hh_fec!I11=0,0,1000*11630*RES_hh_fec!I11/RES_hh_num!I11)</f>
        <v>9565.1472038291267</v>
      </c>
      <c r="J11" s="72">
        <f>IF(RES_hh_fec!J11=0,0,1000*11630*RES_hh_fec!J11/RES_hh_num!J11)</f>
        <v>10143.893990946743</v>
      </c>
      <c r="K11" s="72">
        <f>IF(RES_hh_fec!K11=0,0,1000*11630*RES_hh_fec!K11/RES_hh_num!K11)</f>
        <v>10604.993853494936</v>
      </c>
      <c r="L11" s="72">
        <f>IF(RES_hh_fec!L11=0,0,1000*11630*RES_hh_fec!L11/RES_hh_num!L11)</f>
        <v>11507.796066388273</v>
      </c>
      <c r="M11" s="72">
        <f>IF(RES_hh_fec!M11=0,0,1000*11630*RES_hh_fec!M11/RES_hh_num!M11)</f>
        <v>11351.735705132211</v>
      </c>
      <c r="N11" s="72">
        <f>IF(RES_hh_fec!N11=0,0,1000*11630*RES_hh_fec!N11/RES_hh_num!N11)</f>
        <v>10958.438627858348</v>
      </c>
      <c r="O11" s="72">
        <f>IF(RES_hh_fec!O11=0,0,1000*11630*RES_hh_fec!O11/RES_hh_num!O11)</f>
        <v>11336.379317761428</v>
      </c>
      <c r="P11" s="72">
        <f>IF(RES_hh_fec!P11=0,0,1000*11630*RES_hh_fec!P11/RES_hh_num!P11)</f>
        <v>9709.4029539505937</v>
      </c>
      <c r="Q11" s="72">
        <f>IF(RES_hh_fec!Q11=0,0,1000*11630*RES_hh_fec!Q11/RES_hh_num!Q11)</f>
        <v>10764.55908534264</v>
      </c>
      <c r="R11" s="72">
        <f>IF(RES_hh_fec!R11=0,0,1000*11630*RES_hh_fec!R11/RES_hh_num!R11)</f>
        <v>11095.29952183237</v>
      </c>
      <c r="S11" s="72">
        <f>IF(RES_hh_fec!S11=0,0,1000*11630*RES_hh_fec!S11/RES_hh_num!S11)</f>
        <v>11086.278025854686</v>
      </c>
      <c r="T11" s="72">
        <f>IF(RES_hh_fec!T11=0,0,1000*11630*RES_hh_fec!T11/RES_hh_num!T11)</f>
        <v>10658.866340028912</v>
      </c>
      <c r="U11" s="72">
        <f>IF(RES_hh_fec!U11=0,0,1000*11630*RES_hh_fec!U11/RES_hh_num!U11)</f>
        <v>10588.224191841733</v>
      </c>
      <c r="V11" s="72">
        <f>IF(RES_hh_fec!V11=0,0,1000*11630*RES_hh_fec!V11/RES_hh_num!V11)</f>
        <v>11031.196310786714</v>
      </c>
      <c r="W11" s="72">
        <f>IF(RES_hh_fec!W11=0,0,1000*11630*RES_hh_fec!W11/RES_hh_num!W11)</f>
        <v>11969.772844682131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3566.3405040519501</v>
      </c>
      <c r="C12" s="72">
        <f>IF(RES_hh_fec!C12=0,0,1000*11630*RES_hh_fec!C12/RES_hh_num!C12)</f>
        <v>5208.2717671942437</v>
      </c>
      <c r="D12" s="72">
        <f>IF(RES_hh_fec!D12=0,0,1000*11630*RES_hh_fec!D12/RES_hh_num!D12)</f>
        <v>4389.4489418804233</v>
      </c>
      <c r="E12" s="72">
        <f>IF(RES_hh_fec!E12=0,0,1000*11630*RES_hh_fec!E12/RES_hh_num!E12)</f>
        <v>4287.7229714064879</v>
      </c>
      <c r="F12" s="72">
        <f>IF(RES_hh_fec!F12=0,0,1000*11630*RES_hh_fec!F12/RES_hh_num!F12)</f>
        <v>5113.6777868752442</v>
      </c>
      <c r="G12" s="72">
        <f>IF(RES_hh_fec!G12=0,0,1000*11630*RES_hh_fec!G12/RES_hh_num!G12)</f>
        <v>5071.1050109564567</v>
      </c>
      <c r="H12" s="72">
        <f>IF(RES_hh_fec!H12=0,0,1000*11630*RES_hh_fec!H12/RES_hh_num!H12)</f>
        <v>3855.0945405426455</v>
      </c>
      <c r="I12" s="72">
        <f>IF(RES_hh_fec!I12=0,0,1000*11630*RES_hh_fec!I12/RES_hh_num!I12)</f>
        <v>4191.0055720034279</v>
      </c>
      <c r="J12" s="72">
        <f>IF(RES_hh_fec!J12=0,0,1000*11630*RES_hh_fec!J12/RES_hh_num!J12)</f>
        <v>4139.5609977431395</v>
      </c>
      <c r="K12" s="72">
        <f>IF(RES_hh_fec!K12=0,0,1000*11630*RES_hh_fec!K12/RES_hh_num!K12)</f>
        <v>4196.9056833520299</v>
      </c>
      <c r="L12" s="72">
        <f>IF(RES_hh_fec!L12=0,0,1000*11630*RES_hh_fec!L12/RES_hh_num!L12)</f>
        <v>4568.4430372860943</v>
      </c>
      <c r="M12" s="72">
        <f>IF(RES_hh_fec!M12=0,0,1000*11630*RES_hh_fec!M12/RES_hh_num!M12)</f>
        <v>4167.4980942197126</v>
      </c>
      <c r="N12" s="72">
        <f>IF(RES_hh_fec!N12=0,0,1000*11630*RES_hh_fec!N12/RES_hh_num!N12)</f>
        <v>4155.3506915670259</v>
      </c>
      <c r="O12" s="72">
        <f>IF(RES_hh_fec!O12=0,0,1000*11630*RES_hh_fec!O12/RES_hh_num!O12)</f>
        <v>4162.1189300680016</v>
      </c>
      <c r="P12" s="72">
        <f>IF(RES_hh_fec!P12=0,0,1000*11630*RES_hh_fec!P12/RES_hh_num!P12)</f>
        <v>3327.6661448327231</v>
      </c>
      <c r="Q12" s="72">
        <f>IF(RES_hh_fec!Q12=0,0,1000*11630*RES_hh_fec!Q12/RES_hh_num!Q12)</f>
        <v>3844.0895563816193</v>
      </c>
      <c r="R12" s="72">
        <f>IF(RES_hh_fec!R12=0,0,1000*11630*RES_hh_fec!R12/RES_hh_num!R12)</f>
        <v>3806.6810587864647</v>
      </c>
      <c r="S12" s="72">
        <f>IF(RES_hh_fec!S12=0,0,1000*11630*RES_hh_fec!S12/RES_hh_num!S12)</f>
        <v>3615.6086056692175</v>
      </c>
      <c r="T12" s="72">
        <f>IF(RES_hh_fec!T12=0,0,1000*11630*RES_hh_fec!T12/RES_hh_num!T12)</f>
        <v>3310.6454964886466</v>
      </c>
      <c r="U12" s="72">
        <f>IF(RES_hh_fec!U12=0,0,1000*11630*RES_hh_fec!U12/RES_hh_num!U12)</f>
        <v>3086.0592774171137</v>
      </c>
      <c r="V12" s="72">
        <f>IF(RES_hh_fec!V12=0,0,1000*11630*RES_hh_fec!V12/RES_hh_num!V12)</f>
        <v>3036.9884911284084</v>
      </c>
      <c r="W12" s="72">
        <f>IF(RES_hh_fec!W12=0,0,1000*11630*RES_hh_fec!W12/RES_hh_num!W12)</f>
        <v>3117.6617655272944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7981.3915549119783</v>
      </c>
      <c r="C13" s="74">
        <f>IF(RES_hh_fec!C13=0,0,1000*11630*RES_hh_fec!C13/RES_hh_num!C13)</f>
        <v>9857.2559905721864</v>
      </c>
      <c r="D13" s="74">
        <f>IF(RES_hh_fec!D13=0,0,1000*11630*RES_hh_fec!D13/RES_hh_num!D13)</f>
        <v>10377.698618632801</v>
      </c>
      <c r="E13" s="74">
        <f>IF(RES_hh_fec!E13=0,0,1000*11630*RES_hh_fec!E13/RES_hh_num!E13)</f>
        <v>10483.875547239899</v>
      </c>
      <c r="F13" s="74">
        <f>IF(RES_hh_fec!F13=0,0,1000*11630*RES_hh_fec!F13/RES_hh_num!F13)</f>
        <v>11414.217896104505</v>
      </c>
      <c r="G13" s="74">
        <f>IF(RES_hh_fec!G13=0,0,1000*11630*RES_hh_fec!G13/RES_hh_num!G13)</f>
        <v>12342.554045028986</v>
      </c>
      <c r="H13" s="74">
        <f>IF(RES_hh_fec!H13=0,0,1000*11630*RES_hh_fec!H13/RES_hh_num!H13)</f>
        <v>11304.848914661197</v>
      </c>
      <c r="I13" s="74">
        <f>IF(RES_hh_fec!I13=0,0,1000*11630*RES_hh_fec!I13/RES_hh_num!I13)</f>
        <v>9594.0492960576976</v>
      </c>
      <c r="J13" s="74">
        <f>IF(RES_hh_fec!J13=0,0,1000*11630*RES_hh_fec!J13/RES_hh_num!J13)</f>
        <v>11488.686161108579</v>
      </c>
      <c r="K13" s="74">
        <f>IF(RES_hh_fec!K13=0,0,1000*11630*RES_hh_fec!K13/RES_hh_num!K13)</f>
        <v>11782.639580415496</v>
      </c>
      <c r="L13" s="74">
        <f>IF(RES_hh_fec!L13=0,0,1000*11630*RES_hh_fec!L13/RES_hh_num!L13)</f>
        <v>13891.349729886811</v>
      </c>
      <c r="M13" s="74">
        <f>IF(RES_hh_fec!M13=0,0,1000*11630*RES_hh_fec!M13/RES_hh_num!M13)</f>
        <v>12155.706340379667</v>
      </c>
      <c r="N13" s="74">
        <f>IF(RES_hh_fec!N13=0,0,1000*11630*RES_hh_fec!N13/RES_hh_num!N13)</f>
        <v>11793.551480833685</v>
      </c>
      <c r="O13" s="74">
        <f>IF(RES_hh_fec!O13=0,0,1000*11630*RES_hh_fec!O13/RES_hh_num!O13)</f>
        <v>11310.661212129658</v>
      </c>
      <c r="P13" s="74">
        <f>IF(RES_hh_fec!P13=0,0,1000*11630*RES_hh_fec!P13/RES_hh_num!P13)</f>
        <v>12267.740320391506</v>
      </c>
      <c r="Q13" s="74">
        <f>IF(RES_hh_fec!Q13=0,0,1000*11630*RES_hh_fec!Q13/RES_hh_num!Q13)</f>
        <v>7434.5536152549557</v>
      </c>
      <c r="R13" s="74">
        <f>IF(RES_hh_fec!R13=0,0,1000*11630*RES_hh_fec!R13/RES_hh_num!R13)</f>
        <v>6708.1668986273926</v>
      </c>
      <c r="S13" s="74">
        <f>IF(RES_hh_fec!S13=0,0,1000*11630*RES_hh_fec!S13/RES_hh_num!S13)</f>
        <v>10379.128876341316</v>
      </c>
      <c r="T13" s="74">
        <f>IF(RES_hh_fec!T13=0,0,1000*11630*RES_hh_fec!T13/RES_hh_num!T13)</f>
        <v>14663.405327721453</v>
      </c>
      <c r="U13" s="74">
        <f>IF(RES_hh_fec!U13=0,0,1000*11630*RES_hh_fec!U13/RES_hh_num!U13)</f>
        <v>15178.451841760172</v>
      </c>
      <c r="V13" s="74">
        <f>IF(RES_hh_fec!V13=0,0,1000*11630*RES_hh_fec!V13/RES_hh_num!V13)</f>
        <v>2821.735734551361</v>
      </c>
      <c r="W13" s="74">
        <f>IF(RES_hh_fec!W13=0,0,1000*11630*RES_hh_fec!W13/RES_hh_num!W13)</f>
        <v>17236.270090312635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77.957674175745851</v>
      </c>
      <c r="C14" s="76">
        <f>IF(RES_hh_fec!C14=0,0,1000*11630*RES_hh_fec!C14/RES_hh_num!C14)</f>
        <v>87.676702316437783</v>
      </c>
      <c r="D14" s="76">
        <f>IF(RES_hh_fec!D14=0,0,1000*11630*RES_hh_fec!D14/RES_hh_num!D14)</f>
        <v>90.552911479233799</v>
      </c>
      <c r="E14" s="76">
        <f>IF(RES_hh_fec!E14=0,0,1000*11630*RES_hh_fec!E14/RES_hh_num!E14)</f>
        <v>96.84420043190805</v>
      </c>
      <c r="F14" s="76">
        <f>IF(RES_hh_fec!F14=0,0,1000*11630*RES_hh_fec!F14/RES_hh_num!F14)</f>
        <v>102.0335145811965</v>
      </c>
      <c r="G14" s="76">
        <f>IF(RES_hh_fec!G14=0,0,1000*11630*RES_hh_fec!G14/RES_hh_num!G14)</f>
        <v>106.47101628805414</v>
      </c>
      <c r="H14" s="76">
        <f>IF(RES_hh_fec!H14=0,0,1000*11630*RES_hh_fec!H14/RES_hh_num!H14)</f>
        <v>95.455141147094182</v>
      </c>
      <c r="I14" s="76">
        <f>IF(RES_hh_fec!I14=0,0,1000*11630*RES_hh_fec!I14/RES_hh_num!I14)</f>
        <v>86.643821119946992</v>
      </c>
      <c r="J14" s="76">
        <f>IF(RES_hh_fec!J14=0,0,1000*11630*RES_hh_fec!J14/RES_hh_num!J14)</f>
        <v>90.059556473097189</v>
      </c>
      <c r="K14" s="76">
        <f>IF(RES_hh_fec!K14=0,0,1000*11630*RES_hh_fec!K14/RES_hh_num!K14)</f>
        <v>93.790564896672464</v>
      </c>
      <c r="L14" s="76">
        <f>IF(RES_hh_fec!L14=0,0,1000*11630*RES_hh_fec!L14/RES_hh_num!L14)</f>
        <v>97.826870465251716</v>
      </c>
      <c r="M14" s="76">
        <f>IF(RES_hh_fec!M14=0,0,1000*11630*RES_hh_fec!M14/RES_hh_num!M14)</f>
        <v>93.419892387288257</v>
      </c>
      <c r="N14" s="76">
        <f>IF(RES_hh_fec!N14=0,0,1000*11630*RES_hh_fec!N14/RES_hh_num!N14)</f>
        <v>90.039236546560886</v>
      </c>
      <c r="O14" s="76">
        <f>IF(RES_hh_fec!O14=0,0,1000*11630*RES_hh_fec!O14/RES_hh_num!O14)</f>
        <v>88.706999899535305</v>
      </c>
      <c r="P14" s="76">
        <f>IF(RES_hh_fec!P14=0,0,1000*11630*RES_hh_fec!P14/RES_hh_num!P14)</f>
        <v>76.569685672263645</v>
      </c>
      <c r="Q14" s="76">
        <f>IF(RES_hh_fec!Q14=0,0,1000*11630*RES_hh_fec!Q14/RES_hh_num!Q14)</f>
        <v>86.263734113772571</v>
      </c>
      <c r="R14" s="76">
        <f>IF(RES_hh_fec!R14=0,0,1000*11630*RES_hh_fec!R14/RES_hh_num!R14)</f>
        <v>88.793027773811332</v>
      </c>
      <c r="S14" s="76">
        <f>IF(RES_hh_fec!S14=0,0,1000*11630*RES_hh_fec!S14/RES_hh_num!S14)</f>
        <v>88.633290637565196</v>
      </c>
      <c r="T14" s="76">
        <f>IF(RES_hh_fec!T14=0,0,1000*11630*RES_hh_fec!T14/RES_hh_num!T14)</f>
        <v>86.164934537933192</v>
      </c>
      <c r="U14" s="76">
        <f>IF(RES_hh_fec!U14=0,0,1000*11630*RES_hh_fec!U14/RES_hh_num!U14)</f>
        <v>85.185805402252498</v>
      </c>
      <c r="V14" s="76">
        <f>IF(RES_hh_fec!V14=0,0,1000*11630*RES_hh_fec!V14/RES_hh_num!V14)</f>
        <v>90.274130577983541</v>
      </c>
      <c r="W14" s="76">
        <f>IF(RES_hh_fec!W14=0,0,1000*11630*RES_hh_fec!W14/RES_hh_num!W14)</f>
        <v>97.749938435354963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72.854732741893031</v>
      </c>
      <c r="C15" s="69">
        <f t="shared" si="0"/>
        <v>69.379031599753731</v>
      </c>
      <c r="D15" s="69">
        <f t="shared" si="0"/>
        <v>66.957198206263683</v>
      </c>
      <c r="E15" s="69">
        <f t="shared" si="0"/>
        <v>160.21712829830065</v>
      </c>
      <c r="F15" s="69">
        <f t="shared" si="0"/>
        <v>72.854557183642527</v>
      </c>
      <c r="G15" s="69">
        <f t="shared" si="0"/>
        <v>96.329280046593496</v>
      </c>
      <c r="H15" s="69">
        <f t="shared" si="0"/>
        <v>152.36943455936049</v>
      </c>
      <c r="I15" s="69">
        <f t="shared" si="0"/>
        <v>198.72950755058395</v>
      </c>
      <c r="J15" s="69">
        <f t="shared" si="0"/>
        <v>210.57131788339862</v>
      </c>
      <c r="K15" s="69">
        <f t="shared" si="0"/>
        <v>207.11520929184982</v>
      </c>
      <c r="L15" s="69">
        <f t="shared" si="0"/>
        <v>263.14730175991741</v>
      </c>
      <c r="M15" s="69">
        <f t="shared" si="0"/>
        <v>338.27593941887278</v>
      </c>
      <c r="N15" s="69">
        <f t="shared" si="0"/>
        <v>348.97024147390579</v>
      </c>
      <c r="O15" s="69">
        <f t="shared" si="0"/>
        <v>280.54593872347056</v>
      </c>
      <c r="P15" s="69">
        <f t="shared" si="0"/>
        <v>218.53459104259267</v>
      </c>
      <c r="Q15" s="69">
        <f t="shared" si="0"/>
        <v>336.81277760752801</v>
      </c>
      <c r="R15" s="69">
        <f t="shared" si="0"/>
        <v>280.50958936381619</v>
      </c>
      <c r="S15" s="69">
        <f t="shared" si="0"/>
        <v>334.52986591811754</v>
      </c>
      <c r="T15" s="69">
        <f t="shared" si="0"/>
        <v>343.95640123666095</v>
      </c>
      <c r="U15" s="69">
        <f t="shared" si="0"/>
        <v>346.67872532930249</v>
      </c>
      <c r="V15" s="69">
        <f t="shared" si="0"/>
        <v>339.09461463747203</v>
      </c>
      <c r="W15" s="69">
        <f t="shared" si="0"/>
        <v>369.20792335834699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72.854732741893031</v>
      </c>
      <c r="C16" s="72">
        <f>IF(RES_hh_fec!C16=0,0,1000*11630*RES_hh_fec!C16/RES_hh_num!C$3)</f>
        <v>69.379031599753731</v>
      </c>
      <c r="D16" s="72">
        <f>IF(RES_hh_fec!D16=0,0,1000*11630*RES_hh_fec!D16/RES_hh_num!D$3)</f>
        <v>66.957198206263683</v>
      </c>
      <c r="E16" s="72">
        <f>IF(RES_hh_fec!E16=0,0,1000*11630*RES_hh_fec!E16/RES_hh_num!E$3)</f>
        <v>160.21712829830065</v>
      </c>
      <c r="F16" s="72">
        <f>IF(RES_hh_fec!F16=0,0,1000*11630*RES_hh_fec!F16/RES_hh_num!F$3)</f>
        <v>72.854557183642527</v>
      </c>
      <c r="G16" s="72">
        <f>IF(RES_hh_fec!G16=0,0,1000*11630*RES_hh_fec!G16/RES_hh_num!G$3)</f>
        <v>96.329280046593496</v>
      </c>
      <c r="H16" s="72">
        <f>IF(RES_hh_fec!H16=0,0,1000*11630*RES_hh_fec!H16/RES_hh_num!H$3)</f>
        <v>152.36943455936049</v>
      </c>
      <c r="I16" s="72">
        <f>IF(RES_hh_fec!I16=0,0,1000*11630*RES_hh_fec!I16/RES_hh_num!I$3)</f>
        <v>198.72950755058395</v>
      </c>
      <c r="J16" s="72">
        <f>IF(RES_hh_fec!J16=0,0,1000*11630*RES_hh_fec!J16/RES_hh_num!J$3)</f>
        <v>210.57131788339862</v>
      </c>
      <c r="K16" s="72">
        <f>IF(RES_hh_fec!K16=0,0,1000*11630*RES_hh_fec!K16/RES_hh_num!K$3)</f>
        <v>207.11520929184982</v>
      </c>
      <c r="L16" s="72">
        <f>IF(RES_hh_fec!L16=0,0,1000*11630*RES_hh_fec!L16/RES_hh_num!L$3)</f>
        <v>263.14730175991741</v>
      </c>
      <c r="M16" s="72">
        <f>IF(RES_hh_fec!M16=0,0,1000*11630*RES_hh_fec!M16/RES_hh_num!M$3)</f>
        <v>338.27593941887278</v>
      </c>
      <c r="N16" s="72">
        <f>IF(RES_hh_fec!N16=0,0,1000*11630*RES_hh_fec!N16/RES_hh_num!N$3)</f>
        <v>348.97024147390579</v>
      </c>
      <c r="O16" s="72">
        <f>IF(RES_hh_fec!O16=0,0,1000*11630*RES_hh_fec!O16/RES_hh_num!O$3)</f>
        <v>280.54593872347056</v>
      </c>
      <c r="P16" s="72">
        <f>IF(RES_hh_fec!P16=0,0,1000*11630*RES_hh_fec!P16/RES_hh_num!P$3)</f>
        <v>218.53459104259267</v>
      </c>
      <c r="Q16" s="72">
        <f>IF(RES_hh_fec!Q16=0,0,1000*11630*RES_hh_fec!Q16/RES_hh_num!Q$3)</f>
        <v>336.81277760752801</v>
      </c>
      <c r="R16" s="72">
        <f>IF(RES_hh_fec!R16=0,0,1000*11630*RES_hh_fec!R16/RES_hh_num!R$3)</f>
        <v>280.50958936381619</v>
      </c>
      <c r="S16" s="72">
        <f>IF(RES_hh_fec!S16=0,0,1000*11630*RES_hh_fec!S16/RES_hh_num!S$3)</f>
        <v>334.52986591811754</v>
      </c>
      <c r="T16" s="72">
        <f>IF(RES_hh_fec!T16=0,0,1000*11630*RES_hh_fec!T16/RES_hh_num!T$3)</f>
        <v>343.95640123666095</v>
      </c>
      <c r="U16" s="72">
        <f>IF(RES_hh_fec!U16=0,0,1000*11630*RES_hh_fec!U16/RES_hh_num!U$3)</f>
        <v>346.67872532930249</v>
      </c>
      <c r="V16" s="72">
        <f>IF(RES_hh_fec!V16=0,0,1000*11630*RES_hh_fec!V16/RES_hh_num!V$3)</f>
        <v>339.09461463747203</v>
      </c>
      <c r="W16" s="72">
        <f>IF(RES_hh_fec!W16=0,0,1000*11630*RES_hh_fec!W16/RES_hh_num!W$3)</f>
        <v>369.20792335834699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1595.0422675671318</v>
      </c>
      <c r="C17" s="69">
        <f>IF(RES_hh_fec!C17=0,0,1000*11630*RES_hh_fec!C17/RES_hh_num!C17)</f>
        <v>1576.0867333042968</v>
      </c>
      <c r="D17" s="69">
        <f>IF(RES_hh_fec!D17=0,0,1000*11630*RES_hh_fec!D17/RES_hh_num!D17)</f>
        <v>1671.8054979763915</v>
      </c>
      <c r="E17" s="69">
        <f>IF(RES_hh_fec!E17=0,0,1000*11630*RES_hh_fec!E17/RES_hh_num!E17)</f>
        <v>1552.8646426214564</v>
      </c>
      <c r="F17" s="69">
        <f>IF(RES_hh_fec!F17=0,0,1000*11630*RES_hh_fec!F17/RES_hh_num!F17)</f>
        <v>1696.5087856752998</v>
      </c>
      <c r="G17" s="69">
        <f>IF(RES_hh_fec!G17=0,0,1000*11630*RES_hh_fec!G17/RES_hh_num!G17)</f>
        <v>1752.0627847277997</v>
      </c>
      <c r="H17" s="69">
        <f>IF(RES_hh_fec!H17=0,0,1000*11630*RES_hh_fec!H17/RES_hh_num!H17)</f>
        <v>1816.3645435522608</v>
      </c>
      <c r="I17" s="69">
        <f>IF(RES_hh_fec!I17=0,0,1000*11630*RES_hh_fec!I17/RES_hh_num!I17)</f>
        <v>1758.0026418637597</v>
      </c>
      <c r="J17" s="69">
        <f>IF(RES_hh_fec!J17=0,0,1000*11630*RES_hh_fec!J17/RES_hh_num!J17)</f>
        <v>1813.594030843534</v>
      </c>
      <c r="K17" s="69">
        <f>IF(RES_hh_fec!K17=0,0,1000*11630*RES_hh_fec!K17/RES_hh_num!K17)</f>
        <v>1753.2354537552894</v>
      </c>
      <c r="L17" s="69">
        <f>IF(RES_hh_fec!L17=0,0,1000*11630*RES_hh_fec!L17/RES_hh_num!L17)</f>
        <v>1758.6364900005512</v>
      </c>
      <c r="M17" s="69">
        <f>IF(RES_hh_fec!M17=0,0,1000*11630*RES_hh_fec!M17/RES_hh_num!M17)</f>
        <v>1647.5140536033871</v>
      </c>
      <c r="N17" s="69">
        <f>IF(RES_hh_fec!N17=0,0,1000*11630*RES_hh_fec!N17/RES_hh_num!N17)</f>
        <v>1633.6023894293692</v>
      </c>
      <c r="O17" s="69">
        <f>IF(RES_hh_fec!O17=0,0,1000*11630*RES_hh_fec!O17/RES_hh_num!O17)</f>
        <v>1576.417660474284</v>
      </c>
      <c r="P17" s="69">
        <f>IF(RES_hh_fec!P17=0,0,1000*11630*RES_hh_fec!P17/RES_hh_num!P17)</f>
        <v>1556.4418286917346</v>
      </c>
      <c r="Q17" s="69">
        <f>IF(RES_hh_fec!Q17=0,0,1000*11630*RES_hh_fec!Q17/RES_hh_num!Q17)</f>
        <v>1529.9288509801358</v>
      </c>
      <c r="R17" s="69">
        <f>IF(RES_hh_fec!R17=0,0,1000*11630*RES_hh_fec!R17/RES_hh_num!R17)</f>
        <v>1561.5456294239484</v>
      </c>
      <c r="S17" s="69">
        <f>IF(RES_hh_fec!S17=0,0,1000*11630*RES_hh_fec!S17/RES_hh_num!S17)</f>
        <v>1585.6823069115512</v>
      </c>
      <c r="T17" s="69">
        <f>IF(RES_hh_fec!T17=0,0,1000*11630*RES_hh_fec!T17/RES_hh_num!T17)</f>
        <v>1569.7981656480415</v>
      </c>
      <c r="U17" s="69">
        <f>IF(RES_hh_fec!U17=0,0,1000*11630*RES_hh_fec!U17/RES_hh_num!U17)</f>
        <v>1557.535880504412</v>
      </c>
      <c r="V17" s="69">
        <f>IF(RES_hh_fec!V17=0,0,1000*11630*RES_hh_fec!V17/RES_hh_num!V17)</f>
        <v>1555.8124870001391</v>
      </c>
      <c r="W17" s="69">
        <f>IF(RES_hh_fec!W17=0,0,1000*11630*RES_hh_fec!W17/RES_hh_num!W17)</f>
        <v>1657.011788897235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1833.9639588879711</v>
      </c>
      <c r="C18" s="72">
        <f>IF(RES_hh_fec!C18=0,0,1000*11630*RES_hh_fec!C18/RES_hh_num!C18)</f>
        <v>957.95220258029121</v>
      </c>
      <c r="D18" s="72">
        <f>IF(RES_hh_fec!D18=0,0,1000*11630*RES_hh_fec!D18/RES_hh_num!D18)</f>
        <v>1442.3044836959066</v>
      </c>
      <c r="E18" s="72">
        <f>IF(RES_hh_fec!E18=0,0,1000*11630*RES_hh_fec!E18/RES_hh_num!E18)</f>
        <v>1871.9433627847968</v>
      </c>
      <c r="F18" s="72">
        <f>IF(RES_hh_fec!F18=0,0,1000*11630*RES_hh_fec!F18/RES_hh_num!F18)</f>
        <v>1384.1952561602297</v>
      </c>
      <c r="G18" s="72">
        <f>IF(RES_hh_fec!G18=0,0,1000*11630*RES_hh_fec!G18/RES_hh_num!G18)</f>
        <v>2100.7131558132037</v>
      </c>
      <c r="H18" s="72">
        <f>IF(RES_hh_fec!H18=0,0,1000*11630*RES_hh_fec!H18/RES_hh_num!H18)</f>
        <v>1935.5781501307722</v>
      </c>
      <c r="I18" s="72">
        <f>IF(RES_hh_fec!I18=0,0,1000*11630*RES_hh_fec!I18/RES_hh_num!I18)</f>
        <v>1166.0027799626839</v>
      </c>
      <c r="J18" s="72">
        <f>IF(RES_hh_fec!J18=0,0,1000*11630*RES_hh_fec!J18/RES_hh_num!J18)</f>
        <v>1251.7883832396255</v>
      </c>
      <c r="K18" s="72">
        <f>IF(RES_hh_fec!K18=0,0,1000*11630*RES_hh_fec!K18/RES_hh_num!K18)</f>
        <v>1007.4851736308902</v>
      </c>
      <c r="L18" s="72">
        <f>IF(RES_hh_fec!L18=0,0,1000*11630*RES_hh_fec!L18/RES_hh_num!L18)</f>
        <v>1902.1143964282708</v>
      </c>
      <c r="M18" s="72">
        <f>IF(RES_hh_fec!M18=0,0,1000*11630*RES_hh_fec!M18/RES_hh_num!M18)</f>
        <v>1749.3956822538969</v>
      </c>
      <c r="N18" s="72">
        <f>IF(RES_hh_fec!N18=0,0,1000*11630*RES_hh_fec!N18/RES_hh_num!N18)</f>
        <v>1832.5193325193327</v>
      </c>
      <c r="O18" s="72">
        <f>IF(RES_hh_fec!O18=0,0,1000*11630*RES_hh_fec!O18/RES_hh_num!O18)</f>
        <v>1929.4731731002673</v>
      </c>
      <c r="P18" s="72">
        <f>IF(RES_hh_fec!P18=0,0,1000*11630*RES_hh_fec!P18/RES_hh_num!P18)</f>
        <v>1762.3574144486688</v>
      </c>
      <c r="Q18" s="72">
        <f>IF(RES_hh_fec!Q18=0,0,1000*11630*RES_hh_fec!Q18/RES_hh_num!Q18)</f>
        <v>1428.368794326241</v>
      </c>
      <c r="R18" s="72">
        <f>IF(RES_hh_fec!R18=0,0,1000*11630*RES_hh_fec!R18/RES_hh_num!R18)</f>
        <v>1167.7537475683716</v>
      </c>
      <c r="S18" s="72">
        <f>IF(RES_hh_fec!S18=0,0,1000*11630*RES_hh_fec!S18/RES_hh_num!S18)</f>
        <v>1758.1593472522197</v>
      </c>
      <c r="T18" s="72">
        <f>IF(RES_hh_fec!T18=0,0,1000*11630*RES_hh_fec!T18/RES_hh_num!T18)</f>
        <v>1793.8071327410839</v>
      </c>
      <c r="U18" s="72">
        <f>IF(RES_hh_fec!U18=0,0,1000*11630*RES_hh_fec!U18/RES_hh_num!U18)</f>
        <v>1407.1833930704897</v>
      </c>
      <c r="V18" s="72">
        <f>IF(RES_hh_fec!V18=0,0,1000*11630*RES_hh_fec!V18/RES_hh_num!V18)</f>
        <v>1638.1309077938288</v>
      </c>
      <c r="W18" s="72">
        <f>IF(RES_hh_fec!W18=0,0,1000*11630*RES_hh_fec!W18/RES_hh_num!W18)</f>
        <v>1568.3170216848973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1638.3950993056028</v>
      </c>
      <c r="C19" s="72">
        <f>IF(RES_hh_fec!C19=0,0,1000*11630*RES_hh_fec!C19/RES_hh_num!C19)</f>
        <v>1708.2813856578355</v>
      </c>
      <c r="D19" s="72">
        <f>IF(RES_hh_fec!D19=0,0,1000*11630*RES_hh_fec!D19/RES_hh_num!D19)</f>
        <v>1660.8276866140591</v>
      </c>
      <c r="E19" s="72">
        <f>IF(RES_hh_fec!E19=0,0,1000*11630*RES_hh_fec!E19/RES_hh_num!E19)</f>
        <v>1780.82735267982</v>
      </c>
      <c r="F19" s="72">
        <f>IF(RES_hh_fec!F19=0,0,1000*11630*RES_hh_fec!F19/RES_hh_num!F19)</f>
        <v>1793.8021432857859</v>
      </c>
      <c r="G19" s="72">
        <f>IF(RES_hh_fec!G19=0,0,1000*11630*RES_hh_fec!G19/RES_hh_num!G19)</f>
        <v>1820.3566937920907</v>
      </c>
      <c r="H19" s="72">
        <f>IF(RES_hh_fec!H19=0,0,1000*11630*RES_hh_fec!H19/RES_hh_num!H19)</f>
        <v>1871.3766261359885</v>
      </c>
      <c r="I19" s="72">
        <f>IF(RES_hh_fec!I19=0,0,1000*11630*RES_hh_fec!I19/RES_hh_num!I19)</f>
        <v>1826.1451638906356</v>
      </c>
      <c r="J19" s="72">
        <f>IF(RES_hh_fec!J19=0,0,1000*11630*RES_hh_fec!J19/RES_hh_num!J19)</f>
        <v>2034.9581876560117</v>
      </c>
      <c r="K19" s="72">
        <f>IF(RES_hh_fec!K19=0,0,1000*11630*RES_hh_fec!K19/RES_hh_num!K19)</f>
        <v>2178.794350300343</v>
      </c>
      <c r="L19" s="72">
        <f>IF(RES_hh_fec!L19=0,0,1000*11630*RES_hh_fec!L19/RES_hh_num!L19)</f>
        <v>2027.0633134216378</v>
      </c>
      <c r="M19" s="72">
        <f>IF(RES_hh_fec!M19=0,0,1000*11630*RES_hh_fec!M19/RES_hh_num!M19)</f>
        <v>1809.3133385951076</v>
      </c>
      <c r="N19" s="72">
        <f>IF(RES_hh_fec!N19=0,0,1000*11630*RES_hh_fec!N19/RES_hh_num!N19)</f>
        <v>1761.9491337885684</v>
      </c>
      <c r="O19" s="72">
        <f>IF(RES_hh_fec!O19=0,0,1000*11630*RES_hh_fec!O19/RES_hh_num!O19)</f>
        <v>1772.0881558320273</v>
      </c>
      <c r="P19" s="72">
        <f>IF(RES_hh_fec!P19=0,0,1000*11630*RES_hh_fec!P19/RES_hh_num!P19)</f>
        <v>1639.1246893268451</v>
      </c>
      <c r="Q19" s="72">
        <f>IF(RES_hh_fec!Q19=0,0,1000*11630*RES_hh_fec!Q19/RES_hh_num!Q19)</f>
        <v>1638.4401656461264</v>
      </c>
      <c r="R19" s="72">
        <f>IF(RES_hh_fec!R19=0,0,1000*11630*RES_hh_fec!R19/RES_hh_num!R19)</f>
        <v>1700.9931885453443</v>
      </c>
      <c r="S19" s="72">
        <f>IF(RES_hh_fec!S19=0,0,1000*11630*RES_hh_fec!S19/RES_hh_num!S19)</f>
        <v>1650.2390524828863</v>
      </c>
      <c r="T19" s="72">
        <f>IF(RES_hh_fec!T19=0,0,1000*11630*RES_hh_fec!T19/RES_hh_num!T19)</f>
        <v>1555.8244928345441</v>
      </c>
      <c r="U19" s="72">
        <f>IF(RES_hh_fec!U19=0,0,1000*11630*RES_hh_fec!U19/RES_hh_num!U19)</f>
        <v>1622.1991583257513</v>
      </c>
      <c r="V19" s="72">
        <f>IF(RES_hh_fec!V19=0,0,1000*11630*RES_hh_fec!V19/RES_hh_num!V19)</f>
        <v>1566.4038965611662</v>
      </c>
      <c r="W19" s="72">
        <f>IF(RES_hh_fec!W19=0,0,1000*11630*RES_hh_fec!W19/RES_hh_num!W19)</f>
        <v>1627.3939752642966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1706.9839361223305</v>
      </c>
      <c r="C20" s="72">
        <f>IF(RES_hh_fec!C20=0,0,1000*11630*RES_hh_fec!C20/RES_hh_num!C20)</f>
        <v>1723.698259389239</v>
      </c>
      <c r="D20" s="72">
        <f>IF(RES_hh_fec!D20=0,0,1000*11630*RES_hh_fec!D20/RES_hh_num!D20)</f>
        <v>2010.7556222032347</v>
      </c>
      <c r="E20" s="72">
        <f>IF(RES_hh_fec!E20=0,0,1000*11630*RES_hh_fec!E20/RES_hh_num!E20)</f>
        <v>1941.3204551376052</v>
      </c>
      <c r="F20" s="72">
        <f>IF(RES_hh_fec!F20=0,0,1000*11630*RES_hh_fec!F20/RES_hh_num!F20)</f>
        <v>2080.093716618519</v>
      </c>
      <c r="G20" s="72">
        <f>IF(RES_hh_fec!G20=0,0,1000*11630*RES_hh_fec!G20/RES_hh_num!G20)</f>
        <v>2050.7300816256297</v>
      </c>
      <c r="H20" s="72">
        <f>IF(RES_hh_fec!H20=0,0,1000*11630*RES_hh_fec!H20/RES_hh_num!H20)</f>
        <v>2183.5807399266137</v>
      </c>
      <c r="I20" s="72">
        <f>IF(RES_hh_fec!I20=0,0,1000*11630*RES_hh_fec!I20/RES_hh_num!I20)</f>
        <v>2174.4777188635012</v>
      </c>
      <c r="J20" s="72">
        <f>IF(RES_hh_fec!J20=0,0,1000*11630*RES_hh_fec!J20/RES_hh_num!J20)</f>
        <v>2015.9970714816443</v>
      </c>
      <c r="K20" s="72">
        <f>IF(RES_hh_fec!K20=0,0,1000*11630*RES_hh_fec!K20/RES_hh_num!K20)</f>
        <v>2255.3460921888595</v>
      </c>
      <c r="L20" s="72">
        <f>IF(RES_hh_fec!L20=0,0,1000*11630*RES_hh_fec!L20/RES_hh_num!L20)</f>
        <v>2267.1003393960486</v>
      </c>
      <c r="M20" s="72">
        <f>IF(RES_hh_fec!M20=0,0,1000*11630*RES_hh_fec!M20/RES_hh_num!M20)</f>
        <v>1826.4461562940651</v>
      </c>
      <c r="N20" s="72">
        <f>IF(RES_hh_fec!N20=0,0,1000*11630*RES_hh_fec!N20/RES_hh_num!N20)</f>
        <v>1945.6012610046839</v>
      </c>
      <c r="O20" s="72">
        <f>IF(RES_hh_fec!O20=0,0,1000*11630*RES_hh_fec!O20/RES_hh_num!O20)</f>
        <v>1957.181657141585</v>
      </c>
      <c r="P20" s="72">
        <f>IF(RES_hh_fec!P20=0,0,1000*11630*RES_hh_fec!P20/RES_hh_num!P20)</f>
        <v>1879.30480895711</v>
      </c>
      <c r="Q20" s="72">
        <f>IF(RES_hh_fec!Q20=0,0,1000*11630*RES_hh_fec!Q20/RES_hh_num!Q20)</f>
        <v>1790.5654387337438</v>
      </c>
      <c r="R20" s="72">
        <f>IF(RES_hh_fec!R20=0,0,1000*11630*RES_hh_fec!R20/RES_hh_num!R20)</f>
        <v>1580.4118489969364</v>
      </c>
      <c r="S20" s="72">
        <f>IF(RES_hh_fec!S20=0,0,1000*11630*RES_hh_fec!S20/RES_hh_num!S20)</f>
        <v>1986.4880208924717</v>
      </c>
      <c r="T20" s="72">
        <f>IF(RES_hh_fec!T20=0,0,1000*11630*RES_hh_fec!T20/RES_hh_num!T20)</f>
        <v>2015.5852983171617</v>
      </c>
      <c r="U20" s="72">
        <f>IF(RES_hh_fec!U20=0,0,1000*11630*RES_hh_fec!U20/RES_hh_num!U20)</f>
        <v>1519.6240060229379</v>
      </c>
      <c r="V20" s="72">
        <f>IF(RES_hh_fec!V20=0,0,1000*11630*RES_hh_fec!V20/RES_hh_num!V20)</f>
        <v>1710.5000275573193</v>
      </c>
      <c r="W20" s="72">
        <f>IF(RES_hh_fec!W20=0,0,1000*11630*RES_hh_fec!W20/RES_hh_num!W20)</f>
        <v>1717.1103460173874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1799.6161618243398</v>
      </c>
      <c r="C21" s="72">
        <f>IF(RES_hh_fec!C21=0,0,1000*11630*RES_hh_fec!C21/RES_hh_num!C21)</f>
        <v>1788.9248348849824</v>
      </c>
      <c r="D21" s="72">
        <f>IF(RES_hh_fec!D21=0,0,1000*11630*RES_hh_fec!D21/RES_hh_num!D21)</f>
        <v>1842.0584446866762</v>
      </c>
      <c r="E21" s="72">
        <f>IF(RES_hh_fec!E21=0,0,1000*11630*RES_hh_fec!E21/RES_hh_num!E21)</f>
        <v>1770.5960707603531</v>
      </c>
      <c r="F21" s="72">
        <f>IF(RES_hh_fec!F21=0,0,1000*11630*RES_hh_fec!F21/RES_hh_num!F21)</f>
        <v>1861.6772969649428</v>
      </c>
      <c r="G21" s="72">
        <f>IF(RES_hh_fec!G21=0,0,1000*11630*RES_hh_fec!G21/RES_hh_num!G21)</f>
        <v>1956.2606632259947</v>
      </c>
      <c r="H21" s="72">
        <f>IF(RES_hh_fec!H21=0,0,1000*11630*RES_hh_fec!H21/RES_hh_num!H21)</f>
        <v>2034.6819883800069</v>
      </c>
      <c r="I21" s="72">
        <f>IF(RES_hh_fec!I21=0,0,1000*11630*RES_hh_fec!I21/RES_hh_num!I21)</f>
        <v>1928.7396091550511</v>
      </c>
      <c r="J21" s="72">
        <f>IF(RES_hh_fec!J21=0,0,1000*11630*RES_hh_fec!J21/RES_hh_num!J21)</f>
        <v>2039.6790951266159</v>
      </c>
      <c r="K21" s="72">
        <f>IF(RES_hh_fec!K21=0,0,1000*11630*RES_hh_fec!K21/RES_hh_num!K21)</f>
        <v>1944.5132443849745</v>
      </c>
      <c r="L21" s="72">
        <f>IF(RES_hh_fec!L21=0,0,1000*11630*RES_hh_fec!L21/RES_hh_num!L21)</f>
        <v>1959.8218053215019</v>
      </c>
      <c r="M21" s="72">
        <f>IF(RES_hh_fec!M21=0,0,1000*11630*RES_hh_fec!M21/RES_hh_num!M21)</f>
        <v>1807.7001106134373</v>
      </c>
      <c r="N21" s="72">
        <f>IF(RES_hh_fec!N21=0,0,1000*11630*RES_hh_fec!N21/RES_hh_num!N21)</f>
        <v>1777.9574326275867</v>
      </c>
      <c r="O21" s="72">
        <f>IF(RES_hh_fec!O21=0,0,1000*11630*RES_hh_fec!O21/RES_hh_num!O21)</f>
        <v>1714.5263056521073</v>
      </c>
      <c r="P21" s="72">
        <f>IF(RES_hh_fec!P21=0,0,1000*11630*RES_hh_fec!P21/RES_hh_num!P21)</f>
        <v>1726.5954722989613</v>
      </c>
      <c r="Q21" s="72">
        <f>IF(RES_hh_fec!Q21=0,0,1000*11630*RES_hh_fec!Q21/RES_hh_num!Q21)</f>
        <v>1616.287692240589</v>
      </c>
      <c r="R21" s="72">
        <f>IF(RES_hh_fec!R21=0,0,1000*11630*RES_hh_fec!R21/RES_hh_num!R21)</f>
        <v>1693.9042139285198</v>
      </c>
      <c r="S21" s="72">
        <f>IF(RES_hh_fec!S21=0,0,1000*11630*RES_hh_fec!S21/RES_hh_num!S21)</f>
        <v>1731.0619776246972</v>
      </c>
      <c r="T21" s="72">
        <f>IF(RES_hh_fec!T21=0,0,1000*11630*RES_hh_fec!T21/RES_hh_num!T21)</f>
        <v>1681.6650053681165</v>
      </c>
      <c r="U21" s="72">
        <f>IF(RES_hh_fec!U21=0,0,1000*11630*RES_hh_fec!U21/RES_hh_num!U21)</f>
        <v>1647.7015181500228</v>
      </c>
      <c r="V21" s="72">
        <f>IF(RES_hh_fec!V21=0,0,1000*11630*RES_hh_fec!V21/RES_hh_num!V21)</f>
        <v>1662.6136999896792</v>
      </c>
      <c r="W21" s="72">
        <f>IF(RES_hh_fec!W21=0,0,1000*11630*RES_hh_fec!W21/RES_hh_num!W21)</f>
        <v>1737.4427842655018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1972.5837248792575</v>
      </c>
      <c r="C22" s="72">
        <f>IF(RES_hh_fec!C22=0,0,1000*11630*RES_hh_fec!C22/RES_hh_num!C22)</f>
        <v>2009.261570933661</v>
      </c>
      <c r="D22" s="72">
        <f>IF(RES_hh_fec!D22=0,0,1000*11630*RES_hh_fec!D22/RES_hh_num!D22)</f>
        <v>1908.0231898733875</v>
      </c>
      <c r="E22" s="72">
        <f>IF(RES_hh_fec!E22=0,0,1000*11630*RES_hh_fec!E22/RES_hh_num!E22)</f>
        <v>2016.1591413987949</v>
      </c>
      <c r="F22" s="72">
        <f>IF(RES_hh_fec!F22=0,0,1000*11630*RES_hh_fec!F22/RES_hh_num!F22)</f>
        <v>1986.3144989028924</v>
      </c>
      <c r="G22" s="72">
        <f>IF(RES_hh_fec!G22=0,0,1000*11630*RES_hh_fec!G22/RES_hh_num!G22)</f>
        <v>2007.6208071607648</v>
      </c>
      <c r="H22" s="72">
        <f>IF(RES_hh_fec!H22=0,0,1000*11630*RES_hh_fec!H22/RES_hh_num!H22)</f>
        <v>2013.8503019136022</v>
      </c>
      <c r="I22" s="72">
        <f>IF(RES_hh_fec!I22=0,0,1000*11630*RES_hh_fec!I22/RES_hh_num!I22)</f>
        <v>2005.990311149586</v>
      </c>
      <c r="J22" s="72">
        <f>IF(RES_hh_fec!J22=0,0,1000*11630*RES_hh_fec!J22/RES_hh_num!J22)</f>
        <v>1875.3602023084024</v>
      </c>
      <c r="K22" s="72">
        <f>IF(RES_hh_fec!K22=0,0,1000*11630*RES_hh_fec!K22/RES_hh_num!K22)</f>
        <v>1849.4031406380996</v>
      </c>
      <c r="L22" s="72">
        <f>IF(RES_hh_fec!L22=0,0,1000*11630*RES_hh_fec!L22/RES_hh_num!L22)</f>
        <v>1779.3193031407452</v>
      </c>
      <c r="M22" s="72">
        <f>IF(RES_hh_fec!M22=0,0,1000*11630*RES_hh_fec!M22/RES_hh_num!M22)</f>
        <v>1682.6700561065613</v>
      </c>
      <c r="N22" s="72">
        <f>IF(RES_hh_fec!N22=0,0,1000*11630*RES_hh_fec!N22/RES_hh_num!N22)</f>
        <v>1599.0879902335971</v>
      </c>
      <c r="O22" s="72">
        <f>IF(RES_hh_fec!O22=0,0,1000*11630*RES_hh_fec!O22/RES_hh_num!O22)</f>
        <v>1492.9647014118411</v>
      </c>
      <c r="P22" s="72">
        <f>IF(RES_hh_fec!P22=0,0,1000*11630*RES_hh_fec!P22/RES_hh_num!P22)</f>
        <v>1485.8270136988092</v>
      </c>
      <c r="Q22" s="72">
        <f>IF(RES_hh_fec!Q22=0,0,1000*11630*RES_hh_fec!Q22/RES_hh_num!Q22)</f>
        <v>1481.3762182521004</v>
      </c>
      <c r="R22" s="72">
        <f>IF(RES_hh_fec!R22=0,0,1000*11630*RES_hh_fec!R22/RES_hh_num!R22)</f>
        <v>1548.804363926761</v>
      </c>
      <c r="S22" s="72">
        <f>IF(RES_hh_fec!S22=0,0,1000*11630*RES_hh_fec!S22/RES_hh_num!S22)</f>
        <v>1528.6502075995229</v>
      </c>
      <c r="T22" s="72">
        <f>IF(RES_hh_fec!T22=0,0,1000*11630*RES_hh_fec!T22/RES_hh_num!T22)</f>
        <v>1507.9326041845338</v>
      </c>
      <c r="U22" s="72">
        <f>IF(RES_hh_fec!U22=0,0,1000*11630*RES_hh_fec!U22/RES_hh_num!U22)</f>
        <v>1477.0427468946984</v>
      </c>
      <c r="V22" s="72">
        <f>IF(RES_hh_fec!V22=0,0,1000*11630*RES_hh_fec!V22/RES_hh_num!V22)</f>
        <v>1552.9493043643986</v>
      </c>
      <c r="W22" s="72">
        <f>IF(RES_hh_fec!W22=0,0,1000*11630*RES_hh_fec!W22/RES_hh_num!W22)</f>
        <v>1597.2822391151408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1064.0360290125495</v>
      </c>
      <c r="C24" s="72">
        <f>IF(RES_hh_fec!C24=0,0,1000*11630*RES_hh_fec!C24/RES_hh_num!C24)</f>
        <v>1170.7615920840994</v>
      </c>
      <c r="D24" s="72">
        <f>IF(RES_hh_fec!D24=0,0,1000*11630*RES_hh_fec!D24/RES_hh_num!D24)</f>
        <v>1171.3974044606352</v>
      </c>
      <c r="E24" s="72">
        <f>IF(RES_hh_fec!E24=0,0,1000*11630*RES_hh_fec!E24/RES_hh_num!E24)</f>
        <v>1223.9689168592824</v>
      </c>
      <c r="F24" s="72">
        <f>IF(RES_hh_fec!F24=0,0,1000*11630*RES_hh_fec!F24/RES_hh_num!F24)</f>
        <v>1266.2510016868384</v>
      </c>
      <c r="G24" s="72">
        <f>IF(RES_hh_fec!G24=0,0,1000*11630*RES_hh_fec!G24/RES_hh_num!G24)</f>
        <v>1318.8237986357763</v>
      </c>
      <c r="H24" s="72">
        <f>IF(RES_hh_fec!H24=0,0,1000*11630*RES_hh_fec!H24/RES_hh_num!H24)</f>
        <v>1336.0522056818222</v>
      </c>
      <c r="I24" s="72">
        <f>IF(RES_hh_fec!I24=0,0,1000*11630*RES_hh_fec!I24/RES_hh_num!I24)</f>
        <v>1360.1247948704847</v>
      </c>
      <c r="J24" s="72">
        <f>IF(RES_hh_fec!J24=0,0,1000*11630*RES_hh_fec!J24/RES_hh_num!J24)</f>
        <v>1363.8947462078254</v>
      </c>
      <c r="K24" s="72">
        <f>IF(RES_hh_fec!K24=0,0,1000*11630*RES_hh_fec!K24/RES_hh_num!K24)</f>
        <v>1400.7352627763976</v>
      </c>
      <c r="L24" s="72">
        <f>IF(RES_hh_fec!L24=0,0,1000*11630*RES_hh_fec!L24/RES_hh_num!L24)</f>
        <v>1402.0695460619791</v>
      </c>
      <c r="M24" s="72">
        <f>IF(RES_hh_fec!M24=0,0,1000*11630*RES_hh_fec!M24/RES_hh_num!M24)</f>
        <v>1234.3274386646408</v>
      </c>
      <c r="N24" s="72">
        <f>IF(RES_hh_fec!N24=0,0,1000*11630*RES_hh_fec!N24/RES_hh_num!N24)</f>
        <v>1304.6142311815711</v>
      </c>
      <c r="O24" s="72">
        <f>IF(RES_hh_fec!O24=0,0,1000*11630*RES_hh_fec!O24/RES_hh_num!O24)</f>
        <v>1346.0372457880035</v>
      </c>
      <c r="P24" s="72">
        <f>IF(RES_hh_fec!P24=0,0,1000*11630*RES_hh_fec!P24/RES_hh_num!P24)</f>
        <v>1295.1293729064839</v>
      </c>
      <c r="Q24" s="72">
        <f>IF(RES_hh_fec!Q24=0,0,1000*11630*RES_hh_fec!Q24/RES_hh_num!Q24)</f>
        <v>1236.5988830313456</v>
      </c>
      <c r="R24" s="72">
        <f>IF(RES_hh_fec!R24=0,0,1000*11630*RES_hh_fec!R24/RES_hh_num!R24)</f>
        <v>1242.8130554471754</v>
      </c>
      <c r="S24" s="72">
        <f>IF(RES_hh_fec!S24=0,0,1000*11630*RES_hh_fec!S24/RES_hh_num!S24)</f>
        <v>1317.4192640292767</v>
      </c>
      <c r="T24" s="72">
        <f>IF(RES_hh_fec!T24=0,0,1000*11630*RES_hh_fec!T24/RES_hh_num!T24)</f>
        <v>1364.4855955540602</v>
      </c>
      <c r="U24" s="72">
        <f>IF(RES_hh_fec!U24=0,0,1000*11630*RES_hh_fec!U24/RES_hh_num!U24)</f>
        <v>1304.6811704417239</v>
      </c>
      <c r="V24" s="72">
        <f>IF(RES_hh_fec!V24=0,0,1000*11630*RES_hh_fec!V24/RES_hh_num!V24)</f>
        <v>1369.617775831113</v>
      </c>
      <c r="W24" s="72">
        <f>IF(RES_hh_fec!W24=0,0,1000*11630*RES_hh_fec!W24/RES_hh_num!W24)</f>
        <v>1465.0042915291003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1517.8048763155555</v>
      </c>
      <c r="C25" s="74">
        <f>IF(RES_hh_fec!C25=0,0,1000*11630*RES_hh_fec!C25/RES_hh_num!C25)</f>
        <v>1463.5033721937848</v>
      </c>
      <c r="D25" s="74">
        <f>IF(RES_hh_fec!D25=0,0,1000*11630*RES_hh_fec!D25/RES_hh_num!D25)</f>
        <v>1592.8791846406887</v>
      </c>
      <c r="E25" s="74">
        <f>IF(RES_hh_fec!E25=0,0,1000*11630*RES_hh_fec!E25/RES_hh_num!E25)</f>
        <v>1378.086666360168</v>
      </c>
      <c r="F25" s="74">
        <f>IF(RES_hh_fec!F25=0,0,1000*11630*RES_hh_fec!F25/RES_hh_num!F25)</f>
        <v>1583.6645285190725</v>
      </c>
      <c r="G25" s="74">
        <f>IF(RES_hh_fec!G25=0,0,1000*11630*RES_hh_fec!G25/RES_hh_num!G25)</f>
        <v>1634.3108046424509</v>
      </c>
      <c r="H25" s="74">
        <f>IF(RES_hh_fec!H25=0,0,1000*11630*RES_hh_fec!H25/RES_hh_num!H25)</f>
        <v>1697.906333141372</v>
      </c>
      <c r="I25" s="74">
        <f>IF(RES_hh_fec!I25=0,0,1000*11630*RES_hh_fec!I25/RES_hh_num!I25)</f>
        <v>1631.2468495217231</v>
      </c>
      <c r="J25" s="74">
        <f>IF(RES_hh_fec!J25=0,0,1000*11630*RES_hh_fec!J25/RES_hh_num!J25)</f>
        <v>1700.7572757220621</v>
      </c>
      <c r="K25" s="74">
        <f>IF(RES_hh_fec!K25=0,0,1000*11630*RES_hh_fec!K25/RES_hh_num!K25)</f>
        <v>1603.4270790196199</v>
      </c>
      <c r="L25" s="74">
        <f>IF(RES_hh_fec!L25=0,0,1000*11630*RES_hh_fec!L25/RES_hh_num!L25)</f>
        <v>1620.4262110867921</v>
      </c>
      <c r="M25" s="74">
        <f>IF(RES_hh_fec!M25=0,0,1000*11630*RES_hh_fec!M25/RES_hh_num!M25)</f>
        <v>1548.9047069577789</v>
      </c>
      <c r="N25" s="74">
        <f>IF(RES_hh_fec!N25=0,0,1000*11630*RES_hh_fec!N25/RES_hh_num!N25)</f>
        <v>1534.9188455439057</v>
      </c>
      <c r="O25" s="74">
        <f>IF(RES_hh_fec!O25=0,0,1000*11630*RES_hh_fec!O25/RES_hh_num!O25)</f>
        <v>1465.6920955287083</v>
      </c>
      <c r="P25" s="74">
        <f>IF(RES_hh_fec!P25=0,0,1000*11630*RES_hh_fec!P25/RES_hh_num!P25)</f>
        <v>1432.5762930602391</v>
      </c>
      <c r="Q25" s="74">
        <f>IF(RES_hh_fec!Q25=0,0,1000*11630*RES_hh_fec!Q25/RES_hh_num!Q25)</f>
        <v>1429.5152319206845</v>
      </c>
      <c r="R25" s="74">
        <f>IF(RES_hh_fec!R25=0,0,1000*11630*RES_hh_fec!R25/RES_hh_num!R25)</f>
        <v>1432.8779531760238</v>
      </c>
      <c r="S25" s="74">
        <f>IF(RES_hh_fec!S25=0,0,1000*11630*RES_hh_fec!S25/RES_hh_num!S25)</f>
        <v>1430.9054192542303</v>
      </c>
      <c r="T25" s="74">
        <f>IF(RES_hh_fec!T25=0,0,1000*11630*RES_hh_fec!T25/RES_hh_num!T25)</f>
        <v>1411.6973303671498</v>
      </c>
      <c r="U25" s="74">
        <f>IF(RES_hh_fec!U25=0,0,1000*11630*RES_hh_fec!U25/RES_hh_num!U25)</f>
        <v>1408.8232720491706</v>
      </c>
      <c r="V25" s="74">
        <f>IF(RES_hh_fec!V25=0,0,1000*11630*RES_hh_fec!V25/RES_hh_num!V25)</f>
        <v>1373.4982852419128</v>
      </c>
      <c r="W25" s="74">
        <f>IF(RES_hh_fec!W25=0,0,1000*11630*RES_hh_fec!W25/RES_hh_num!W25)</f>
        <v>1488.5607300496108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636.15544760582918</v>
      </c>
      <c r="C26" s="77">
        <f>IF(RES_hh_fec!C26=0,0,1000*11630*RES_hh_fec!C26/RES_hh_num!C26)</f>
        <v>631.8716036901302</v>
      </c>
      <c r="D26" s="77">
        <f>IF(RES_hh_fec!D26=0,0,1000*11630*RES_hh_fec!D26/RES_hh_num!D26)</f>
        <v>675.87765033020492</v>
      </c>
      <c r="E26" s="77">
        <f>IF(RES_hh_fec!E26=0,0,1000*11630*RES_hh_fec!E26/RES_hh_num!E26)</f>
        <v>630.1724137931036</v>
      </c>
      <c r="F26" s="77">
        <f>IF(RES_hh_fec!F26=0,0,1000*11630*RES_hh_fec!F26/RES_hh_num!F26)</f>
        <v>696.54468953206674</v>
      </c>
      <c r="G26" s="77">
        <f>IF(RES_hh_fec!G26=0,0,1000*11630*RES_hh_fec!G26/RES_hh_num!G26)</f>
        <v>726.85022456551474</v>
      </c>
      <c r="H26" s="77">
        <f>IF(RES_hh_fec!H26=0,0,1000*11630*RES_hh_fec!H26/RES_hh_num!H26)</f>
        <v>761.6352643419574</v>
      </c>
      <c r="I26" s="77">
        <f>IF(RES_hh_fec!I26=0,0,1000*11630*RES_hh_fec!I26/RES_hh_num!I26)</f>
        <v>745.03105590062103</v>
      </c>
      <c r="J26" s="77">
        <f>IF(RES_hh_fec!J26=0,0,1000*11630*RES_hh_fec!J26/RES_hh_num!J26)</f>
        <v>777.52038994257032</v>
      </c>
      <c r="K26" s="77">
        <f>IF(RES_hh_fec!K26=0,0,1000*11630*RES_hh_fec!K26/RES_hh_num!K26)</f>
        <v>759.95834949672292</v>
      </c>
      <c r="L26" s="77">
        <f>IF(RES_hh_fec!L26=0,0,1000*11630*RES_hh_fec!L26/RES_hh_num!L26)</f>
        <v>772.29198088350199</v>
      </c>
      <c r="M26" s="77">
        <f>IF(RES_hh_fec!M26=0,0,1000*11630*RES_hh_fec!M26/RES_hh_num!M26)</f>
        <v>735.23769870183946</v>
      </c>
      <c r="N26" s="77">
        <f>IF(RES_hh_fec!N26=0,0,1000*11630*RES_hh_fec!N26/RES_hh_num!N26)</f>
        <v>742.41358585148146</v>
      </c>
      <c r="O26" s="77">
        <f>IF(RES_hh_fec!O26=0,0,1000*11630*RES_hh_fec!O26/RES_hh_num!O26)</f>
        <v>734.92368915905001</v>
      </c>
      <c r="P26" s="77">
        <f>IF(RES_hh_fec!P26=0,0,1000*11630*RES_hh_fec!P26/RES_hh_num!P26)</f>
        <v>720.7003323643321</v>
      </c>
      <c r="Q26" s="77">
        <f>IF(RES_hh_fec!Q26=0,0,1000*11630*RES_hh_fec!Q26/RES_hh_num!Q26)</f>
        <v>708.36608083476858</v>
      </c>
      <c r="R26" s="77">
        <f>IF(RES_hh_fec!R26=0,0,1000*11630*RES_hh_fec!R26/RES_hh_num!R26)</f>
        <v>737.69682726204462</v>
      </c>
      <c r="S26" s="77">
        <f>IF(RES_hh_fec!S26=0,0,1000*11630*RES_hh_fec!S26/RES_hh_num!S26)</f>
        <v>765.38613455827488</v>
      </c>
      <c r="T26" s="77">
        <f>IF(RES_hh_fec!T26=0,0,1000*11630*RES_hh_fec!T26/RES_hh_num!T26)</f>
        <v>770.05870177462577</v>
      </c>
      <c r="U26" s="77">
        <f>IF(RES_hh_fec!U26=0,0,1000*11630*RES_hh_fec!U26/RES_hh_num!U26)</f>
        <v>787.09144498470005</v>
      </c>
      <c r="V26" s="77">
        <f>IF(RES_hh_fec!V26=0,0,1000*11630*RES_hh_fec!V26/RES_hh_num!V26)</f>
        <v>829.738274746039</v>
      </c>
      <c r="W26" s="77">
        <f>IF(RES_hh_fec!W26=0,0,1000*11630*RES_hh_fec!W26/RES_hh_num!W26)</f>
        <v>865.11257222554252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1319.7027579875651</v>
      </c>
      <c r="C27" s="69">
        <f>IF(RES_hh_fec!C27=0,0,1000*11630*RES_hh_fec!C27/RES_hh_num!C27)</f>
        <v>1343.9090598686416</v>
      </c>
      <c r="D27" s="69">
        <f>IF(RES_hh_fec!D27=0,0,1000*11630*RES_hh_fec!D27/RES_hh_num!D27)</f>
        <v>1387.6744237406376</v>
      </c>
      <c r="E27" s="69">
        <f>IF(RES_hh_fec!E27=0,0,1000*11630*RES_hh_fec!E27/RES_hh_num!E27)</f>
        <v>1358.471735294848</v>
      </c>
      <c r="F27" s="69">
        <f>IF(RES_hh_fec!F27=0,0,1000*11630*RES_hh_fec!F27/RES_hh_num!F27)</f>
        <v>1415.4781617261078</v>
      </c>
      <c r="G27" s="69">
        <f>IF(RES_hh_fec!G27=0,0,1000*11630*RES_hh_fec!G27/RES_hh_num!G27)</f>
        <v>1465.8834384316146</v>
      </c>
      <c r="H27" s="69">
        <f>IF(RES_hh_fec!H27=0,0,1000*11630*RES_hh_fec!H27/RES_hh_num!H27)</f>
        <v>1488.2456312894913</v>
      </c>
      <c r="I27" s="69">
        <f>IF(RES_hh_fec!I27=0,0,1000*11630*RES_hh_fec!I27/RES_hh_num!I27)</f>
        <v>1474.0436279592309</v>
      </c>
      <c r="J27" s="69">
        <f>IF(RES_hh_fec!J27=0,0,1000*11630*RES_hh_fec!J27/RES_hh_num!J27)</f>
        <v>1508.3569164276014</v>
      </c>
      <c r="K27" s="69">
        <f>IF(RES_hh_fec!K27=0,0,1000*11630*RES_hh_fec!K27/RES_hh_num!K27)</f>
        <v>1522.2686804714106</v>
      </c>
      <c r="L27" s="69">
        <f>IF(RES_hh_fec!L27=0,0,1000*11630*RES_hh_fec!L27/RES_hh_num!L27)</f>
        <v>1466.8902685541357</v>
      </c>
      <c r="M27" s="69">
        <f>IF(RES_hh_fec!M27=0,0,1000*11630*RES_hh_fec!M27/RES_hh_num!M27)</f>
        <v>1362.2161880541476</v>
      </c>
      <c r="N27" s="69">
        <f>IF(RES_hh_fec!N27=0,0,1000*11630*RES_hh_fec!N27/RES_hh_num!N27)</f>
        <v>1310.7153724314542</v>
      </c>
      <c r="O27" s="69">
        <f>IF(RES_hh_fec!O27=0,0,1000*11630*RES_hh_fec!O27/RES_hh_num!O27)</f>
        <v>1241.203624704305</v>
      </c>
      <c r="P27" s="69">
        <f>IF(RES_hh_fec!P27=0,0,1000*11630*RES_hh_fec!P27/RES_hh_num!P27)</f>
        <v>1187.1147678588072</v>
      </c>
      <c r="Q27" s="69">
        <f>IF(RES_hh_fec!Q27=0,0,1000*11630*RES_hh_fec!Q27/RES_hh_num!Q27)</f>
        <v>1176.7120277380857</v>
      </c>
      <c r="R27" s="69">
        <f>IF(RES_hh_fec!R27=0,0,1000*11630*RES_hh_fec!R27/RES_hh_num!R27)</f>
        <v>1206.2756251075118</v>
      </c>
      <c r="S27" s="69">
        <f>IF(RES_hh_fec!S27=0,0,1000*11630*RES_hh_fec!S27/RES_hh_num!S27)</f>
        <v>1198.9414089470472</v>
      </c>
      <c r="T27" s="69">
        <f>IF(RES_hh_fec!T27=0,0,1000*11630*RES_hh_fec!T27/RES_hh_num!T27)</f>
        <v>1155.0297993302379</v>
      </c>
      <c r="U27" s="69">
        <f>IF(RES_hh_fec!U27=0,0,1000*11630*RES_hh_fec!U27/RES_hh_num!U27)</f>
        <v>1133.3560216698918</v>
      </c>
      <c r="V27" s="69">
        <f>IF(RES_hh_fec!V27=0,0,1000*11630*RES_hh_fec!V27/RES_hh_num!V27)</f>
        <v>1124.5016804881247</v>
      </c>
      <c r="W27" s="69">
        <f>IF(RES_hh_fec!W27=0,0,1000*11630*RES_hh_fec!W27/RES_hh_num!W27)</f>
        <v>1181.0979355138127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1388.1256181628551</v>
      </c>
      <c r="C29" s="72">
        <f>IF(RES_hh_fec!C29=0,0,1000*11630*RES_hh_fec!C29/RES_hh_num!C29)</f>
        <v>1634.7085100133763</v>
      </c>
      <c r="D29" s="72">
        <f>IF(RES_hh_fec!D29=0,0,1000*11630*RES_hh_fec!D29/RES_hh_num!D29)</f>
        <v>1427.9956809527228</v>
      </c>
      <c r="E29" s="72">
        <f>IF(RES_hh_fec!E29=0,0,1000*11630*RES_hh_fec!E29/RES_hh_num!E29)</f>
        <v>1686.1854824210657</v>
      </c>
      <c r="F29" s="72">
        <f>IF(RES_hh_fec!F29=0,0,1000*11630*RES_hh_fec!F29/RES_hh_num!F29)</f>
        <v>1575.9473424481225</v>
      </c>
      <c r="G29" s="72">
        <f>IF(RES_hh_fec!G29=0,0,1000*11630*RES_hh_fec!G29/RES_hh_num!G29)</f>
        <v>1595.6707684508081</v>
      </c>
      <c r="H29" s="72">
        <f>IF(RES_hh_fec!H29=0,0,1000*11630*RES_hh_fec!H29/RES_hh_num!H29)</f>
        <v>1568.0958831022019</v>
      </c>
      <c r="I29" s="72">
        <f>IF(RES_hh_fec!I29=0,0,1000*11630*RES_hh_fec!I29/RES_hh_num!I29)</f>
        <v>1637.6584862858192</v>
      </c>
      <c r="J29" s="72">
        <f>IF(RES_hh_fec!J29=0,0,1000*11630*RES_hh_fec!J29/RES_hh_num!J29)</f>
        <v>1606.4924452769594</v>
      </c>
      <c r="K29" s="72">
        <f>IF(RES_hh_fec!K29=0,0,1000*11630*RES_hh_fec!K29/RES_hh_num!K29)</f>
        <v>1847.7977219708926</v>
      </c>
      <c r="L29" s="72">
        <f>IF(RES_hh_fec!L29=0,0,1000*11630*RES_hh_fec!L29/RES_hh_num!L29)</f>
        <v>1665.7386556832253</v>
      </c>
      <c r="M29" s="72">
        <f>IF(RES_hh_fec!M29=0,0,1000*11630*RES_hh_fec!M29/RES_hh_num!M29)</f>
        <v>1481.2841008175565</v>
      </c>
      <c r="N29" s="72">
        <f>IF(RES_hh_fec!N29=0,0,1000*11630*RES_hh_fec!N29/RES_hh_num!N29)</f>
        <v>1407.385730846579</v>
      </c>
      <c r="O29" s="72">
        <f>IF(RES_hh_fec!O29=0,0,1000*11630*RES_hh_fec!O29/RES_hh_num!O29)</f>
        <v>1392.8124645343119</v>
      </c>
      <c r="P29" s="72">
        <f>IF(RES_hh_fec!P29=0,0,1000*11630*RES_hh_fec!P29/RES_hh_num!P29)</f>
        <v>1281.7088417004618</v>
      </c>
      <c r="Q29" s="72">
        <f>IF(RES_hh_fec!Q29=0,0,1000*11630*RES_hh_fec!Q29/RES_hh_num!Q29)</f>
        <v>1298.0560915958713</v>
      </c>
      <c r="R29" s="72">
        <f>IF(RES_hh_fec!R29=0,0,1000*11630*RES_hh_fec!R29/RES_hh_num!R29)</f>
        <v>1368.9586574477942</v>
      </c>
      <c r="S29" s="72">
        <f>IF(RES_hh_fec!S29=0,0,1000*11630*RES_hh_fec!S29/RES_hh_num!S29)</f>
        <v>1341.7717913511819</v>
      </c>
      <c r="T29" s="72">
        <f>IF(RES_hh_fec!T29=0,0,1000*11630*RES_hh_fec!T29/RES_hh_num!T29)</f>
        <v>1269.195132505834</v>
      </c>
      <c r="U29" s="72">
        <f>IF(RES_hh_fec!U29=0,0,1000*11630*RES_hh_fec!U29/RES_hh_num!U29)</f>
        <v>1327.2462574033614</v>
      </c>
      <c r="V29" s="72">
        <f>IF(RES_hh_fec!V29=0,0,1000*11630*RES_hh_fec!V29/RES_hh_num!V29)</f>
        <v>1284.8423687370689</v>
      </c>
      <c r="W29" s="72">
        <f>IF(RES_hh_fec!W29=0,0,1000*11630*RES_hh_fec!W29/RES_hh_num!W29)</f>
        <v>1335.489825265244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1393.2869628511323</v>
      </c>
      <c r="C30" s="72">
        <f>IF(RES_hh_fec!C30=0,0,1000*11630*RES_hh_fec!C30/RES_hh_num!C30)</f>
        <v>1665.5990693259712</v>
      </c>
      <c r="D30" s="72">
        <f>IF(RES_hh_fec!D30=0,0,1000*11630*RES_hh_fec!D30/RES_hh_num!D30)</f>
        <v>1429.4867052499737</v>
      </c>
      <c r="E30" s="72">
        <f>IF(RES_hh_fec!E30=0,0,1000*11630*RES_hh_fec!E30/RES_hh_num!E30)</f>
        <v>1715.7251563105972</v>
      </c>
      <c r="F30" s="72">
        <f>IF(RES_hh_fec!F30=0,0,1000*11630*RES_hh_fec!F30/RES_hh_num!F30)</f>
        <v>1560.4948596960533</v>
      </c>
      <c r="G30" s="72">
        <f>IF(RES_hh_fec!G30=0,0,1000*11630*RES_hh_fec!G30/RES_hh_num!G30)</f>
        <v>1637.7175254665717</v>
      </c>
      <c r="H30" s="72">
        <f>IF(RES_hh_fec!H30=0,0,1000*11630*RES_hh_fec!H30/RES_hh_num!H30)</f>
        <v>1586.9405523330454</v>
      </c>
      <c r="I30" s="72">
        <f>IF(RES_hh_fec!I30=0,0,1000*11630*RES_hh_fec!I30/RES_hh_num!I30)</f>
        <v>1698.6743952588288</v>
      </c>
      <c r="J30" s="72">
        <f>IF(RES_hh_fec!J30=0,0,1000*11630*RES_hh_fec!J30/RES_hh_num!J30)</f>
        <v>1582.8998759404012</v>
      </c>
      <c r="K30" s="72">
        <f>IF(RES_hh_fec!K30=0,0,1000*11630*RES_hh_fec!K30/RES_hh_num!K30)</f>
        <v>1715.1667105457825</v>
      </c>
      <c r="L30" s="72">
        <f>IF(RES_hh_fec!L30=0,0,1000*11630*RES_hh_fec!L30/RES_hh_num!L30)</f>
        <v>1660.1298158166758</v>
      </c>
      <c r="M30" s="72">
        <f>IF(RES_hh_fec!M30=0,0,1000*11630*RES_hh_fec!M30/RES_hh_num!M30)</f>
        <v>1499.5976722135208</v>
      </c>
      <c r="N30" s="72">
        <f>IF(RES_hh_fec!N30=0,0,1000*11630*RES_hh_fec!N30/RES_hh_num!N30)</f>
        <v>1435.1395395359993</v>
      </c>
      <c r="O30" s="72">
        <f>IF(RES_hh_fec!O30=0,0,1000*11630*RES_hh_fec!O30/RES_hh_num!O30)</f>
        <v>1363.9716635228465</v>
      </c>
      <c r="P30" s="72">
        <f>IF(RES_hh_fec!P30=0,0,1000*11630*RES_hh_fec!P30/RES_hh_num!P30)</f>
        <v>1336.3860678474568</v>
      </c>
      <c r="Q30" s="72">
        <f>IF(RES_hh_fec!Q30=0,0,1000*11630*RES_hh_fec!Q30/RES_hh_num!Q30)</f>
        <v>1276.3320044043626</v>
      </c>
      <c r="R30" s="72">
        <f>IF(RES_hh_fec!R30=0,0,1000*11630*RES_hh_fec!R30/RES_hh_num!R30)</f>
        <v>1306.4083294430413</v>
      </c>
      <c r="S30" s="72">
        <f>IF(RES_hh_fec!S30=0,0,1000*11630*RES_hh_fec!S30/RES_hh_num!S30)</f>
        <v>1383.4650532713233</v>
      </c>
      <c r="T30" s="72">
        <f>IF(RES_hh_fec!T30=0,0,1000*11630*RES_hh_fec!T30/RES_hh_num!T30)</f>
        <v>1348.9295649326993</v>
      </c>
      <c r="U30" s="72">
        <f>IF(RES_hh_fec!U30=0,0,1000*11630*RES_hh_fec!U30/RES_hh_num!U30)</f>
        <v>1253.5407783769863</v>
      </c>
      <c r="V30" s="72">
        <f>IF(RES_hh_fec!V30=0,0,1000*11630*RES_hh_fec!V30/RES_hh_num!V30)</f>
        <v>1289.322764504315</v>
      </c>
      <c r="W30" s="72">
        <f>IF(RES_hh_fec!W30=0,0,1000*11630*RES_hh_fec!W30/RES_hh_num!W30)</f>
        <v>1364.4700579482567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1424.9394743371497</v>
      </c>
      <c r="C31" s="72">
        <f>IF(RES_hh_fec!C31=0,0,1000*11630*RES_hh_fec!C31/RES_hh_num!C31)</f>
        <v>1651.7526784841962</v>
      </c>
      <c r="D31" s="72">
        <f>IF(RES_hh_fec!D31=0,0,1000*11630*RES_hh_fec!D31/RES_hh_num!D31)</f>
        <v>1434.3364736151898</v>
      </c>
      <c r="E31" s="72">
        <f>IF(RES_hh_fec!E31=0,0,1000*11630*RES_hh_fec!E31/RES_hh_num!E31)</f>
        <v>1719.7799202293145</v>
      </c>
      <c r="F31" s="72">
        <f>IF(RES_hh_fec!F31=0,0,1000*11630*RES_hh_fec!F31/RES_hh_num!F31)</f>
        <v>1577.6887619946604</v>
      </c>
      <c r="G31" s="72">
        <f>IF(RES_hh_fec!G31=0,0,1000*11630*RES_hh_fec!G31/RES_hh_num!G31)</f>
        <v>1621.9556773548888</v>
      </c>
      <c r="H31" s="72">
        <f>IF(RES_hh_fec!H31=0,0,1000*11630*RES_hh_fec!H31/RES_hh_num!H31)</f>
        <v>1569.1063885974038</v>
      </c>
      <c r="I31" s="72">
        <f>IF(RES_hh_fec!I31=0,0,1000*11630*RES_hh_fec!I31/RES_hh_num!I31)</f>
        <v>1749.3747142942484</v>
      </c>
      <c r="J31" s="72">
        <f>IF(RES_hh_fec!J31=0,0,1000*11630*RES_hh_fec!J31/RES_hh_num!J31)</f>
        <v>1559.2899914342815</v>
      </c>
      <c r="K31" s="72">
        <f>IF(RES_hh_fec!K31=0,0,1000*11630*RES_hh_fec!K31/RES_hh_num!K31)</f>
        <v>1680.8319188519924</v>
      </c>
      <c r="L31" s="72">
        <f>IF(RES_hh_fec!L31=0,0,1000*11630*RES_hh_fec!L31/RES_hh_num!L31)</f>
        <v>1584.3224437269664</v>
      </c>
      <c r="M31" s="72">
        <f>IF(RES_hh_fec!M31=0,0,1000*11630*RES_hh_fec!M31/RES_hh_num!M31)</f>
        <v>1523.7089076614473</v>
      </c>
      <c r="N31" s="72">
        <f>IF(RES_hh_fec!N31=0,0,1000*11630*RES_hh_fec!N31/RES_hh_num!N31)</f>
        <v>1523.7671957671962</v>
      </c>
      <c r="O31" s="72">
        <f>IF(RES_hh_fec!O31=0,0,1000*11630*RES_hh_fec!O31/RES_hh_num!O31)</f>
        <v>1358.9582234426548</v>
      </c>
      <c r="P31" s="72">
        <f>IF(RES_hh_fec!P31=0,0,1000*11630*RES_hh_fec!P31/RES_hh_num!P31)</f>
        <v>1357.9673546002534</v>
      </c>
      <c r="Q31" s="72">
        <f>IF(RES_hh_fec!Q31=0,0,1000*11630*RES_hh_fec!Q31/RES_hh_num!Q31)</f>
        <v>1347.2390527953414</v>
      </c>
      <c r="R31" s="72">
        <f>IF(RES_hh_fec!R31=0,0,1000*11630*RES_hh_fec!R31/RES_hh_num!R31)</f>
        <v>1408.1379101042608</v>
      </c>
      <c r="S31" s="72">
        <f>IF(RES_hh_fec!S31=0,0,1000*11630*RES_hh_fec!S31/RES_hh_num!S31)</f>
        <v>1336.2459869419185</v>
      </c>
      <c r="T31" s="72">
        <f>IF(RES_hh_fec!T31=0,0,1000*11630*RES_hh_fec!T31/RES_hh_num!T31)</f>
        <v>1282.0757756250327</v>
      </c>
      <c r="U31" s="72">
        <f>IF(RES_hh_fec!U31=0,0,1000*11630*RES_hh_fec!U31/RES_hh_num!U31)</f>
        <v>1207.5147315511108</v>
      </c>
      <c r="V31" s="72">
        <f>IF(RES_hh_fec!V31=0,0,1000*11630*RES_hh_fec!V31/RES_hh_num!V31)</f>
        <v>1368.8985172198666</v>
      </c>
      <c r="W31" s="72">
        <f>IF(RES_hh_fec!W31=0,0,1000*11630*RES_hh_fec!W31/RES_hh_num!W31)</f>
        <v>1361.2113873149337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1264.6375163606131</v>
      </c>
      <c r="C32" s="77">
        <f>IF(RES_hh_fec!C32=0,0,1000*11630*RES_hh_fec!C32/RES_hh_num!C32)</f>
        <v>1092.9801781340575</v>
      </c>
      <c r="D32" s="77">
        <f>IF(RES_hh_fec!D32=0,0,1000*11630*RES_hh_fec!D32/RES_hh_num!D32)</f>
        <v>1349.6712349697025</v>
      </c>
      <c r="E32" s="77">
        <f>IF(RES_hh_fec!E32=0,0,1000*11630*RES_hh_fec!E32/RES_hh_num!E32)</f>
        <v>1010.6036845291679</v>
      </c>
      <c r="F32" s="77">
        <f>IF(RES_hh_fec!F32=0,0,1000*11630*RES_hh_fec!F32/RES_hh_num!F32)</f>
        <v>1248.5144246285145</v>
      </c>
      <c r="G32" s="77">
        <f>IF(RES_hh_fec!G32=0,0,1000*11630*RES_hh_fec!G32/RES_hh_num!G32)</f>
        <v>1300.9638100343909</v>
      </c>
      <c r="H32" s="77">
        <f>IF(RES_hh_fec!H32=0,0,1000*11630*RES_hh_fec!H32/RES_hh_num!H32)</f>
        <v>1387.5599845381166</v>
      </c>
      <c r="I32" s="77">
        <f>IF(RES_hh_fec!I32=0,0,1000*11630*RES_hh_fec!I32/RES_hh_num!I32)</f>
        <v>1223.9401435084749</v>
      </c>
      <c r="J32" s="77">
        <f>IF(RES_hh_fec!J32=0,0,1000*11630*RES_hh_fec!J32/RES_hh_num!J32)</f>
        <v>1397.5291586232049</v>
      </c>
      <c r="K32" s="77">
        <f>IF(RES_hh_fec!K32=0,0,1000*11630*RES_hh_fec!K32/RES_hh_num!K32)</f>
        <v>1150.0554631955697</v>
      </c>
      <c r="L32" s="77">
        <f>IF(RES_hh_fec!L32=0,0,1000*11630*RES_hh_fec!L32/RES_hh_num!L32)</f>
        <v>1179.1214551805135</v>
      </c>
      <c r="M32" s="77">
        <f>IF(RES_hh_fec!M32=0,0,1000*11630*RES_hh_fec!M32/RES_hh_num!M32)</f>
        <v>1150.0840941085085</v>
      </c>
      <c r="N32" s="77">
        <f>IF(RES_hh_fec!N32=0,0,1000*11630*RES_hh_fec!N32/RES_hh_num!N32)</f>
        <v>1118.5444673919619</v>
      </c>
      <c r="O32" s="77">
        <f>IF(RES_hh_fec!O32=0,0,1000*11630*RES_hh_fec!O32/RES_hh_num!O32)</f>
        <v>1048.7651863202154</v>
      </c>
      <c r="P32" s="77">
        <f>IF(RES_hh_fec!P32=0,0,1000*11630*RES_hh_fec!P32/RES_hh_num!P32)</f>
        <v>1014.0181451517192</v>
      </c>
      <c r="Q32" s="77">
        <f>IF(RES_hh_fec!Q32=0,0,1000*11630*RES_hh_fec!Q32/RES_hh_num!Q32)</f>
        <v>1017.5815294705808</v>
      </c>
      <c r="R32" s="77">
        <f>IF(RES_hh_fec!R32=0,0,1000*11630*RES_hh_fec!R32/RES_hh_num!R32)</f>
        <v>1019.2870207276155</v>
      </c>
      <c r="S32" s="77">
        <f>IF(RES_hh_fec!S32=0,0,1000*11630*RES_hh_fec!S32/RES_hh_num!S32)</f>
        <v>1006.0436451027807</v>
      </c>
      <c r="T32" s="77">
        <f>IF(RES_hh_fec!T32=0,0,1000*11630*RES_hh_fec!T32/RES_hh_num!T32)</f>
        <v>979.50975650945895</v>
      </c>
      <c r="U32" s="77">
        <f>IF(RES_hh_fec!U32=0,0,1000*11630*RES_hh_fec!U32/RES_hh_num!U32)</f>
        <v>965.1160002646501</v>
      </c>
      <c r="V32" s="77">
        <f>IF(RES_hh_fec!V32=0,0,1000*11630*RES_hh_fec!V32/RES_hh_num!V32)</f>
        <v>928.46868262951557</v>
      </c>
      <c r="W32" s="77">
        <f>IF(RES_hh_fec!W32=0,0,1000*11630*RES_hh_fec!W32/RES_hh_num!W32)</f>
        <v>994.71912144646137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7402.9426128016785</v>
      </c>
      <c r="C3" s="65">
        <f>IF(RES_hh_tes!C3=0,0,1000*11630*RES_hh_tes!C3/RES_hh_num!C3)</f>
        <v>8173.4015843007801</v>
      </c>
      <c r="D3" s="65">
        <f>IF(RES_hh_tes!D3=0,0,1000*11630*RES_hh_tes!D3/RES_hh_num!D3)</f>
        <v>8359.2256997379118</v>
      </c>
      <c r="E3" s="65">
        <f>IF(RES_hh_tes!E3=0,0,1000*11630*RES_hh_tes!E3/RES_hh_num!E3)</f>
        <v>9355.3676074761352</v>
      </c>
      <c r="F3" s="65">
        <f>IF(RES_hh_tes!F3=0,0,1000*11630*RES_hh_tes!F3/RES_hh_num!F3)</f>
        <v>9398.8430774009867</v>
      </c>
      <c r="G3" s="65">
        <f>IF(RES_hh_tes!G3=0,0,1000*11630*RES_hh_tes!G3/RES_hh_num!G3)</f>
        <v>10086.810368503155</v>
      </c>
      <c r="H3" s="65">
        <f>IF(RES_hh_tes!H3=0,0,1000*11630*RES_hh_tes!H3/RES_hh_num!H3)</f>
        <v>9743.7760658553852</v>
      </c>
      <c r="I3" s="65">
        <f>IF(RES_hh_tes!I3=0,0,1000*11630*RES_hh_tes!I3/RES_hh_num!I3)</f>
        <v>9511.4285089760342</v>
      </c>
      <c r="J3" s="65">
        <f>IF(RES_hh_tes!J3=0,0,1000*11630*RES_hh_tes!J3/RES_hh_num!J3)</f>
        <v>9980.1347458547189</v>
      </c>
      <c r="K3" s="65">
        <f>IF(RES_hh_tes!K3=0,0,1000*11630*RES_hh_tes!K3/RES_hh_num!K3)</f>
        <v>10368.54699553504</v>
      </c>
      <c r="L3" s="65">
        <f>IF(RES_hh_tes!L3=0,0,1000*11630*RES_hh_tes!L3/RES_hh_num!L3)</f>
        <v>11266.375195033044</v>
      </c>
      <c r="M3" s="65">
        <f>IF(RES_hh_tes!M3=0,0,1000*11630*RES_hh_tes!M3/RES_hh_num!M3)</f>
        <v>11176.559624130367</v>
      </c>
      <c r="N3" s="65">
        <f>IF(RES_hh_tes!N3=0,0,1000*11630*RES_hh_tes!N3/RES_hh_num!N3)</f>
        <v>11175.149522118456</v>
      </c>
      <c r="O3" s="65">
        <f>IF(RES_hh_tes!O3=0,0,1000*11630*RES_hh_tes!O3/RES_hh_num!O3)</f>
        <v>11039.148376539461</v>
      </c>
      <c r="P3" s="65">
        <f>IF(RES_hh_tes!P3=0,0,1000*11630*RES_hh_tes!P3/RES_hh_num!P3)</f>
        <v>9760.7463100739897</v>
      </c>
      <c r="Q3" s="65">
        <f>IF(RES_hh_tes!Q3=0,0,1000*11630*RES_hh_tes!Q3/RES_hh_num!Q3)</f>
        <v>11140.410222262102</v>
      </c>
      <c r="R3" s="65">
        <f>IF(RES_hh_tes!R3=0,0,1000*11630*RES_hh_tes!R3/RES_hh_num!R3)</f>
        <v>11119.804782461653</v>
      </c>
      <c r="S3" s="65">
        <f>IF(RES_hh_tes!S3=0,0,1000*11630*RES_hh_tes!S3/RES_hh_num!S3)</f>
        <v>11380.36993554222</v>
      </c>
      <c r="T3" s="65">
        <f>IF(RES_hh_tes!T3=0,0,1000*11630*RES_hh_tes!T3/RES_hh_num!T3)</f>
        <v>11233.927575475476</v>
      </c>
      <c r="U3" s="65">
        <f>IF(RES_hh_tes!U3=0,0,1000*11630*RES_hh_tes!U3/RES_hh_num!U3)</f>
        <v>11188.8713353353</v>
      </c>
      <c r="V3" s="65">
        <f>IF(RES_hh_tes!V3=0,0,1000*11630*RES_hh_tes!V3/RES_hh_num!V3)</f>
        <v>11526.40406605811</v>
      </c>
      <c r="W3" s="65">
        <f>IF(RES_hh_tes!W3=0,0,1000*11630*RES_hh_tes!W3/RES_hh_num!W3)</f>
        <v>12677.89605281374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5505.2919962727874</v>
      </c>
      <c r="C4" s="69">
        <f>IF(RES_hh_tes!C4=0,0,1000*11630*RES_hh_tes!C4/RES_hh_num!C4)</f>
        <v>6285.8162480144993</v>
      </c>
      <c r="D4" s="69">
        <f>IF(RES_hh_tes!D4=0,0,1000*11630*RES_hh_tes!D4/RES_hh_num!D4)</f>
        <v>6363.2494481946915</v>
      </c>
      <c r="E4" s="69">
        <f>IF(RES_hh_tes!E4=0,0,1000*11630*RES_hh_tes!E4/RES_hh_num!E4)</f>
        <v>7270.8072057302106</v>
      </c>
      <c r="F4" s="69">
        <f>IF(RES_hh_tes!F4=0,0,1000*11630*RES_hh_tes!F4/RES_hh_num!F4)</f>
        <v>7338.5729821392943</v>
      </c>
      <c r="G4" s="69">
        <f>IF(RES_hh_tes!G4=0,0,1000*11630*RES_hh_tes!G4/RES_hh_num!G4)</f>
        <v>7886.451982908</v>
      </c>
      <c r="H4" s="69">
        <f>IF(RES_hh_tes!H4=0,0,1000*11630*RES_hh_tes!H4/RES_hh_num!H4)</f>
        <v>7325.3051460573215</v>
      </c>
      <c r="I4" s="69">
        <f>IF(RES_hh_tes!I4=0,0,1000*11630*RES_hh_tes!I4/RES_hh_num!I4)</f>
        <v>7008.4464085828804</v>
      </c>
      <c r="J4" s="69">
        <f>IF(RES_hh_tes!J4=0,0,1000*11630*RES_hh_tes!J4/RES_hh_num!J4)</f>
        <v>7361.5067463230343</v>
      </c>
      <c r="K4" s="69">
        <f>IF(RES_hh_tes!K4=0,0,1000*11630*RES_hh_tes!K4/RES_hh_num!K4)</f>
        <v>7782.3177036785301</v>
      </c>
      <c r="L4" s="69">
        <f>IF(RES_hh_tes!L4=0,0,1000*11630*RES_hh_tes!L4/RES_hh_num!L4)</f>
        <v>8532.8588244258117</v>
      </c>
      <c r="M4" s="69">
        <f>IF(RES_hh_tes!M4=0,0,1000*11630*RES_hh_tes!M4/RES_hh_num!M4)</f>
        <v>8333.4786292464887</v>
      </c>
      <c r="N4" s="69">
        <f>IF(RES_hh_tes!N4=0,0,1000*11630*RES_hh_tes!N4/RES_hh_num!N4)</f>
        <v>8294.7151207711395</v>
      </c>
      <c r="O4" s="69">
        <f>IF(RES_hh_tes!O4=0,0,1000*11630*RES_hh_tes!O4/RES_hh_num!O4)</f>
        <v>8383.0022483770445</v>
      </c>
      <c r="P4" s="69">
        <f>IF(RES_hh_tes!P4=0,0,1000*11630*RES_hh_tes!P4/RES_hh_num!P4)</f>
        <v>7298.758426487846</v>
      </c>
      <c r="Q4" s="69">
        <f>IF(RES_hh_tes!Q4=0,0,1000*11630*RES_hh_tes!Q4/RES_hh_num!Q4)</f>
        <v>8287.0221279020661</v>
      </c>
      <c r="R4" s="69">
        <f>IF(RES_hh_tes!R4=0,0,1000*11630*RES_hh_tes!R4/RES_hh_num!R4)</f>
        <v>8356.135401672067</v>
      </c>
      <c r="S4" s="69">
        <f>IF(RES_hh_tes!S4=0,0,1000*11630*RES_hh_tes!S4/RES_hh_num!S4)</f>
        <v>8367.0657368109842</v>
      </c>
      <c r="T4" s="69">
        <f>IF(RES_hh_tes!T4=0,0,1000*11630*RES_hh_tes!T4/RES_hh_num!T4)</f>
        <v>8164.0233853420477</v>
      </c>
      <c r="U4" s="69">
        <f>IF(RES_hh_tes!U4=0,0,1000*11630*RES_hh_tes!U4/RES_hh_num!U4)</f>
        <v>8068.9605057627305</v>
      </c>
      <c r="V4" s="69">
        <f>IF(RES_hh_tes!V4=0,0,1000*11630*RES_hh_tes!V4/RES_hh_num!V4)</f>
        <v>8382.3891694255381</v>
      </c>
      <c r="W4" s="69">
        <f>IF(RES_hh_tes!W4=0,0,1000*11630*RES_hh_tes!W4/RES_hh_num!W4)</f>
        <v>9252.0249152017241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7413.8096764091297</v>
      </c>
      <c r="C5" s="72">
        <f>IF(RES_hh_tes!C5=0,0,1000*11630*RES_hh_tes!C5/RES_hh_num!C5)</f>
        <v>4193.6146243786743</v>
      </c>
      <c r="D5" s="72">
        <f>IF(RES_hh_tes!D5=0,0,1000*11630*RES_hh_tes!D5/RES_hh_num!D5)</f>
        <v>6215.8295682722628</v>
      </c>
      <c r="E5" s="72">
        <f>IF(RES_hh_tes!E5=0,0,1000*11630*RES_hh_tes!E5/RES_hh_num!E5)</f>
        <v>8343.5212468402278</v>
      </c>
      <c r="F5" s="72">
        <f>IF(RES_hh_tes!F5=0,0,1000*11630*RES_hh_tes!F5/RES_hh_num!F5)</f>
        <v>6152.4242516908598</v>
      </c>
      <c r="G5" s="72">
        <f>IF(RES_hh_tes!G5=0,0,1000*11630*RES_hh_tes!G5/RES_hh_num!G5)</f>
        <v>9156.0889476699358</v>
      </c>
      <c r="H5" s="72">
        <f>IF(RES_hh_tes!H5=0,0,1000*11630*RES_hh_tes!H5/RES_hh_num!H5)</f>
        <v>8009.4311089715484</v>
      </c>
      <c r="I5" s="72">
        <f>IF(RES_hh_tes!I5=0,0,1000*11630*RES_hh_tes!I5/RES_hh_num!I5)</f>
        <v>5094.9399983744661</v>
      </c>
      <c r="J5" s="72">
        <f>IF(RES_hh_tes!J5=0,0,1000*11630*RES_hh_tes!J5/RES_hh_num!J5)</f>
        <v>5958.839701500242</v>
      </c>
      <c r="K5" s="72">
        <f>IF(RES_hh_tes!K5=0,0,1000*11630*RES_hh_tes!K5/RES_hh_num!K5)</f>
        <v>5127.0726477701146</v>
      </c>
      <c r="L5" s="72">
        <f>IF(RES_hh_tes!L5=0,0,1000*11630*RES_hh_tes!L5/RES_hh_num!L5)</f>
        <v>10677.342396912802</v>
      </c>
      <c r="M5" s="72">
        <f>IF(RES_hh_tes!M5=0,0,1000*11630*RES_hh_tes!M5/RES_hh_num!M5)</f>
        <v>7997.0993015079866</v>
      </c>
      <c r="N5" s="72">
        <f>IF(RES_hh_tes!N5=0,0,1000*11630*RES_hh_tes!N5/RES_hh_num!N5)</f>
        <v>6972.1300757282561</v>
      </c>
      <c r="O5" s="72">
        <f>IF(RES_hh_tes!O5=0,0,1000*11630*RES_hh_tes!O5/RES_hh_num!O5)</f>
        <v>10179.624754629389</v>
      </c>
      <c r="P5" s="72">
        <f>IF(RES_hh_tes!P5=0,0,1000*11630*RES_hh_tes!P5/RES_hh_num!P5)</f>
        <v>7405.3429832634511</v>
      </c>
      <c r="Q5" s="72">
        <f>IF(RES_hh_tes!Q5=0,0,1000*11630*RES_hh_tes!Q5/RES_hh_num!Q5)</f>
        <v>7303.5616474116905</v>
      </c>
      <c r="R5" s="72">
        <f>IF(RES_hh_tes!R5=0,0,1000*11630*RES_hh_tes!R5/RES_hh_num!R5)</f>
        <v>7660.9086010845922</v>
      </c>
      <c r="S5" s="72">
        <f>IF(RES_hh_tes!S5=0,0,1000*11630*RES_hh_tes!S5/RES_hh_num!S5)</f>
        <v>9518.9186912235691</v>
      </c>
      <c r="T5" s="72">
        <f>IF(RES_hh_tes!T5=0,0,1000*11630*RES_hh_tes!T5/RES_hh_num!T5)</f>
        <v>7310.0240771415974</v>
      </c>
      <c r="U5" s="72">
        <f>IF(RES_hh_tes!U5=0,0,1000*11630*RES_hh_tes!U5/RES_hh_num!U5)</f>
        <v>8686.537348224776</v>
      </c>
      <c r="V5" s="72">
        <f>IF(RES_hh_tes!V5=0,0,1000*11630*RES_hh_tes!V5/RES_hh_num!V5)</f>
        <v>8597.8066167097204</v>
      </c>
      <c r="W5" s="72">
        <f>IF(RES_hh_tes!W5=0,0,1000*11630*RES_hh_tes!W5/RES_hh_num!W5)</f>
        <v>7853.9600298042524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6894.4109664670696</v>
      </c>
      <c r="C6" s="72">
        <f>IF(RES_hh_tes!C6=0,0,1000*11630*RES_hh_tes!C6/RES_hh_num!C6)</f>
        <v>3589.6318351007258</v>
      </c>
      <c r="D6" s="72">
        <f>IF(RES_hh_tes!D6=0,0,1000*11630*RES_hh_tes!D6/RES_hh_num!D6)</f>
        <v>8361.3355953401915</v>
      </c>
      <c r="E6" s="72">
        <f>IF(RES_hh_tes!E6=0,0,1000*11630*RES_hh_tes!E6/RES_hh_num!E6)</f>
        <v>1605.106791316676</v>
      </c>
      <c r="F6" s="72">
        <f>IF(RES_hh_tes!F6=0,0,1000*11630*RES_hh_tes!F6/RES_hh_num!F6)</f>
        <v>7349.8073745544461</v>
      </c>
      <c r="G6" s="72">
        <f>IF(RES_hh_tes!G6=0,0,1000*11630*RES_hh_tes!G6/RES_hh_num!G6)</f>
        <v>7156.9099697884267</v>
      </c>
      <c r="H6" s="72">
        <f>IF(RES_hh_tes!H6=0,0,1000*11630*RES_hh_tes!H6/RES_hh_num!H6)</f>
        <v>8710.8867565975197</v>
      </c>
      <c r="I6" s="72">
        <f>IF(RES_hh_tes!I6=0,0,1000*11630*RES_hh_tes!I6/RES_hh_num!I6)</f>
        <v>2867.9578435714006</v>
      </c>
      <c r="J6" s="72">
        <f>IF(RES_hh_tes!J6=0,0,1000*11630*RES_hh_tes!J6/RES_hh_num!J6)</f>
        <v>12531.317367417712</v>
      </c>
      <c r="K6" s="72">
        <f>IF(RES_hh_tes!K6=0,0,1000*11630*RES_hh_tes!K6/RES_hh_num!K6)</f>
        <v>6934.4345825588207</v>
      </c>
      <c r="L6" s="72">
        <f>IF(RES_hh_tes!L6=0,0,1000*11630*RES_hh_tes!L6/RES_hh_num!L6)</f>
        <v>7752.3818800795198</v>
      </c>
      <c r="M6" s="72">
        <f>IF(RES_hh_tes!M6=0,0,1000*11630*RES_hh_tes!M6/RES_hh_num!M6)</f>
        <v>7757.2989258015923</v>
      </c>
      <c r="N6" s="72">
        <f>IF(RES_hh_tes!N6=0,0,1000*11630*RES_hh_tes!N6/RES_hh_num!N6)</f>
        <v>8278.9485651260293</v>
      </c>
      <c r="O6" s="72">
        <f>IF(RES_hh_tes!O6=0,0,1000*11630*RES_hh_tes!O6/RES_hh_num!O6)</f>
        <v>8171.7098649022191</v>
      </c>
      <c r="P6" s="72">
        <f>IF(RES_hh_tes!P6=0,0,1000*11630*RES_hh_tes!P6/RES_hh_num!P6)</f>
        <v>6352.4744282873689</v>
      </c>
      <c r="Q6" s="72">
        <f>IF(RES_hh_tes!Q6=0,0,1000*11630*RES_hh_tes!Q6/RES_hh_num!Q6)</f>
        <v>8844.9490272836829</v>
      </c>
      <c r="R6" s="72">
        <f>IF(RES_hh_tes!R6=0,0,1000*11630*RES_hh_tes!R6/RES_hh_num!R6)</f>
        <v>8583.2617393213022</v>
      </c>
      <c r="S6" s="72">
        <f>IF(RES_hh_tes!S6=0,0,1000*11630*RES_hh_tes!S6/RES_hh_num!S6)</f>
        <v>8076.8852263900044</v>
      </c>
      <c r="T6" s="72">
        <f>IF(RES_hh_tes!T6=0,0,1000*11630*RES_hh_tes!T6/RES_hh_num!T6)</f>
        <v>7449.073126459567</v>
      </c>
      <c r="U6" s="72">
        <f>IF(RES_hh_tes!U6=0,0,1000*11630*RES_hh_tes!U6/RES_hh_num!U6)</f>
        <v>8065.6119215418939</v>
      </c>
      <c r="V6" s="72">
        <f>IF(RES_hh_tes!V6=0,0,1000*11630*RES_hh_tes!V6/RES_hh_num!V6)</f>
        <v>8165.4988202193708</v>
      </c>
      <c r="W6" s="72">
        <f>IF(RES_hh_tes!W6=0,0,1000*11630*RES_hh_tes!W6/RES_hh_num!W6)</f>
        <v>9071.8418197411265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5195.5196547980222</v>
      </c>
      <c r="C7" s="72">
        <f>IF(RES_hh_tes!C7=0,0,1000*11630*RES_hh_tes!C7/RES_hh_num!C7)</f>
        <v>5752.4616821372174</v>
      </c>
      <c r="D7" s="72">
        <f>IF(RES_hh_tes!D7=0,0,1000*11630*RES_hh_tes!D7/RES_hh_num!D7)</f>
        <v>6634.7026753078353</v>
      </c>
      <c r="E7" s="72">
        <f>IF(RES_hh_tes!E7=0,0,1000*11630*RES_hh_tes!E7/RES_hh_num!E7)</f>
        <v>7089.2231749201756</v>
      </c>
      <c r="F7" s="72">
        <f>IF(RES_hh_tes!F7=0,0,1000*11630*RES_hh_tes!F7/RES_hh_num!F7)</f>
        <v>7422.7013556350921</v>
      </c>
      <c r="G7" s="72">
        <f>IF(RES_hh_tes!G7=0,0,1000*11630*RES_hh_tes!G7/RES_hh_num!G7)</f>
        <v>7594.455598252056</v>
      </c>
      <c r="H7" s="72">
        <f>IF(RES_hh_tes!H7=0,0,1000*11630*RES_hh_tes!H7/RES_hh_num!H7)</f>
        <v>7274.6572597178329</v>
      </c>
      <c r="I7" s="72">
        <f>IF(RES_hh_tes!I7=0,0,1000*11630*RES_hh_tes!I7/RES_hh_num!I7)</f>
        <v>6846.4465732856597</v>
      </c>
      <c r="J7" s="72">
        <f>IF(RES_hh_tes!J7=0,0,1000*11630*RES_hh_tes!J7/RES_hh_num!J7)</f>
        <v>6721.6450462239827</v>
      </c>
      <c r="K7" s="72">
        <f>IF(RES_hh_tes!K7=0,0,1000*11630*RES_hh_tes!K7/RES_hh_num!K7)</f>
        <v>7612.9285343034098</v>
      </c>
      <c r="L7" s="72">
        <f>IF(RES_hh_tes!L7=0,0,1000*11630*RES_hh_tes!L7/RES_hh_num!L7)</f>
        <v>8252.5188364628284</v>
      </c>
      <c r="M7" s="72">
        <f>IF(RES_hh_tes!M7=0,0,1000*11630*RES_hh_tes!M7/RES_hh_num!M7)</f>
        <v>8449.7040287106392</v>
      </c>
      <c r="N7" s="72">
        <f>IF(RES_hh_tes!N7=0,0,1000*11630*RES_hh_tes!N7/RES_hh_num!N7)</f>
        <v>7919.0588727329177</v>
      </c>
      <c r="O7" s="72">
        <f>IF(RES_hh_tes!O7=0,0,1000*11630*RES_hh_tes!O7/RES_hh_num!O7)</f>
        <v>7900.5366874563088</v>
      </c>
      <c r="P7" s="72">
        <f>IF(RES_hh_tes!P7=0,0,1000*11630*RES_hh_tes!P7/RES_hh_num!P7)</f>
        <v>6638.1631790148849</v>
      </c>
      <c r="Q7" s="72">
        <f>IF(RES_hh_tes!Q7=0,0,1000*11630*RES_hh_tes!Q7/RES_hh_num!Q7)</f>
        <v>8347.7497205440613</v>
      </c>
      <c r="R7" s="72">
        <f>IF(RES_hh_tes!R7=0,0,1000*11630*RES_hh_tes!R7/RES_hh_num!R7)</f>
        <v>8385.653201251449</v>
      </c>
      <c r="S7" s="72">
        <f>IF(RES_hh_tes!S7=0,0,1000*11630*RES_hh_tes!S7/RES_hh_num!S7)</f>
        <v>8767.8378202906515</v>
      </c>
      <c r="T7" s="72">
        <f>IF(RES_hh_tes!T7=0,0,1000*11630*RES_hh_tes!T7/RES_hh_num!T7)</f>
        <v>8185.6797384000465</v>
      </c>
      <c r="U7" s="72">
        <f>IF(RES_hh_tes!U7=0,0,1000*11630*RES_hh_tes!U7/RES_hh_num!U7)</f>
        <v>7048.7335360903062</v>
      </c>
      <c r="V7" s="72">
        <f>IF(RES_hh_tes!V7=0,0,1000*11630*RES_hh_tes!V7/RES_hh_num!V7)</f>
        <v>9284.2173062511702</v>
      </c>
      <c r="W7" s="72">
        <f>IF(RES_hh_tes!W7=0,0,1000*11630*RES_hh_tes!W7/RES_hh_num!W7)</f>
        <v>7703.1693820586415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5298.6244659257445</v>
      </c>
      <c r="C8" s="72">
        <f>IF(RES_hh_tes!C8=0,0,1000*11630*RES_hh_tes!C8/RES_hh_num!C8)</f>
        <v>6184.2019287743324</v>
      </c>
      <c r="D8" s="72">
        <f>IF(RES_hh_tes!D8=0,0,1000*11630*RES_hh_tes!D8/RES_hh_num!D8)</f>
        <v>6117.7787231670145</v>
      </c>
      <c r="E8" s="72">
        <f>IF(RES_hh_tes!E8=0,0,1000*11630*RES_hh_tes!E8/RES_hh_num!E8)</f>
        <v>7163.9450736268191</v>
      </c>
      <c r="F8" s="72">
        <f>IF(RES_hh_tes!F8=0,0,1000*11630*RES_hh_tes!F8/RES_hh_num!F8)</f>
        <v>7090.4595861248272</v>
      </c>
      <c r="G8" s="72">
        <f>IF(RES_hh_tes!G8=0,0,1000*11630*RES_hh_tes!G8/RES_hh_num!G8)</f>
        <v>7760.485662810579</v>
      </c>
      <c r="H8" s="72">
        <f>IF(RES_hh_tes!H8=0,0,1000*11630*RES_hh_tes!H8/RES_hh_num!H8)</f>
        <v>7201.3795489833219</v>
      </c>
      <c r="I8" s="72">
        <f>IF(RES_hh_tes!I8=0,0,1000*11630*RES_hh_tes!I8/RES_hh_num!I8)</f>
        <v>6786.8845349148805</v>
      </c>
      <c r="J8" s="72">
        <f>IF(RES_hh_tes!J8=0,0,1000*11630*RES_hh_tes!J8/RES_hh_num!J8)</f>
        <v>7328.1385136719273</v>
      </c>
      <c r="K8" s="72">
        <f>IF(RES_hh_tes!K8=0,0,1000*11630*RES_hh_tes!K8/RES_hh_num!K8)</f>
        <v>7735.240548331084</v>
      </c>
      <c r="L8" s="72">
        <f>IF(RES_hh_tes!L8=0,0,1000*11630*RES_hh_tes!L8/RES_hh_num!L8)</f>
        <v>8458.7550775912005</v>
      </c>
      <c r="M8" s="72">
        <f>IF(RES_hh_tes!M8=0,0,1000*11630*RES_hh_tes!M8/RES_hh_num!M8)</f>
        <v>8157.6969620531127</v>
      </c>
      <c r="N8" s="72">
        <f>IF(RES_hh_tes!N8=0,0,1000*11630*RES_hh_tes!N8/RES_hh_num!N8)</f>
        <v>8083.8420658391042</v>
      </c>
      <c r="O8" s="72">
        <f>IF(RES_hh_tes!O8=0,0,1000*11630*RES_hh_tes!O8/RES_hh_num!O8)</f>
        <v>8173.3437525567315</v>
      </c>
      <c r="P8" s="72">
        <f>IF(RES_hh_tes!P8=0,0,1000*11630*RES_hh_tes!P8/RES_hh_num!P8)</f>
        <v>7254.8534919106251</v>
      </c>
      <c r="Q8" s="72">
        <f>IF(RES_hh_tes!Q8=0,0,1000*11630*RES_hh_tes!Q8/RES_hh_num!Q8)</f>
        <v>7820.1578517488279</v>
      </c>
      <c r="R8" s="72">
        <f>IF(RES_hh_tes!R8=0,0,1000*11630*RES_hh_tes!R8/RES_hh_num!R8)</f>
        <v>8171.6725243644996</v>
      </c>
      <c r="S8" s="72">
        <f>IF(RES_hh_tes!S8=0,0,1000*11630*RES_hh_tes!S8/RES_hh_num!S8)</f>
        <v>8287.4713865629965</v>
      </c>
      <c r="T8" s="72">
        <f>IF(RES_hh_tes!T8=0,0,1000*11630*RES_hh_tes!T8/RES_hh_num!T8)</f>
        <v>7989.7031050942614</v>
      </c>
      <c r="U8" s="72">
        <f>IF(RES_hh_tes!U8=0,0,1000*11630*RES_hh_tes!U8/RES_hh_num!U8)</f>
        <v>7848.5323961465492</v>
      </c>
      <c r="V8" s="72">
        <f>IF(RES_hh_tes!V8=0,0,1000*11630*RES_hh_tes!V8/RES_hh_num!V8)</f>
        <v>8358.1585218394939</v>
      </c>
      <c r="W8" s="72">
        <f>IF(RES_hh_tes!W8=0,0,1000*11630*RES_hh_tes!W8/RES_hh_num!W8)</f>
        <v>9072.6365086760707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5633.7660868089533</v>
      </c>
      <c r="C9" s="72">
        <f>IF(RES_hh_tes!C9=0,0,1000*11630*RES_hh_tes!C9/RES_hh_num!C9)</f>
        <v>6371.4803084385885</v>
      </c>
      <c r="D9" s="72">
        <f>IF(RES_hh_tes!D9=0,0,1000*11630*RES_hh_tes!D9/RES_hh_num!D9)</f>
        <v>6191.4946953368917</v>
      </c>
      <c r="E9" s="72">
        <f>IF(RES_hh_tes!E9=0,0,1000*11630*RES_hh_tes!E9/RES_hh_num!E9)</f>
        <v>7257.4959143270116</v>
      </c>
      <c r="F9" s="72">
        <f>IF(RES_hh_tes!F9=0,0,1000*11630*RES_hh_tes!F9/RES_hh_num!F9)</f>
        <v>7240.5663958944297</v>
      </c>
      <c r="G9" s="72">
        <f>IF(RES_hh_tes!G9=0,0,1000*11630*RES_hh_tes!G9/RES_hh_num!G9)</f>
        <v>7783.3476136392319</v>
      </c>
      <c r="H9" s="72">
        <f>IF(RES_hh_tes!H9=0,0,1000*11630*RES_hh_tes!H9/RES_hh_num!H9)</f>
        <v>7242.5669391637321</v>
      </c>
      <c r="I9" s="72">
        <f>IF(RES_hh_tes!I9=0,0,1000*11630*RES_hh_tes!I9/RES_hh_num!I9)</f>
        <v>7049.9489827460666</v>
      </c>
      <c r="J9" s="72">
        <f>IF(RES_hh_tes!J9=0,0,1000*11630*RES_hh_tes!J9/RES_hh_num!J9)</f>
        <v>7240.8455846638253</v>
      </c>
      <c r="K9" s="72">
        <f>IF(RES_hh_tes!K9=0,0,1000*11630*RES_hh_tes!K9/RES_hh_num!K9)</f>
        <v>7666.5962938675311</v>
      </c>
      <c r="L9" s="72">
        <f>IF(RES_hh_tes!L9=0,0,1000*11630*RES_hh_tes!L9/RES_hh_num!L9)</f>
        <v>8382.0849562350031</v>
      </c>
      <c r="M9" s="72">
        <f>IF(RES_hh_tes!M9=0,0,1000*11630*RES_hh_tes!M9/RES_hh_num!M9)</f>
        <v>8241.8786209002374</v>
      </c>
      <c r="N9" s="72">
        <f>IF(RES_hh_tes!N9=0,0,1000*11630*RES_hh_tes!N9/RES_hh_num!N9)</f>
        <v>8291.9851184866984</v>
      </c>
      <c r="O9" s="72">
        <f>IF(RES_hh_tes!O9=0,0,1000*11630*RES_hh_tes!O9/RES_hh_num!O9)</f>
        <v>8340.3376406872794</v>
      </c>
      <c r="P9" s="72">
        <f>IF(RES_hh_tes!P9=0,0,1000*11630*RES_hh_tes!P9/RES_hh_num!P9)</f>
        <v>7244.5194339595346</v>
      </c>
      <c r="Q9" s="72">
        <f>IF(RES_hh_tes!Q9=0,0,1000*11630*RES_hh_tes!Q9/RES_hh_num!Q9)</f>
        <v>8370.2976848919752</v>
      </c>
      <c r="R9" s="72">
        <f>IF(RES_hh_tes!R9=0,0,1000*11630*RES_hh_tes!R9/RES_hh_num!R9)</f>
        <v>8307.9648050031719</v>
      </c>
      <c r="S9" s="72">
        <f>IF(RES_hh_tes!S9=0,0,1000*11630*RES_hh_tes!S9/RES_hh_num!S9)</f>
        <v>8234.2387772466464</v>
      </c>
      <c r="T9" s="72">
        <f>IF(RES_hh_tes!T9=0,0,1000*11630*RES_hh_tes!T9/RES_hh_num!T9)</f>
        <v>8098.2882153021701</v>
      </c>
      <c r="U9" s="72">
        <f>IF(RES_hh_tes!U9=0,0,1000*11630*RES_hh_tes!U9/RES_hh_num!U9)</f>
        <v>8057.8078813444117</v>
      </c>
      <c r="V9" s="72">
        <f>IF(RES_hh_tes!V9=0,0,1000*11630*RES_hh_tes!V9/RES_hh_num!V9)</f>
        <v>8277.28811342884</v>
      </c>
      <c r="W9" s="72">
        <f>IF(RES_hh_tes!W9=0,0,1000*11630*RES_hh_tes!W9/RES_hh_num!W9)</f>
        <v>9197.8974269982755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5012.3688572438559</v>
      </c>
      <c r="C11" s="72">
        <f>IF(RES_hh_tes!C11=0,0,1000*11630*RES_hh_tes!C11/RES_hh_num!C11)</f>
        <v>6186.949253215882</v>
      </c>
      <c r="D11" s="72">
        <f>IF(RES_hh_tes!D11=0,0,1000*11630*RES_hh_tes!D11/RES_hh_num!D11)</f>
        <v>6361.3821015560152</v>
      </c>
      <c r="E11" s="72">
        <f>IF(RES_hh_tes!E11=0,0,1000*11630*RES_hh_tes!E11/RES_hh_num!E11)</f>
        <v>7217.9925947893935</v>
      </c>
      <c r="F11" s="72">
        <f>IF(RES_hh_tes!F11=0,0,1000*11630*RES_hh_tes!F11/RES_hh_num!F11)</f>
        <v>7292.4651976321657</v>
      </c>
      <c r="G11" s="72">
        <f>IF(RES_hh_tes!G11=0,0,1000*11630*RES_hh_tes!G11/RES_hh_num!G11)</f>
        <v>7889.5596224261999</v>
      </c>
      <c r="H11" s="72">
        <f>IF(RES_hh_tes!H11=0,0,1000*11630*RES_hh_tes!H11/RES_hh_num!H11)</f>
        <v>7206.8301745581384</v>
      </c>
      <c r="I11" s="72">
        <f>IF(RES_hh_tes!I11=0,0,1000*11630*RES_hh_tes!I11/RES_hh_num!I11)</f>
        <v>6943.3938649974971</v>
      </c>
      <c r="J11" s="72">
        <f>IF(RES_hh_tes!J11=0,0,1000*11630*RES_hh_tes!J11/RES_hh_num!J11)</f>
        <v>7393.2070113080899</v>
      </c>
      <c r="K11" s="72">
        <f>IF(RES_hh_tes!K11=0,0,1000*11630*RES_hh_tes!K11/RES_hh_num!K11)</f>
        <v>7762.9494693103388</v>
      </c>
      <c r="L11" s="72">
        <f>IF(RES_hh_tes!L11=0,0,1000*11630*RES_hh_tes!L11/RES_hh_num!L11)</f>
        <v>8463.4448733249756</v>
      </c>
      <c r="M11" s="72">
        <f>IF(RES_hh_tes!M11=0,0,1000*11630*RES_hh_tes!M11/RES_hh_num!M11)</f>
        <v>8393.6670131598075</v>
      </c>
      <c r="N11" s="72">
        <f>IF(RES_hh_tes!N11=0,0,1000*11630*RES_hh_tes!N11/RES_hh_num!N11)</f>
        <v>8152.2917378991879</v>
      </c>
      <c r="O11" s="72">
        <f>IF(RES_hh_tes!O11=0,0,1000*11630*RES_hh_tes!O11/RES_hh_num!O11)</f>
        <v>8483.3324195117384</v>
      </c>
      <c r="P11" s="72">
        <f>IF(RES_hh_tes!P11=0,0,1000*11630*RES_hh_tes!P11/RES_hh_num!P11)</f>
        <v>7268.0982198942629</v>
      </c>
      <c r="Q11" s="72">
        <f>IF(RES_hh_tes!Q11=0,0,1000*11630*RES_hh_tes!Q11/RES_hh_num!Q11)</f>
        <v>8062.0102200476322</v>
      </c>
      <c r="R11" s="72">
        <f>IF(RES_hh_tes!R11=0,0,1000*11630*RES_hh_tes!R11/RES_hh_num!R11)</f>
        <v>8323.3070162154836</v>
      </c>
      <c r="S11" s="72">
        <f>IF(RES_hh_tes!S11=0,0,1000*11630*RES_hh_tes!S11/RES_hh_num!S11)</f>
        <v>8339.5947938572263</v>
      </c>
      <c r="T11" s="72">
        <f>IF(RES_hh_tes!T11=0,0,1000*11630*RES_hh_tes!T11/RES_hh_num!T11)</f>
        <v>8046.3389992295342</v>
      </c>
      <c r="U11" s="72">
        <f>IF(RES_hh_tes!U11=0,0,1000*11630*RES_hh_tes!U11/RES_hh_num!U11)</f>
        <v>8027.9350744733729</v>
      </c>
      <c r="V11" s="72">
        <f>IF(RES_hh_tes!V11=0,0,1000*11630*RES_hh_tes!V11/RES_hh_num!V11)</f>
        <v>8403.2857063689171</v>
      </c>
      <c r="W11" s="72">
        <f>IF(RES_hh_tes!W11=0,0,1000*11630*RES_hh_tes!W11/RES_hh_num!W11)</f>
        <v>9161.8825199463172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4406.1159305257142</v>
      </c>
      <c r="C12" s="72">
        <f>IF(RES_hh_tes!C12=0,0,1000*11630*RES_hh_tes!C12/RES_hh_num!C12)</f>
        <v>6673.3004322229081</v>
      </c>
      <c r="D12" s="72">
        <f>IF(RES_hh_tes!D12=0,0,1000*11630*RES_hh_tes!D12/RES_hh_num!D12)</f>
        <v>5919.1430030681859</v>
      </c>
      <c r="E12" s="72">
        <f>IF(RES_hh_tes!E12=0,0,1000*11630*RES_hh_tes!E12/RES_hh_num!E12)</f>
        <v>6122.3865974042055</v>
      </c>
      <c r="F12" s="72">
        <f>IF(RES_hh_tes!F12=0,0,1000*11630*RES_hh_tes!F12/RES_hh_num!F12)</f>
        <v>7754.2807374846088</v>
      </c>
      <c r="G12" s="72">
        <f>IF(RES_hh_tes!G12=0,0,1000*11630*RES_hh_tes!G12/RES_hh_num!G12)</f>
        <v>8107.3574352440901</v>
      </c>
      <c r="H12" s="72">
        <f>IF(RES_hh_tes!H12=0,0,1000*11630*RES_hh_tes!H12/RES_hh_num!H12)</f>
        <v>6457.2385288481637</v>
      </c>
      <c r="I12" s="72">
        <f>IF(RES_hh_tes!I12=0,0,1000*11630*RES_hh_tes!I12/RES_hh_num!I12)</f>
        <v>7397.6709368410238</v>
      </c>
      <c r="J12" s="72">
        <f>IF(RES_hh_tes!J12=0,0,1000*11630*RES_hh_tes!J12/RES_hh_num!J12)</f>
        <v>7604.9570735288244</v>
      </c>
      <c r="K12" s="72">
        <f>IF(RES_hh_tes!K12=0,0,1000*11630*RES_hh_tes!K12/RES_hh_num!K12)</f>
        <v>7959.1848126734112</v>
      </c>
      <c r="L12" s="72">
        <f>IF(RES_hh_tes!L12=0,0,1000*11630*RES_hh_tes!L12/RES_hh_num!L12)</f>
        <v>8866.3990121288643</v>
      </c>
      <c r="M12" s="72">
        <f>IF(RES_hh_tes!M12=0,0,1000*11630*RES_hh_tes!M12/RES_hh_num!M12)</f>
        <v>8223.5552062358056</v>
      </c>
      <c r="N12" s="72">
        <f>IF(RES_hh_tes!N12=0,0,1000*11630*RES_hh_tes!N12/RES_hh_num!N12)</f>
        <v>8355.093850709578</v>
      </c>
      <c r="O12" s="72">
        <f>IF(RES_hh_tes!O12=0,0,1000*11630*RES_hh_tes!O12/RES_hh_num!O12)</f>
        <v>8538.7335120950393</v>
      </c>
      <c r="P12" s="72">
        <f>IF(RES_hh_tes!P12=0,0,1000*11630*RES_hh_tes!P12/RES_hh_num!P12)</f>
        <v>6975.9627633612654</v>
      </c>
      <c r="Q12" s="72">
        <f>IF(RES_hh_tes!Q12=0,0,1000*11630*RES_hh_tes!Q12/RES_hh_num!Q12)</f>
        <v>8281.9607480515006</v>
      </c>
      <c r="R12" s="72">
        <f>IF(RES_hh_tes!R12=0,0,1000*11630*RES_hh_tes!R12/RES_hh_num!R12)</f>
        <v>8538.3738446950283</v>
      </c>
      <c r="S12" s="72">
        <f>IF(RES_hh_tes!S12=0,0,1000*11630*RES_hh_tes!S12/RES_hh_num!S12)</f>
        <v>8508.9309732175734</v>
      </c>
      <c r="T12" s="72">
        <f>IF(RES_hh_tes!T12=0,0,1000*11630*RES_hh_tes!T12/RES_hh_num!T12)</f>
        <v>8172.039344867304</v>
      </c>
      <c r="U12" s="72">
        <f>IF(RES_hh_tes!U12=0,0,1000*11630*RES_hh_tes!U12/RES_hh_num!U12)</f>
        <v>8021.7966927836142</v>
      </c>
      <c r="V12" s="72">
        <f>IF(RES_hh_tes!V12=0,0,1000*11630*RES_hh_tes!V12/RES_hh_num!V12)</f>
        <v>8350.4082692880747</v>
      </c>
      <c r="W12" s="72">
        <f>IF(RES_hh_tes!W12=0,0,1000*11630*RES_hh_tes!W12/RES_hh_num!W12)</f>
        <v>9114.0752199200087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5111.7566343573462</v>
      </c>
      <c r="C13" s="74">
        <f>IF(RES_hh_tes!C13=0,0,1000*11630*RES_hh_tes!C13/RES_hh_num!C13)</f>
        <v>6335.7167247303578</v>
      </c>
      <c r="D13" s="74">
        <f>IF(RES_hh_tes!D13=0,0,1000*11630*RES_hh_tes!D13/RES_hh_num!D13)</f>
        <v>6697.6944429528166</v>
      </c>
      <c r="E13" s="74">
        <f>IF(RES_hh_tes!E13=0,0,1000*11630*RES_hh_tes!E13/RES_hh_num!E13)</f>
        <v>6790.4351458627852</v>
      </c>
      <c r="F13" s="74">
        <f>IF(RES_hh_tes!F13=0,0,1000*11630*RES_hh_tes!F13/RES_hh_num!F13)</f>
        <v>7435.0239221309494</v>
      </c>
      <c r="G13" s="74">
        <f>IF(RES_hh_tes!G13=0,0,1000*11630*RES_hh_tes!G13/RES_hh_num!G13)</f>
        <v>8080.7281528598714</v>
      </c>
      <c r="H13" s="74">
        <f>IF(RES_hh_tes!H13=0,0,1000*11630*RES_hh_tes!H13/RES_hh_num!H13)</f>
        <v>7443.9287742739543</v>
      </c>
      <c r="I13" s="74">
        <f>IF(RES_hh_tes!I13=0,0,1000*11630*RES_hh_tes!I13/RES_hh_num!I13)</f>
        <v>6358.0301121168923</v>
      </c>
      <c r="J13" s="74">
        <f>IF(RES_hh_tes!J13=0,0,1000*11630*RES_hh_tes!J13/RES_hh_num!J13)</f>
        <v>7664.797810112429</v>
      </c>
      <c r="K13" s="74">
        <f>IF(RES_hh_tes!K13=0,0,1000*11630*RES_hh_tes!K13/RES_hh_num!K13)</f>
        <v>7911.6881340652581</v>
      </c>
      <c r="L13" s="74">
        <f>IF(RES_hh_tes!L13=0,0,1000*11630*RES_hh_tes!L13/RES_hh_num!L13)</f>
        <v>9385.0821444988105</v>
      </c>
      <c r="M13" s="74">
        <f>IF(RES_hh_tes!M13=0,0,1000*11630*RES_hh_tes!M13/RES_hh_num!M13)</f>
        <v>8256.8408136003873</v>
      </c>
      <c r="N13" s="74">
        <f>IF(RES_hh_tes!N13=0,0,1000*11630*RES_hh_tes!N13/RES_hh_num!N13)</f>
        <v>8062.8791305128607</v>
      </c>
      <c r="O13" s="74">
        <f>IF(RES_hh_tes!O13=0,0,1000*11630*RES_hh_tes!O13/RES_hh_num!O13)</f>
        <v>7788.7312693807808</v>
      </c>
      <c r="P13" s="74">
        <f>IF(RES_hh_tes!P13=0,0,1000*11630*RES_hh_tes!P13/RES_hh_num!P13)</f>
        <v>8448.2222359831012</v>
      </c>
      <c r="Q13" s="74">
        <f>IF(RES_hh_tes!Q13=0,0,1000*11630*RES_hh_tes!Q13/RES_hh_num!Q13)</f>
        <v>5120.2179681962907</v>
      </c>
      <c r="R13" s="74">
        <f>IF(RES_hh_tes!R13=0,0,1000*11630*RES_hh_tes!R13/RES_hh_num!R13)</f>
        <v>4620.8757817131818</v>
      </c>
      <c r="S13" s="74">
        <f>IF(RES_hh_tes!S13=0,0,1000*11630*RES_hh_tes!S13/RES_hh_num!S13)</f>
        <v>7162.8090033984599</v>
      </c>
      <c r="T13" s="74">
        <f>IF(RES_hh_tes!T13=0,0,1000*11630*RES_hh_tes!T13/RES_hh_num!T13)</f>
        <v>10346.115399006698</v>
      </c>
      <c r="U13" s="74">
        <f>IF(RES_hh_tes!U13=0,0,1000*11630*RES_hh_tes!U13/RES_hh_num!U13)</f>
        <v>10988.384139959568</v>
      </c>
      <c r="V13" s="74">
        <f>IF(RES_hh_tes!V13=0,0,1000*11630*RES_hh_tes!V13/RES_hh_num!V13)</f>
        <v>2120.763646562682</v>
      </c>
      <c r="W13" s="74">
        <f>IF(RES_hh_tes!W13=0,0,1000*11630*RES_hh_tes!W13/RES_hh_num!W13)</f>
        <v>13253.511160364298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77.957674175745851</v>
      </c>
      <c r="C14" s="76">
        <f>IF(RES_hh_tes!C14=0,0,1000*11630*RES_hh_tes!C14/RES_hh_num!C14)</f>
        <v>87.676702316437783</v>
      </c>
      <c r="D14" s="76">
        <f>IF(RES_hh_tes!D14=0,0,1000*11630*RES_hh_tes!D14/RES_hh_num!D14)</f>
        <v>90.552911479233799</v>
      </c>
      <c r="E14" s="76">
        <f>IF(RES_hh_tes!E14=0,0,1000*11630*RES_hh_tes!E14/RES_hh_num!E14)</f>
        <v>96.84420043190805</v>
      </c>
      <c r="F14" s="76">
        <f>IF(RES_hh_tes!F14=0,0,1000*11630*RES_hh_tes!F14/RES_hh_num!F14)</f>
        <v>102.0335145811965</v>
      </c>
      <c r="G14" s="76">
        <f>IF(RES_hh_tes!G14=0,0,1000*11630*RES_hh_tes!G14/RES_hh_num!G14)</f>
        <v>106.47101628805414</v>
      </c>
      <c r="H14" s="76">
        <f>IF(RES_hh_tes!H14=0,0,1000*11630*RES_hh_tes!H14/RES_hh_num!H14)</f>
        <v>95.455141147094182</v>
      </c>
      <c r="I14" s="76">
        <f>IF(RES_hh_tes!I14=0,0,1000*11630*RES_hh_tes!I14/RES_hh_num!I14)</f>
        <v>86.643821119946992</v>
      </c>
      <c r="J14" s="76">
        <f>IF(RES_hh_tes!J14=0,0,1000*11630*RES_hh_tes!J14/RES_hh_num!J14)</f>
        <v>90.059556473097189</v>
      </c>
      <c r="K14" s="76">
        <f>IF(RES_hh_tes!K14=0,0,1000*11630*RES_hh_tes!K14/RES_hh_num!K14)</f>
        <v>93.790564896672464</v>
      </c>
      <c r="L14" s="76">
        <f>IF(RES_hh_tes!L14=0,0,1000*11630*RES_hh_tes!L14/RES_hh_num!L14)</f>
        <v>97.826870465251716</v>
      </c>
      <c r="M14" s="76">
        <f>IF(RES_hh_tes!M14=0,0,1000*11630*RES_hh_tes!M14/RES_hh_num!M14)</f>
        <v>93.419892387288257</v>
      </c>
      <c r="N14" s="76">
        <f>IF(RES_hh_tes!N14=0,0,1000*11630*RES_hh_tes!N14/RES_hh_num!N14)</f>
        <v>90.039236546560886</v>
      </c>
      <c r="O14" s="76">
        <f>IF(RES_hh_tes!O14=0,0,1000*11630*RES_hh_tes!O14/RES_hh_num!O14)</f>
        <v>88.706999899535305</v>
      </c>
      <c r="P14" s="76">
        <f>IF(RES_hh_tes!P14=0,0,1000*11630*RES_hh_tes!P14/RES_hh_num!P14)</f>
        <v>76.569685672263645</v>
      </c>
      <c r="Q14" s="76">
        <f>IF(RES_hh_tes!Q14=0,0,1000*11630*RES_hh_tes!Q14/RES_hh_num!Q14)</f>
        <v>86.263734113772571</v>
      </c>
      <c r="R14" s="76">
        <f>IF(RES_hh_tes!R14=0,0,1000*11630*RES_hh_tes!R14/RES_hh_num!R14)</f>
        <v>88.793027773811332</v>
      </c>
      <c r="S14" s="76">
        <f>IF(RES_hh_tes!S14=0,0,1000*11630*RES_hh_tes!S14/RES_hh_num!S14)</f>
        <v>88.633290637565196</v>
      </c>
      <c r="T14" s="76">
        <f>IF(RES_hh_tes!T14=0,0,1000*11630*RES_hh_tes!T14/RES_hh_num!T14)</f>
        <v>86.164934537933192</v>
      </c>
      <c r="U14" s="76">
        <f>IF(RES_hh_tes!U14=0,0,1000*11630*RES_hh_tes!U14/RES_hh_num!U14)</f>
        <v>85.185805402252498</v>
      </c>
      <c r="V14" s="76">
        <f>IF(RES_hh_tes!V14=0,0,1000*11630*RES_hh_tes!V14/RES_hh_num!V14)</f>
        <v>90.274130577983541</v>
      </c>
      <c r="W14" s="76">
        <f>IF(RES_hh_tes!W14=0,0,1000*11630*RES_hh_tes!W14/RES_hh_num!W14)</f>
        <v>97.749938435354963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126.05691747671615</v>
      </c>
      <c r="C15" s="69">
        <f t="shared" si="0"/>
        <v>126.6040703025799</v>
      </c>
      <c r="D15" s="69">
        <f t="shared" si="0"/>
        <v>128.7628042260302</v>
      </c>
      <c r="E15" s="69">
        <f t="shared" si="0"/>
        <v>328.70451346703175</v>
      </c>
      <c r="F15" s="69">
        <f t="shared" si="0"/>
        <v>159.29649066167605</v>
      </c>
      <c r="G15" s="69">
        <f t="shared" si="0"/>
        <v>222.02254475568591</v>
      </c>
      <c r="H15" s="69">
        <f t="shared" si="0"/>
        <v>370.60256944516516</v>
      </c>
      <c r="I15" s="69">
        <f t="shared" si="0"/>
        <v>500.22357096087563</v>
      </c>
      <c r="J15" s="69">
        <f t="shared" si="0"/>
        <v>540.76328234596599</v>
      </c>
      <c r="K15" s="69">
        <f t="shared" si="0"/>
        <v>545.5488264624878</v>
      </c>
      <c r="L15" s="69">
        <f t="shared" si="0"/>
        <v>708.04285239539001</v>
      </c>
      <c r="M15" s="69">
        <f t="shared" si="0"/>
        <v>932.74456866532273</v>
      </c>
      <c r="N15" s="69">
        <f t="shared" si="0"/>
        <v>988.06046674896788</v>
      </c>
      <c r="O15" s="69">
        <f t="shared" si="0"/>
        <v>823.40030841229316</v>
      </c>
      <c r="P15" s="69">
        <f t="shared" si="0"/>
        <v>664.3866459984298</v>
      </c>
      <c r="Q15" s="69">
        <f t="shared" si="0"/>
        <v>1063.052667147073</v>
      </c>
      <c r="R15" s="69">
        <f t="shared" si="0"/>
        <v>917.45486044589597</v>
      </c>
      <c r="S15" s="69">
        <f t="shared" si="0"/>
        <v>1131.4592676967193</v>
      </c>
      <c r="T15" s="69">
        <f t="shared" si="0"/>
        <v>1198.1670013076669</v>
      </c>
      <c r="U15" s="69">
        <f t="shared" si="0"/>
        <v>1238.8780078424202</v>
      </c>
      <c r="V15" s="69">
        <f t="shared" si="0"/>
        <v>1241.4262400598875</v>
      </c>
      <c r="W15" s="69">
        <f t="shared" si="0"/>
        <v>1381.1916182282173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126.05691747671615</v>
      </c>
      <c r="C16" s="72">
        <f>IF(RES_hh_tes!C16=0,0,1000*11630*RES_hh_tes!C16/RES_hh_num!C$3)</f>
        <v>126.6040703025799</v>
      </c>
      <c r="D16" s="72">
        <f>IF(RES_hh_tes!D16=0,0,1000*11630*RES_hh_tes!D16/RES_hh_num!D$3)</f>
        <v>128.7628042260302</v>
      </c>
      <c r="E16" s="72">
        <f>IF(RES_hh_tes!E16=0,0,1000*11630*RES_hh_tes!E16/RES_hh_num!E$3)</f>
        <v>328.70451346703175</v>
      </c>
      <c r="F16" s="72">
        <f>IF(RES_hh_tes!F16=0,0,1000*11630*RES_hh_tes!F16/RES_hh_num!F$3)</f>
        <v>159.29649066167605</v>
      </c>
      <c r="G16" s="72">
        <f>IF(RES_hh_tes!G16=0,0,1000*11630*RES_hh_tes!G16/RES_hh_num!G$3)</f>
        <v>222.02254475568591</v>
      </c>
      <c r="H16" s="72">
        <f>IF(RES_hh_tes!H16=0,0,1000*11630*RES_hh_tes!H16/RES_hh_num!H$3)</f>
        <v>370.60256944516516</v>
      </c>
      <c r="I16" s="72">
        <f>IF(RES_hh_tes!I16=0,0,1000*11630*RES_hh_tes!I16/RES_hh_num!I$3)</f>
        <v>500.22357096087563</v>
      </c>
      <c r="J16" s="72">
        <f>IF(RES_hh_tes!J16=0,0,1000*11630*RES_hh_tes!J16/RES_hh_num!J$3)</f>
        <v>540.76328234596599</v>
      </c>
      <c r="K16" s="72">
        <f>IF(RES_hh_tes!K16=0,0,1000*11630*RES_hh_tes!K16/RES_hh_num!K$3)</f>
        <v>545.5488264624878</v>
      </c>
      <c r="L16" s="72">
        <f>IF(RES_hh_tes!L16=0,0,1000*11630*RES_hh_tes!L16/RES_hh_num!L$3)</f>
        <v>708.04285239539001</v>
      </c>
      <c r="M16" s="72">
        <f>IF(RES_hh_tes!M16=0,0,1000*11630*RES_hh_tes!M16/RES_hh_num!M$3)</f>
        <v>932.74456866532273</v>
      </c>
      <c r="N16" s="72">
        <f>IF(RES_hh_tes!N16=0,0,1000*11630*RES_hh_tes!N16/RES_hh_num!N$3)</f>
        <v>988.06046674896788</v>
      </c>
      <c r="O16" s="72">
        <f>IF(RES_hh_tes!O16=0,0,1000*11630*RES_hh_tes!O16/RES_hh_num!O$3)</f>
        <v>823.40030841229316</v>
      </c>
      <c r="P16" s="72">
        <f>IF(RES_hh_tes!P16=0,0,1000*11630*RES_hh_tes!P16/RES_hh_num!P$3)</f>
        <v>664.3866459984298</v>
      </c>
      <c r="Q16" s="72">
        <f>IF(RES_hh_tes!Q16=0,0,1000*11630*RES_hh_tes!Q16/RES_hh_num!Q$3)</f>
        <v>1063.052667147073</v>
      </c>
      <c r="R16" s="72">
        <f>IF(RES_hh_tes!R16=0,0,1000*11630*RES_hh_tes!R16/RES_hh_num!R$3)</f>
        <v>917.45486044589597</v>
      </c>
      <c r="S16" s="72">
        <f>IF(RES_hh_tes!S16=0,0,1000*11630*RES_hh_tes!S16/RES_hh_num!S$3)</f>
        <v>1131.4592676967193</v>
      </c>
      <c r="T16" s="72">
        <f>IF(RES_hh_tes!T16=0,0,1000*11630*RES_hh_tes!T16/RES_hh_num!T$3)</f>
        <v>1198.1670013076669</v>
      </c>
      <c r="U16" s="72">
        <f>IF(RES_hh_tes!U16=0,0,1000*11630*RES_hh_tes!U16/RES_hh_num!U$3)</f>
        <v>1238.8780078424202</v>
      </c>
      <c r="V16" s="72">
        <f>IF(RES_hh_tes!V16=0,0,1000*11630*RES_hh_tes!V16/RES_hh_num!V$3)</f>
        <v>1241.4262400598875</v>
      </c>
      <c r="W16" s="72">
        <f>IF(RES_hh_tes!W16=0,0,1000*11630*RES_hh_tes!W16/RES_hh_num!W$3)</f>
        <v>1381.1916182282173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891.26415658008182</v>
      </c>
      <c r="C17" s="69">
        <f>IF(RES_hh_tes!C17=0,0,1000*11630*RES_hh_tes!C17/RES_hh_num!C17)</f>
        <v>885.37455190927915</v>
      </c>
      <c r="D17" s="69">
        <f>IF(RES_hh_tes!D17=0,0,1000*11630*RES_hh_tes!D17/RES_hh_num!D17)</f>
        <v>946.74941750219591</v>
      </c>
      <c r="E17" s="69">
        <f>IF(RES_hh_tes!E17=0,0,1000*11630*RES_hh_tes!E17/RES_hh_num!E17)</f>
        <v>882.85672404441198</v>
      </c>
      <c r="F17" s="69">
        <f>IF(RES_hh_tes!F17=0,0,1000*11630*RES_hh_tes!F17/RES_hh_num!F17)</f>
        <v>975.93912609819654</v>
      </c>
      <c r="G17" s="69">
        <f>IF(RES_hh_tes!G17=0,0,1000*11630*RES_hh_tes!G17/RES_hh_num!G17)</f>
        <v>1018.3145928054743</v>
      </c>
      <c r="H17" s="69">
        <f>IF(RES_hh_tes!H17=0,0,1000*11630*RES_hh_tes!H17/RES_hh_num!H17)</f>
        <v>1066.9568380365195</v>
      </c>
      <c r="I17" s="69">
        <f>IF(RES_hh_tes!I17=0,0,1000*11630*RES_hh_tes!I17/RES_hh_num!I17)</f>
        <v>1043.9146184079359</v>
      </c>
      <c r="J17" s="69">
        <f>IF(RES_hh_tes!J17=0,0,1000*11630*RES_hh_tes!J17/RES_hh_num!J17)</f>
        <v>1089.1498156834411</v>
      </c>
      <c r="K17" s="69">
        <f>IF(RES_hh_tes!K17=0,0,1000*11630*RES_hh_tes!K17/RES_hh_num!K17)</f>
        <v>1064.5683639554047</v>
      </c>
      <c r="L17" s="69">
        <f>IF(RES_hh_tes!L17=0,0,1000*11630*RES_hh_tes!L17/RES_hh_num!L17)</f>
        <v>1081.6977598218696</v>
      </c>
      <c r="M17" s="69">
        <f>IF(RES_hh_tes!M17=0,0,1000*11630*RES_hh_tes!M17/RES_hh_num!M17)</f>
        <v>1029.9256968918269</v>
      </c>
      <c r="N17" s="69">
        <f>IF(RES_hh_tes!N17=0,0,1000*11630*RES_hh_tes!N17/RES_hh_num!N17)</f>
        <v>1040.0424305707547</v>
      </c>
      <c r="O17" s="69">
        <f>IF(RES_hh_tes!O17=0,0,1000*11630*RES_hh_tes!O17/RES_hh_num!O17)</f>
        <v>1021.9667944301008</v>
      </c>
      <c r="P17" s="69">
        <f>IF(RES_hh_tes!P17=0,0,1000*11630*RES_hh_tes!P17/RES_hh_num!P17)</f>
        <v>1017.8436883454852</v>
      </c>
      <c r="Q17" s="69">
        <f>IF(RES_hh_tes!Q17=0,0,1000*11630*RES_hh_tes!Q17/RES_hh_num!Q17)</f>
        <v>1012.9497844049311</v>
      </c>
      <c r="R17" s="69">
        <f>IF(RES_hh_tes!R17=0,0,1000*11630*RES_hh_tes!R17/RES_hh_num!R17)</f>
        <v>1048.1680694905363</v>
      </c>
      <c r="S17" s="69">
        <f>IF(RES_hh_tes!S17=0,0,1000*11630*RES_hh_tes!S17/RES_hh_num!S17)</f>
        <v>1083.5726855911864</v>
      </c>
      <c r="T17" s="69">
        <f>IF(RES_hh_tes!T17=0,0,1000*11630*RES_hh_tes!T17/RES_hh_num!T17)</f>
        <v>1095.2129838893356</v>
      </c>
      <c r="U17" s="69">
        <f>IF(RES_hh_tes!U17=0,0,1000*11630*RES_hh_tes!U17/RES_hh_num!U17)</f>
        <v>1110.2598138555827</v>
      </c>
      <c r="V17" s="69">
        <f>IF(RES_hh_tes!V17=0,0,1000*11630*RES_hh_tes!V17/RES_hh_num!V17)</f>
        <v>1131.3466695253351</v>
      </c>
      <c r="W17" s="69">
        <f>IF(RES_hh_tes!W17=0,0,1000*11630*RES_hh_tes!W17/RES_hh_num!W17)</f>
        <v>1223.5049543227983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1074.8465973986986</v>
      </c>
      <c r="C18" s="72">
        <f>IF(RES_hh_tes!C18=0,0,1000*11630*RES_hh_tes!C18/RES_hh_num!C18)</f>
        <v>561.61338462698893</v>
      </c>
      <c r="D18" s="72">
        <f>IF(RES_hh_tes!D18=0,0,1000*11630*RES_hh_tes!D18/RES_hh_num!D18)</f>
        <v>847.8535165346575</v>
      </c>
      <c r="E18" s="72">
        <f>IF(RES_hh_tes!E18=0,0,1000*11630*RES_hh_tes!E18/RES_hh_num!E18)</f>
        <v>1105.2637223931367</v>
      </c>
      <c r="F18" s="72">
        <f>IF(RES_hh_tes!F18=0,0,1000*11630*RES_hh_tes!F18/RES_hh_num!F18)</f>
        <v>821.40429665875604</v>
      </c>
      <c r="G18" s="72">
        <f>IF(RES_hh_tes!G18=0,0,1000*11630*RES_hh_tes!G18/RES_hh_num!G18)</f>
        <v>1248.9049256229757</v>
      </c>
      <c r="H18" s="72">
        <f>IF(RES_hh_tes!H18=0,0,1000*11630*RES_hh_tes!H18/RES_hh_num!H18)</f>
        <v>1154.7401238179627</v>
      </c>
      <c r="I18" s="72">
        <f>IF(RES_hh_tes!I18=0,0,1000*11630*RES_hh_tes!I18/RES_hh_num!I18)</f>
        <v>701.37508528636511</v>
      </c>
      <c r="J18" s="72">
        <f>IF(RES_hh_tes!J18=0,0,1000*11630*RES_hh_tes!J18/RES_hh_num!J18)</f>
        <v>757.26004138734788</v>
      </c>
      <c r="K18" s="72">
        <f>IF(RES_hh_tes!K18=0,0,1000*11630*RES_hh_tes!K18/RES_hh_num!K18)</f>
        <v>616.72651430777034</v>
      </c>
      <c r="L18" s="72">
        <f>IF(RES_hh_tes!L18=0,0,1000*11630*RES_hh_tes!L18/RES_hh_num!L18)</f>
        <v>1188.3354058546363</v>
      </c>
      <c r="M18" s="72">
        <f>IF(RES_hh_tes!M18=0,0,1000*11630*RES_hh_tes!M18/RES_hh_num!M18)</f>
        <v>1118.1480990760922</v>
      </c>
      <c r="N18" s="72">
        <f>IF(RES_hh_tes!N18=0,0,1000*11630*RES_hh_tes!N18/RES_hh_num!N18)</f>
        <v>1202.1382132882545</v>
      </c>
      <c r="O18" s="72">
        <f>IF(RES_hh_tes!O18=0,0,1000*11630*RES_hh_tes!O18/RES_hh_num!O18)</f>
        <v>1292.608996741383</v>
      </c>
      <c r="P18" s="72">
        <f>IF(RES_hh_tes!P18=0,0,1000*11630*RES_hh_tes!P18/RES_hh_num!P18)</f>
        <v>1182.0783859008654</v>
      </c>
      <c r="Q18" s="72">
        <f>IF(RES_hh_tes!Q18=0,0,1000*11630*RES_hh_tes!Q18/RES_hh_num!Q18)</f>
        <v>961.76393354487232</v>
      </c>
      <c r="R18" s="72">
        <f>IF(RES_hh_tes!R18=0,0,1000*11630*RES_hh_tes!R18/RES_hh_num!R18)</f>
        <v>792.66465752576721</v>
      </c>
      <c r="S18" s="72">
        <f>IF(RES_hh_tes!S18=0,0,1000*11630*RES_hh_tes!S18/RES_hh_num!S18)</f>
        <v>1198.4066176476529</v>
      </c>
      <c r="T18" s="72">
        <f>IF(RES_hh_tes!T18=0,0,1000*11630*RES_hh_tes!T18/RES_hh_num!T18)</f>
        <v>1234.4644618491279</v>
      </c>
      <c r="U18" s="72">
        <f>IF(RES_hh_tes!U18=0,0,1000*11630*RES_hh_tes!U18/RES_hh_num!U18)</f>
        <v>989.14429482939499</v>
      </c>
      <c r="V18" s="72">
        <f>IF(RES_hh_tes!V18=0,0,1000*11630*RES_hh_tes!V18/RES_hh_num!V18)</f>
        <v>1171.6163011508545</v>
      </c>
      <c r="W18" s="72">
        <f>IF(RES_hh_tes!W18=0,0,1000*11630*RES_hh_tes!W18/RES_hh_num!W18)</f>
        <v>1144.1487571999692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869.43519898379111</v>
      </c>
      <c r="C19" s="72">
        <f>IF(RES_hh_tes!C19=0,0,1000*11630*RES_hh_tes!C19/RES_hh_num!C19)</f>
        <v>911.80016674742035</v>
      </c>
      <c r="D19" s="72">
        <f>IF(RES_hh_tes!D19=0,0,1000*11630*RES_hh_tes!D19/RES_hh_num!D19)</f>
        <v>892.4163583941164</v>
      </c>
      <c r="E19" s="72">
        <f>IF(RES_hh_tes!E19=0,0,1000*11630*RES_hh_tes!E19/RES_hh_num!E19)</f>
        <v>963.54754195379758</v>
      </c>
      <c r="F19" s="72">
        <f>IF(RES_hh_tes!F19=0,0,1000*11630*RES_hh_tes!F19/RES_hh_num!F19)</f>
        <v>977.09836145564964</v>
      </c>
      <c r="G19" s="72">
        <f>IF(RES_hh_tes!G19=0,0,1000*11630*RES_hh_tes!G19/RES_hh_num!G19)</f>
        <v>998.71889195658571</v>
      </c>
      <c r="H19" s="72">
        <f>IF(RES_hh_tes!H19=0,0,1000*11630*RES_hh_tes!H19/RES_hh_num!H19)</f>
        <v>1035.5636004945588</v>
      </c>
      <c r="I19" s="72">
        <f>IF(RES_hh_tes!I19=0,0,1000*11630*RES_hh_tes!I19/RES_hh_num!I19)</f>
        <v>1015.6728680103608</v>
      </c>
      <c r="J19" s="72">
        <f>IF(RES_hh_tes!J19=0,0,1000*11630*RES_hh_tes!J19/RES_hh_num!J19)</f>
        <v>1135.6717408779036</v>
      </c>
      <c r="K19" s="72">
        <f>IF(RES_hh_tes!K19=0,0,1000*11630*RES_hh_tes!K19/RES_hh_num!K19)</f>
        <v>1222.6883824171002</v>
      </c>
      <c r="L19" s="72">
        <f>IF(RES_hh_tes!L19=0,0,1000*11630*RES_hh_tes!L19/RES_hh_num!L19)</f>
        <v>1144.7774277591202</v>
      </c>
      <c r="M19" s="72">
        <f>IF(RES_hh_tes!M19=0,0,1000*11630*RES_hh_tes!M19/RES_hh_num!M19)</f>
        <v>1030.2010864012095</v>
      </c>
      <c r="N19" s="72">
        <f>IF(RES_hh_tes!N19=0,0,1000*11630*RES_hh_tes!N19/RES_hh_num!N19)</f>
        <v>1011.9278399362948</v>
      </c>
      <c r="O19" s="72">
        <f>IF(RES_hh_tes!O19=0,0,1000*11630*RES_hh_tes!O19/RES_hh_num!O19)</f>
        <v>1033.3026879167257</v>
      </c>
      <c r="P19" s="72">
        <f>IF(RES_hh_tes!P19=0,0,1000*11630*RES_hh_tes!P19/RES_hh_num!P19)</f>
        <v>973.41957085933063</v>
      </c>
      <c r="Q19" s="72">
        <f>IF(RES_hh_tes!Q19=0,0,1000*11630*RES_hh_tes!Q19/RES_hh_num!Q19)</f>
        <v>1003.3707557158756</v>
      </c>
      <c r="R19" s="72">
        <f>IF(RES_hh_tes!R19=0,0,1000*11630*RES_hh_tes!R19/RES_hh_num!R19)</f>
        <v>1078.772329327157</v>
      </c>
      <c r="S19" s="72">
        <f>IF(RES_hh_tes!S19=0,0,1000*11630*RES_hh_tes!S19/RES_hh_num!S19)</f>
        <v>1087.5473232491076</v>
      </c>
      <c r="T19" s="72">
        <f>IF(RES_hh_tes!T19=0,0,1000*11630*RES_hh_tes!T19/RES_hh_num!T19)</f>
        <v>1062.9341251127794</v>
      </c>
      <c r="U19" s="72">
        <f>IF(RES_hh_tes!U19=0,0,1000*11630*RES_hh_tes!U19/RES_hh_num!U19)</f>
        <v>1143.4335246977153</v>
      </c>
      <c r="V19" s="72">
        <f>IF(RES_hh_tes!V19=0,0,1000*11630*RES_hh_tes!V19/RES_hh_num!V19)</f>
        <v>1129.0244738600363</v>
      </c>
      <c r="W19" s="72">
        <f>IF(RES_hh_tes!W19=0,0,1000*11630*RES_hh_tes!W19/RES_hh_num!W19)</f>
        <v>1197.0799753824163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816.33034420078491</v>
      </c>
      <c r="C20" s="72">
        <f>IF(RES_hh_tes!C20=0,0,1000*11630*RES_hh_tes!C20/RES_hh_num!C20)</f>
        <v>826.28803405208907</v>
      </c>
      <c r="D20" s="72">
        <f>IF(RES_hh_tes!D20=0,0,1000*11630*RES_hh_tes!D20/RES_hh_num!D20)</f>
        <v>966.2736901382965</v>
      </c>
      <c r="E20" s="72">
        <f>IF(RES_hh_tes!E20=0,0,1000*11630*RES_hh_tes!E20/RES_hh_num!E20)</f>
        <v>936.03610975756931</v>
      </c>
      <c r="F20" s="72">
        <f>IF(RES_hh_tes!F20=0,0,1000*11630*RES_hh_tes!F20/RES_hh_num!F20)</f>
        <v>1004.5233492193171</v>
      </c>
      <c r="G20" s="72">
        <f>IF(RES_hh_tes!G20=0,0,1000*11630*RES_hh_tes!G20/RES_hh_num!G20)</f>
        <v>991.97499687018865</v>
      </c>
      <c r="H20" s="72">
        <f>IF(RES_hh_tes!H20=0,0,1000*11630*RES_hh_tes!H20/RES_hh_num!H20)</f>
        <v>1059.7374029367427</v>
      </c>
      <c r="I20" s="72">
        <f>IF(RES_hh_tes!I20=0,0,1000*11630*RES_hh_tes!I20/RES_hh_num!I20)</f>
        <v>1060.2251280412754</v>
      </c>
      <c r="J20" s="72">
        <f>IF(RES_hh_tes!J20=0,0,1000*11630*RES_hh_tes!J20/RES_hh_num!J20)</f>
        <v>989.55999114677718</v>
      </c>
      <c r="K20" s="72">
        <f>IF(RES_hh_tes!K20=0,0,1000*11630*RES_hh_tes!K20/RES_hh_num!K20)</f>
        <v>1113.3997768487714</v>
      </c>
      <c r="L20" s="72">
        <f>IF(RES_hh_tes!L20=0,0,1000*11630*RES_hh_tes!L20/RES_hh_num!L20)</f>
        <v>1131.3529974533576</v>
      </c>
      <c r="M20" s="72">
        <f>IF(RES_hh_tes!M20=0,0,1000*11630*RES_hh_tes!M20/RES_hh_num!M20)</f>
        <v>927.63225500539966</v>
      </c>
      <c r="N20" s="72">
        <f>IF(RES_hh_tes!N20=0,0,1000*11630*RES_hh_tes!N20/RES_hh_num!N20)</f>
        <v>1016.6939145608387</v>
      </c>
      <c r="O20" s="72">
        <f>IF(RES_hh_tes!O20=0,0,1000*11630*RES_hh_tes!O20/RES_hh_num!O20)</f>
        <v>1062.8463052912889</v>
      </c>
      <c r="P20" s="72">
        <f>IF(RES_hh_tes!P20=0,0,1000*11630*RES_hh_tes!P20/RES_hh_num!P20)</f>
        <v>1033.69629930725</v>
      </c>
      <c r="Q20" s="72">
        <f>IF(RES_hh_tes!Q20=0,0,1000*11630*RES_hh_tes!Q20/RES_hh_num!Q20)</f>
        <v>1003.4112648333274</v>
      </c>
      <c r="R20" s="72">
        <f>IF(RES_hh_tes!R20=0,0,1000*11630*RES_hh_tes!R20/RES_hh_num!R20)</f>
        <v>908.22664280678771</v>
      </c>
      <c r="S20" s="72">
        <f>IF(RES_hh_tes!S20=0,0,1000*11630*RES_hh_tes!S20/RES_hh_num!S20)</f>
        <v>1178.5915711112773</v>
      </c>
      <c r="T20" s="72">
        <f>IF(RES_hh_tes!T20=0,0,1000*11630*RES_hh_tes!T20/RES_hh_num!T20)</f>
        <v>1242.1655248989898</v>
      </c>
      <c r="U20" s="72">
        <f>IF(RES_hh_tes!U20=0,0,1000*11630*RES_hh_tes!U20/RES_hh_num!U20)</f>
        <v>977.56737006136302</v>
      </c>
      <c r="V20" s="72">
        <f>IF(RES_hh_tes!V20=0,0,1000*11630*RES_hh_tes!V20/RES_hh_num!V20)</f>
        <v>1143.366902098378</v>
      </c>
      <c r="W20" s="72">
        <f>IF(RES_hh_tes!W20=0,0,1000*11630*RES_hh_tes!W20/RES_hh_num!W20)</f>
        <v>1159.5986213889321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890.47620147183818</v>
      </c>
      <c r="C21" s="72">
        <f>IF(RES_hh_tes!C21=0,0,1000*11630*RES_hh_tes!C21/RES_hh_num!C21)</f>
        <v>891.44346259400504</v>
      </c>
      <c r="D21" s="72">
        <f>IF(RES_hh_tes!D21=0,0,1000*11630*RES_hh_tes!D21/RES_hh_num!D21)</f>
        <v>925.91882102496663</v>
      </c>
      <c r="E21" s="72">
        <f>IF(RES_hh_tes!E21=0,0,1000*11630*RES_hh_tes!E21/RES_hh_num!E21)</f>
        <v>899.60482816810895</v>
      </c>
      <c r="F21" s="72">
        <f>IF(RES_hh_tes!F21=0,0,1000*11630*RES_hh_tes!F21/RES_hh_num!F21)</f>
        <v>956.12319312770637</v>
      </c>
      <c r="G21" s="72">
        <f>IF(RES_hh_tes!G21=0,0,1000*11630*RES_hh_tes!G21/RES_hh_num!G21)</f>
        <v>1017.8244839716654</v>
      </c>
      <c r="H21" s="72">
        <f>IF(RES_hh_tes!H21=0,0,1000*11630*RES_hh_tes!H21/RES_hh_num!H21)</f>
        <v>1073.2579810553561</v>
      </c>
      <c r="I21" s="72">
        <f>IF(RES_hh_tes!I21=0,0,1000*11630*RES_hh_tes!I21/RES_hh_num!I21)</f>
        <v>1032.0448024253237</v>
      </c>
      <c r="J21" s="72">
        <f>IF(RES_hh_tes!J21=0,0,1000*11630*RES_hh_tes!J21/RES_hh_num!J21)</f>
        <v>1108.6280909329278</v>
      </c>
      <c r="K21" s="72">
        <f>IF(RES_hh_tes!K21=0,0,1000*11630*RES_hh_tes!K21/RES_hh_num!K21)</f>
        <v>1072.8472342419032</v>
      </c>
      <c r="L21" s="72">
        <f>IF(RES_hh_tes!L21=0,0,1000*11630*RES_hh_tes!L21/RES_hh_num!L21)</f>
        <v>1098.0401094970969</v>
      </c>
      <c r="M21" s="72">
        <f>IF(RES_hh_tes!M21=0,0,1000*11630*RES_hh_tes!M21/RES_hh_num!M21)</f>
        <v>1029.3280987489095</v>
      </c>
      <c r="N21" s="72">
        <f>IF(RES_hh_tes!N21=0,0,1000*11630*RES_hh_tes!N21/RES_hh_num!N21)</f>
        <v>1032.565889431967</v>
      </c>
      <c r="O21" s="72">
        <f>IF(RES_hh_tes!O21=0,0,1000*11630*RES_hh_tes!O21/RES_hh_num!O21)</f>
        <v>1014.7732159607403</v>
      </c>
      <c r="P21" s="72">
        <f>IF(RES_hh_tes!P21=0,0,1000*11630*RES_hh_tes!P21/RES_hh_num!P21)</f>
        <v>1028.5911571049987</v>
      </c>
      <c r="Q21" s="72">
        <f>IF(RES_hh_tes!Q21=0,0,1000*11630*RES_hh_tes!Q21/RES_hh_num!Q21)</f>
        <v>973.26678205108647</v>
      </c>
      <c r="R21" s="72">
        <f>IF(RES_hh_tes!R21=0,0,1000*11630*RES_hh_tes!R21/RES_hh_num!R21)</f>
        <v>1040.9454945504401</v>
      </c>
      <c r="S21" s="72">
        <f>IF(RES_hh_tes!S21=0,0,1000*11630*RES_hh_tes!S21/RES_hh_num!S21)</f>
        <v>1092.7052731490062</v>
      </c>
      <c r="T21" s="72">
        <f>IF(RES_hh_tes!T21=0,0,1000*11630*RES_hh_tes!T21/RES_hh_num!T21)</f>
        <v>1092.2439005396127</v>
      </c>
      <c r="U21" s="72">
        <f>IF(RES_hh_tes!U21=0,0,1000*11630*RES_hh_tes!U21/RES_hh_num!U21)</f>
        <v>1100.6140114175955</v>
      </c>
      <c r="V21" s="72">
        <f>IF(RES_hh_tes!V21=0,0,1000*11630*RES_hh_tes!V21/RES_hh_num!V21)</f>
        <v>1141.6790782823941</v>
      </c>
      <c r="W21" s="72">
        <f>IF(RES_hh_tes!W21=0,0,1000*11630*RES_hh_tes!W21/RES_hh_num!W21)</f>
        <v>1222.6297554067526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879.38127370222503</v>
      </c>
      <c r="C22" s="72">
        <f>IF(RES_hh_tes!C22=0,0,1000*11630*RES_hh_tes!C22/RES_hh_num!C22)</f>
        <v>910.42854160571972</v>
      </c>
      <c r="D22" s="72">
        <f>IF(RES_hh_tes!D22=0,0,1000*11630*RES_hh_tes!D22/RES_hh_num!D22)</f>
        <v>884.41986826037316</v>
      </c>
      <c r="E22" s="72">
        <f>IF(RES_hh_tes!E22=0,0,1000*11630*RES_hh_tes!E22/RES_hh_num!E22)</f>
        <v>959.33809247529268</v>
      </c>
      <c r="F22" s="72">
        <f>IF(RES_hh_tes!F22=0,0,1000*11630*RES_hh_tes!F22/RES_hh_num!F22)</f>
        <v>967.92240856376804</v>
      </c>
      <c r="G22" s="72">
        <f>IF(RES_hh_tes!G22=0,0,1000*11630*RES_hh_tes!G22/RES_hh_num!G22)</f>
        <v>1003.7373864175556</v>
      </c>
      <c r="H22" s="72">
        <f>IF(RES_hh_tes!H22=0,0,1000*11630*RES_hh_tes!H22/RES_hh_num!H22)</f>
        <v>1033.8393603217178</v>
      </c>
      <c r="I22" s="72">
        <f>IF(RES_hh_tes!I22=0,0,1000*11630*RES_hh_tes!I22/RES_hh_num!I22)</f>
        <v>1067.1143234235321</v>
      </c>
      <c r="J22" s="72">
        <f>IF(RES_hh_tes!J22=0,0,1000*11630*RES_hh_tes!J22/RES_hh_num!J22)</f>
        <v>1044.3529052330337</v>
      </c>
      <c r="K22" s="72">
        <f>IF(RES_hh_tes!K22=0,0,1000*11630*RES_hh_tes!K22/RES_hh_num!K22)</f>
        <v>1075.6634604610363</v>
      </c>
      <c r="L22" s="72">
        <f>IF(RES_hh_tes!L22=0,0,1000*11630*RES_hh_tes!L22/RES_hh_num!L22)</f>
        <v>1079.2977112133913</v>
      </c>
      <c r="M22" s="72">
        <f>IF(RES_hh_tes!M22=0,0,1000*11630*RES_hh_tes!M22/RES_hh_num!M22)</f>
        <v>1065.8095826253289</v>
      </c>
      <c r="N22" s="72">
        <f>IF(RES_hh_tes!N22=0,0,1000*11630*RES_hh_tes!N22/RES_hh_num!N22)</f>
        <v>1057.4524006996683</v>
      </c>
      <c r="O22" s="72">
        <f>IF(RES_hh_tes!O22=0,0,1000*11630*RES_hh_tes!O22/RES_hh_num!O22)</f>
        <v>1021.5738880539091</v>
      </c>
      <c r="P22" s="72">
        <f>IF(RES_hh_tes!P22=0,0,1000*11630*RES_hh_tes!P22/RES_hh_num!P22)</f>
        <v>1019.6137104434349</v>
      </c>
      <c r="Q22" s="72">
        <f>IF(RES_hh_tes!Q22=0,0,1000*11630*RES_hh_tes!Q22/RES_hh_num!Q22)</f>
        <v>1020.7328773765203</v>
      </c>
      <c r="R22" s="72">
        <f>IF(RES_hh_tes!R22=0,0,1000*11630*RES_hh_tes!R22/RES_hh_num!R22)</f>
        <v>1074.1009428326552</v>
      </c>
      <c r="S22" s="72">
        <f>IF(RES_hh_tes!S22=0,0,1000*11630*RES_hh_tes!S22/RES_hh_num!S22)</f>
        <v>1075.7824634101896</v>
      </c>
      <c r="T22" s="72">
        <f>IF(RES_hh_tes!T22=0,0,1000*11630*RES_hh_tes!T22/RES_hh_num!T22)</f>
        <v>1078.9035718211135</v>
      </c>
      <c r="U22" s="72">
        <f>IF(RES_hh_tes!U22=0,0,1000*11630*RES_hh_tes!U22/RES_hh_num!U22)</f>
        <v>1074.5596490969842</v>
      </c>
      <c r="V22" s="72">
        <f>IF(RES_hh_tes!V22=0,0,1000*11630*RES_hh_tes!V22/RES_hh_num!V22)</f>
        <v>1146.4572185235427</v>
      </c>
      <c r="W22" s="72">
        <f>IF(RES_hh_tes!W22=0,0,1000*11630*RES_hh_tes!W22/RES_hh_num!W22)</f>
        <v>1195.2402416883042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807.7260578211409</v>
      </c>
      <c r="C24" s="72">
        <f>IF(RES_hh_tes!C24=0,0,1000*11630*RES_hh_tes!C24/RES_hh_num!C24)</f>
        <v>890.48829014554235</v>
      </c>
      <c r="D24" s="72">
        <f>IF(RES_hh_tes!D24=0,0,1000*11630*RES_hh_tes!D24/RES_hh_num!D24)</f>
        <v>893.02646203398399</v>
      </c>
      <c r="E24" s="72">
        <f>IF(RES_hh_tes!E24=0,0,1000*11630*RES_hh_tes!E24/RES_hh_num!E24)</f>
        <v>935.87189975431852</v>
      </c>
      <c r="F24" s="72">
        <f>IF(RES_hh_tes!F24=0,0,1000*11630*RES_hh_tes!F24/RES_hh_num!F24)</f>
        <v>970.23441508541543</v>
      </c>
      <c r="G24" s="72">
        <f>IF(RES_hh_tes!G24=0,0,1000*11630*RES_hh_tes!G24/RES_hh_num!G24)</f>
        <v>1013.2648267101375</v>
      </c>
      <c r="H24" s="72">
        <f>IF(RES_hh_tes!H24=0,0,1000*11630*RES_hh_tes!H24/RES_hh_num!H24)</f>
        <v>1029.4230498933309</v>
      </c>
      <c r="I24" s="72">
        <f>IF(RES_hh_tes!I24=0,0,1000*11630*RES_hh_tes!I24/RES_hh_num!I24)</f>
        <v>1052.8912542004573</v>
      </c>
      <c r="J24" s="72">
        <f>IF(RES_hh_tes!J24=0,0,1000*11630*RES_hh_tes!J24/RES_hh_num!J24)</f>
        <v>1062.4948961261312</v>
      </c>
      <c r="K24" s="72">
        <f>IF(RES_hh_tes!K24=0,0,1000*11630*RES_hh_tes!K24/RES_hh_num!K24)</f>
        <v>1098.2002873151384</v>
      </c>
      <c r="L24" s="72">
        <f>IF(RES_hh_tes!L24=0,0,1000*11630*RES_hh_tes!L24/RES_hh_num!L24)</f>
        <v>1105.742663102958</v>
      </c>
      <c r="M24" s="72">
        <f>IF(RES_hh_tes!M24=0,0,1000*11630*RES_hh_tes!M24/RES_hh_num!M24)</f>
        <v>979.4548390768631</v>
      </c>
      <c r="N24" s="72">
        <f>IF(RES_hh_tes!N24=0,0,1000*11630*RES_hh_tes!N24/RES_hh_num!N24)</f>
        <v>1042.6102595865912</v>
      </c>
      <c r="O24" s="72">
        <f>IF(RES_hh_tes!O24=0,0,1000*11630*RES_hh_tes!O24/RES_hh_num!O24)</f>
        <v>1082.0019126442321</v>
      </c>
      <c r="P24" s="72">
        <f>IF(RES_hh_tes!P24=0,0,1000*11630*RES_hh_tes!P24/RES_hh_num!P24)</f>
        <v>1042.551420299832</v>
      </c>
      <c r="Q24" s="72">
        <f>IF(RES_hh_tes!Q24=0,0,1000*11630*RES_hh_tes!Q24/RES_hh_num!Q24)</f>
        <v>998.36416107546813</v>
      </c>
      <c r="R24" s="72">
        <f>IF(RES_hh_tes!R24=0,0,1000*11630*RES_hh_tes!R24/RES_hh_num!R24)</f>
        <v>1007.1018774788106</v>
      </c>
      <c r="S24" s="72">
        <f>IF(RES_hh_tes!S24=0,0,1000*11630*RES_hh_tes!S24/RES_hh_num!S24)</f>
        <v>1071.8753508507136</v>
      </c>
      <c r="T24" s="72">
        <f>IF(RES_hh_tes!T24=0,0,1000*11630*RES_hh_tes!T24/RES_hh_num!T24)</f>
        <v>1114.8608037504935</v>
      </c>
      <c r="U24" s="72">
        <f>IF(RES_hh_tes!U24=0,0,1000*11630*RES_hh_tes!U24/RES_hh_num!U24)</f>
        <v>1071.3325727757619</v>
      </c>
      <c r="V24" s="72">
        <f>IF(RES_hh_tes!V24=0,0,1000*11630*RES_hh_tes!V24/RES_hh_num!V24)</f>
        <v>1130.378218579244</v>
      </c>
      <c r="W24" s="72">
        <f>IF(RES_hh_tes!W24=0,0,1000*11630*RES_hh_tes!W24/RES_hh_num!W24)</f>
        <v>1215.5191273583421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902.36078664642662</v>
      </c>
      <c r="C25" s="74">
        <f>IF(RES_hh_tes!C25=0,0,1000*11630*RES_hh_tes!C25/RES_hh_num!C25)</f>
        <v>874.26934875397569</v>
      </c>
      <c r="D25" s="74">
        <f>IF(RES_hh_tes!D25=0,0,1000*11630*RES_hh_tes!D25/RES_hh_num!D25)</f>
        <v>956.98427757270815</v>
      </c>
      <c r="E25" s="74">
        <f>IF(RES_hh_tes!E25=0,0,1000*11630*RES_hh_tes!E25/RES_hh_num!E25)</f>
        <v>832.91205016173581</v>
      </c>
      <c r="F25" s="74">
        <f>IF(RES_hh_tes!F25=0,0,1000*11630*RES_hh_tes!F25/RES_hh_num!F25)</f>
        <v>964.00241272485823</v>
      </c>
      <c r="G25" s="74">
        <f>IF(RES_hh_tes!G25=0,0,1000*11630*RES_hh_tes!G25/RES_hh_num!G25)</f>
        <v>1002.5878259028882</v>
      </c>
      <c r="H25" s="74">
        <f>IF(RES_hh_tes!H25=0,0,1000*11630*RES_hh_tes!H25/RES_hh_num!H25)</f>
        <v>1050.6052290696252</v>
      </c>
      <c r="I25" s="74">
        <f>IF(RES_hh_tes!I25=0,0,1000*11630*RES_hh_tes!I25/RES_hh_num!I25)</f>
        <v>1013.6789875663585</v>
      </c>
      <c r="J25" s="74">
        <f>IF(RES_hh_tes!J25=0,0,1000*11630*RES_hh_tes!J25/RES_hh_num!J25)</f>
        <v>1058.7190663212129</v>
      </c>
      <c r="K25" s="74">
        <f>IF(RES_hh_tes!K25=0,0,1000*11630*RES_hh_tes!K25/RES_hh_num!K25)</f>
        <v>1000.990945346041</v>
      </c>
      <c r="L25" s="74">
        <f>IF(RES_hh_tes!L25=0,0,1000*11630*RES_hh_tes!L25/RES_hh_num!L25)</f>
        <v>1015.1860723122728</v>
      </c>
      <c r="M25" s="74">
        <f>IF(RES_hh_tes!M25=0,0,1000*11630*RES_hh_tes!M25/RES_hh_num!M25)</f>
        <v>974.79323410409972</v>
      </c>
      <c r="N25" s="74">
        <f>IF(RES_hh_tes!N25=0,0,1000*11630*RES_hh_tes!N25/RES_hh_num!N25)</f>
        <v>972.41982811459479</v>
      </c>
      <c r="O25" s="74">
        <f>IF(RES_hh_tes!O25=0,0,1000*11630*RES_hh_tes!O25/RES_hh_num!O25)</f>
        <v>936.75392886185875</v>
      </c>
      <c r="P25" s="74">
        <f>IF(RES_hh_tes!P25=0,0,1000*11630*RES_hh_tes!P25/RES_hh_num!P25)</f>
        <v>923.99222746669204</v>
      </c>
      <c r="Q25" s="74">
        <f>IF(RES_hh_tes!Q25=0,0,1000*11630*RES_hh_tes!Q25/RES_hh_num!Q25)</f>
        <v>933.20855140973254</v>
      </c>
      <c r="R25" s="74">
        <f>IF(RES_hh_tes!R25=0,0,1000*11630*RES_hh_tes!R25/RES_hh_num!R25)</f>
        <v>948.00165919918402</v>
      </c>
      <c r="S25" s="74">
        <f>IF(RES_hh_tes!S25=0,0,1000*11630*RES_hh_tes!S25/RES_hh_num!S25)</f>
        <v>962.56825719383846</v>
      </c>
      <c r="T25" s="74">
        <f>IF(RES_hh_tes!T25=0,0,1000*11630*RES_hh_tes!T25/RES_hh_num!T25)</f>
        <v>966.80332739664902</v>
      </c>
      <c r="U25" s="74">
        <f>IF(RES_hh_tes!U25=0,0,1000*11630*RES_hh_tes!U25/RES_hh_num!U25)</f>
        <v>982.99245703519398</v>
      </c>
      <c r="V25" s="74">
        <f>IF(RES_hh_tes!V25=0,0,1000*11630*RES_hh_tes!V25/RES_hh_num!V25)</f>
        <v>976.58459381709042</v>
      </c>
      <c r="W25" s="74">
        <f>IF(RES_hh_tes!W25=0,0,1000*11630*RES_hh_tes!W25/RES_hh_num!W25)</f>
        <v>1074.3417175986785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636.15544760582929</v>
      </c>
      <c r="C26" s="77">
        <f>IF(RES_hh_tes!C26=0,0,1000*11630*RES_hh_tes!C26/RES_hh_num!C26)</f>
        <v>631.87160369012997</v>
      </c>
      <c r="D26" s="77">
        <f>IF(RES_hh_tes!D26=0,0,1000*11630*RES_hh_tes!D26/RES_hh_num!D26)</f>
        <v>675.87765033020446</v>
      </c>
      <c r="E26" s="77">
        <f>IF(RES_hh_tes!E26=0,0,1000*11630*RES_hh_tes!E26/RES_hh_num!E26)</f>
        <v>630.17241379310349</v>
      </c>
      <c r="F26" s="77">
        <f>IF(RES_hh_tes!F26=0,0,1000*11630*RES_hh_tes!F26/RES_hh_num!F26)</f>
        <v>696.54468953206674</v>
      </c>
      <c r="G26" s="77">
        <f>IF(RES_hh_tes!G26=0,0,1000*11630*RES_hh_tes!G26/RES_hh_num!G26)</f>
        <v>726.8502245655153</v>
      </c>
      <c r="H26" s="77">
        <f>IF(RES_hh_tes!H26=0,0,1000*11630*RES_hh_tes!H26/RES_hh_num!H26)</f>
        <v>761.6352643419583</v>
      </c>
      <c r="I26" s="77">
        <f>IF(RES_hh_tes!I26=0,0,1000*11630*RES_hh_tes!I26/RES_hh_num!I26)</f>
        <v>745.03105590062171</v>
      </c>
      <c r="J26" s="77">
        <f>IF(RES_hh_tes!J26=0,0,1000*11630*RES_hh_tes!J26/RES_hh_num!J26)</f>
        <v>777.5203899425693</v>
      </c>
      <c r="K26" s="77">
        <f>IF(RES_hh_tes!K26=0,0,1000*11630*RES_hh_tes!K26/RES_hh_num!K26)</f>
        <v>759.95834949672383</v>
      </c>
      <c r="L26" s="77">
        <f>IF(RES_hh_tes!L26=0,0,1000*11630*RES_hh_tes!L26/RES_hh_num!L26)</f>
        <v>772.29198088350404</v>
      </c>
      <c r="M26" s="77">
        <f>IF(RES_hh_tes!M26=0,0,1000*11630*RES_hh_tes!M26/RES_hh_num!M26)</f>
        <v>735.23769870184094</v>
      </c>
      <c r="N26" s="77">
        <f>IF(RES_hh_tes!N26=0,0,1000*11630*RES_hh_tes!N26/RES_hh_num!N26)</f>
        <v>742.41358585148191</v>
      </c>
      <c r="O26" s="77">
        <f>IF(RES_hh_tes!O26=0,0,1000*11630*RES_hh_tes!O26/RES_hh_num!O26)</f>
        <v>734.92368915905047</v>
      </c>
      <c r="P26" s="77">
        <f>IF(RES_hh_tes!P26=0,0,1000*11630*RES_hh_tes!P26/RES_hh_num!P26)</f>
        <v>720.7003323643354</v>
      </c>
      <c r="Q26" s="77">
        <f>IF(RES_hh_tes!Q26=0,0,1000*11630*RES_hh_tes!Q26/RES_hh_num!Q26)</f>
        <v>708.36608083477222</v>
      </c>
      <c r="R26" s="77">
        <f>IF(RES_hh_tes!R26=0,0,1000*11630*RES_hh_tes!R26/RES_hh_num!R26)</f>
        <v>737.6968272620469</v>
      </c>
      <c r="S26" s="77">
        <f>IF(RES_hh_tes!S26=0,0,1000*11630*RES_hh_tes!S26/RES_hh_num!S26)</f>
        <v>765.38613455827408</v>
      </c>
      <c r="T26" s="77">
        <f>IF(RES_hh_tes!T26=0,0,1000*11630*RES_hh_tes!T26/RES_hh_num!T26)</f>
        <v>770.05870177462418</v>
      </c>
      <c r="U26" s="77">
        <f>IF(RES_hh_tes!U26=0,0,1000*11630*RES_hh_tes!U26/RES_hh_num!U26)</f>
        <v>787.0914449847013</v>
      </c>
      <c r="V26" s="77">
        <f>IF(RES_hh_tes!V26=0,0,1000*11630*RES_hh_tes!V26/RES_hh_num!V26)</f>
        <v>829.73827474604491</v>
      </c>
      <c r="W26" s="77">
        <f>IF(RES_hh_tes!W26=0,0,1000*11630*RES_hh_tes!W26/RES_hh_num!W26)</f>
        <v>865.1125722255415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880.32954247209295</v>
      </c>
      <c r="C27" s="69">
        <f>IF(RES_hh_tes!C27=0,0,1000*11630*RES_hh_tes!C27/RES_hh_num!C27)</f>
        <v>875.60671407442214</v>
      </c>
      <c r="D27" s="69">
        <f>IF(RES_hh_tes!D27=0,0,1000*11630*RES_hh_tes!D27/RES_hh_num!D27)</f>
        <v>920.46402981499523</v>
      </c>
      <c r="E27" s="69">
        <f>IF(RES_hh_tes!E27=0,0,1000*11630*RES_hh_tes!E27/RES_hh_num!E27)</f>
        <v>872.99916423448065</v>
      </c>
      <c r="F27" s="69">
        <f>IF(RES_hh_tes!F27=0,0,1000*11630*RES_hh_tes!F27/RES_hh_num!F27)</f>
        <v>925.03447850182056</v>
      </c>
      <c r="G27" s="69">
        <f>IF(RES_hh_tes!G27=0,0,1000*11630*RES_hh_tes!G27/RES_hh_num!G27)</f>
        <v>960.02124803399386</v>
      </c>
      <c r="H27" s="69">
        <f>IF(RES_hh_tes!H27=0,0,1000*11630*RES_hh_tes!H27/RES_hh_num!H27)</f>
        <v>980.91151231638071</v>
      </c>
      <c r="I27" s="69">
        <f>IF(RES_hh_tes!I27=0,0,1000*11630*RES_hh_tes!I27/RES_hh_num!I27)</f>
        <v>958.84391102434199</v>
      </c>
      <c r="J27" s="69">
        <f>IF(RES_hh_tes!J27=0,0,1000*11630*RES_hh_tes!J27/RES_hh_num!J27)</f>
        <v>988.71490150227817</v>
      </c>
      <c r="K27" s="69">
        <f>IF(RES_hh_tes!K27=0,0,1000*11630*RES_hh_tes!K27/RES_hh_num!K27)</f>
        <v>976.11210143861581</v>
      </c>
      <c r="L27" s="69">
        <f>IF(RES_hh_tes!L27=0,0,1000*11630*RES_hh_tes!L27/RES_hh_num!L27)</f>
        <v>943.77575838997041</v>
      </c>
      <c r="M27" s="69">
        <f>IF(RES_hh_tes!M27=0,0,1000*11630*RES_hh_tes!M27/RES_hh_num!M27)</f>
        <v>880.4107293267291</v>
      </c>
      <c r="N27" s="69">
        <f>IF(RES_hh_tes!N27=0,0,1000*11630*RES_hh_tes!N27/RES_hh_num!N27)</f>
        <v>852.33150402759532</v>
      </c>
      <c r="O27" s="69">
        <f>IF(RES_hh_tes!O27=0,0,1000*11630*RES_hh_tes!O27/RES_hh_num!O27)</f>
        <v>810.77902532002122</v>
      </c>
      <c r="P27" s="69">
        <f>IF(RES_hh_tes!P27=0,0,1000*11630*RES_hh_tes!P27/RES_hh_num!P27)</f>
        <v>779.75754924222917</v>
      </c>
      <c r="Q27" s="69">
        <f>IF(RES_hh_tes!Q27=0,0,1000*11630*RES_hh_tes!Q27/RES_hh_num!Q27)</f>
        <v>777.38564280803314</v>
      </c>
      <c r="R27" s="69">
        <f>IF(RES_hh_tes!R27=0,0,1000*11630*RES_hh_tes!R27/RES_hh_num!R27)</f>
        <v>798.04645085315383</v>
      </c>
      <c r="S27" s="69">
        <f>IF(RES_hh_tes!S27=0,0,1000*11630*RES_hh_tes!S27/RES_hh_num!S27)</f>
        <v>798.27224544332864</v>
      </c>
      <c r="T27" s="69">
        <f>IF(RES_hh_tes!T27=0,0,1000*11630*RES_hh_tes!T27/RES_hh_num!T27)</f>
        <v>776.52420493642762</v>
      </c>
      <c r="U27" s="69">
        <f>IF(RES_hh_tes!U27=0,0,1000*11630*RES_hh_tes!U27/RES_hh_num!U27)</f>
        <v>770.77300787456841</v>
      </c>
      <c r="V27" s="69">
        <f>IF(RES_hh_tes!V27=0,0,1000*11630*RES_hh_tes!V27/RES_hh_num!V27)</f>
        <v>771.24198704734749</v>
      </c>
      <c r="W27" s="69">
        <f>IF(RES_hh_tes!W27=0,0,1000*11630*RES_hh_tes!W27/RES_hh_num!W27)</f>
        <v>821.17456506099836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808.23988512996323</v>
      </c>
      <c r="C29" s="72">
        <f>IF(RES_hh_tes!C29=0,0,1000*11630*RES_hh_tes!C29/RES_hh_num!C29)</f>
        <v>954.02591165056936</v>
      </c>
      <c r="D29" s="72">
        <f>IF(RES_hh_tes!D29=0,0,1000*11630*RES_hh_tes!D29/RES_hh_num!D29)</f>
        <v>835.22417648673468</v>
      </c>
      <c r="E29" s="72">
        <f>IF(RES_hh_tes!E29=0,0,1000*11630*RES_hh_tes!E29/RES_hh_num!E29)</f>
        <v>988.42172950560325</v>
      </c>
      <c r="F29" s="72">
        <f>IF(RES_hh_tes!F29=0,0,1000*11630*RES_hh_tes!F29/RES_hh_num!F29)</f>
        <v>925.61232368591288</v>
      </c>
      <c r="G29" s="72">
        <f>IF(RES_hh_tes!G29=0,0,1000*11630*RES_hh_tes!G29/RES_hh_num!G29)</f>
        <v>939.09022443873482</v>
      </c>
      <c r="H29" s="72">
        <f>IF(RES_hh_tes!H29=0,0,1000*11630*RES_hh_tes!H29/RES_hh_num!H29)</f>
        <v>924.96204353913299</v>
      </c>
      <c r="I29" s="72">
        <f>IF(RES_hh_tes!I29=0,0,1000*11630*RES_hh_tes!I29/RES_hh_num!I29)</f>
        <v>967.21973638210443</v>
      </c>
      <c r="J29" s="72">
        <f>IF(RES_hh_tes!J29=0,0,1000*11630*RES_hh_tes!J29/RES_hh_num!J29)</f>
        <v>949.60759075910732</v>
      </c>
      <c r="K29" s="72">
        <f>IF(RES_hh_tes!K29=0,0,1000*11630*RES_hh_tes!K29/RES_hh_num!K29)</f>
        <v>1093.3331868328544</v>
      </c>
      <c r="L29" s="72">
        <f>IF(RES_hh_tes!L29=0,0,1000*11630*RES_hh_tes!L29/RES_hh_num!L29)</f>
        <v>986.55646589638366</v>
      </c>
      <c r="M29" s="72">
        <f>IF(RES_hh_tes!M29=0,0,1000*11630*RES_hh_tes!M29/RES_hh_num!M29)</f>
        <v>878.03155962044218</v>
      </c>
      <c r="N29" s="72">
        <f>IF(RES_hh_tes!N29=0,0,1000*11630*RES_hh_tes!N29/RES_hh_num!N29)</f>
        <v>834.73552915668131</v>
      </c>
      <c r="O29" s="72">
        <f>IF(RES_hh_tes!O29=0,0,1000*11630*RES_hh_tes!O29/RES_hh_num!O29)</f>
        <v>826.54729483481003</v>
      </c>
      <c r="P29" s="72">
        <f>IF(RES_hh_tes!P29=0,0,1000*11630*RES_hh_tes!P29/RES_hh_num!P29)</f>
        <v>760.84533304005765</v>
      </c>
      <c r="Q29" s="72">
        <f>IF(RES_hh_tes!Q29=0,0,1000*11630*RES_hh_tes!Q29/RES_hh_num!Q29)</f>
        <v>770.77791396254941</v>
      </c>
      <c r="R29" s="72">
        <f>IF(RES_hh_tes!R29=0,0,1000*11630*RES_hh_tes!R29/RES_hh_num!R29)</f>
        <v>813.44261603500104</v>
      </c>
      <c r="S29" s="72">
        <f>IF(RES_hh_tes!S29=0,0,1000*11630*RES_hh_tes!S29/RES_hh_num!S29)</f>
        <v>798.35664516313057</v>
      </c>
      <c r="T29" s="72">
        <f>IF(RES_hh_tes!T29=0,0,1000*11630*RES_hh_tes!T29/RES_hh_num!T29)</f>
        <v>756.70106474915474</v>
      </c>
      <c r="U29" s="72">
        <f>IF(RES_hh_tes!U29=0,0,1000*11630*RES_hh_tes!U29/RES_hh_num!U29)</f>
        <v>793.46444100721976</v>
      </c>
      <c r="V29" s="72">
        <f>IF(RES_hh_tes!V29=0,0,1000*11630*RES_hh_tes!V29/RES_hh_num!V29)</f>
        <v>770.39035835474226</v>
      </c>
      <c r="W29" s="72">
        <f>IF(RES_hh_tes!W29=0,0,1000*11630*RES_hh_tes!W29/RES_hh_num!W29)</f>
        <v>803.65410515594999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804.30753688325819</v>
      </c>
      <c r="C30" s="72">
        <f>IF(RES_hh_tes!C30=0,0,1000*11630*RES_hh_tes!C30/RES_hh_num!C30)</f>
        <v>963.79782879372624</v>
      </c>
      <c r="D30" s="72">
        <f>IF(RES_hh_tes!D30=0,0,1000*11630*RES_hh_tes!D30/RES_hh_num!D30)</f>
        <v>829.04455022593027</v>
      </c>
      <c r="E30" s="72">
        <f>IF(RES_hh_tes!E30=0,0,1000*11630*RES_hh_tes!E30/RES_hh_num!E30)</f>
        <v>997.43784080808121</v>
      </c>
      <c r="F30" s="72">
        <f>IF(RES_hh_tes!F30=0,0,1000*11630*RES_hh_tes!F30/RES_hh_num!F30)</f>
        <v>909.32788960557934</v>
      </c>
      <c r="G30" s="72">
        <f>IF(RES_hh_tes!G30=0,0,1000*11630*RES_hh_tes!G30/RES_hh_num!G30)</f>
        <v>956.67532650631904</v>
      </c>
      <c r="H30" s="72">
        <f>IF(RES_hh_tes!H30=0,0,1000*11630*RES_hh_tes!H30/RES_hh_num!H30)</f>
        <v>929.49026636687438</v>
      </c>
      <c r="I30" s="72">
        <f>IF(RES_hh_tes!I30=0,0,1000*11630*RES_hh_tes!I30/RES_hh_num!I30)</f>
        <v>996.53279906643286</v>
      </c>
      <c r="J30" s="72">
        <f>IF(RES_hh_tes!J30=0,0,1000*11630*RES_hh_tes!J30/RES_hh_num!J30)</f>
        <v>929.52918639301151</v>
      </c>
      <c r="K30" s="72">
        <f>IF(RES_hh_tes!K30=0,0,1000*11630*RES_hh_tes!K30/RES_hh_num!K30)</f>
        <v>1008.8515940048602</v>
      </c>
      <c r="L30" s="72">
        <f>IF(RES_hh_tes!L30=0,0,1000*11630*RES_hh_tes!L30/RES_hh_num!L30)</f>
        <v>977.80473903471182</v>
      </c>
      <c r="M30" s="72">
        <f>IF(RES_hh_tes!M30=0,0,1000*11630*RES_hh_tes!M30/RES_hh_num!M30)</f>
        <v>884.29963328663791</v>
      </c>
      <c r="N30" s="72">
        <f>IF(RES_hh_tes!N30=0,0,1000*11630*RES_hh_tes!N30/RES_hh_num!N30)</f>
        <v>847.15322900143838</v>
      </c>
      <c r="O30" s="72">
        <f>IF(RES_hh_tes!O30=0,0,1000*11630*RES_hh_tes!O30/RES_hh_num!O30)</f>
        <v>805.7984118014964</v>
      </c>
      <c r="P30" s="72">
        <f>IF(RES_hh_tes!P30=0,0,1000*11630*RES_hh_tes!P30/RES_hh_num!P30)</f>
        <v>789.85122058823697</v>
      </c>
      <c r="Q30" s="72">
        <f>IF(RES_hh_tes!Q30=0,0,1000*11630*RES_hh_tes!Q30/RES_hh_num!Q30)</f>
        <v>754.62565840981063</v>
      </c>
      <c r="R30" s="72">
        <f>IF(RES_hh_tes!R30=0,0,1000*11630*RES_hh_tes!R30/RES_hh_num!R30)</f>
        <v>773.15638203955962</v>
      </c>
      <c r="S30" s="72">
        <f>IF(RES_hh_tes!S30=0,0,1000*11630*RES_hh_tes!S30/RES_hh_num!S30)</f>
        <v>820.59505536290158</v>
      </c>
      <c r="T30" s="72">
        <f>IF(RES_hh_tes!T30=0,0,1000*11630*RES_hh_tes!T30/RES_hh_num!T30)</f>
        <v>802.68118512115723</v>
      </c>
      <c r="U30" s="72">
        <f>IF(RES_hh_tes!U30=0,0,1000*11630*RES_hh_tes!U30/RES_hh_num!U30)</f>
        <v>748.82896379574925</v>
      </c>
      <c r="V30" s="72">
        <f>IF(RES_hh_tes!V30=0,0,1000*11630*RES_hh_tes!V30/RES_hh_num!V30)</f>
        <v>773.95739900947422</v>
      </c>
      <c r="W30" s="72">
        <f>IF(RES_hh_tes!W30=0,0,1000*11630*RES_hh_tes!W30/RES_hh_num!W30)</f>
        <v>823.81716775926873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821.84948760179975</v>
      </c>
      <c r="C31" s="72">
        <f>IF(RES_hh_tes!C31=0,0,1000*11630*RES_hh_tes!C31/RES_hh_num!C31)</f>
        <v>954.5807463088189</v>
      </c>
      <c r="D31" s="72">
        <f>IF(RES_hh_tes!D31=0,0,1000*11630*RES_hh_tes!D31/RES_hh_num!D31)</f>
        <v>830.47974910024732</v>
      </c>
      <c r="E31" s="72">
        <f>IF(RES_hh_tes!E31=0,0,1000*11630*RES_hh_tes!E31/RES_hh_num!E31)</f>
        <v>997.67599737450007</v>
      </c>
      <c r="F31" s="72">
        <f>IF(RES_hh_tes!F31=0,0,1000*11630*RES_hh_tes!F31/RES_hh_num!F31)</f>
        <v>917.01507985873434</v>
      </c>
      <c r="G31" s="72">
        <f>IF(RES_hh_tes!G31=0,0,1000*11630*RES_hh_tes!G31/RES_hh_num!G31)</f>
        <v>944.59273972523408</v>
      </c>
      <c r="H31" s="72">
        <f>IF(RES_hh_tes!H31=0,0,1000*11630*RES_hh_tes!H31/RES_hh_num!H31)</f>
        <v>915.74469996823302</v>
      </c>
      <c r="I31" s="72">
        <f>IF(RES_hh_tes!I31=0,0,1000*11630*RES_hh_tes!I31/RES_hh_num!I31)</f>
        <v>1022.0509400097385</v>
      </c>
      <c r="J31" s="72">
        <f>IF(RES_hh_tes!J31=0,0,1000*11630*RES_hh_tes!J31/RES_hh_num!J31)</f>
        <v>911.46113380026407</v>
      </c>
      <c r="K31" s="72">
        <f>IF(RES_hh_tes!K31=0,0,1000*11630*RES_hh_tes!K31/RES_hh_num!K31)</f>
        <v>983.26311799506095</v>
      </c>
      <c r="L31" s="72">
        <f>IF(RES_hh_tes!L31=0,0,1000*11630*RES_hh_tes!L31/RES_hh_num!L31)</f>
        <v>927.45296668372612</v>
      </c>
      <c r="M31" s="72">
        <f>IF(RES_hh_tes!M31=0,0,1000*11630*RES_hh_tes!M31/RES_hh_num!M31)</f>
        <v>892.53000421653599</v>
      </c>
      <c r="N31" s="72">
        <f>IF(RES_hh_tes!N31=0,0,1000*11630*RES_hh_tes!N31/RES_hh_num!N31)</f>
        <v>892.98260494621854</v>
      </c>
      <c r="O31" s="72">
        <f>IF(RES_hh_tes!O31=0,0,1000*11630*RES_hh_tes!O31/RES_hh_num!O31)</f>
        <v>796.66287904911155</v>
      </c>
      <c r="P31" s="72">
        <f>IF(RES_hh_tes!P31=0,0,1000*11630*RES_hh_tes!P31/RES_hh_num!P31)</f>
        <v>796.19023643028675</v>
      </c>
      <c r="Q31" s="72">
        <f>IF(RES_hh_tes!Q31=0,0,1000*11630*RES_hh_tes!Q31/RES_hh_num!Q31)</f>
        <v>789.98693913120019</v>
      </c>
      <c r="R31" s="72">
        <f>IF(RES_hh_tes!R31=0,0,1000*11630*RES_hh_tes!R31/RES_hh_num!R31)</f>
        <v>825.97055573216744</v>
      </c>
      <c r="S31" s="72">
        <f>IF(RES_hh_tes!S31=0,0,1000*11630*RES_hh_tes!S31/RES_hh_num!S31)</f>
        <v>784.35406905100467</v>
      </c>
      <c r="T31" s="72">
        <f>IF(RES_hh_tes!T31=0,0,1000*11630*RES_hh_tes!T31/RES_hh_num!T31)</f>
        <v>753.62668946826409</v>
      </c>
      <c r="U31" s="72">
        <f>IF(RES_hh_tes!U31=0,0,1000*11630*RES_hh_tes!U31/RES_hh_num!U31)</f>
        <v>711.44127060844824</v>
      </c>
      <c r="V31" s="72">
        <f>IF(RES_hh_tes!V31=0,0,1000*11630*RES_hh_tes!V31/RES_hh_num!V31)</f>
        <v>809.13181358083125</v>
      </c>
      <c r="W31" s="72">
        <f>IF(RES_hh_tes!W31=0,0,1000*11630*RES_hh_tes!W31/RES_hh_num!W31)</f>
        <v>806.99409395067551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931.50596195671062</v>
      </c>
      <c r="C32" s="77">
        <f>IF(RES_hh_tes!C32=0,0,1000*11630*RES_hh_tes!C32/RES_hh_num!C32)</f>
        <v>808.08815135492625</v>
      </c>
      <c r="D32" s="77">
        <f>IF(RES_hh_tes!D32=0,0,1000*11630*RES_hh_tes!D32/RES_hh_num!D32)</f>
        <v>1000.4640553195572</v>
      </c>
      <c r="E32" s="77">
        <f>IF(RES_hh_tes!E32=0,0,1000*11630*RES_hh_tes!E32/RES_hh_num!E32)</f>
        <v>751.37632672182326</v>
      </c>
      <c r="F32" s="77">
        <f>IF(RES_hh_tes!F32=0,0,1000*11630*RES_hh_tes!F32/RES_hh_num!F32)</f>
        <v>931.91769103664433</v>
      </c>
      <c r="G32" s="77">
        <f>IF(RES_hh_tes!G32=0,0,1000*11630*RES_hh_tes!G32/RES_hh_num!G32)</f>
        <v>975.48452848927684</v>
      </c>
      <c r="H32" s="77">
        <f>IF(RES_hh_tes!H32=0,0,1000*11630*RES_hh_tes!H32/RES_hh_num!H32)</f>
        <v>1045.8206470591829</v>
      </c>
      <c r="I32" s="77">
        <f>IF(RES_hh_tes!I32=0,0,1000*11630*RES_hh_tes!I32/RES_hh_num!I32)</f>
        <v>925.46581773143339</v>
      </c>
      <c r="J32" s="77">
        <f>IF(RES_hh_tes!J32=0,0,1000*11630*RES_hh_tes!J32/RES_hh_num!J32)</f>
        <v>1057.7366216534631</v>
      </c>
      <c r="K32" s="77">
        <f>IF(RES_hh_tes!K32=0,0,1000*11630*RES_hh_tes!K32/RES_hh_num!K32)</f>
        <v>872.20542461301466</v>
      </c>
      <c r="L32" s="77">
        <f>IF(RES_hh_tes!L32=0,0,1000*11630*RES_hh_tes!L32/RES_hh_num!L32)</f>
        <v>896.30774493715921</v>
      </c>
      <c r="M32" s="77">
        <f>IF(RES_hh_tes!M32=0,0,1000*11630*RES_hh_tes!M32/RES_hh_num!M32)</f>
        <v>876.81040643877031</v>
      </c>
      <c r="N32" s="77">
        <f>IF(RES_hh_tes!N32=0,0,1000*11630*RES_hh_tes!N32/RES_hh_num!N32)</f>
        <v>856.30756410106471</v>
      </c>
      <c r="O32" s="77">
        <f>IF(RES_hh_tes!O32=0,0,1000*11630*RES_hh_tes!O32/RES_hh_num!O32)</f>
        <v>806.58141261371168</v>
      </c>
      <c r="P32" s="77">
        <f>IF(RES_hh_tes!P32=0,0,1000*11630*RES_hh_tes!P32/RES_hh_num!P32)</f>
        <v>782.3943574659603</v>
      </c>
      <c r="Q32" s="77">
        <f>IF(RES_hh_tes!Q32=0,0,1000*11630*RES_hh_tes!Q32/RES_hh_num!Q32)</f>
        <v>788.42818558515307</v>
      </c>
      <c r="R32" s="77">
        <f>IF(RES_hh_tes!R32=0,0,1000*11630*RES_hh_tes!R32/RES_hh_num!R32)</f>
        <v>793.9335108194856</v>
      </c>
      <c r="S32" s="77">
        <f>IF(RES_hh_tes!S32=0,0,1000*11630*RES_hh_tes!S32/RES_hh_num!S32)</f>
        <v>790.88253009049845</v>
      </c>
      <c r="T32" s="77">
        <f>IF(RES_hh_tes!T32=0,0,1000*11630*RES_hh_tes!T32/RES_hh_num!T32)</f>
        <v>779.41422316966577</v>
      </c>
      <c r="U32" s="77">
        <f>IF(RES_hh_tes!U32=0,0,1000*11630*RES_hh_tes!U32/RES_hh_num!U32)</f>
        <v>779.89763166132184</v>
      </c>
      <c r="V32" s="77">
        <f>IF(RES_hh_tes!V32=0,0,1000*11630*RES_hh_tes!V32/RES_hh_num!V32)</f>
        <v>763.51164433438737</v>
      </c>
      <c r="W32" s="77">
        <f>IF(RES_hh_tes!W32=0,0,1000*11630*RES_hh_tes!W32/RES_hh_num!W32)</f>
        <v>830.7862323409596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1188.4046060427513</v>
      </c>
      <c r="C3" s="65">
        <f>IF(RES_hh_emi!C3=0,0,1000000*RES_hh_emi!C3/RES_hh_num!C3)</f>
        <v>1315.4040941612029</v>
      </c>
      <c r="D3" s="65">
        <f>IF(RES_hh_emi!D3=0,0,1000000*RES_hh_emi!D3/RES_hh_num!D3)</f>
        <v>1385.9249567130901</v>
      </c>
      <c r="E3" s="65">
        <f>IF(RES_hh_emi!E3=0,0,1000000*RES_hh_emi!E3/RES_hh_num!E3)</f>
        <v>1513.7294230719197</v>
      </c>
      <c r="F3" s="65">
        <f>IF(RES_hh_emi!F3=0,0,1000000*RES_hh_emi!F3/RES_hh_num!F3)</f>
        <v>1501.8133772649871</v>
      </c>
      <c r="G3" s="65">
        <f>IF(RES_hh_emi!G3=0,0,1000000*RES_hh_emi!G3/RES_hh_num!G3)</f>
        <v>1537.1113929076496</v>
      </c>
      <c r="H3" s="65">
        <f>IF(RES_hh_emi!H3=0,0,1000000*RES_hh_emi!H3/RES_hh_num!H3)</f>
        <v>1413.9585871663453</v>
      </c>
      <c r="I3" s="65">
        <f>IF(RES_hh_emi!I3=0,0,1000000*RES_hh_emi!I3/RES_hh_num!I3)</f>
        <v>1277.8947008812088</v>
      </c>
      <c r="J3" s="65">
        <f>IF(RES_hh_emi!J3=0,0,1000000*RES_hh_emi!J3/RES_hh_num!J3)</f>
        <v>1298.3935708959336</v>
      </c>
      <c r="K3" s="65">
        <f>IF(RES_hh_emi!K3=0,0,1000000*RES_hh_emi!K3/RES_hh_num!K3)</f>
        <v>1336.1137379678421</v>
      </c>
      <c r="L3" s="65">
        <f>IF(RES_hh_emi!L3=0,0,1000000*RES_hh_emi!L3/RES_hh_num!L3)</f>
        <v>1359.3393053460959</v>
      </c>
      <c r="M3" s="65">
        <f>IF(RES_hh_emi!M3=0,0,1000000*RES_hh_emi!M3/RES_hh_num!M3)</f>
        <v>1230.4634424343301</v>
      </c>
      <c r="N3" s="65">
        <f>IF(RES_hh_emi!N3=0,0,1000000*RES_hh_emi!N3/RES_hh_num!N3)</f>
        <v>1114.4872421359428</v>
      </c>
      <c r="O3" s="65">
        <f>IF(RES_hh_emi!O3=0,0,1000000*RES_hh_emi!O3/RES_hh_num!O3)</f>
        <v>1047.9714437227876</v>
      </c>
      <c r="P3" s="65">
        <f>IF(RES_hh_emi!P3=0,0,1000000*RES_hh_emi!P3/RES_hh_num!P3)</f>
        <v>910.55505953539864</v>
      </c>
      <c r="Q3" s="65">
        <f>IF(RES_hh_emi!Q3=0,0,1000000*RES_hh_emi!Q3/RES_hh_num!Q3)</f>
        <v>968.33478716037871</v>
      </c>
      <c r="R3" s="65">
        <f>IF(RES_hh_emi!R3=0,0,1000000*RES_hh_emi!R3/RES_hh_num!R3)</f>
        <v>1002.4458214002461</v>
      </c>
      <c r="S3" s="65">
        <f>IF(RES_hh_emi!S3=0,0,1000000*RES_hh_emi!S3/RES_hh_num!S3)</f>
        <v>1020.3098456765487</v>
      </c>
      <c r="T3" s="65">
        <f>IF(RES_hh_emi!T3=0,0,1000000*RES_hh_emi!T3/RES_hh_num!T3)</f>
        <v>970.38591995567549</v>
      </c>
      <c r="U3" s="65">
        <f>IF(RES_hh_emi!U3=0,0,1000000*RES_hh_emi!U3/RES_hh_num!U3)</f>
        <v>925.3622409884232</v>
      </c>
      <c r="V3" s="65">
        <f>IF(RES_hh_emi!V3=0,0,1000000*RES_hh_emi!V3/RES_hh_num!V3)</f>
        <v>975.56445589710279</v>
      </c>
      <c r="W3" s="65">
        <f>IF(RES_hh_emi!W3=0,0,1000000*RES_hh_emi!W3/RES_hh_num!W3)</f>
        <v>1004.1919687157763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974.94205004137791</v>
      </c>
      <c r="C4" s="69">
        <f>IF(RES_hh_emi!C4=0,0,1000000*RES_hh_emi!C4/RES_hh_num!C4)</f>
        <v>1071.2587290813779</v>
      </c>
      <c r="D4" s="69">
        <f>IF(RES_hh_emi!D4=0,0,1000000*RES_hh_emi!D4/RES_hh_num!D4)</f>
        <v>1145.2927213966279</v>
      </c>
      <c r="E4" s="69">
        <f>IF(RES_hh_emi!E4=0,0,1000000*RES_hh_emi!E4/RES_hh_num!E4)</f>
        <v>1241.9912130770963</v>
      </c>
      <c r="F4" s="69">
        <f>IF(RES_hh_emi!F4=0,0,1000000*RES_hh_emi!F4/RES_hh_num!F4)</f>
        <v>1232.1882716681966</v>
      </c>
      <c r="G4" s="69">
        <f>IF(RES_hh_emi!G4=0,0,1000000*RES_hh_emi!G4/RES_hh_num!G4)</f>
        <v>1257.7591060976945</v>
      </c>
      <c r="H4" s="69">
        <f>IF(RES_hh_emi!H4=0,0,1000000*RES_hh_emi!H4/RES_hh_num!H4)</f>
        <v>1129.7400139413967</v>
      </c>
      <c r="I4" s="69">
        <f>IF(RES_hh_emi!I4=0,0,1000000*RES_hh_emi!I4/RES_hh_num!I4)</f>
        <v>985.98075394100033</v>
      </c>
      <c r="J4" s="69">
        <f>IF(RES_hh_emi!J4=0,0,1000000*RES_hh_emi!J4/RES_hh_num!J4)</f>
        <v>1001.9124891199198</v>
      </c>
      <c r="K4" s="69">
        <f>IF(RES_hh_emi!K4=0,0,1000000*RES_hh_emi!K4/RES_hh_num!K4)</f>
        <v>1014.8231643787259</v>
      </c>
      <c r="L4" s="69">
        <f>IF(RES_hh_emi!L4=0,0,1000000*RES_hh_emi!L4/RES_hh_num!L4)</f>
        <v>1051.530146966044</v>
      </c>
      <c r="M4" s="69">
        <f>IF(RES_hh_emi!M4=0,0,1000000*RES_hh_emi!M4/RES_hh_num!M4)</f>
        <v>958.59331280156698</v>
      </c>
      <c r="N4" s="69">
        <f>IF(RES_hh_emi!N4=0,0,1000000*RES_hh_emi!N4/RES_hh_num!N4)</f>
        <v>861.15867107915892</v>
      </c>
      <c r="O4" s="69">
        <f>IF(RES_hh_emi!O4=0,0,1000000*RES_hh_emi!O4/RES_hh_num!O4)</f>
        <v>808.95945194533977</v>
      </c>
      <c r="P4" s="69">
        <f>IF(RES_hh_emi!P4=0,0,1000000*RES_hh_emi!P4/RES_hh_num!P4)</f>
        <v>686.27788362835906</v>
      </c>
      <c r="Q4" s="69">
        <f>IF(RES_hh_emi!Q4=0,0,1000000*RES_hh_emi!Q4/RES_hh_num!Q4)</f>
        <v>754.65959010729364</v>
      </c>
      <c r="R4" s="69">
        <f>IF(RES_hh_emi!R4=0,0,1000000*RES_hh_emi!R4/RES_hh_num!R4)</f>
        <v>779.82844213548015</v>
      </c>
      <c r="S4" s="69">
        <f>IF(RES_hh_emi!S4=0,0,1000000*RES_hh_emi!S4/RES_hh_num!S4)</f>
        <v>790.72817919735303</v>
      </c>
      <c r="T4" s="69">
        <f>IF(RES_hh_emi!T4=0,0,1000000*RES_hh_emi!T4/RES_hh_num!T4)</f>
        <v>747.04558084919097</v>
      </c>
      <c r="U4" s="69">
        <f>IF(RES_hh_emi!U4=0,0,1000000*RES_hh_emi!U4/RES_hh_num!U4)</f>
        <v>706.46510635540233</v>
      </c>
      <c r="V4" s="69">
        <f>IF(RES_hh_emi!V4=0,0,1000000*RES_hh_emi!V4/RES_hh_num!V4)</f>
        <v>758.44877055405777</v>
      </c>
      <c r="W4" s="69">
        <f>IF(RES_hh_emi!W4=0,0,1000000*RES_hh_emi!W4/RES_hh_num!W4)</f>
        <v>778.47597965247576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4772.2143688588676</v>
      </c>
      <c r="C5" s="72">
        <f>IF(RES_hh_emi!C5=0,0,1000000*RES_hh_emi!C5/RES_hh_num!C5)</f>
        <v>2697.4953755848323</v>
      </c>
      <c r="D5" s="72">
        <f>IF(RES_hh_emi!D5=0,0,1000000*RES_hh_emi!D5/RES_hh_num!D5)</f>
        <v>3986.3783697229901</v>
      </c>
      <c r="E5" s="72">
        <f>IF(RES_hh_emi!E5=0,0,1000000*RES_hh_emi!E5/RES_hh_num!E5)</f>
        <v>5316.1905005974049</v>
      </c>
      <c r="F5" s="72">
        <f>IF(RES_hh_emi!F5=0,0,1000000*RES_hh_emi!F5/RES_hh_num!F5)</f>
        <v>3904.2302960511943</v>
      </c>
      <c r="G5" s="72">
        <f>IF(RES_hh_emi!G5=0,0,1000000*RES_hh_emi!G5/RES_hh_num!G5)</f>
        <v>5775.5903820179255</v>
      </c>
      <c r="H5" s="72">
        <f>IF(RES_hh_emi!H5=0,0,1000000*RES_hh_emi!H5/RES_hh_num!H5)</f>
        <v>5041.792617209584</v>
      </c>
      <c r="I5" s="72">
        <f>IF(RES_hh_emi!I5=0,0,1000000*RES_hh_emi!I5/RES_hh_num!I5)</f>
        <v>3203.2483979065701</v>
      </c>
      <c r="J5" s="72">
        <f>IF(RES_hh_emi!J5=0,0,1000000*RES_hh_emi!J5/RES_hh_num!J5)</f>
        <v>3746.3761127295643</v>
      </c>
      <c r="K5" s="72">
        <f>IF(RES_hh_emi!K5=0,0,1000000*RES_hh_emi!K5/RES_hh_num!K5)</f>
        <v>3214.1757936492395</v>
      </c>
      <c r="L5" s="72">
        <f>IF(RES_hh_emi!L5=0,0,1000000*RES_hh_emi!L5/RES_hh_num!L5)</f>
        <v>6552.0735991660149</v>
      </c>
      <c r="M5" s="72">
        <f>IF(RES_hh_emi!M5=0,0,1000000*RES_hh_emi!M5/RES_hh_num!M5)</f>
        <v>4793.4643311081427</v>
      </c>
      <c r="N5" s="72">
        <f>IF(RES_hh_emi!N5=0,0,1000000*RES_hh_emi!N5/RES_hh_num!N5)</f>
        <v>4056.595468290991</v>
      </c>
      <c r="O5" s="72">
        <f>IF(RES_hh_emi!O5=0,0,1000000*RES_hh_emi!O5/RES_hh_num!O5)</f>
        <v>5795.0048150193279</v>
      </c>
      <c r="P5" s="72">
        <f>IF(RES_hh_emi!P5=0,0,1000000*RES_hh_emi!P5/RES_hh_num!P5)</f>
        <v>4212.3219650784267</v>
      </c>
      <c r="Q5" s="72">
        <f>IF(RES_hh_emi!Q5=0,0,1000000*RES_hh_emi!Q5/RES_hh_num!Q5)</f>
        <v>4148.4031496062998</v>
      </c>
      <c r="R5" s="72">
        <f>IF(RES_hh_emi!R5=0,0,1000000*RES_hh_emi!R5/RES_hh_num!R5)</f>
        <v>4342.3363917897004</v>
      </c>
      <c r="S5" s="72">
        <f>IF(RES_hh_emi!S5=0,0,1000000*RES_hh_emi!S5/RES_hh_num!S5)</f>
        <v>5346.0270036101083</v>
      </c>
      <c r="T5" s="72">
        <f>IF(RES_hh_emi!T5=0,0,1000000*RES_hh_emi!T5/RES_hh_num!T5)</f>
        <v>4073.3996847911767</v>
      </c>
      <c r="U5" s="72">
        <f>IF(RES_hh_emi!U5=0,0,1000000*RES_hh_emi!U5/RES_hh_num!U5)</f>
        <v>4788.1047939444888</v>
      </c>
      <c r="V5" s="72">
        <f>IF(RES_hh_emi!V5=0,0,1000000*RES_hh_emi!V5/RES_hh_num!V5)</f>
        <v>4717.0542222222221</v>
      </c>
      <c r="W5" s="72">
        <f>IF(RES_hh_emi!W5=0,0,1000000*RES_hh_emi!W5/RES_hh_num!W5)</f>
        <v>4294.1822516556276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3541.5324763199224</v>
      </c>
      <c r="C6" s="72">
        <f>IF(RES_hh_emi!C6=0,0,1000000*RES_hh_emi!C6/RES_hh_num!C6)</f>
        <v>1843.9280431458774</v>
      </c>
      <c r="D6" s="72">
        <f>IF(RES_hh_emi!D6=0,0,1000000*RES_hh_emi!D6/RES_hh_num!D6)</f>
        <v>4295.0647561239348</v>
      </c>
      <c r="E6" s="72">
        <f>IF(RES_hh_emi!E6=0,0,1000000*RES_hh_emi!E6/RES_hh_num!E6)</f>
        <v>824.51392251753498</v>
      </c>
      <c r="F6" s="72">
        <f>IF(RES_hh_emi!F6=0,0,1000000*RES_hh_emi!F6/RES_hh_num!F6)</f>
        <v>3775.461259603253</v>
      </c>
      <c r="G6" s="72">
        <f>IF(RES_hh_emi!G6=0,0,1000000*RES_hh_emi!G6/RES_hh_num!G6)</f>
        <v>3625.82484830661</v>
      </c>
      <c r="H6" s="72">
        <f>IF(RES_hh_emi!H6=0,0,1000000*RES_hh_emi!H6/RES_hh_num!H6)</f>
        <v>4328.9541423760675</v>
      </c>
      <c r="I6" s="72">
        <f>IF(RES_hh_emi!I6=0,0,1000000*RES_hh_emi!I6/RES_hh_num!I6)</f>
        <v>1417.7928895436535</v>
      </c>
      <c r="J6" s="72">
        <f>IF(RES_hh_emi!J6=0,0,1000000*RES_hh_emi!J6/RES_hh_num!J6)</f>
        <v>6055.8730436947026</v>
      </c>
      <c r="K6" s="72">
        <f>IF(RES_hh_emi!K6=0,0,1000000*RES_hh_emi!K6/RES_hh_num!K6)</f>
        <v>3255.2216529471334</v>
      </c>
      <c r="L6" s="72">
        <f>IF(RES_hh_emi!L6=0,0,1000000*RES_hh_emi!L6/RES_hh_num!L6)</f>
        <v>3554.7943140889788</v>
      </c>
      <c r="M6" s="72">
        <f>IF(RES_hh_emi!M6=0,0,1000000*RES_hh_emi!M6/RES_hh_num!M6)</f>
        <v>3479.9716800762121</v>
      </c>
      <c r="N6" s="72">
        <f>IF(RES_hh_emi!N6=0,0,1000000*RES_hh_emi!N6/RES_hh_num!N6)</f>
        <v>3538.710628144117</v>
      </c>
      <c r="O6" s="72">
        <f>IF(RES_hh_emi!O6=0,0,1000000*RES_hh_emi!O6/RES_hh_num!O6)</f>
        <v>3312.2858922012892</v>
      </c>
      <c r="P6" s="72">
        <f>IF(RES_hh_emi!P6=0,0,1000000*RES_hh_emi!P6/RES_hh_num!P6)</f>
        <v>2572.6442226591284</v>
      </c>
      <c r="Q6" s="72">
        <f>IF(RES_hh_emi!Q6=0,0,1000000*RES_hh_emi!Q6/RES_hh_num!Q6)</f>
        <v>3548.5401707897263</v>
      </c>
      <c r="R6" s="72">
        <f>IF(RES_hh_emi!R6=0,0,1000000*RES_hh_emi!R6/RES_hh_num!R6)</f>
        <v>3431.9575371050696</v>
      </c>
      <c r="S6" s="72">
        <f>IF(RES_hh_emi!S6=0,0,1000000*RES_hh_emi!S6/RES_hh_num!S6)</f>
        <v>3221.8571328508647</v>
      </c>
      <c r="T6" s="72">
        <f>IF(RES_hh_emi!T6=0,0,1000000*RES_hh_emi!T6/RES_hh_num!T6)</f>
        <v>2962.0383117206852</v>
      </c>
      <c r="U6" s="72">
        <f>IF(RES_hh_emi!U6=0,0,1000000*RES_hh_emi!U6/RES_hh_num!U6)</f>
        <v>3152.4944388873182</v>
      </c>
      <c r="V6" s="72">
        <f>IF(RES_hh_emi!V6=0,0,1000000*RES_hh_emi!V6/RES_hh_num!V6)</f>
        <v>3114.6906745562119</v>
      </c>
      <c r="W6" s="72">
        <f>IF(RES_hh_emi!W6=0,0,1000000*RES_hh_emi!W6/RES_hh_num!W6)</f>
        <v>3358.5232021004813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3301.054057916173</v>
      </c>
      <c r="C7" s="72">
        <f>IF(RES_hh_emi!C7=0,0,1000000*RES_hh_emi!C7/RES_hh_num!C7)</f>
        <v>3624.8398903158586</v>
      </c>
      <c r="D7" s="72">
        <f>IF(RES_hh_emi!D7=0,0,1000000*RES_hh_emi!D7/RES_hh_num!D7)</f>
        <v>4147.6467083615798</v>
      </c>
      <c r="E7" s="72">
        <f>IF(RES_hh_emi!E7=0,0,1000000*RES_hh_emi!E7/RES_hh_num!E7)</f>
        <v>4400.7804721441462</v>
      </c>
      <c r="F7" s="72">
        <f>IF(RES_hh_emi!F7=0,0,1000000*RES_hh_emi!F7/RES_hh_num!F7)</f>
        <v>4574.1025880009956</v>
      </c>
      <c r="G7" s="72">
        <f>IF(RES_hh_emi!G7=0,0,1000000*RES_hh_emi!G7/RES_hh_num!G7)</f>
        <v>4667.1239636117443</v>
      </c>
      <c r="H7" s="72">
        <f>IF(RES_hh_emi!H7=0,0,1000000*RES_hh_emi!H7/RES_hh_num!H7)</f>
        <v>4453.8769021511353</v>
      </c>
      <c r="I7" s="72">
        <f>IF(RES_hh_emi!I7=0,0,1000000*RES_hh_emi!I7/RES_hh_num!I7)</f>
        <v>4175.3524802184929</v>
      </c>
      <c r="J7" s="72">
        <f>IF(RES_hh_emi!J7=0,0,1000000*RES_hh_emi!J7/RES_hh_num!J7)</f>
        <v>4080.2202546252265</v>
      </c>
      <c r="K7" s="72">
        <f>IF(RES_hh_emi!K7=0,0,1000000*RES_hh_emi!K7/RES_hh_num!K7)</f>
        <v>4597.0332217126752</v>
      </c>
      <c r="L7" s="72">
        <f>IF(RES_hh_emi!L7=0,0,1000000*RES_hh_emi!L7/RES_hh_num!L7)</f>
        <v>4868.8355504602459</v>
      </c>
      <c r="M7" s="72">
        <f>IF(RES_hh_emi!M7=0,0,1000000*RES_hh_emi!M7/RES_hh_num!M7)</f>
        <v>4805.3579882932836</v>
      </c>
      <c r="N7" s="72">
        <f>IF(RES_hh_emi!N7=0,0,1000000*RES_hh_emi!N7/RES_hh_num!N7)</f>
        <v>4288.685907405843</v>
      </c>
      <c r="O7" s="72">
        <f>IF(RES_hh_emi!O7=0,0,1000000*RES_hh_emi!O7/RES_hh_num!O7)</f>
        <v>4007.7717021402868</v>
      </c>
      <c r="P7" s="72">
        <f>IF(RES_hh_emi!P7=0,0,1000000*RES_hh_emi!P7/RES_hh_num!P7)</f>
        <v>3344.3062296871531</v>
      </c>
      <c r="Q7" s="72">
        <f>IF(RES_hh_emi!Q7=0,0,1000000*RES_hh_emi!Q7/RES_hh_num!Q7)</f>
        <v>4102.5894231559214</v>
      </c>
      <c r="R7" s="72">
        <f>IF(RES_hh_emi!R7=0,0,1000000*RES_hh_emi!R7/RES_hh_num!R7)</f>
        <v>4007.7268624888106</v>
      </c>
      <c r="S7" s="72">
        <f>IF(RES_hh_emi!S7=0,0,1000000*RES_hh_emi!S7/RES_hh_num!S7)</f>
        <v>4066.8022616458811</v>
      </c>
      <c r="T7" s="72">
        <f>IF(RES_hh_emi!T7=0,0,1000000*RES_hh_emi!T7/RES_hh_num!T7)</f>
        <v>3734.7886762904127</v>
      </c>
      <c r="U7" s="72">
        <f>IF(RES_hh_emi!U7=0,0,1000000*RES_hh_emi!U7/RES_hh_num!U7)</f>
        <v>3185.174778923636</v>
      </c>
      <c r="V7" s="72">
        <f>IF(RES_hh_emi!V7=0,0,1000000*RES_hh_emi!V7/RES_hh_num!V7)</f>
        <v>4178.1730496420387</v>
      </c>
      <c r="W7" s="72">
        <f>IF(RES_hh_emi!W7=0,0,1000000*RES_hh_emi!W7/RES_hh_num!W7)</f>
        <v>3466.4352703071308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2264.776567966122</v>
      </c>
      <c r="C8" s="72">
        <f>IF(RES_hh_emi!C8=0,0,1000000*RES_hh_emi!C8/RES_hh_num!C8)</f>
        <v>2616.3881383528737</v>
      </c>
      <c r="D8" s="72">
        <f>IF(RES_hh_emi!D8=0,0,1000000*RES_hh_emi!D8/RES_hh_num!D8)</f>
        <v>2548.6137124635129</v>
      </c>
      <c r="E8" s="72">
        <f>IF(RES_hh_emi!E8=0,0,1000000*RES_hh_emi!E8/RES_hh_num!E8)</f>
        <v>2934.9507449821363</v>
      </c>
      <c r="F8" s="72">
        <f>IF(RES_hh_emi!F8=0,0,1000000*RES_hh_emi!F8/RES_hh_num!F8)</f>
        <v>2850.8602503937163</v>
      </c>
      <c r="G8" s="72">
        <f>IF(RES_hh_emi!G8=0,0,1000000*RES_hh_emi!G8/RES_hh_num!G8)</f>
        <v>3057.2920455248991</v>
      </c>
      <c r="H8" s="72">
        <f>IF(RES_hh_emi!H8=0,0,1000000*RES_hh_emi!H8/RES_hh_num!H8)</f>
        <v>2777.0913452190362</v>
      </c>
      <c r="I8" s="72">
        <f>IF(RES_hh_emi!I8=0,0,1000000*RES_hh_emi!I8/RES_hh_num!I8)</f>
        <v>2564.7261699842393</v>
      </c>
      <c r="J8" s="72">
        <f>IF(RES_hh_emi!J8=0,0,1000000*RES_hh_emi!J8/RES_hh_num!J8)</f>
        <v>2707.6175230468893</v>
      </c>
      <c r="K8" s="72">
        <f>IF(RES_hh_emi!K8=0,0,1000000*RES_hh_emi!K8/RES_hh_num!K8)</f>
        <v>2798.2110824574179</v>
      </c>
      <c r="L8" s="72">
        <f>IF(RES_hh_emi!L8=0,0,1000000*RES_hh_emi!L8/RES_hh_num!L8)</f>
        <v>2994.468630915781</v>
      </c>
      <c r="M8" s="72">
        <f>IF(RES_hh_emi!M8=0,0,1000000*RES_hh_emi!M8/RES_hh_num!M8)</f>
        <v>2824.3671056705502</v>
      </c>
      <c r="N8" s="72">
        <f>IF(RES_hh_emi!N8=0,0,1000000*RES_hh_emi!N8/RES_hh_num!N8)</f>
        <v>2725.8766785822741</v>
      </c>
      <c r="O8" s="72">
        <f>IF(RES_hh_emi!O8=0,0,1000000*RES_hh_emi!O8/RES_hh_num!O8)</f>
        <v>2686.03850845643</v>
      </c>
      <c r="P8" s="72">
        <f>IF(RES_hh_emi!P8=0,0,1000000*RES_hh_emi!P8/RES_hh_num!P8)</f>
        <v>2371.2080947279978</v>
      </c>
      <c r="Q8" s="72">
        <f>IF(RES_hh_emi!Q8=0,0,1000000*RES_hh_emi!Q8/RES_hh_num!Q8)</f>
        <v>2532.764168406135</v>
      </c>
      <c r="R8" s="72">
        <f>IF(RES_hh_emi!R8=0,0,1000000*RES_hh_emi!R8/RES_hh_num!R8)</f>
        <v>2604.4478542538691</v>
      </c>
      <c r="S8" s="72">
        <f>IF(RES_hh_emi!S8=0,0,1000000*RES_hh_emi!S8/RES_hh_num!S8)</f>
        <v>2584.6653189470298</v>
      </c>
      <c r="T8" s="72">
        <f>IF(RES_hh_emi!T8=0,0,1000000*RES_hh_emi!T8/RES_hh_num!T8)</f>
        <v>2437.4984096427147</v>
      </c>
      <c r="U8" s="72">
        <f>IF(RES_hh_emi!U8=0,0,1000000*RES_hh_emi!U8/RES_hh_num!U8)</f>
        <v>2344.765713404905</v>
      </c>
      <c r="V8" s="72">
        <f>IF(RES_hh_emi!V8=0,0,1000000*RES_hh_emi!V8/RES_hh_num!V8)</f>
        <v>2448.8709268735447</v>
      </c>
      <c r="W8" s="72">
        <f>IF(RES_hh_emi!W8=0,0,1000000*RES_hh_emi!W8/RES_hh_num!W8)</f>
        <v>2611.3484745034825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109.10990998032378</v>
      </c>
      <c r="C17" s="69">
        <f>IF(RES_hh_emi!C17=0,0,1000000*RES_hh_emi!C17/RES_hh_num!C17)</f>
        <v>110.04172980186024</v>
      </c>
      <c r="D17" s="69">
        <f>IF(RES_hh_emi!D17=0,0,1000000*RES_hh_emi!D17/RES_hh_num!D17)</f>
        <v>117.48737502020552</v>
      </c>
      <c r="E17" s="69">
        <f>IF(RES_hh_emi!E17=0,0,1000000*RES_hh_emi!E17/RES_hh_num!E17)</f>
        <v>116.01919983070371</v>
      </c>
      <c r="F17" s="69">
        <f>IF(RES_hh_emi!F17=0,0,1000000*RES_hh_emi!F17/RES_hh_num!F17)</f>
        <v>121.24607125411688</v>
      </c>
      <c r="G17" s="69">
        <f>IF(RES_hh_emi!G17=0,0,1000000*RES_hh_emi!G17/RES_hh_num!G17)</f>
        <v>124.46044010809257</v>
      </c>
      <c r="H17" s="69">
        <f>IF(RES_hh_emi!H17=0,0,1000000*RES_hh_emi!H17/RES_hh_num!H17)</f>
        <v>129.1029539562771</v>
      </c>
      <c r="I17" s="69">
        <f>IF(RES_hh_emi!I17=0,0,1000000*RES_hh_emi!I17/RES_hh_num!I17)</f>
        <v>123.1950673658701</v>
      </c>
      <c r="J17" s="69">
        <f>IF(RES_hh_emi!J17=0,0,1000000*RES_hh_emi!J17/RES_hh_num!J17)</f>
        <v>127.76162769635631</v>
      </c>
      <c r="K17" s="69">
        <f>IF(RES_hh_emi!K17=0,0,1000000*RES_hh_emi!K17/RES_hh_num!K17)</f>
        <v>125.08089683172192</v>
      </c>
      <c r="L17" s="69">
        <f>IF(RES_hh_emi!L17=0,0,1000000*RES_hh_emi!L17/RES_hh_num!L17)</f>
        <v>122.86142053787667</v>
      </c>
      <c r="M17" s="69">
        <f>IF(RES_hh_emi!M17=0,0,1000000*RES_hh_emi!M17/RES_hh_num!M17)</f>
        <v>107.17194541169087</v>
      </c>
      <c r="N17" s="69">
        <f>IF(RES_hh_emi!N17=0,0,1000000*RES_hh_emi!N17/RES_hh_num!N17)</f>
        <v>102.5913500150062</v>
      </c>
      <c r="O17" s="69">
        <f>IF(RES_hh_emi!O17=0,0,1000000*RES_hh_emi!O17/RES_hh_num!O17)</f>
        <v>96.678849045486515</v>
      </c>
      <c r="P17" s="69">
        <f>IF(RES_hh_emi!P17=0,0,1000000*RES_hh_emi!P17/RES_hh_num!P17)</f>
        <v>93.932564963777409</v>
      </c>
      <c r="Q17" s="69">
        <f>IF(RES_hh_emi!Q17=0,0,1000000*RES_hh_emi!Q17/RES_hh_num!Q17)</f>
        <v>86.859985367490566</v>
      </c>
      <c r="R17" s="69">
        <f>IF(RES_hh_emi!R17=0,0,1000000*RES_hh_emi!R17/RES_hh_num!R17)</f>
        <v>90.585424883424722</v>
      </c>
      <c r="S17" s="69">
        <f>IF(RES_hh_emi!S17=0,0,1000000*RES_hh_emi!S17/RES_hh_num!S17)</f>
        <v>96.002117675703744</v>
      </c>
      <c r="T17" s="69">
        <f>IF(RES_hh_emi!T17=0,0,1000000*RES_hh_emi!T17/RES_hh_num!T17)</f>
        <v>95.576947414106641</v>
      </c>
      <c r="U17" s="69">
        <f>IF(RES_hh_emi!U17=0,0,1000000*RES_hh_emi!U17/RES_hh_num!U17)</f>
        <v>93.271259261087692</v>
      </c>
      <c r="V17" s="69">
        <f>IF(RES_hh_emi!V17=0,0,1000000*RES_hh_emi!V17/RES_hh_num!V17)</f>
        <v>95.193515665030503</v>
      </c>
      <c r="W17" s="69">
        <f>IF(RES_hh_emi!W17=0,0,1000000*RES_hh_emi!W17/RES_hh_num!W17)</f>
        <v>99.928616054615247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668.14974950206567</v>
      </c>
      <c r="C18" s="72">
        <f>IF(RES_hh_emi!C18=0,0,1000000*RES_hh_emi!C18/RES_hh_num!C18)</f>
        <v>349.0011464440517</v>
      </c>
      <c r="D18" s="72">
        <f>IF(RES_hh_emi!D18=0,0,1000000*RES_hh_emi!D18/RES_hh_num!D18)</f>
        <v>525.46036950009284</v>
      </c>
      <c r="E18" s="72">
        <f>IF(RES_hh_emi!E18=0,0,1000000*RES_hh_emi!E18/RES_hh_num!E18)</f>
        <v>681.98640592975755</v>
      </c>
      <c r="F18" s="72">
        <f>IF(RES_hh_emi!F18=0,0,1000000*RES_hh_emi!F18/RES_hh_num!F18)</f>
        <v>504.29001572429507</v>
      </c>
      <c r="G18" s="72">
        <f>IF(RES_hh_emi!G18=0,0,1000000*RES_hh_emi!G18/RES_hh_num!G18)</f>
        <v>765.33181692586697</v>
      </c>
      <c r="H18" s="72">
        <f>IF(RES_hh_emi!H18=0,0,1000000*RES_hh_emi!H18/RES_hh_num!H18)</f>
        <v>705.16983165564295</v>
      </c>
      <c r="I18" s="72">
        <f>IF(RES_hh_emi!I18=0,0,1000000*RES_hh_emi!I18/RES_hh_num!I18)</f>
        <v>424.79813279600506</v>
      </c>
      <c r="J18" s="72">
        <f>IF(RES_hh_emi!J18=0,0,1000000*RES_hh_emi!J18/RES_hh_num!J18)</f>
        <v>456.05154378186057</v>
      </c>
      <c r="K18" s="72">
        <f>IF(RES_hh_emi!K18=0,0,1000000*RES_hh_emi!K18/RES_hh_num!K18)</f>
        <v>367.04699845720609</v>
      </c>
      <c r="L18" s="72">
        <f>IF(RES_hh_emi!L18=0,0,1000000*RES_hh_emi!L18/RES_hh_num!L18)</f>
        <v>692.97831690674786</v>
      </c>
      <c r="M18" s="72">
        <f>IF(RES_hh_emi!M18=0,0,1000000*RES_hh_emi!M18/RES_hh_num!M18)</f>
        <v>637.33983495873952</v>
      </c>
      <c r="N18" s="72">
        <f>IF(RES_hh_emi!N18=0,0,1000000*RES_hh_emi!N18/RES_hh_num!N18)</f>
        <v>666.03111746749551</v>
      </c>
      <c r="O18" s="72">
        <f>IF(RES_hh_emi!O18=0,0,1000000*RES_hh_emi!O18/RES_hh_num!O18)</f>
        <v>702.94566642388918</v>
      </c>
      <c r="P18" s="72">
        <f>IF(RES_hh_emi!P18=0,0,1000000*RES_hh_emi!P18/RES_hh_num!P18)</f>
        <v>642.06205323193899</v>
      </c>
      <c r="Q18" s="72">
        <f>IF(RES_hh_emi!Q18=0,0,1000000*RES_hh_emi!Q18/RES_hh_num!Q18)</f>
        <v>520.38331914893604</v>
      </c>
      <c r="R18" s="72">
        <f>IF(RES_hh_emi!R18=0,0,1000000*RES_hh_emi!R18/RES_hh_num!R18)</f>
        <v>425.43604531410915</v>
      </c>
      <c r="S18" s="72">
        <f>IF(RES_hh_emi!S18=0,0,1000000*RES_hh_emi!S18/RES_hh_num!S18)</f>
        <v>640.5326133909291</v>
      </c>
      <c r="T18" s="72">
        <f>IF(RES_hh_emi!T18=0,0,1000000*RES_hh_emi!T18/RES_hh_num!T18)</f>
        <v>653.51981460023171</v>
      </c>
      <c r="U18" s="72">
        <f>IF(RES_hh_emi!U18=0,0,1000000*RES_hh_emi!U18/RES_hh_num!U18)</f>
        <v>512.66505376344105</v>
      </c>
      <c r="V18" s="72">
        <f>IF(RES_hh_emi!V18=0,0,1000000*RES_hh_emi!V18/RES_hh_num!V18)</f>
        <v>596.80385232744788</v>
      </c>
      <c r="W18" s="72">
        <f>IF(RES_hh_emi!W18=0,0,1000000*RES_hh_emi!W18/RES_hh_num!W18)</f>
        <v>571.36925734024248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372.17783075826077</v>
      </c>
      <c r="C19" s="72">
        <f>IF(RES_hh_emi!C19=0,0,1000000*RES_hh_emi!C19/RES_hh_num!C19)</f>
        <v>388.05319956603392</v>
      </c>
      <c r="D19" s="72">
        <f>IF(RES_hh_emi!D19=0,0,1000000*RES_hh_emi!D19/RES_hh_num!D19)</f>
        <v>377.27361729124942</v>
      </c>
      <c r="E19" s="72">
        <f>IF(RES_hh_emi!E19=0,0,1000000*RES_hh_emi!E19/RES_hh_num!E19)</f>
        <v>404.53274143474766</v>
      </c>
      <c r="F19" s="72">
        <f>IF(RES_hh_emi!F19=0,0,1000000*RES_hh_emi!F19/RES_hh_num!F19)</f>
        <v>407.48009486879914</v>
      </c>
      <c r="G19" s="72">
        <f>IF(RES_hh_emi!G19=0,0,1000000*RES_hh_emi!G19/RES_hh_num!G19)</f>
        <v>413.51222656181136</v>
      </c>
      <c r="H19" s="72">
        <f>IF(RES_hh_emi!H19=0,0,1000000*RES_hh_emi!H19/RES_hh_num!H19)</f>
        <v>425.10191439305117</v>
      </c>
      <c r="I19" s="72">
        <f>IF(RES_hh_emi!I19=0,0,1000000*RES_hh_emi!I19/RES_hh_num!I19)</f>
        <v>414.82713542939678</v>
      </c>
      <c r="J19" s="72">
        <f>IF(RES_hh_emi!J19=0,0,1000000*RES_hh_emi!J19/RES_hh_num!J19)</f>
        <v>462.26110190793946</v>
      </c>
      <c r="K19" s="72">
        <f>IF(RES_hh_emi!K19=0,0,1000000*RES_hh_emi!K19/RES_hh_num!K19)</f>
        <v>494.93492461422539</v>
      </c>
      <c r="L19" s="72">
        <f>IF(RES_hh_emi!L19=0,0,1000000*RES_hh_emi!L19/RES_hh_num!L19)</f>
        <v>460.4677022768596</v>
      </c>
      <c r="M19" s="72">
        <f>IF(RES_hh_emi!M19=0,0,1000000*RES_hh_emi!M19/RES_hh_num!M19)</f>
        <v>411.00361799526428</v>
      </c>
      <c r="N19" s="72">
        <f>IF(RES_hh_emi!N19=0,0,1000000*RES_hh_emi!N19/RES_hh_num!N19)</f>
        <v>400.24436523141117</v>
      </c>
      <c r="O19" s="72">
        <f>IF(RES_hh_emi!O19=0,0,1000000*RES_hh_emi!O19/RES_hh_num!O19)</f>
        <v>402.5475454788031</v>
      </c>
      <c r="P19" s="72">
        <f>IF(RES_hh_emi!P19=0,0,1000000*RES_hh_emi!P19/RES_hh_num!P19)</f>
        <v>372.34356442748646</v>
      </c>
      <c r="Q19" s="72">
        <f>IF(RES_hh_emi!Q19=0,0,1000000*RES_hh_emi!Q19/RES_hh_num!Q19)</f>
        <v>372.18806802817448</v>
      </c>
      <c r="R19" s="72">
        <f>IF(RES_hh_emi!R19=0,0,1000000*RES_hh_emi!R19/RES_hh_num!R19)</f>
        <v>386.39761270996058</v>
      </c>
      <c r="S19" s="72">
        <f>IF(RES_hh_emi!S19=0,0,1000000*RES_hh_emi!S19/RES_hh_num!S19)</f>
        <v>374.8683031620123</v>
      </c>
      <c r="T19" s="72">
        <f>IF(RES_hh_emi!T19=0,0,1000000*RES_hh_emi!T19/RES_hh_num!T19)</f>
        <v>353.4210917922947</v>
      </c>
      <c r="U19" s="72">
        <f>IF(RES_hh_emi!U19=0,0,1000000*RES_hh_emi!U19/RES_hh_num!U19)</f>
        <v>368.49876080527764</v>
      </c>
      <c r="V19" s="72">
        <f>IF(RES_hh_emi!V19=0,0,1000000*RES_hh_emi!V19/RES_hh_num!V19)</f>
        <v>355.82430914283464</v>
      </c>
      <c r="W19" s="72">
        <f>IF(RES_hh_emi!W19=0,0,1000000*RES_hh_emi!W19/RES_hh_num!W19)</f>
        <v>369.67881542103692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455.87712341022865</v>
      </c>
      <c r="C20" s="72">
        <f>IF(RES_hh_emi!C20=0,0,1000000*RES_hh_emi!C20/RES_hh_num!C20)</f>
        <v>460.57792540643641</v>
      </c>
      <c r="D20" s="72">
        <f>IF(RES_hh_emi!D20=0,0,1000000*RES_hh_emi!D20/RES_hh_num!D20)</f>
        <v>538.17353192084011</v>
      </c>
      <c r="E20" s="72">
        <f>IF(RES_hh_emi!E20=0,0,1000000*RES_hh_emi!E20/RES_hh_num!E20)</f>
        <v>519.41970787588377</v>
      </c>
      <c r="F20" s="72">
        <f>IF(RES_hh_emi!F20=0,0,1000000*RES_hh_emi!F20/RES_hh_num!F20)</f>
        <v>556.04260370468444</v>
      </c>
      <c r="G20" s="72">
        <f>IF(RES_hh_emi!G20=0,0,1000000*RES_hh_emi!G20/RES_hh_num!G20)</f>
        <v>548.31180424633908</v>
      </c>
      <c r="H20" s="72">
        <f>IF(RES_hh_emi!H20=0,0,1000000*RES_hh_emi!H20/RES_hh_num!H20)</f>
        <v>583.54983042293998</v>
      </c>
      <c r="I20" s="72">
        <f>IF(RES_hh_emi!I20=0,0,1000000*RES_hh_emi!I20/RES_hh_num!I20)</f>
        <v>581.01631774841587</v>
      </c>
      <c r="J20" s="72">
        <f>IF(RES_hh_emi!J20=0,0,1000000*RES_hh_emi!J20/RES_hh_num!J20)</f>
        <v>538.40513919418947</v>
      </c>
      <c r="K20" s="72">
        <f>IF(RES_hh_emi!K20=0,0,1000000*RES_hh_emi!K20/RES_hh_num!K20)</f>
        <v>603.24965914180996</v>
      </c>
      <c r="L20" s="72">
        <f>IF(RES_hh_emi!L20=0,0,1000000*RES_hh_emi!L20/RES_hh_num!L20)</f>
        <v>606.51170982727035</v>
      </c>
      <c r="M20" s="72">
        <f>IF(RES_hh_emi!M20=0,0,1000000*RES_hh_emi!M20/RES_hh_num!M20)</f>
        <v>488.9486638482544</v>
      </c>
      <c r="N20" s="72">
        <f>IF(RES_hh_emi!N20=0,0,1000000*RES_hh_emi!N20/RES_hh_num!N20)</f>
        <v>521.31494904748286</v>
      </c>
      <c r="O20" s="72">
        <f>IF(RES_hh_emi!O20=0,0,1000000*RES_hh_emi!O20/RES_hh_num!O20)</f>
        <v>523.60352531190381</v>
      </c>
      <c r="P20" s="72">
        <f>IF(RES_hh_emi!P20=0,0,1000000*RES_hh_emi!P20/RES_hh_num!P20)</f>
        <v>502.77520787591368</v>
      </c>
      <c r="Q20" s="72">
        <f>IF(RES_hh_emi!Q20=0,0,1000000*RES_hh_emi!Q20/RES_hh_num!Q20)</f>
        <v>478.55777490613303</v>
      </c>
      <c r="R20" s="72">
        <f>IF(RES_hh_emi!R20=0,0,1000000*RES_hh_emi!R20/RES_hh_num!R20)</f>
        <v>422.00419587080802</v>
      </c>
      <c r="S20" s="72">
        <f>IF(RES_hh_emi!S20=0,0,1000000*RES_hh_emi!S20/RES_hh_num!S20)</f>
        <v>530.25845291182213</v>
      </c>
      <c r="T20" s="72">
        <f>IF(RES_hh_emi!T20=0,0,1000000*RES_hh_emi!T20/RES_hh_num!T20)</f>
        <v>537.6775341790858</v>
      </c>
      <c r="U20" s="72">
        <f>IF(RES_hh_emi!U20=0,0,1000000*RES_hh_emi!U20/RES_hh_num!U20)</f>
        <v>405.37489984667906</v>
      </c>
      <c r="V20" s="72">
        <f>IF(RES_hh_emi!V20=0,0,1000000*RES_hh_emi!V20/RES_hh_num!V20)</f>
        <v>456.29298735119085</v>
      </c>
      <c r="W20" s="72">
        <f>IF(RES_hh_emi!W20=0,0,1000000*RES_hh_emi!W20/RES_hh_num!W20)</f>
        <v>458.05635590359844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362.60839208207727</v>
      </c>
      <c r="C21" s="72">
        <f>IF(RES_hh_emi!C21=0,0,1000000*RES_hh_emi!C21/RES_hh_num!C21)</f>
        <v>360.54996785432638</v>
      </c>
      <c r="D21" s="72">
        <f>IF(RES_hh_emi!D21=0,0,1000000*RES_hh_emi!D21/RES_hh_num!D21)</f>
        <v>371.04116587213531</v>
      </c>
      <c r="E21" s="72">
        <f>IF(RES_hh_emi!E21=0,0,1000000*RES_hh_emi!E21/RES_hh_num!E21)</f>
        <v>356.76796065753098</v>
      </c>
      <c r="F21" s="72">
        <f>IF(RES_hh_emi!F21=0,0,1000000*RES_hh_emi!F21/RES_hh_num!F21)</f>
        <v>375.16973343596158</v>
      </c>
      <c r="G21" s="72">
        <f>IF(RES_hh_emi!G21=0,0,1000000*RES_hh_emi!G21/RES_hh_num!G21)</f>
        <v>394.1790742319514</v>
      </c>
      <c r="H21" s="72">
        <f>IF(RES_hh_emi!H21=0,0,1000000*RES_hh_emi!H21/RES_hh_num!H21)</f>
        <v>409.8986316401253</v>
      </c>
      <c r="I21" s="72">
        <f>IF(RES_hh_emi!I21=0,0,1000000*RES_hh_emi!I21/RES_hh_num!I21)</f>
        <v>388.72912838419472</v>
      </c>
      <c r="J21" s="72">
        <f>IF(RES_hh_emi!J21=0,0,1000000*RES_hh_emi!J21/RES_hh_num!J21)</f>
        <v>411.47175540874298</v>
      </c>
      <c r="K21" s="72">
        <f>IF(RES_hh_emi!K21=0,0,1000000*RES_hh_emi!K21/RES_hh_num!K21)</f>
        <v>392.27920862387128</v>
      </c>
      <c r="L21" s="72">
        <f>IF(RES_hh_emi!L21=0,0,1000000*RES_hh_emi!L21/RES_hh_num!L21)</f>
        <v>395.39621083839143</v>
      </c>
      <c r="M21" s="72">
        <f>IF(RES_hh_emi!M21=0,0,1000000*RES_hh_emi!M21/RES_hh_num!M21)</f>
        <v>364.79849439683619</v>
      </c>
      <c r="N21" s="72">
        <f>IF(RES_hh_emi!N21=0,0,1000000*RES_hh_emi!N21/RES_hh_num!N21)</f>
        <v>358.85360877981378</v>
      </c>
      <c r="O21" s="72">
        <f>IF(RES_hh_emi!O21=0,0,1000000*RES_hh_emi!O21/RES_hh_num!O21)</f>
        <v>346.12929077800351</v>
      </c>
      <c r="P21" s="72">
        <f>IF(RES_hh_emi!P21=0,0,1000000*RES_hh_emi!P21/RES_hh_num!P21)</f>
        <v>348.63110675452663</v>
      </c>
      <c r="Q21" s="72">
        <f>IF(RES_hh_emi!Q21=0,0,1000000*RES_hh_emi!Q21/RES_hh_num!Q21)</f>
        <v>326.41234769620695</v>
      </c>
      <c r="R21" s="72">
        <f>IF(RES_hh_emi!R21=0,0,1000000*RES_hh_emi!R21/RES_hh_num!R21)</f>
        <v>342.1008950450036</v>
      </c>
      <c r="S21" s="72">
        <f>IF(RES_hh_emi!S21=0,0,1000000*RES_hh_emi!S21/RES_hh_num!S21)</f>
        <v>349.60527700108423</v>
      </c>
      <c r="T21" s="72">
        <f>IF(RES_hh_emi!T21=0,0,1000000*RES_hh_emi!T21/RES_hh_num!T21)</f>
        <v>339.62906448414509</v>
      </c>
      <c r="U21" s="72">
        <f>IF(RES_hh_emi!U21=0,0,1000000*RES_hh_emi!U21/RES_hh_num!U21)</f>
        <v>332.7697986055781</v>
      </c>
      <c r="V21" s="72">
        <f>IF(RES_hh_emi!V21=0,0,1000000*RES_hh_emi!V21/RES_hh_num!V21)</f>
        <v>335.78146284991567</v>
      </c>
      <c r="W21" s="72">
        <f>IF(RES_hh_emi!W21=0,0,1000000*RES_hh_emi!W21/RES_hh_num!W21)</f>
        <v>350.89394471026077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104.35264602104941</v>
      </c>
      <c r="C27" s="69">
        <f>IF(RES_hh_emi!C27=0,0,1000000*RES_hh_emi!C27/RES_hh_num!C27)</f>
        <v>134.10363527796483</v>
      </c>
      <c r="D27" s="69">
        <f>IF(RES_hh_emi!D27=0,0,1000000*RES_hh_emi!D27/RES_hh_num!D27)</f>
        <v>123.14486029625671</v>
      </c>
      <c r="E27" s="69">
        <f>IF(RES_hh_emi!E27=0,0,1000000*RES_hh_emi!E27/RES_hh_num!E27)</f>
        <v>155.71901016411948</v>
      </c>
      <c r="F27" s="69">
        <f>IF(RES_hh_emi!F27=0,0,1000000*RES_hh_emi!F27/RES_hh_num!F27)</f>
        <v>148.37903434267366</v>
      </c>
      <c r="G27" s="69">
        <f>IF(RES_hh_emi!G27=0,0,1000000*RES_hh_emi!G27/RES_hh_num!G27)</f>
        <v>154.89184670186262</v>
      </c>
      <c r="H27" s="69">
        <f>IF(RES_hh_emi!H27=0,0,1000000*RES_hh_emi!H27/RES_hh_num!H27)</f>
        <v>155.11561926867125</v>
      </c>
      <c r="I27" s="69">
        <f>IF(RES_hh_emi!I27=0,0,1000000*RES_hh_emi!I27/RES_hh_num!I27)</f>
        <v>168.71887957433833</v>
      </c>
      <c r="J27" s="69">
        <f>IF(RES_hh_emi!J27=0,0,1000000*RES_hh_emi!J27/RES_hh_num!J27)</f>
        <v>168.71945407965751</v>
      </c>
      <c r="K27" s="69">
        <f>IF(RES_hh_emi!K27=0,0,1000000*RES_hh_emi!K27/RES_hh_num!K27)</f>
        <v>196.20967675739439</v>
      </c>
      <c r="L27" s="69">
        <f>IF(RES_hh_emi!L27=0,0,1000000*RES_hh_emi!L27/RES_hh_num!L27)</f>
        <v>184.94773784217543</v>
      </c>
      <c r="M27" s="69">
        <f>IF(RES_hh_emi!M27=0,0,1000000*RES_hh_emi!M27/RES_hh_num!M27)</f>
        <v>164.6981842210721</v>
      </c>
      <c r="N27" s="69">
        <f>IF(RES_hh_emi!N27=0,0,1000000*RES_hh_emi!N27/RES_hh_num!N27)</f>
        <v>150.73722104177762</v>
      </c>
      <c r="O27" s="69">
        <f>IF(RES_hh_emi!O27=0,0,1000000*RES_hh_emi!O27/RES_hh_num!O27)</f>
        <v>142.33314273196152</v>
      </c>
      <c r="P27" s="69">
        <f>IF(RES_hh_emi!P27=0,0,1000000*RES_hh_emi!P27/RES_hh_num!P27)</f>
        <v>130.34461094326224</v>
      </c>
      <c r="Q27" s="69">
        <f>IF(RES_hh_emi!Q27=0,0,1000000*RES_hh_emi!Q27/RES_hh_num!Q27)</f>
        <v>126.81521168559451</v>
      </c>
      <c r="R27" s="69">
        <f>IF(RES_hh_emi!R27=0,0,1000000*RES_hh_emi!R27/RES_hh_num!R27)</f>
        <v>132.03195438134136</v>
      </c>
      <c r="S27" s="69">
        <f>IF(RES_hh_emi!S27=0,0,1000000*RES_hh_emi!S27/RES_hh_num!S27)</f>
        <v>133.57954880349192</v>
      </c>
      <c r="T27" s="69">
        <f>IF(RES_hh_emi!T27=0,0,1000000*RES_hh_emi!T27/RES_hh_num!T27)</f>
        <v>127.76339169237788</v>
      </c>
      <c r="U27" s="69">
        <f>IF(RES_hh_emi!U27=0,0,1000000*RES_hh_emi!U27/RES_hh_num!U27)</f>
        <v>125.62587537193325</v>
      </c>
      <c r="V27" s="69">
        <f>IF(RES_hh_emi!V27=0,0,1000000*RES_hh_emi!V27/RES_hh_num!V27)</f>
        <v>121.92216967801443</v>
      </c>
      <c r="W27" s="69">
        <f>IF(RES_hh_emi!W27=0,0,1000000*RES_hh_emi!W27/RES_hh_num!W27)</f>
        <v>125.78737300868538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315.32661542187418</v>
      </c>
      <c r="C29" s="72">
        <f>IF(RES_hh_emi!C29=0,0,1000000*RES_hh_emi!C29/RES_hh_num!C29)</f>
        <v>371.34038513463872</v>
      </c>
      <c r="D29" s="72">
        <f>IF(RES_hh_emi!D29=0,0,1000000*RES_hh_emi!D29/RES_hh_num!D29)</f>
        <v>324.3834988852206</v>
      </c>
      <c r="E29" s="72">
        <f>IF(RES_hh_emi!E29=0,0,1000000*RES_hh_emi!E29/RES_hh_num!E29)</f>
        <v>383.0338941867696</v>
      </c>
      <c r="F29" s="72">
        <f>IF(RES_hh_emi!F29=0,0,1000000*RES_hh_emi!F29/RES_hh_num!F29)</f>
        <v>357.9921983105163</v>
      </c>
      <c r="G29" s="72">
        <f>IF(RES_hh_emi!G29=0,0,1000000*RES_hh_emi!G29/RES_hh_num!G29)</f>
        <v>362.47257176128574</v>
      </c>
      <c r="H29" s="72">
        <f>IF(RES_hh_emi!H29=0,0,1000000*RES_hh_emi!H29/RES_hh_num!H29)</f>
        <v>356.20866080549644</v>
      </c>
      <c r="I29" s="72">
        <f>IF(RES_hh_emi!I29=0,0,1000000*RES_hh_emi!I29/RES_hh_num!I29)</f>
        <v>372.01050174468753</v>
      </c>
      <c r="J29" s="72">
        <f>IF(RES_hh_emi!J29=0,0,1000000*RES_hh_emi!J29/RES_hh_num!J29)</f>
        <v>364.93082386911448</v>
      </c>
      <c r="K29" s="72">
        <f>IF(RES_hh_emi!K29=0,0,1000000*RES_hh_emi!K29/RES_hh_num!K29)</f>
        <v>419.74573052290754</v>
      </c>
      <c r="L29" s="72">
        <f>IF(RES_hh_emi!L29=0,0,1000000*RES_hh_emi!L29/RES_hh_num!L29)</f>
        <v>378.38919302500142</v>
      </c>
      <c r="M29" s="72">
        <f>IF(RES_hh_emi!M29=0,0,1000000*RES_hh_emi!M29/RES_hh_num!M29)</f>
        <v>336.48849634171705</v>
      </c>
      <c r="N29" s="72">
        <f>IF(RES_hh_emi!N29=0,0,1000000*RES_hh_emi!N29/RES_hh_num!N29)</f>
        <v>319.70174261911029</v>
      </c>
      <c r="O29" s="72">
        <f>IF(RES_hh_emi!O29=0,0,1000000*RES_hh_emi!O29/RES_hh_num!O29)</f>
        <v>316.39127944361587</v>
      </c>
      <c r="P29" s="72">
        <f>IF(RES_hh_emi!P29=0,0,1000000*RES_hh_emi!P29/RES_hh_num!P29)</f>
        <v>291.15298048067899</v>
      </c>
      <c r="Q29" s="72">
        <f>IF(RES_hh_emi!Q29=0,0,1000000*RES_hh_emi!Q29/RES_hh_num!Q29)</f>
        <v>294.86642176692044</v>
      </c>
      <c r="R29" s="72">
        <f>IF(RES_hh_emi!R29=0,0,1000000*RES_hh_emi!R29/RES_hh_num!R29)</f>
        <v>310.97264862584296</v>
      </c>
      <c r="S29" s="72">
        <f>IF(RES_hh_emi!S29=0,0,1000000*RES_hh_emi!S29/RES_hh_num!S29)</f>
        <v>304.7968801233356</v>
      </c>
      <c r="T29" s="72">
        <f>IF(RES_hh_emi!T29=0,0,1000000*RES_hh_emi!T29/RES_hh_num!T29)</f>
        <v>288.31036630002507</v>
      </c>
      <c r="U29" s="72">
        <f>IF(RES_hh_emi!U29=0,0,1000000*RES_hh_emi!U29/RES_hh_num!U29)</f>
        <v>301.49725983174852</v>
      </c>
      <c r="V29" s="72">
        <f>IF(RES_hh_emi!V29=0,0,1000000*RES_hh_emi!V29/RES_hh_num!V29)</f>
        <v>291.86479248231177</v>
      </c>
      <c r="W29" s="72">
        <f>IF(RES_hh_emi!W29=0,0,1000000*RES_hh_emi!W29/RES_hh_num!W29)</f>
        <v>303.36986870724985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280.73627922757237</v>
      </c>
      <c r="C30" s="72">
        <f>IF(RES_hh_emi!C30=0,0,1000000*RES_hh_emi!C30/RES_hh_num!C30)</f>
        <v>335.69419977462911</v>
      </c>
      <c r="D30" s="72">
        <f>IF(RES_hh_emi!D30=0,0,1000000*RES_hh_emi!D30/RES_hh_num!D30)</f>
        <v>287.93788559997915</v>
      </c>
      <c r="E30" s="72">
        <f>IF(RES_hh_emi!E30=0,0,1000000*RES_hh_emi!E30/RES_hh_num!E30)</f>
        <v>345.71169290062426</v>
      </c>
      <c r="F30" s="72">
        <f>IF(RES_hh_emi!F30=0,0,1000000*RES_hh_emi!F30/RES_hh_num!F30)</f>
        <v>314.47471669488885</v>
      </c>
      <c r="G30" s="72">
        <f>IF(RES_hh_emi!G30=0,0,1000000*RES_hh_emi!G30/RES_hh_num!G30)</f>
        <v>329.99384498040098</v>
      </c>
      <c r="H30" s="72">
        <f>IF(RES_hh_emi!H30=0,0,1000000*RES_hh_emi!H30/RES_hh_num!H30)</f>
        <v>319.69849077665901</v>
      </c>
      <c r="I30" s="72">
        <f>IF(RES_hh_emi!I30=0,0,1000000*RES_hh_emi!I30/RES_hh_num!I30)</f>
        <v>342.36047932192923</v>
      </c>
      <c r="J30" s="72">
        <f>IF(RES_hh_emi!J30=0,0,1000000*RES_hh_emi!J30/RES_hh_num!J30)</f>
        <v>319.3240506046601</v>
      </c>
      <c r="K30" s="72">
        <f>IF(RES_hh_emi!K30=0,0,1000000*RES_hh_emi!K30/RES_hh_num!K30)</f>
        <v>346.01165192048569</v>
      </c>
      <c r="L30" s="72">
        <f>IF(RES_hh_emi!L30=0,0,1000000*RES_hh_emi!L30/RES_hh_num!L30)</f>
        <v>334.9330214060297</v>
      </c>
      <c r="M30" s="72">
        <f>IF(RES_hh_emi!M30=0,0,1000000*RES_hh_emi!M30/RES_hh_num!M30)</f>
        <v>302.6226362506842</v>
      </c>
      <c r="N30" s="72">
        <f>IF(RES_hh_emi!N30=0,0,1000000*RES_hh_emi!N30/RES_hh_num!N30)</f>
        <v>289.66104216791246</v>
      </c>
      <c r="O30" s="72">
        <f>IF(RES_hh_emi!O30=0,0,1000000*RES_hh_emi!O30/RES_hh_num!O30)</f>
        <v>275.35917237320666</v>
      </c>
      <c r="P30" s="72">
        <f>IF(RES_hh_emi!P30=0,0,1000000*RES_hh_emi!P30/RES_hh_num!P30)</f>
        <v>269.84071333433849</v>
      </c>
      <c r="Q30" s="72">
        <f>IF(RES_hh_emi!Q30=0,0,1000000*RES_hh_emi!Q30/RES_hh_num!Q30)</f>
        <v>257.75765539605277</v>
      </c>
      <c r="R30" s="72">
        <f>IF(RES_hh_emi!R30=0,0,1000000*RES_hh_emi!R30/RES_hh_num!R30)</f>
        <v>263.84222621431798</v>
      </c>
      <c r="S30" s="72">
        <f>IF(RES_hh_emi!S30=0,0,1000000*RES_hh_emi!S30/RES_hh_num!S30)</f>
        <v>279.40460215867625</v>
      </c>
      <c r="T30" s="72">
        <f>IF(RES_hh_emi!T30=0,0,1000000*RES_hh_emi!T30/RES_hh_num!T30)</f>
        <v>272.42981493381012</v>
      </c>
      <c r="U30" s="72">
        <f>IF(RES_hh_emi!U30=0,0,1000000*RES_hh_emi!U30/RES_hh_num!U30)</f>
        <v>253.16509560101633</v>
      </c>
      <c r="V30" s="72">
        <f>IF(RES_hh_emi!V30=0,0,1000000*RES_hh_emi!V30/RES_hh_num!V30)</f>
        <v>260.39162551929189</v>
      </c>
      <c r="W30" s="72">
        <f>IF(RES_hh_emi!W30=0,0,1000000*RES_hh_emi!W30/RES_hh_num!W30)</f>
        <v>275.56837290322898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189.91568451776601</v>
      </c>
      <c r="C3" s="65">
        <f>IF(RES_hh_fech!C3=0,0,RES_hh_fech!C3/RES_summary!C$19)</f>
        <v>208.60223841127552</v>
      </c>
      <c r="D3" s="65">
        <f>IF(RES_hh_fech!D3=0,0,RES_hh_fech!D3/RES_summary!D$19)</f>
        <v>209.72142723173386</v>
      </c>
      <c r="E3" s="65">
        <f>IF(RES_hh_fech!E3=0,0,RES_hh_fech!E3/RES_summary!E$19)</f>
        <v>230.00274111402513</v>
      </c>
      <c r="F3" s="65">
        <f>IF(RES_hh_fech!F3=0,0,RES_hh_fech!F3/RES_summary!F$19)</f>
        <v>228.94813278064083</v>
      </c>
      <c r="G3" s="65">
        <f>IF(RES_hh_fech!G3=0,0,RES_hh_fech!G3/RES_summary!G$19)</f>
        <v>239.56349616636248</v>
      </c>
      <c r="H3" s="65">
        <f>IF(RES_hh_fech!H3=0,0,RES_hh_fech!H3/RES_summary!H$19)</f>
        <v>222.99165553132613</v>
      </c>
      <c r="I3" s="65">
        <f>IF(RES_hh_fech!I3=0,0,RES_hh_fech!I3/RES_summary!I$19)</f>
        <v>209.58402663152978</v>
      </c>
      <c r="J3" s="65">
        <f>IF(RES_hh_fech!J3=0,0,RES_hh_fech!J3/RES_summary!J$19)</f>
        <v>213.44122991967305</v>
      </c>
      <c r="K3" s="65">
        <f>IF(RES_hh_fech!K3=0,0,RES_hh_fech!K3/RES_summary!K$19)</f>
        <v>217.12895683831866</v>
      </c>
      <c r="L3" s="65">
        <f>IF(RES_hh_fech!L3=0,0,RES_hh_fech!L3/RES_summary!L$19)</f>
        <v>227.54198712509483</v>
      </c>
      <c r="M3" s="65">
        <f>IF(RES_hh_fech!M3=0,0,RES_hh_fech!M3/RES_summary!M$19)</f>
        <v>215.5323974026428</v>
      </c>
      <c r="N3" s="65">
        <f>IF(RES_hh_fech!N3=0,0,RES_hh_fech!N3/RES_summary!N$19)</f>
        <v>207.35558475920129</v>
      </c>
      <c r="O3" s="65">
        <f>IF(RES_hh_fech!O3=0,0,RES_hh_fech!O3/RES_summary!O$19)</f>
        <v>200.64951265998121</v>
      </c>
      <c r="P3" s="65">
        <f>IF(RES_hh_fech!P3=0,0,RES_hh_fech!P3/RES_summary!P$19)</f>
        <v>176.43992096082391</v>
      </c>
      <c r="Q3" s="65">
        <f>IF(RES_hh_fech!Q3=0,0,RES_hh_fech!Q3/RES_summary!Q$19)</f>
        <v>194.41386934369211</v>
      </c>
      <c r="R3" s="65">
        <f>IF(RES_hh_fech!R3=0,0,RES_hh_fech!R3/RES_summary!R$19)</f>
        <v>192.85336078164798</v>
      </c>
      <c r="S3" s="65">
        <f>IF(RES_hh_fech!S3=0,0,RES_hh_fech!S3/RES_summary!S$19)</f>
        <v>190.57600971070929</v>
      </c>
      <c r="T3" s="65">
        <f>IF(RES_hh_fech!T3=0,0,RES_hh_fech!T3/RES_summary!T$19)</f>
        <v>183.00238521087996</v>
      </c>
      <c r="U3" s="65">
        <f>IF(RES_hh_fech!U3=0,0,RES_hh_fech!U3/RES_summary!U$19)</f>
        <v>177.62041022389764</v>
      </c>
      <c r="V3" s="65">
        <f>IF(RES_hh_fech!V3=0,0,RES_hh_fech!V3/RES_summary!V$19)</f>
        <v>179.79808837194798</v>
      </c>
      <c r="W3" s="65">
        <f>IF(RES_hh_fech!W3=0,0,RES_hh_fech!W3/RES_summary!W$19)</f>
        <v>193.14359999773282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151.91558406150756</v>
      </c>
      <c r="C4" s="69">
        <f>IF(RES_hh_fech!C4=0,0,RES_hh_fech!C4/RES_summary!C$19)</f>
        <v>170.62968039758655</v>
      </c>
      <c r="D4" s="69">
        <f>IF(RES_hh_fech!D4=0,0,RES_hh_fech!D4/RES_summary!D$19)</f>
        <v>170.06029976135642</v>
      </c>
      <c r="E4" s="69">
        <f>IF(RES_hh_fech!E4=0,0,RES_hh_fech!E4/RES_summary!E$19)</f>
        <v>191.10562886793142</v>
      </c>
      <c r="F4" s="69">
        <f>IF(RES_hh_fech!F4=0,0,RES_hh_fech!F4/RES_summary!F$19)</f>
        <v>188.70403135331441</v>
      </c>
      <c r="G4" s="69">
        <f>IF(RES_hh_fech!G4=0,0,RES_hh_fech!G4/RES_summary!G$19)</f>
        <v>197.79742792206019</v>
      </c>
      <c r="H4" s="69">
        <f>IF(RES_hh_fech!H4=0,0,RES_hh_fech!H4/RES_summary!H$19)</f>
        <v>179.56844072827354</v>
      </c>
      <c r="I4" s="69">
        <f>IF(RES_hh_fech!I4=0,0,RES_hh_fech!I4/RES_summary!I$19)</f>
        <v>166.64283892722969</v>
      </c>
      <c r="J4" s="69">
        <f>IF(RES_hh_fech!J4=0,0,RES_hh_fech!J4/RES_summary!J$19)</f>
        <v>169.39836800971779</v>
      </c>
      <c r="K4" s="69">
        <f>IF(RES_hh_fech!K4=0,0,RES_hh_fech!K4/RES_summary!K$19)</f>
        <v>173.87899585901795</v>
      </c>
      <c r="L4" s="69">
        <f>IF(RES_hh_fech!L4=0,0,RES_hh_fech!L4/RES_summary!L$19)</f>
        <v>184.39849834102523</v>
      </c>
      <c r="M4" s="69">
        <f>IF(RES_hh_fech!M4=0,0,RES_hh_fech!M4/RES_summary!M$19)</f>
        <v>174.31507201098819</v>
      </c>
      <c r="N4" s="69">
        <f>IF(RES_hh_fech!N4=0,0,RES_hh_fech!N4/RES_summary!N$19)</f>
        <v>166.99666314970705</v>
      </c>
      <c r="O4" s="69">
        <f>IF(RES_hh_fech!O4=0,0,RES_hh_fech!O4/RES_summary!O$19)</f>
        <v>162.86060527635388</v>
      </c>
      <c r="P4" s="69">
        <f>IF(RES_hh_fech!P4=0,0,RES_hh_fech!P4/RES_summary!P$19)</f>
        <v>140.4872069430547</v>
      </c>
      <c r="Q4" s="69">
        <f>IF(RES_hh_fech!Q4=0,0,RES_hh_fech!Q4/RES_summary!Q$19)</f>
        <v>157.66156290270837</v>
      </c>
      <c r="R4" s="69">
        <f>IF(RES_hh_fech!R4=0,0,RES_hh_fech!R4/RES_summary!R$19)</f>
        <v>156.24616633483032</v>
      </c>
      <c r="S4" s="69">
        <f>IF(RES_hh_fech!S4=0,0,RES_hh_fech!S4/RES_summary!S$19)</f>
        <v>153.32325233047283</v>
      </c>
      <c r="T4" s="69">
        <f>IF(RES_hh_fech!T4=0,0,RES_hh_fech!T4/RES_summary!T$19)</f>
        <v>146.57500835240393</v>
      </c>
      <c r="U4" s="69">
        <f>IF(RES_hh_fech!U4=0,0,RES_hh_fech!U4/RES_summary!U$19)</f>
        <v>141.78865173654469</v>
      </c>
      <c r="V4" s="69">
        <f>IF(RES_hh_fech!V4=0,0,RES_hh_fech!V4/RES_summary!V$19)</f>
        <v>144.39508731303198</v>
      </c>
      <c r="W4" s="69">
        <f>IF(RES_hh_fech!W4=0,0,RES_hh_fech!W4/RES_summary!W$19)</f>
        <v>155.78168192618503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166.60930771818451</v>
      </c>
      <c r="C5" s="72">
        <f>IF(RES_hh_fech!C5=0,0,RES_hh_fech!C5/RES_summary!C$19)</f>
        <v>94.051814167646114</v>
      </c>
      <c r="D5" s="72">
        <f>IF(RES_hh_fech!D5=0,0,RES_hh_fech!D5/RES_summary!D$19)</f>
        <v>138.80683825910774</v>
      </c>
      <c r="E5" s="72">
        <f>IF(RES_hh_fech!E5=0,0,RES_hh_fech!E5/RES_summary!E$19)</f>
        <v>184.78929001416466</v>
      </c>
      <c r="F5" s="72">
        <f>IF(RES_hh_fech!F5=0,0,RES_hh_fech!F5/RES_summary!F$19)</f>
        <v>135.41501571745255</v>
      </c>
      <c r="G5" s="72">
        <f>IF(RES_hh_fech!G5=0,0,RES_hh_fech!G5/RES_summary!G$19)</f>
        <v>199.77832067554917</v>
      </c>
      <c r="H5" s="72">
        <f>IF(RES_hh_fech!H5=0,0,RES_hh_fech!H5/RES_summary!H$19)</f>
        <v>173.83095645307611</v>
      </c>
      <c r="I5" s="72">
        <f>IF(RES_hh_fech!I5=0,0,RES_hh_fech!I5/RES_summary!I$19)</f>
        <v>110.04981620376418</v>
      </c>
      <c r="J5" s="72">
        <f>IF(RES_hh_fech!J5=0,0,RES_hh_fech!J5/RES_summary!J$19)</f>
        <v>128.20913977553292</v>
      </c>
      <c r="K5" s="72">
        <f>IF(RES_hh_fech!K5=0,0,RES_hh_fech!K5/RES_summary!K$19)</f>
        <v>109.56360785873214</v>
      </c>
      <c r="L5" s="72">
        <f>IF(RES_hh_fech!L5=0,0,RES_hh_fech!L5/RES_summary!L$19)</f>
        <v>222.40810977515918</v>
      </c>
      <c r="M5" s="72">
        <f>IF(RES_hh_fech!M5=0,0,RES_hh_fech!M5/RES_summary!M$19)</f>
        <v>161.97949569375572</v>
      </c>
      <c r="N5" s="72">
        <f>IF(RES_hh_fech!N5=0,0,RES_hh_fech!N5/RES_summary!N$19)</f>
        <v>136.78094100888219</v>
      </c>
      <c r="O5" s="72">
        <f>IF(RES_hh_fech!O5=0,0,RES_hh_fech!O5/RES_summary!O$19)</f>
        <v>194.01274831978799</v>
      </c>
      <c r="P5" s="72">
        <f>IF(RES_hh_fech!P5=0,0,RES_hh_fech!P5/RES_summary!P$19)</f>
        <v>140.33687501501308</v>
      </c>
      <c r="Q5" s="72">
        <f>IF(RES_hh_fech!Q5=0,0,RES_hh_fech!Q5/RES_summary!Q$19)</f>
        <v>137.50416339503158</v>
      </c>
      <c r="R5" s="72">
        <f>IF(RES_hh_fech!R5=0,0,RES_hh_fech!R5/RES_summary!R$19)</f>
        <v>143.13465538020733</v>
      </c>
      <c r="S5" s="72">
        <f>IF(RES_hh_fech!S5=0,0,RES_hh_fech!S5/RES_summary!S$19)</f>
        <v>175.25475078146994</v>
      </c>
      <c r="T5" s="72">
        <f>IF(RES_hh_fech!T5=0,0,RES_hh_fech!T5/RES_summary!T$19)</f>
        <v>132.71974479778831</v>
      </c>
      <c r="U5" s="72">
        <f>IF(RES_hh_fech!U5=0,0,RES_hh_fech!U5/RES_summary!U$19)</f>
        <v>155.03236466390726</v>
      </c>
      <c r="V5" s="72">
        <f>IF(RES_hh_fech!V5=0,0,RES_hh_fech!V5/RES_summary!V$19)</f>
        <v>151.81197119453284</v>
      </c>
      <c r="W5" s="72">
        <f>IF(RES_hh_fech!W5=0,0,RES_hh_fech!W5/RES_summary!W$19)</f>
        <v>137.30446149862934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198.29953588786151</v>
      </c>
      <c r="C6" s="72">
        <f>IF(RES_hh_fech!C6=0,0,RES_hh_fech!C6/RES_summary!C$19)</f>
        <v>103.11019087078023</v>
      </c>
      <c r="D6" s="72">
        <f>IF(RES_hh_fech!D6=0,0,RES_hh_fech!D6/RES_summary!D$19)</f>
        <v>239.85745073909567</v>
      </c>
      <c r="E6" s="72">
        <f>IF(RES_hh_fech!E6=0,0,RES_hh_fech!E6/RES_summary!E$19)</f>
        <v>45.9648035644787</v>
      </c>
      <c r="F6" s="72">
        <f>IF(RES_hh_fech!F6=0,0,RES_hh_fech!F6/RES_summary!F$19)</f>
        <v>210.01609008096955</v>
      </c>
      <c r="G6" s="72">
        <f>IF(RES_hh_fech!G6=0,0,RES_hh_fech!G6/RES_summary!G$19)</f>
        <v>201.14532715030242</v>
      </c>
      <c r="H6" s="72">
        <f>IF(RES_hh_fech!H6=0,0,RES_hh_fech!H6/RES_summary!H$19)</f>
        <v>239.37361597162192</v>
      </c>
      <c r="I6" s="72">
        <f>IF(RES_hh_fech!I6=0,0,RES_hh_fech!I6/RES_summary!I$19)</f>
        <v>78.120074931531832</v>
      </c>
      <c r="J6" s="72">
        <f>IF(RES_hh_fech!J6=0,0,RES_hh_fech!J6/RES_summary!J$19)</f>
        <v>332.38049160320463</v>
      </c>
      <c r="K6" s="72">
        <f>IF(RES_hh_fech!K6=0,0,RES_hh_fech!K6/RES_summary!K$19)</f>
        <v>177.96246709529845</v>
      </c>
      <c r="L6" s="72">
        <f>IF(RES_hh_fech!L6=0,0,RES_hh_fech!L6/RES_summary!L$19)</f>
        <v>193.5251808589307</v>
      </c>
      <c r="M6" s="72">
        <f>IF(RES_hh_fech!M6=0,0,RES_hh_fech!M6/RES_summary!M$19)</f>
        <v>188.59814003021705</v>
      </c>
      <c r="N6" s="72">
        <f>IF(RES_hh_fech!N6=0,0,RES_hh_fech!N6/RES_summary!N$19)</f>
        <v>190.90751811714927</v>
      </c>
      <c r="O6" s="72">
        <f>IF(RES_hh_fech!O6=0,0,RES_hh_fech!O6/RES_summary!O$19)</f>
        <v>177.85064097753221</v>
      </c>
      <c r="P6" s="72">
        <f>IF(RES_hh_fech!P6=0,0,RES_hh_fech!P6/RES_summary!P$19)</f>
        <v>137.4615152336834</v>
      </c>
      <c r="Q6" s="72">
        <f>IF(RES_hh_fech!Q6=0,0,RES_hh_fech!Q6/RES_summary!Q$19)</f>
        <v>188.64086187027641</v>
      </c>
      <c r="R6" s="72">
        <f>IF(RES_hh_fech!R6=0,0,RES_hh_fech!R6/RES_summary!R$19)</f>
        <v>181.43221031309187</v>
      </c>
      <c r="S6" s="72">
        <f>IF(RES_hh_fech!S6=0,0,RES_hh_fech!S6/RES_summary!S$19)</f>
        <v>169.39324327360447</v>
      </c>
      <c r="T6" s="72">
        <f>IF(RES_hh_fech!T6=0,0,RES_hh_fech!T6/RES_summary!T$19)</f>
        <v>154.78195836364139</v>
      </c>
      <c r="U6" s="72">
        <f>IF(RES_hh_fech!U6=0,0,RES_hh_fech!U6/RES_summary!U$19)</f>
        <v>163.70585285646987</v>
      </c>
      <c r="V6" s="72">
        <f>IF(RES_hh_fech!V6=0,0,RES_hh_fech!V6/RES_summary!V$19)</f>
        <v>160.76859884842719</v>
      </c>
      <c r="W6" s="72">
        <f>IF(RES_hh_fech!W6=0,0,RES_hh_fech!W6/RES_summary!W$19)</f>
        <v>172.22797002635039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157.21594856658388</v>
      </c>
      <c r="C7" s="72">
        <f>IF(RES_hh_fech!C7=0,0,RES_hh_fech!C7/RES_summary!C$19)</f>
        <v>172.32029674481404</v>
      </c>
      <c r="D7" s="72">
        <f>IF(RES_hh_fech!D7=0,0,RES_hh_fech!D7/RES_summary!D$19)</f>
        <v>196.58667222252328</v>
      </c>
      <c r="E7" s="72">
        <f>IF(RES_hh_fech!E7=0,0,RES_hh_fech!E7/RES_summary!E$19)</f>
        <v>208.28969633420624</v>
      </c>
      <c r="F7" s="72">
        <f>IF(RES_hh_fech!F7=0,0,RES_hh_fech!F7/RES_summary!F$19)</f>
        <v>216.21964260789304</v>
      </c>
      <c r="G7" s="72">
        <f>IF(RES_hh_fech!G7=0,0,RES_hh_fech!G7/RES_summary!G$19)</f>
        <v>219.97089896429478</v>
      </c>
      <c r="H7" s="72">
        <f>IF(RES_hh_fech!H7=0,0,RES_hh_fech!H7/RES_summary!H$19)</f>
        <v>209.34118225694385</v>
      </c>
      <c r="I7" s="72">
        <f>IF(RES_hh_fech!I7=0,0,RES_hh_fech!I7/RES_summary!I$19)</f>
        <v>195.58767931157027</v>
      </c>
      <c r="J7" s="72">
        <f>IF(RES_hh_fech!J7=0,0,RES_hh_fech!J7/RES_summary!J$19)</f>
        <v>190.48243383338448</v>
      </c>
      <c r="K7" s="72">
        <f>IF(RES_hh_fech!K7=0,0,RES_hh_fech!K7/RES_summary!K$19)</f>
        <v>213.43884633015765</v>
      </c>
      <c r="L7" s="72">
        <f>IF(RES_hh_fech!L7=0,0,RES_hh_fech!L7/RES_summary!L$19)</f>
        <v>225.06684502823958</v>
      </c>
      <c r="M7" s="72">
        <f>IF(RES_hh_fech!M7=0,0,RES_hh_fech!M7/RES_summary!M$19)</f>
        <v>220.98505965399596</v>
      </c>
      <c r="N7" s="72">
        <f>IF(RES_hh_fech!N7=0,0,RES_hh_fech!N7/RES_summary!N$19)</f>
        <v>196.14974248376507</v>
      </c>
      <c r="O7" s="72">
        <f>IF(RES_hh_fech!O7=0,0,RES_hh_fech!O7/RES_summary!O$19)</f>
        <v>182.72207958939759</v>
      </c>
      <c r="P7" s="72">
        <f>IF(RES_hh_fech!P7=0,0,RES_hh_fech!P7/RES_summary!P$19)</f>
        <v>151.72692800073639</v>
      </c>
      <c r="Q7" s="72">
        <f>IF(RES_hh_fech!Q7=0,0,RES_hh_fech!Q7/RES_summary!Q$19)</f>
        <v>185.36672763536689</v>
      </c>
      <c r="R7" s="72">
        <f>IF(RES_hh_fech!R7=0,0,RES_hh_fech!R7/RES_summary!R$19)</f>
        <v>180.24198816249603</v>
      </c>
      <c r="S7" s="72">
        <f>IF(RES_hh_fech!S7=0,0,RES_hh_fech!S7/RES_summary!S$19)</f>
        <v>181.9588030207444</v>
      </c>
      <c r="T7" s="72">
        <f>IF(RES_hh_fech!T7=0,0,RES_hh_fech!T7/RES_summary!T$19)</f>
        <v>166.19075100381494</v>
      </c>
      <c r="U7" s="72">
        <f>IF(RES_hh_fech!U7=0,0,RES_hh_fech!U7/RES_summary!U$19)</f>
        <v>140.84917160043659</v>
      </c>
      <c r="V7" s="72">
        <f>IF(RES_hh_fech!V7=0,0,RES_hh_fech!V7/RES_summary!V$19)</f>
        <v>183.64701717926667</v>
      </c>
      <c r="W7" s="72">
        <f>IF(RES_hh_fech!W7=0,0,RES_hh_fech!W7/RES_summary!W$19)</f>
        <v>151.37340358768913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142.96499910020077</v>
      </c>
      <c r="C8" s="72">
        <f>IF(RES_hh_fech!C8=0,0,RES_hh_fech!C8/RES_summary!C$19)</f>
        <v>164.89909992753709</v>
      </c>
      <c r="D8" s="72">
        <f>IF(RES_hh_fech!D8=0,0,RES_hh_fech!D8/RES_summary!D$19)</f>
        <v>160.50947803001816</v>
      </c>
      <c r="E8" s="72">
        <f>IF(RES_hh_fech!E8=0,0,RES_hh_fech!E8/RES_summary!E$19)</f>
        <v>184.4564060066399</v>
      </c>
      <c r="F8" s="72">
        <f>IF(RES_hh_fech!F8=0,0,RES_hh_fech!F8/RES_summary!F$19)</f>
        <v>178.75860099359133</v>
      </c>
      <c r="G8" s="72">
        <f>IF(RES_hh_fech!G8=0,0,RES_hh_fech!G8/RES_summary!G$19)</f>
        <v>191.20756473963968</v>
      </c>
      <c r="H8" s="72">
        <f>IF(RES_hh_fech!H8=0,0,RES_hh_fech!H8/RES_summary!H$19)</f>
        <v>173.1551416992973</v>
      </c>
      <c r="I8" s="72">
        <f>IF(RES_hh_fech!I8=0,0,RES_hh_fech!I8/RES_summary!I$19)</f>
        <v>159.27559470453224</v>
      </c>
      <c r="J8" s="72">
        <f>IF(RES_hh_fech!J8=0,0,RES_hh_fech!J8/RES_summary!J$19)</f>
        <v>167.33999642914611</v>
      </c>
      <c r="K8" s="72">
        <f>IF(RES_hh_fech!K8=0,0,RES_hh_fech!K8/RES_summary!K$19)</f>
        <v>172.25657166888655</v>
      </c>
      <c r="L8" s="72">
        <f>IF(RES_hh_fech!L8=0,0,RES_hh_fech!L8/RES_summary!L$19)</f>
        <v>183.55182859038672</v>
      </c>
      <c r="M8" s="72">
        <f>IF(RES_hh_fech!M8=0,0,RES_hh_fech!M8/RES_summary!M$19)</f>
        <v>172.30109912365836</v>
      </c>
      <c r="N8" s="72">
        <f>IF(RES_hh_fech!N8=0,0,RES_hh_fech!N8/RES_summary!N$19)</f>
        <v>165.50841750687678</v>
      </c>
      <c r="O8" s="72">
        <f>IF(RES_hh_fech!O8=0,0,RES_hh_fech!O8/RES_summary!O$19)</f>
        <v>162.28467677180112</v>
      </c>
      <c r="P8" s="72">
        <f>IF(RES_hh_fech!P8=0,0,RES_hh_fech!P8/RES_summary!P$19)</f>
        <v>142.53692589693213</v>
      </c>
      <c r="Q8" s="72">
        <f>IF(RES_hh_fech!Q8=0,0,RES_hh_fech!Q8/RES_summary!Q$19)</f>
        <v>151.44841979111135</v>
      </c>
      <c r="R8" s="72">
        <f>IF(RES_hh_fech!R8=0,0,RES_hh_fech!R8/RES_summary!R$19)</f>
        <v>154.86548969661885</v>
      </c>
      <c r="S8" s="72">
        <f>IF(RES_hh_fech!S8=0,0,RES_hh_fech!S8/RES_summary!S$19)</f>
        <v>152.84830190686452</v>
      </c>
      <c r="T8" s="72">
        <f>IF(RES_hh_fech!T8=0,0,RES_hh_fech!T8/RES_summary!T$19)</f>
        <v>143.26513215523255</v>
      </c>
      <c r="U8" s="72">
        <f>IF(RES_hh_fech!U8=0,0,RES_hh_fech!U8/RES_summary!U$19)</f>
        <v>136.95434983222856</v>
      </c>
      <c r="V8" s="72">
        <f>IF(RES_hh_fech!V8=0,0,RES_hh_fech!V8/RES_summary!V$19)</f>
        <v>142.17351391891302</v>
      </c>
      <c r="W8" s="72">
        <f>IF(RES_hh_fech!W8=0,0,RES_hh_fech!W8/RES_summary!W$19)</f>
        <v>150.62139254123264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170.30422030595139</v>
      </c>
      <c r="C9" s="72">
        <f>IF(RES_hh_fech!C9=0,0,RES_hh_fech!C9/RES_summary!C$19)</f>
        <v>189.54592177532675</v>
      </c>
      <c r="D9" s="72">
        <f>IF(RES_hh_fech!D9=0,0,RES_hh_fech!D9/RES_summary!D$19)</f>
        <v>180.5480499987946</v>
      </c>
      <c r="E9" s="72">
        <f>IF(RES_hh_fech!E9=0,0,RES_hh_fech!E9/RES_summary!E$19)</f>
        <v>207.04078547371597</v>
      </c>
      <c r="F9" s="72">
        <f>IF(RES_hh_fech!F9=0,0,RES_hh_fech!F9/RES_summary!F$19)</f>
        <v>201.78418147218292</v>
      </c>
      <c r="G9" s="72">
        <f>IF(RES_hh_fech!G9=0,0,RES_hh_fech!G9/RES_summary!G$19)</f>
        <v>210.99642889727161</v>
      </c>
      <c r="H9" s="72">
        <f>IF(RES_hh_fech!H9=0,0,RES_hh_fech!H9/RES_summary!H$19)</f>
        <v>190.59846596941563</v>
      </c>
      <c r="I9" s="72">
        <f>IF(RES_hh_fech!I9=0,0,RES_hh_fech!I9/RES_summary!I$19)</f>
        <v>179.63988324080339</v>
      </c>
      <c r="J9" s="72">
        <f>IF(RES_hh_fech!J9=0,0,RES_hh_fech!J9/RES_summary!J$19)</f>
        <v>178.50656476840902</v>
      </c>
      <c r="K9" s="72">
        <f>IF(RES_hh_fech!K9=0,0,RES_hh_fech!K9/RES_summary!K$19)</f>
        <v>182.29859135197901</v>
      </c>
      <c r="L9" s="72">
        <f>IF(RES_hh_fech!L9=0,0,RES_hh_fech!L9/RES_summary!L$19)</f>
        <v>191.67690109360166</v>
      </c>
      <c r="M9" s="72">
        <f>IF(RES_hh_fech!M9=0,0,RES_hh_fech!M9/RES_summary!M$19)</f>
        <v>180.70050521637086</v>
      </c>
      <c r="N9" s="72">
        <f>IF(RES_hh_fech!N9=0,0,RES_hh_fech!N9/RES_summary!N$19)</f>
        <v>173.963405593273</v>
      </c>
      <c r="O9" s="72">
        <f>IF(RES_hh_fech!O9=0,0,RES_hh_fech!O9/RES_summary!O$19)</f>
        <v>168.38468596254341</v>
      </c>
      <c r="P9" s="72">
        <f>IF(RES_hh_fech!P9=0,0,RES_hh_fech!P9/RES_summary!P$19)</f>
        <v>144.54514219050458</v>
      </c>
      <c r="Q9" s="72">
        <f>IF(RES_hh_fech!Q9=0,0,RES_hh_fech!Q9/RES_summary!Q$19)</f>
        <v>164.82860328168209</v>
      </c>
      <c r="R9" s="72">
        <f>IF(RES_hh_fech!R9=0,0,RES_hh_fech!R9/RES_summary!R$19)</f>
        <v>161.2716779960534</v>
      </c>
      <c r="S9" s="72">
        <f>IF(RES_hh_fech!S9=0,0,RES_hh_fech!S9/RES_summary!S$19)</f>
        <v>156.97668107181264</v>
      </c>
      <c r="T9" s="72">
        <f>IF(RES_hh_fech!T9=0,0,RES_hh_fech!T9/RES_summary!T$19)</f>
        <v>151.5241875297628</v>
      </c>
      <c r="U9" s="72">
        <f>IF(RES_hh_fech!U9=0,0,RES_hh_fech!U9/RES_summary!U$19)</f>
        <v>147.81100083828329</v>
      </c>
      <c r="V9" s="72">
        <f>IF(RES_hh_fech!V9=0,0,RES_hh_fech!V9/RES_summary!V$19)</f>
        <v>148.69995434147447</v>
      </c>
      <c r="W9" s="72">
        <f>IF(RES_hh_fech!W9=0,0,RES_hh_fech!W9/RES_summary!W$19)</f>
        <v>161.80196725201506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89.236755367823051</v>
      </c>
      <c r="C11" s="72">
        <f>IF(RES_hh_fech!C11=0,0,RES_hh_fech!C11/RES_summary!C$19)</f>
        <v>109.89557609522909</v>
      </c>
      <c r="D11" s="72">
        <f>IF(RES_hh_fech!D11=0,0,RES_hh_fech!D11/RES_summary!D$19)</f>
        <v>112.71744000233952</v>
      </c>
      <c r="E11" s="72">
        <f>IF(RES_hh_fech!E11=0,0,RES_hh_fech!E11/RES_summary!E$19)</f>
        <v>127.38916879423728</v>
      </c>
      <c r="F11" s="72">
        <f>IF(RES_hh_fech!F11=0,0,RES_hh_fech!F11/RES_summary!F$19)</f>
        <v>128.12708627207849</v>
      </c>
      <c r="G11" s="72">
        <f>IF(RES_hh_fech!G11=0,0,RES_hh_fech!G11/RES_summary!G$19)</f>
        <v>137.8706208209091</v>
      </c>
      <c r="H11" s="72">
        <f>IF(RES_hh_fech!H11=0,0,RES_hh_fech!H11/RES_summary!H$19)</f>
        <v>125.15529406816498</v>
      </c>
      <c r="I11" s="72">
        <f>IF(RES_hh_fech!I11=0,0,RES_hh_fech!I11/RES_summary!I$19)</f>
        <v>119.72183790260053</v>
      </c>
      <c r="J11" s="72">
        <f>IF(RES_hh_fech!J11=0,0,RES_hh_fech!J11/RES_summary!J$19)</f>
        <v>126.47227355917275</v>
      </c>
      <c r="K11" s="72">
        <f>IF(RES_hh_fech!K11=0,0,RES_hh_fech!K11/RES_summary!K$19)</f>
        <v>131.70132165118622</v>
      </c>
      <c r="L11" s="72">
        <f>IF(RES_hh_fech!L11=0,0,RES_hh_fech!L11/RES_summary!L$19)</f>
        <v>142.31380230310486</v>
      </c>
      <c r="M11" s="72">
        <f>IF(RES_hh_fech!M11=0,0,RES_hh_fech!M11/RES_summary!M$19)</f>
        <v>139.75129047344495</v>
      </c>
      <c r="N11" s="72">
        <f>IF(RES_hh_fech!N11=0,0,RES_hh_fech!N11/RES_summary!N$19)</f>
        <v>134.29459102767584</v>
      </c>
      <c r="O11" s="72">
        <f>IF(RES_hh_fech!O11=0,0,RES_hh_fech!O11/RES_summary!O$19)</f>
        <v>138.27187402912691</v>
      </c>
      <c r="P11" s="72">
        <f>IF(RES_hh_fech!P11=0,0,RES_hh_fech!P11/RES_summary!P$19)</f>
        <v>117.84896736089883</v>
      </c>
      <c r="Q11" s="72">
        <f>IF(RES_hh_fech!Q11=0,0,RES_hh_fech!Q11/RES_summary!Q$19)</f>
        <v>129.99125956273261</v>
      </c>
      <c r="R11" s="72">
        <f>IF(RES_hh_fech!R11=0,0,RES_hh_fech!R11/RES_summary!R$19)</f>
        <v>133.24268520748328</v>
      </c>
      <c r="S11" s="72">
        <f>IF(RES_hh_fech!S11=0,0,RES_hh_fech!S11/RES_summary!S$19)</f>
        <v>132.40592831333549</v>
      </c>
      <c r="T11" s="72">
        <f>IF(RES_hh_fech!T11=0,0,RES_hh_fech!T11/RES_summary!T$19)</f>
        <v>126.52389178170206</v>
      </c>
      <c r="U11" s="72">
        <f>IF(RES_hh_fech!U11=0,0,RES_hh_fech!U11/RES_summary!U$19)</f>
        <v>124.90069814897497</v>
      </c>
      <c r="V11" s="72">
        <f>IF(RES_hh_fech!V11=0,0,RES_hh_fech!V11/RES_summary!V$19)</f>
        <v>129.34235900213039</v>
      </c>
      <c r="W11" s="72">
        <f>IF(RES_hh_fech!W11=0,0,RES_hh_fech!W11/RES_summary!W$19)</f>
        <v>139.43541659151742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45.361262678795477</v>
      </c>
      <c r="C12" s="72">
        <f>IF(RES_hh_fech!C12=0,0,RES_hh_fech!C12/RES_summary!C$19)</f>
        <v>66.158114463240693</v>
      </c>
      <c r="D12" s="72">
        <f>IF(RES_hh_fech!D12=0,0,RES_hh_fech!D12/RES_summary!D$19)</f>
        <v>55.683350513988344</v>
      </c>
      <c r="E12" s="72">
        <f>IF(RES_hh_fech!E12=0,0,RES_hh_fech!E12/RES_summary!E$19)</f>
        <v>54.298270032252503</v>
      </c>
      <c r="F12" s="72">
        <f>IF(RES_hh_fech!F12=0,0,RES_hh_fech!F12/RES_summary!F$19)</f>
        <v>64.617145696387283</v>
      </c>
      <c r="G12" s="72">
        <f>IF(RES_hh_fech!G12=0,0,RES_hh_fech!G12/RES_summary!G$19)</f>
        <v>63.905404893693799</v>
      </c>
      <c r="H12" s="72">
        <f>IF(RES_hh_fech!H12=0,0,RES_hh_fech!H12/RES_summary!H$19)</f>
        <v>48.42394727027601</v>
      </c>
      <c r="I12" s="72">
        <f>IF(RES_hh_fech!I12=0,0,RES_hh_fech!I12/RES_summary!I$19)</f>
        <v>52.456577933210177</v>
      </c>
      <c r="J12" s="72">
        <f>IF(RES_hh_fech!J12=0,0,RES_hh_fech!J12/RES_summary!J$19)</f>
        <v>51.611313307168132</v>
      </c>
      <c r="K12" s="72">
        <f>IF(RES_hh_fech!K12=0,0,RES_hh_fech!K12/RES_summary!K$19)</f>
        <v>52.120541791797379</v>
      </c>
      <c r="L12" s="72">
        <f>IF(RES_hh_fech!L12=0,0,RES_hh_fech!L12/RES_summary!L$19)</f>
        <v>56.49669975819964</v>
      </c>
      <c r="M12" s="72">
        <f>IF(RES_hh_fech!M12=0,0,RES_hh_fech!M12/RES_summary!M$19)</f>
        <v>51.306095547090088</v>
      </c>
      <c r="N12" s="72">
        <f>IF(RES_hh_fech!N12=0,0,RES_hh_fech!N12/RES_summary!N$19)</f>
        <v>50.923415337831202</v>
      </c>
      <c r="O12" s="72">
        <f>IF(RES_hh_fech!O12=0,0,RES_hh_fech!O12/RES_summary!O$19)</f>
        <v>50.766119257400675</v>
      </c>
      <c r="P12" s="72">
        <f>IF(RES_hh_fech!P12=0,0,RES_hh_fech!P12/RES_summary!P$19)</f>
        <v>40.389921064177841</v>
      </c>
      <c r="Q12" s="72">
        <f>IF(RES_hh_fech!Q12=0,0,RES_hh_fech!Q12/RES_summary!Q$19)</f>
        <v>46.420669842984765</v>
      </c>
      <c r="R12" s="72">
        <f>IF(RES_hh_fech!R12=0,0,RES_hh_fech!R12/RES_summary!R$19)</f>
        <v>45.714169771003064</v>
      </c>
      <c r="S12" s="72">
        <f>IF(RES_hh_fech!S12=0,0,RES_hh_fech!S12/RES_summary!S$19)</f>
        <v>43.182032124294501</v>
      </c>
      <c r="T12" s="72">
        <f>IF(RES_hh_fech!T12=0,0,RES_hh_fech!T12/RES_summary!T$19)</f>
        <v>39.298339913714749</v>
      </c>
      <c r="U12" s="72">
        <f>IF(RES_hh_fech!U12=0,0,RES_hh_fech!U12/RES_summary!U$19)</f>
        <v>36.403739786272197</v>
      </c>
      <c r="V12" s="72">
        <f>IF(RES_hh_fech!V12=0,0,RES_hh_fech!V12/RES_summary!V$19)</f>
        <v>35.609125668515517</v>
      </c>
      <c r="W12" s="72">
        <f>IF(RES_hh_fech!W12=0,0,RES_hh_fech!W12/RES_summary!W$19)</f>
        <v>36.317520199297334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101.51750749916847</v>
      </c>
      <c r="C13" s="74">
        <f>IF(RES_hh_fech!C13=0,0,RES_hh_fech!C13/RES_summary!C$19)</f>
        <v>125.21187435444709</v>
      </c>
      <c r="D13" s="74">
        <f>IF(RES_hh_fech!D13=0,0,RES_hh_fech!D13/RES_summary!D$19)</f>
        <v>131.64865051655156</v>
      </c>
      <c r="E13" s="74">
        <f>IF(RES_hh_fech!E13=0,0,RES_hh_fech!E13/RES_summary!E$19)</f>
        <v>132.76424555521825</v>
      </c>
      <c r="F13" s="74">
        <f>IF(RES_hh_fech!F13=0,0,RES_hh_fech!F13/RES_summary!F$19)</f>
        <v>144.23164922434125</v>
      </c>
      <c r="G13" s="74">
        <f>IF(RES_hh_fech!G13=0,0,RES_hh_fech!G13/RES_summary!G$19)</f>
        <v>155.53925859664045</v>
      </c>
      <c r="H13" s="74">
        <f>IF(RES_hh_fech!H13=0,0,RES_hh_fech!H13/RES_summary!H$19)</f>
        <v>142.00051438036456</v>
      </c>
      <c r="I13" s="74">
        <f>IF(RES_hh_fech!I13=0,0,RES_hh_fech!I13/RES_summary!I$19)</f>
        <v>120.08358995169077</v>
      </c>
      <c r="J13" s="74">
        <f>IF(RES_hh_fech!J13=0,0,RES_hh_fech!J13/RES_summary!J$19)</f>
        <v>143.23890414272714</v>
      </c>
      <c r="K13" s="74">
        <f>IF(RES_hh_fech!K13=0,0,RES_hh_fech!K13/RES_summary!K$19)</f>
        <v>146.32627106793637</v>
      </c>
      <c r="L13" s="74">
        <f>IF(RES_hh_fech!L13=0,0,RES_hh_fech!L13/RES_summary!L$19)</f>
        <v>171.7905659587224</v>
      </c>
      <c r="M13" s="74">
        <f>IF(RES_hh_fech!M13=0,0,RES_hh_fech!M13/RES_summary!M$19)</f>
        <v>149.6489780779749</v>
      </c>
      <c r="N13" s="74">
        <f>IF(RES_hh_fech!N13=0,0,RES_hh_fech!N13/RES_summary!N$19)</f>
        <v>144.52881716707947</v>
      </c>
      <c r="O13" s="74">
        <f>IF(RES_hh_fech!O13=0,0,RES_hh_fech!O13/RES_summary!O$19)</f>
        <v>137.958185631579</v>
      </c>
      <c r="P13" s="74">
        <f>IF(RES_hh_fech!P13=0,0,RES_hh_fech!P13/RES_summary!P$19)</f>
        <v>148.90107408937575</v>
      </c>
      <c r="Q13" s="74">
        <f>IF(RES_hh_fech!Q13=0,0,RES_hh_fech!Q13/RES_summary!Q$19)</f>
        <v>89.778594838090143</v>
      </c>
      <c r="R13" s="74">
        <f>IF(RES_hh_fech!R13=0,0,RES_hh_fech!R13/RES_summary!R$19)</f>
        <v>80.557912711982127</v>
      </c>
      <c r="S13" s="74">
        <f>IF(RES_hh_fech!S13=0,0,RES_hh_fech!S13/RES_summary!S$19)</f>
        <v>123.96028592741084</v>
      </c>
      <c r="T13" s="74">
        <f>IF(RES_hh_fech!T13=0,0,RES_hh_fech!T13/RES_summary!T$19)</f>
        <v>174.05895239238268</v>
      </c>
      <c r="U13" s="74">
        <f>IF(RES_hh_fech!U13=0,0,RES_hh_fech!U13/RES_summary!U$19)</f>
        <v>179.0478929712464</v>
      </c>
      <c r="V13" s="74">
        <f>IF(RES_hh_fech!V13=0,0,RES_hh_fech!V13/RES_summary!V$19)</f>
        <v>33.08525622289951</v>
      </c>
      <c r="W13" s="74">
        <f>IF(RES_hh_fech!W13=0,0,RES_hh_fech!W13/RES_summary!W$19)</f>
        <v>200.78463741226304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0.99156503202545743</v>
      </c>
      <c r="C14" s="76">
        <f>IF(RES_hh_fech!C14=0,0,RES_hh_fech!C14/RES_summary!C$19)</f>
        <v>1.1137140239391121</v>
      </c>
      <c r="D14" s="76">
        <f>IF(RES_hh_fech!D14=0,0,RES_hh_fech!D14/RES_summary!D$19)</f>
        <v>1.1487295049387762</v>
      </c>
      <c r="E14" s="76">
        <f>IF(RES_hh_fech!E14=0,0,RES_hh_fech!E14/RES_summary!E$19)</f>
        <v>1.2264021209337617</v>
      </c>
      <c r="F14" s="76">
        <f>IF(RES_hh_fech!F14=0,0,RES_hh_fech!F14/RES_summary!F$19)</f>
        <v>1.2893097203991823</v>
      </c>
      <c r="G14" s="76">
        <f>IF(RES_hh_fech!G14=0,0,RES_hh_fech!G14/RES_summary!G$19)</f>
        <v>1.3417338806099495</v>
      </c>
      <c r="H14" s="76">
        <f>IF(RES_hh_fech!H14=0,0,RES_hh_fech!H14/RES_summary!H$19)</f>
        <v>1.1990146215540027</v>
      </c>
      <c r="I14" s="76">
        <f>IF(RES_hh_fech!I14=0,0,RES_hh_fech!I14/RES_summary!I$19)</f>
        <v>1.0844744243174449</v>
      </c>
      <c r="J14" s="76">
        <f>IF(RES_hh_fech!J14=0,0,RES_hh_fech!J14/RES_summary!J$19)</f>
        <v>1.122846598460979</v>
      </c>
      <c r="K14" s="76">
        <f>IF(RES_hh_fech!K14=0,0,RES_hh_fech!K14/RES_summary!K$19)</f>
        <v>1.164766479448013</v>
      </c>
      <c r="L14" s="76">
        <f>IF(RES_hh_fech!L14=0,0,RES_hh_fech!L14/RES_summary!L$19)</f>
        <v>1.2097984551522158</v>
      </c>
      <c r="M14" s="76">
        <f>IF(RES_hh_fech!M14=0,0,RES_hh_fech!M14/RES_summary!M$19)</f>
        <v>1.1500928894170228</v>
      </c>
      <c r="N14" s="76">
        <f>IF(RES_hh_fech!N14=0,0,RES_hh_fech!N14/RES_summary!N$19)</f>
        <v>1.1034220165019717</v>
      </c>
      <c r="O14" s="76">
        <f>IF(RES_hh_fech!O14=0,0,RES_hh_fech!O14/RES_summary!O$19)</f>
        <v>1.081975361956431</v>
      </c>
      <c r="P14" s="76">
        <f>IF(RES_hh_fech!P14=0,0,RES_hh_fech!P14/RES_summary!P$19)</f>
        <v>0.92937314790847214</v>
      </c>
      <c r="Q14" s="76">
        <f>IF(RES_hh_fech!Q14=0,0,RES_hh_fech!Q14/RES_summary!Q$19)</f>
        <v>1.0417083842572481</v>
      </c>
      <c r="R14" s="76">
        <f>IF(RES_hh_fech!R14=0,0,RES_hh_fech!R14/RES_summary!R$19)</f>
        <v>1.0663093344172641</v>
      </c>
      <c r="S14" s="76">
        <f>IF(RES_hh_fech!S14=0,0,RES_hh_fech!S14/RES_summary!S$19)</f>
        <v>1.0585674559995299</v>
      </c>
      <c r="T14" s="76">
        <f>IF(RES_hh_fech!T14=0,0,RES_hh_fech!T14/RES_summary!T$19)</f>
        <v>1.0228032236330051</v>
      </c>
      <c r="U14" s="76">
        <f>IF(RES_hh_fech!U14=0,0,RES_hh_fech!U14/RES_summary!U$19)</f>
        <v>1.0048678961031106</v>
      </c>
      <c r="V14" s="76">
        <f>IF(RES_hh_fech!V14=0,0,RES_hh_fech!V14/RES_summary!V$19)</f>
        <v>1.0584771294846103</v>
      </c>
      <c r="W14" s="76">
        <f>IF(RES_hh_fech!W14=0,0,RES_hh_fech!W14/RES_summary!W$19)</f>
        <v>1.1386852168697821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0.92665932082022839</v>
      </c>
      <c r="C15" s="69">
        <f>IF(RES_hh_fech!C15=0,0,RES_hh_fech!C15/RES_summary!C$19)</f>
        <v>0.8812877129101846</v>
      </c>
      <c r="D15" s="69">
        <f>IF(RES_hh_fech!D15=0,0,RES_hh_fech!D15/RES_summary!D$19)</f>
        <v>0.84940073036975328</v>
      </c>
      <c r="E15" s="69">
        <f>IF(RES_hh_fech!E15=0,0,RES_hh_fech!E15/RES_summary!E$19)</f>
        <v>2.0289353939486205</v>
      </c>
      <c r="F15" s="69">
        <f>IF(RES_hh_fech!F15=0,0,RES_hh_fech!F15/RES_summary!F$19)</f>
        <v>0.92060034526693546</v>
      </c>
      <c r="G15" s="69">
        <f>IF(RES_hh_fech!G15=0,0,RES_hh_fech!G15/RES_summary!G$19)</f>
        <v>1.2139290413421169</v>
      </c>
      <c r="H15" s="69">
        <f>IF(RES_hh_fech!H15=0,0,RES_hh_fech!H15/RES_summary!H$19)</f>
        <v>1.9139166075199974</v>
      </c>
      <c r="I15" s="69">
        <f>IF(RES_hh_fech!I15=0,0,RES_hh_fech!I15/RES_summary!I$19)</f>
        <v>2.4873910858277335</v>
      </c>
      <c r="J15" s="69">
        <f>IF(RES_hh_fech!J15=0,0,RES_hh_fech!J15/RES_summary!J$19)</f>
        <v>2.6253658942840716</v>
      </c>
      <c r="K15" s="69">
        <f>IF(RES_hh_fech!K15=0,0,RES_hh_fech!K15/RES_summary!K$19)</f>
        <v>2.5721228295487659</v>
      </c>
      <c r="L15" s="69">
        <f>IF(RES_hh_fech!L15=0,0,RES_hh_fech!L15/RES_summary!L$19)</f>
        <v>3.2542715271639238</v>
      </c>
      <c r="M15" s="69">
        <f>IF(RES_hh_fech!M15=0,0,RES_hh_fech!M15/RES_summary!M$19)</f>
        <v>4.1645172419343037</v>
      </c>
      <c r="N15" s="69">
        <f>IF(RES_hh_fech!N15=0,0,RES_hh_fech!N15/RES_summary!N$19)</f>
        <v>4.276596096493944</v>
      </c>
      <c r="O15" s="69">
        <f>IF(RES_hh_fech!O15=0,0,RES_hh_fech!O15/RES_summary!O$19)</f>
        <v>3.4218696826576354</v>
      </c>
      <c r="P15" s="69">
        <f>IF(RES_hh_fech!P15=0,0,RES_hh_fech!P15/RES_summary!P$19)</f>
        <v>2.6524881096346893</v>
      </c>
      <c r="Q15" s="69">
        <f>IF(RES_hh_fech!Q15=0,0,RES_hh_fech!Q15/RES_summary!Q$19)</f>
        <v>4.0673024181400077</v>
      </c>
      <c r="R15" s="69">
        <f>IF(RES_hh_fech!R15=0,0,RES_hh_fech!R15/RES_summary!R$19)</f>
        <v>3.3686202738140052</v>
      </c>
      <c r="S15" s="69">
        <f>IF(RES_hh_fech!S15=0,0,RES_hh_fech!S15/RES_summary!S$19)</f>
        <v>3.99536592372346</v>
      </c>
      <c r="T15" s="69">
        <f>IF(RES_hh_fech!T15=0,0,RES_hh_fech!T15/RES_summary!T$19)</f>
        <v>4.082864077604424</v>
      </c>
      <c r="U15" s="69">
        <f>IF(RES_hh_fech!U15=0,0,RES_hh_fech!U15/RES_summary!U$19)</f>
        <v>4.0894879105780308</v>
      </c>
      <c r="V15" s="69">
        <f>IF(RES_hh_fech!V15=0,0,RES_hh_fech!V15/RES_summary!V$19)</f>
        <v>3.9759329946147099</v>
      </c>
      <c r="W15" s="69">
        <f>IF(RES_hh_fech!W15=0,0,RES_hh_fech!W15/RES_summary!W$19)</f>
        <v>4.3008886860565374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0.92665932082022839</v>
      </c>
      <c r="C16" s="72">
        <f>IF(RES_hh_fech!C16=0,0,RES_hh_fech!C16/RES_summary!C$19)</f>
        <v>0.8812877129101846</v>
      </c>
      <c r="D16" s="72">
        <f>IF(RES_hh_fech!D16=0,0,RES_hh_fech!D16/RES_summary!D$19)</f>
        <v>0.84940073036975328</v>
      </c>
      <c r="E16" s="72">
        <f>IF(RES_hh_fech!E16=0,0,RES_hh_fech!E16/RES_summary!E$19)</f>
        <v>2.0289353939486205</v>
      </c>
      <c r="F16" s="72">
        <f>IF(RES_hh_fech!F16=0,0,RES_hh_fech!F16/RES_summary!F$19)</f>
        <v>0.92060034526693546</v>
      </c>
      <c r="G16" s="72">
        <f>IF(RES_hh_fech!G16=0,0,RES_hh_fech!G16/RES_summary!G$19)</f>
        <v>1.2139290413421169</v>
      </c>
      <c r="H16" s="72">
        <f>IF(RES_hh_fech!H16=0,0,RES_hh_fech!H16/RES_summary!H$19)</f>
        <v>1.9139166075199974</v>
      </c>
      <c r="I16" s="72">
        <f>IF(RES_hh_fech!I16=0,0,RES_hh_fech!I16/RES_summary!I$19)</f>
        <v>2.4873910858277335</v>
      </c>
      <c r="J16" s="72">
        <f>IF(RES_hh_fech!J16=0,0,RES_hh_fech!J16/RES_summary!J$19)</f>
        <v>2.6253658942840716</v>
      </c>
      <c r="K16" s="72">
        <f>IF(RES_hh_fech!K16=0,0,RES_hh_fech!K16/RES_summary!K$19)</f>
        <v>2.5721228295487659</v>
      </c>
      <c r="L16" s="72">
        <f>IF(RES_hh_fech!L16=0,0,RES_hh_fech!L16/RES_summary!L$19)</f>
        <v>3.2542715271639238</v>
      </c>
      <c r="M16" s="72">
        <f>IF(RES_hh_fech!M16=0,0,RES_hh_fech!M16/RES_summary!M$19)</f>
        <v>4.1645172419343037</v>
      </c>
      <c r="N16" s="72">
        <f>IF(RES_hh_fech!N16=0,0,RES_hh_fech!N16/RES_summary!N$19)</f>
        <v>4.276596096493944</v>
      </c>
      <c r="O16" s="72">
        <f>IF(RES_hh_fech!O16=0,0,RES_hh_fech!O16/RES_summary!O$19)</f>
        <v>3.4218696826576354</v>
      </c>
      <c r="P16" s="72">
        <f>IF(RES_hh_fech!P16=0,0,RES_hh_fech!P16/RES_summary!P$19)</f>
        <v>2.6524881096346893</v>
      </c>
      <c r="Q16" s="72">
        <f>IF(RES_hh_fech!Q16=0,0,RES_hh_fech!Q16/RES_summary!Q$19)</f>
        <v>4.0673024181400077</v>
      </c>
      <c r="R16" s="72">
        <f>IF(RES_hh_fech!R16=0,0,RES_hh_fech!R16/RES_summary!R$19)</f>
        <v>3.3686202738140052</v>
      </c>
      <c r="S16" s="72">
        <f>IF(RES_hh_fech!S16=0,0,RES_hh_fech!S16/RES_summary!S$19)</f>
        <v>3.99536592372346</v>
      </c>
      <c r="T16" s="72">
        <f>IF(RES_hh_fech!T16=0,0,RES_hh_fech!T16/RES_summary!T$19)</f>
        <v>4.082864077604424</v>
      </c>
      <c r="U16" s="72">
        <f>IF(RES_hh_fech!U16=0,0,RES_hh_fech!U16/RES_summary!U$19)</f>
        <v>4.0894879105780308</v>
      </c>
      <c r="V16" s="72">
        <f>IF(RES_hh_fech!V16=0,0,RES_hh_fech!V16/RES_summary!V$19)</f>
        <v>3.9759329946147099</v>
      </c>
      <c r="W16" s="72">
        <f>IF(RES_hh_fech!W16=0,0,RES_hh_fech!W16/RES_summary!W$19)</f>
        <v>4.3008886860565374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20.287779924740548</v>
      </c>
      <c r="C17" s="69">
        <f>IF(RES_hh_fech!C17=0,0,RES_hh_fech!C17/RES_summary!C$19)</f>
        <v>20.020254542537579</v>
      </c>
      <c r="D17" s="69">
        <f>IF(RES_hh_fech!D17=0,0,RES_hh_fech!D17/RES_summary!D$19)</f>
        <v>21.208067975647097</v>
      </c>
      <c r="E17" s="69">
        <f>IF(RES_hh_fech!E17=0,0,RES_hh_fech!E17/RES_summary!E$19)</f>
        <v>19.664951362503395</v>
      </c>
      <c r="F17" s="69">
        <f>IF(RES_hh_fech!F17=0,0,RES_hh_fech!F17/RES_summary!F$19)</f>
        <v>21.437321620173552</v>
      </c>
      <c r="G17" s="69">
        <f>IF(RES_hh_fech!G17=0,0,RES_hh_fech!G17/RES_summary!G$19)</f>
        <v>22.079267026672131</v>
      </c>
      <c r="H17" s="69">
        <f>IF(RES_hh_fech!H17=0,0,RES_hh_fech!H17/RES_summary!H$19)</f>
        <v>22.815404383881322</v>
      </c>
      <c r="I17" s="69">
        <f>IF(RES_hh_fech!I17=0,0,RES_hh_fech!I17/RES_summary!I$19)</f>
        <v>22.003979953105215</v>
      </c>
      <c r="J17" s="69">
        <f>IF(RES_hh_fech!J17=0,0,RES_hh_fech!J17/RES_summary!J$19)</f>
        <v>22.611569146802459</v>
      </c>
      <c r="K17" s="69">
        <f>IF(RES_hh_fech!K17=0,0,RES_hh_fech!K17/RES_summary!K$19)</f>
        <v>21.773084418072834</v>
      </c>
      <c r="L17" s="69">
        <f>IF(RES_hh_fech!L17=0,0,RES_hh_fech!L17/RES_summary!L$19)</f>
        <v>21.748581945414561</v>
      </c>
      <c r="M17" s="69">
        <f>IF(RES_hh_fech!M17=0,0,RES_hh_fech!M17/RES_summary!M$19)</f>
        <v>20.282555993627948</v>
      </c>
      <c r="N17" s="69">
        <f>IF(RES_hh_fech!N17=0,0,RES_hh_fech!N17/RES_summary!N$19)</f>
        <v>20.019637125359917</v>
      </c>
      <c r="O17" s="69">
        <f>IF(RES_hh_fech!O17=0,0,RES_hh_fech!O17/RES_summary!O$19)</f>
        <v>19.22785203780867</v>
      </c>
      <c r="P17" s="69">
        <f>IF(RES_hh_fech!P17=0,0,RES_hh_fech!P17/RES_summary!P$19)</f>
        <v>18.891487266371751</v>
      </c>
      <c r="Q17" s="69">
        <f>IF(RES_hh_fech!Q17=0,0,RES_hh_fech!Q17/RES_summary!Q$19)</f>
        <v>18.47519966248035</v>
      </c>
      <c r="R17" s="69">
        <f>IF(RES_hh_fech!R17=0,0,RES_hh_fech!R17/RES_summary!R$19)</f>
        <v>18.752493551800484</v>
      </c>
      <c r="S17" s="69">
        <f>IF(RES_hh_fech!S17=0,0,RES_hh_fech!S17/RES_summary!S$19)</f>
        <v>18.9381627780771</v>
      </c>
      <c r="T17" s="69">
        <f>IF(RES_hh_fech!T17=0,0,RES_hh_fech!T17/RES_summary!T$19)</f>
        <v>18.633967899913497</v>
      </c>
      <c r="U17" s="69">
        <f>IF(RES_hh_fech!U17=0,0,RES_hh_fech!U17/RES_summary!U$19)</f>
        <v>18.372988269078327</v>
      </c>
      <c r="V17" s="69">
        <f>IF(RES_hh_fech!V17=0,0,RES_hh_fech!V17/RES_summary!V$19)</f>
        <v>18.242124567831027</v>
      </c>
      <c r="W17" s="69">
        <f>IF(RES_hh_fech!W17=0,0,RES_hh_fech!W17/RES_summary!W$19)</f>
        <v>19.30246564241104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23.326690423430499</v>
      </c>
      <c r="C18" s="72">
        <f>IF(RES_hh_fech!C18=0,0,RES_hh_fech!C18/RES_summary!C$19)</f>
        <v>12.168395640913722</v>
      </c>
      <c r="D18" s="72">
        <f>IF(RES_hh_fech!D18=0,0,RES_hh_fech!D18/RES_summary!D$19)</f>
        <v>18.296680785431494</v>
      </c>
      <c r="E18" s="72">
        <f>IF(RES_hh_fech!E18=0,0,RES_hh_fech!E18/RES_summary!E$19)</f>
        <v>23.705656096580789</v>
      </c>
      <c r="F18" s="72">
        <f>IF(RES_hh_fech!F18=0,0,RES_hh_fech!F18/RES_summary!F$19)</f>
        <v>17.490884304270651</v>
      </c>
      <c r="G18" s="72">
        <f>IF(RES_hh_fech!G18=0,0,RES_hh_fech!G18/RES_summary!G$19)</f>
        <v>26.472913595301758</v>
      </c>
      <c r="H18" s="72">
        <f>IF(RES_hh_fech!H18=0,0,RES_hh_fech!H18/RES_summary!H$19)</f>
        <v>24.312849735259057</v>
      </c>
      <c r="I18" s="72">
        <f>IF(RES_hh_fech!I18=0,0,RES_hh_fech!I18/RES_summary!I$19)</f>
        <v>14.594233924679264</v>
      </c>
      <c r="J18" s="72">
        <f>IF(RES_hh_fech!J18=0,0,RES_hh_fech!J18/RES_summary!J$19)</f>
        <v>15.607075841345678</v>
      </c>
      <c r="K18" s="72">
        <f>IF(RES_hh_fech!K18=0,0,RES_hh_fech!K18/RES_summary!K$19)</f>
        <v>12.511759152734943</v>
      </c>
      <c r="L18" s="72">
        <f>IF(RES_hh_fech!L18=0,0,RES_hh_fech!L18/RES_summary!L$19)</f>
        <v>23.52293441850512</v>
      </c>
      <c r="M18" s="72">
        <f>IF(RES_hh_fech!M18=0,0,RES_hh_fech!M18/RES_summary!M$19)</f>
        <v>21.536821372005978</v>
      </c>
      <c r="N18" s="72">
        <f>IF(RES_hh_fech!N18=0,0,RES_hh_fech!N18/RES_summary!N$19)</f>
        <v>22.457344761266334</v>
      </c>
      <c r="O18" s="72">
        <f>IF(RES_hh_fech!O18=0,0,RES_hh_fech!O18/RES_summary!O$19)</f>
        <v>23.534134140651073</v>
      </c>
      <c r="P18" s="72">
        <f>IF(RES_hh_fech!P18=0,0,RES_hh_fech!P18/RES_summary!P$19)</f>
        <v>21.390810784003236</v>
      </c>
      <c r="Q18" s="72">
        <f>IF(RES_hh_fech!Q18=0,0,RES_hh_fech!Q18/RES_summary!Q$19)</f>
        <v>17.248775098219429</v>
      </c>
      <c r="R18" s="72">
        <f>IF(RES_hh_fech!R18=0,0,RES_hh_fech!R18/RES_summary!R$19)</f>
        <v>14.02347405592303</v>
      </c>
      <c r="S18" s="72">
        <f>IF(RES_hh_fech!S18=0,0,RES_hh_fech!S18/RES_summary!S$19)</f>
        <v>20.998095118379585</v>
      </c>
      <c r="T18" s="72">
        <f>IF(RES_hh_fech!T18=0,0,RES_hh_fech!T18/RES_summary!T$19)</f>
        <v>21.293020505177154</v>
      </c>
      <c r="U18" s="72">
        <f>IF(RES_hh_fech!U18=0,0,RES_hh_fech!U18/RES_summary!U$19)</f>
        <v>16.599401848099323</v>
      </c>
      <c r="V18" s="72">
        <f>IF(RES_hh_fech!V18=0,0,RES_hh_fech!V18/RES_summary!V$19)</f>
        <v>19.207319858968631</v>
      </c>
      <c r="W18" s="72">
        <f>IF(RES_hh_fech!W18=0,0,RES_hh_fech!W18/RES_summary!W$19)</f>
        <v>18.269263761622266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20.839196477962005</v>
      </c>
      <c r="C19" s="72">
        <f>IF(RES_hh_fech!C19=0,0,RES_hh_fech!C19/RES_summary!C$19)</f>
        <v>21.69945818873002</v>
      </c>
      <c r="D19" s="72">
        <f>IF(RES_hh_fech!D19=0,0,RES_hh_fech!D19/RES_summary!D$19)</f>
        <v>21.068806458755336</v>
      </c>
      <c r="E19" s="72">
        <f>IF(RES_hh_fech!E19=0,0,RES_hh_fech!E19/RES_summary!E$19)</f>
        <v>22.551793835904327</v>
      </c>
      <c r="F19" s="72">
        <f>IF(RES_hh_fech!F19=0,0,RES_hh_fech!F19/RES_summary!F$19)</f>
        <v>22.66673405600266</v>
      </c>
      <c r="G19" s="72">
        <f>IF(RES_hh_fech!G19=0,0,RES_hh_fech!G19/RES_summary!G$19)</f>
        <v>22.939897974186955</v>
      </c>
      <c r="H19" s="72">
        <f>IF(RES_hh_fech!H19=0,0,RES_hh_fech!H19/RES_summary!H$19)</f>
        <v>23.506412647945201</v>
      </c>
      <c r="I19" s="72">
        <f>IF(RES_hh_fech!I19=0,0,RES_hh_fech!I19/RES_summary!I$19)</f>
        <v>22.856883499964397</v>
      </c>
      <c r="J19" s="72">
        <f>IF(RES_hh_fech!J19=0,0,RES_hh_fech!J19/RES_summary!J$19)</f>
        <v>25.37149824519107</v>
      </c>
      <c r="K19" s="72">
        <f>IF(RES_hh_fech!K19=0,0,RES_hh_fech!K19/RES_summary!K$19)</f>
        <v>27.058016204896408</v>
      </c>
      <c r="L19" s="72">
        <f>IF(RES_hh_fech!L19=0,0,RES_hh_fech!L19/RES_summary!L$19)</f>
        <v>25.068143889406176</v>
      </c>
      <c r="M19" s="72">
        <f>IF(RES_hh_fech!M19=0,0,RES_hh_fech!M19/RES_summary!M$19)</f>
        <v>22.274468020354462</v>
      </c>
      <c r="N19" s="72">
        <f>IF(RES_hh_fech!N19=0,0,RES_hh_fech!N19/RES_summary!N$19)</f>
        <v>21.59251389446775</v>
      </c>
      <c r="O19" s="72">
        <f>IF(RES_hh_fech!O19=0,0,RES_hh_fech!O19/RES_summary!O$19)</f>
        <v>21.614480548283158</v>
      </c>
      <c r="P19" s="72">
        <f>IF(RES_hh_fech!P19=0,0,RES_hh_fech!P19/RES_summary!P$19)</f>
        <v>19.895059761045914</v>
      </c>
      <c r="Q19" s="72">
        <f>IF(RES_hh_fech!Q19=0,0,RES_hh_fech!Q19/RES_summary!Q$19)</f>
        <v>19.78556661373306</v>
      </c>
      <c r="R19" s="72">
        <f>IF(RES_hh_fech!R19=0,0,RES_hh_fech!R19/RES_summary!R$19)</f>
        <v>20.427109652646003</v>
      </c>
      <c r="S19" s="72">
        <f>IF(RES_hh_fech!S19=0,0,RES_hh_fech!S19/RES_summary!S$19)</f>
        <v>19.709178605600645</v>
      </c>
      <c r="T19" s="72">
        <f>IF(RES_hh_fech!T19=0,0,RES_hh_fech!T19/RES_summary!T$19)</f>
        <v>18.468096276192295</v>
      </c>
      <c r="U19" s="72">
        <f>IF(RES_hh_fech!U19=0,0,RES_hh_fech!U19/RES_summary!U$19)</f>
        <v>19.135768542536209</v>
      </c>
      <c r="V19" s="72">
        <f>IF(RES_hh_fech!V19=0,0,RES_hh_fech!V19/RES_summary!V$19)</f>
        <v>18.366310364111474</v>
      </c>
      <c r="W19" s="72">
        <f>IF(RES_hh_fech!W19=0,0,RES_hh_fech!W19/RES_summary!W$19)</f>
        <v>18.957448887621627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21.711596698900443</v>
      </c>
      <c r="C20" s="72">
        <f>IF(RES_hh_fech!C20=0,0,RES_hh_fech!C20/RES_summary!C$19)</f>
        <v>21.895291152634087</v>
      </c>
      <c r="D20" s="72">
        <f>IF(RES_hh_fech!D20=0,0,RES_hh_fech!D20/RES_summary!D$19)</f>
        <v>25.507896683985528</v>
      </c>
      <c r="E20" s="72">
        <f>IF(RES_hh_fech!E20=0,0,RES_hh_fech!E20/RES_summary!E$19)</f>
        <v>24.584224073044439</v>
      </c>
      <c r="F20" s="72">
        <f>IF(RES_hh_fech!F20=0,0,RES_hh_fech!F20/RES_summary!F$19)</f>
        <v>26.284354304421431</v>
      </c>
      <c r="G20" s="72">
        <f>IF(RES_hh_fech!G20=0,0,RES_hh_fech!G20/RES_summary!G$19)</f>
        <v>25.843033404123069</v>
      </c>
      <c r="H20" s="72">
        <f>IF(RES_hh_fech!H20=0,0,RES_hh_fech!H20/RES_summary!H$19)</f>
        <v>27.428017004146653</v>
      </c>
      <c r="I20" s="72">
        <f>IF(RES_hh_fech!I20=0,0,RES_hh_fech!I20/RES_summary!I$19)</f>
        <v>27.216776013272035</v>
      </c>
      <c r="J20" s="72">
        <f>IF(RES_hh_fech!J20=0,0,RES_hh_fech!J20/RES_summary!J$19)</f>
        <v>25.135094407184475</v>
      </c>
      <c r="K20" s="72">
        <f>IF(RES_hh_fech!K20=0,0,RES_hh_fech!K20/RES_summary!K$19)</f>
        <v>28.008697150184794</v>
      </c>
      <c r="L20" s="72">
        <f>IF(RES_hh_fech!L20=0,0,RES_hh_fech!L20/RES_summary!L$19)</f>
        <v>28.036616884832561</v>
      </c>
      <c r="M20" s="72">
        <f>IF(RES_hh_fech!M20=0,0,RES_hh_fech!M20/RES_summary!M$19)</f>
        <v>22.485390248026931</v>
      </c>
      <c r="N20" s="72">
        <f>IF(RES_hh_fech!N20=0,0,RES_hh_fech!N20/RES_summary!N$19)</f>
        <v>23.843152708390736</v>
      </c>
      <c r="O20" s="72">
        <f>IF(RES_hh_fech!O20=0,0,RES_hh_fech!O20/RES_summary!O$19)</f>
        <v>23.872099544551805</v>
      </c>
      <c r="P20" s="72">
        <f>IF(RES_hh_fech!P20=0,0,RES_hh_fech!P20/RES_summary!P$19)</f>
        <v>22.810272901677497</v>
      </c>
      <c r="Q20" s="72">
        <f>IF(RES_hh_fech!Q20=0,0,RES_hh_fech!Q20/RES_summary!Q$19)</f>
        <v>21.622609422751616</v>
      </c>
      <c r="R20" s="72">
        <f>IF(RES_hh_fech!R20=0,0,RES_hh_fech!R20/RES_summary!R$19)</f>
        <v>18.979056678886192</v>
      </c>
      <c r="S20" s="72">
        <f>IF(RES_hh_fech!S20=0,0,RES_hh_fech!S20/RES_summary!S$19)</f>
        <v>23.725076159571671</v>
      </c>
      <c r="T20" s="72">
        <f>IF(RES_hh_fech!T20=0,0,RES_hh_fech!T20/RES_summary!T$19)</f>
        <v>23.925592837519201</v>
      </c>
      <c r="U20" s="72">
        <f>IF(RES_hh_fech!U20=0,0,RES_hh_fech!U20/RES_summary!U$19)</f>
        <v>17.925772616568729</v>
      </c>
      <c r="V20" s="72">
        <f>IF(RES_hh_fech!V20=0,0,RES_hh_fech!V20/RES_summary!V$19)</f>
        <v>20.055858168450495</v>
      </c>
      <c r="W20" s="72">
        <f>IF(RES_hh_fech!W20=0,0,RES_hh_fech!W20/RES_summary!W$19)</f>
        <v>20.002551388175259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22.889811375209742</v>
      </c>
      <c r="C21" s="72">
        <f>IF(RES_hh_fech!C21=0,0,RES_hh_fech!C21/RES_summary!C$19)</f>
        <v>22.723832258125839</v>
      </c>
      <c r="D21" s="72">
        <f>IF(RES_hh_fech!D21=0,0,RES_hh_fech!D21/RES_summary!D$19)</f>
        <v>23.36785036137109</v>
      </c>
      <c r="E21" s="72">
        <f>IF(RES_hh_fech!E21=0,0,RES_hh_fech!E21/RES_summary!E$19)</f>
        <v>22.422228350413768</v>
      </c>
      <c r="F21" s="72">
        <f>IF(RES_hh_fech!F21=0,0,RES_hh_fech!F21/RES_summary!F$19)</f>
        <v>23.524413964132108</v>
      </c>
      <c r="G21" s="72">
        <f>IF(RES_hh_fech!G21=0,0,RES_hh_fech!G21/RES_summary!G$19)</f>
        <v>24.652542097029865</v>
      </c>
      <c r="H21" s="72">
        <f>IF(RES_hh_fech!H21=0,0,RES_hh_fech!H21/RES_summary!H$19)</f>
        <v>25.557695740251557</v>
      </c>
      <c r="I21" s="72">
        <f>IF(RES_hh_fech!I21=0,0,RES_hh_fech!I21/RES_summary!I$19)</f>
        <v>24.141003365964632</v>
      </c>
      <c r="J21" s="72">
        <f>IF(RES_hh_fech!J21=0,0,RES_hh_fech!J21/RES_summary!J$19)</f>
        <v>25.430357683351865</v>
      </c>
      <c r="K21" s="72">
        <f>IF(RES_hh_fech!K21=0,0,RES_hh_fech!K21/RES_summary!K$19)</f>
        <v>24.148525476923275</v>
      </c>
      <c r="L21" s="72">
        <f>IF(RES_hh_fech!L21=0,0,RES_hh_fech!L21/RES_summary!L$19)</f>
        <v>24.236586340495883</v>
      </c>
      <c r="M21" s="72">
        <f>IF(RES_hh_fech!M21=0,0,RES_hh_fech!M21/RES_summary!M$19)</f>
        <v>22.254607560410495</v>
      </c>
      <c r="N21" s="72">
        <f>IF(RES_hh_fech!N21=0,0,RES_hh_fech!N21/RES_summary!N$19)</f>
        <v>21.78869402729886</v>
      </c>
      <c r="O21" s="72">
        <f>IF(RES_hh_fech!O21=0,0,RES_hh_fech!O21/RES_summary!O$19)</f>
        <v>20.912388224635237</v>
      </c>
      <c r="P21" s="72">
        <f>IF(RES_hh_fech!P21=0,0,RES_hh_fech!P21/RES_summary!P$19)</f>
        <v>20.956746200099193</v>
      </c>
      <c r="Q21" s="72">
        <f>IF(RES_hh_fech!Q21=0,0,RES_hh_fech!Q21/RES_summary!Q$19)</f>
        <v>19.518056546893749</v>
      </c>
      <c r="R21" s="72">
        <f>IF(RES_hh_fech!R21=0,0,RES_hh_fech!R21/RES_summary!R$19)</f>
        <v>20.341978646362232</v>
      </c>
      <c r="S21" s="72">
        <f>IF(RES_hh_fech!S21=0,0,RES_hh_fech!S21/RES_summary!S$19)</f>
        <v>20.674465098275959</v>
      </c>
      <c r="T21" s="72">
        <f>IF(RES_hh_fech!T21=0,0,RES_hh_fech!T21/RES_summary!T$19)</f>
        <v>19.961860329669342</v>
      </c>
      <c r="U21" s="72">
        <f>IF(RES_hh_fech!U21=0,0,RES_hh_fech!U21/RES_summary!U$19)</f>
        <v>19.436599209585378</v>
      </c>
      <c r="V21" s="72">
        <f>IF(RES_hh_fech!V21=0,0,RES_hh_fech!V21/RES_summary!V$19)</f>
        <v>19.494384109150975</v>
      </c>
      <c r="W21" s="72">
        <f>IF(RES_hh_fech!W21=0,0,RES_hh_fech!W21/RES_summary!W$19)</f>
        <v>20.23940316758949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25.089833233394867</v>
      </c>
      <c r="C22" s="72">
        <f>IF(RES_hh_fech!C22=0,0,RES_hh_fech!C22/RES_summary!C$19)</f>
        <v>25.522661439003659</v>
      </c>
      <c r="D22" s="72">
        <f>IF(RES_hh_fech!D22=0,0,RES_hh_fech!D22/RES_summary!D$19)</f>
        <v>24.204661103774672</v>
      </c>
      <c r="E22" s="72">
        <f>IF(RES_hh_fech!E22=0,0,RES_hh_fech!E22/RES_summary!E$19)</f>
        <v>25.531955823105736</v>
      </c>
      <c r="F22" s="72">
        <f>IF(RES_hh_fech!F22=0,0,RES_hh_fech!F22/RES_summary!F$19)</f>
        <v>25.09934703040491</v>
      </c>
      <c r="G22" s="72">
        <f>IF(RES_hh_fech!G22=0,0,RES_hh_fech!G22/RES_summary!G$19)</f>
        <v>25.299775941814875</v>
      </c>
      <c r="H22" s="72">
        <f>IF(RES_hh_fech!H22=0,0,RES_hh_fech!H22/RES_summary!H$19)</f>
        <v>25.296028360530666</v>
      </c>
      <c r="I22" s="72">
        <f>IF(RES_hh_fech!I22=0,0,RES_hh_fech!I22/RES_summary!I$19)</f>
        <v>25.107909135940591</v>
      </c>
      <c r="J22" s="72">
        <f>IF(RES_hh_fech!J22=0,0,RES_hh_fech!J22/RES_summary!J$19)</f>
        <v>23.381658832398486</v>
      </c>
      <c r="K22" s="72">
        <f>IF(RES_hh_fech!K22=0,0,RES_hh_fech!K22/RES_summary!K$19)</f>
        <v>22.967371905418204</v>
      </c>
      <c r="L22" s="72">
        <f>IF(RES_hh_fech!L22=0,0,RES_hh_fech!L22/RES_summary!L$19)</f>
        <v>22.004360702991153</v>
      </c>
      <c r="M22" s="72">
        <f>IF(RES_hh_fech!M22=0,0,RES_hh_fech!M22/RES_summary!M$19)</f>
        <v>20.715361764069293</v>
      </c>
      <c r="N22" s="72">
        <f>IF(RES_hh_fech!N22=0,0,RES_hh_fech!N22/RES_summary!N$19)</f>
        <v>19.596666546980359</v>
      </c>
      <c r="O22" s="72">
        <f>IF(RES_hh_fech!O22=0,0,RES_hh_fech!O22/RES_summary!O$19)</f>
        <v>18.209961164594787</v>
      </c>
      <c r="P22" s="72">
        <f>IF(RES_hh_fech!P22=0,0,RES_hh_fech!P22/RES_summary!P$19)</f>
        <v>18.034392029232464</v>
      </c>
      <c r="Q22" s="72">
        <f>IF(RES_hh_fech!Q22=0,0,RES_hh_fech!Q22/RES_summary!Q$19)</f>
        <v>17.888885087645797</v>
      </c>
      <c r="R22" s="72">
        <f>IF(RES_hh_fech!R22=0,0,RES_hh_fech!R22/RES_summary!R$19)</f>
        <v>18.599484574940853</v>
      </c>
      <c r="S22" s="72">
        <f>IF(RES_hh_fech!S22=0,0,RES_hh_fech!S22/RES_summary!S$19)</f>
        <v>18.257015504352179</v>
      </c>
      <c r="T22" s="72">
        <f>IF(RES_hh_fech!T22=0,0,RES_hh_fech!T22/RES_summary!T$19)</f>
        <v>17.899605412016697</v>
      </c>
      <c r="U22" s="72">
        <f>IF(RES_hh_fech!U22=0,0,RES_hh_fech!U22/RES_summary!U$19)</f>
        <v>17.423476018308428</v>
      </c>
      <c r="V22" s="72">
        <f>IF(RES_hh_fech!V22=0,0,RES_hh_fech!V22/RES_summary!V$19)</f>
        <v>18.208553340746754</v>
      </c>
      <c r="W22" s="72">
        <f>IF(RES_hh_fech!W22=0,0,RES_hh_fech!W22/RES_summary!W$19)</f>
        <v>18.606678448722551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13.533765986983733</v>
      </c>
      <c r="C24" s="72">
        <f>IF(RES_hh_fech!C24=0,0,RES_hh_fech!C24/RES_summary!C$19)</f>
        <v>14.871608641112035</v>
      </c>
      <c r="D24" s="72">
        <f>IF(RES_hh_fech!D24=0,0,RES_hh_fech!D24/RES_summary!D$19)</f>
        <v>14.860027563235439</v>
      </c>
      <c r="E24" s="72">
        <f>IF(RES_hh_fech!E24=0,0,RES_hh_fech!E24/RES_summary!E$19)</f>
        <v>15.499927397806783</v>
      </c>
      <c r="F24" s="72">
        <f>IF(RES_hh_fech!F24=0,0,RES_hh_fech!F24/RES_summary!F$19)</f>
        <v>16.000524255595018</v>
      </c>
      <c r="G24" s="72">
        <f>IF(RES_hh_fech!G24=0,0,RES_hh_fech!G24/RES_summary!G$19)</f>
        <v>16.619645748444601</v>
      </c>
      <c r="H24" s="72">
        <f>IF(RES_hh_fech!H24=0,0,RES_hh_fech!H24/RES_summary!H$19)</f>
        <v>16.78218805735585</v>
      </c>
      <c r="I24" s="72">
        <f>IF(RES_hh_fech!I24=0,0,RES_hh_fech!I24/RES_summary!I$19)</f>
        <v>17.023955486393884</v>
      </c>
      <c r="J24" s="72">
        <f>IF(RES_hh_fech!J24=0,0,RES_hh_fech!J24/RES_summary!J$19)</f>
        <v>17.004798118184535</v>
      </c>
      <c r="K24" s="72">
        <f>IF(RES_hh_fech!K24=0,0,RES_hh_fech!K24/RES_summary!K$19)</f>
        <v>17.395454249158021</v>
      </c>
      <c r="L24" s="72">
        <f>IF(RES_hh_fech!L24=0,0,RES_hh_fech!L24/RES_summary!L$19)</f>
        <v>17.3390149636265</v>
      </c>
      <c r="M24" s="72">
        <f>IF(RES_hh_fech!M24=0,0,RES_hh_fech!M24/RES_summary!M$19)</f>
        <v>15.195812948867141</v>
      </c>
      <c r="N24" s="72">
        <f>IF(RES_hh_fech!N24=0,0,RES_hh_fech!N24/RES_summary!N$19)</f>
        <v>15.987919499774156</v>
      </c>
      <c r="O24" s="72">
        <f>IF(RES_hh_fech!O24=0,0,RES_hh_fech!O24/RES_summary!O$19)</f>
        <v>16.417860347748519</v>
      </c>
      <c r="P24" s="72">
        <f>IF(RES_hh_fech!P24=0,0,RES_hh_fech!P24/RES_summary!P$19)</f>
        <v>15.71977802545471</v>
      </c>
      <c r="Q24" s="72">
        <f>IF(RES_hh_fech!Q24=0,0,RES_hh_fech!Q24/RES_summary!Q$19)</f>
        <v>14.932989368602295</v>
      </c>
      <c r="R24" s="72">
        <f>IF(RES_hh_fech!R24=0,0,RES_hh_fech!R24/RES_summary!R$19)</f>
        <v>14.924856097201655</v>
      </c>
      <c r="S24" s="72">
        <f>IF(RES_hh_fech!S24=0,0,RES_hh_fech!S24/RES_summary!S$19)</f>
        <v>15.734236524184571</v>
      </c>
      <c r="T24" s="72">
        <f>IF(RES_hh_fech!T24=0,0,RES_hh_fech!T24/RES_summary!T$19)</f>
        <v>16.196847049411911</v>
      </c>
      <c r="U24" s="72">
        <f>IF(RES_hh_fech!U24=0,0,RES_hh_fech!U24/RES_summary!U$19)</f>
        <v>15.390266214380974</v>
      </c>
      <c r="V24" s="72">
        <f>IF(RES_hh_fech!V24=0,0,RES_hh_fech!V24/RES_summary!V$19)</f>
        <v>16.058964872560892</v>
      </c>
      <c r="W24" s="72">
        <f>IF(RES_hh_fech!W24=0,0,RES_hh_fech!W24/RES_summary!W$19)</f>
        <v>17.06577780116141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19.305376368712455</v>
      </c>
      <c r="C25" s="74">
        <f>IF(RES_hh_fech!C25=0,0,RES_hh_fech!C25/RES_summary!C$19)</f>
        <v>18.590163482788963</v>
      </c>
      <c r="D25" s="74">
        <f>IF(RES_hh_fech!D25=0,0,RES_hh_fech!D25/RES_summary!D$19)</f>
        <v>20.206830319522073</v>
      </c>
      <c r="E25" s="74">
        <f>IF(RES_hh_fech!E25=0,0,RES_hh_fech!E25/RES_summary!E$19)</f>
        <v>17.451622326552865</v>
      </c>
      <c r="F25" s="74">
        <f>IF(RES_hh_fech!F25=0,0,RES_hh_fech!F25/RES_summary!F$19)</f>
        <v>20.011405848871082</v>
      </c>
      <c r="G25" s="74">
        <f>IF(RES_hh_fech!G25=0,0,RES_hh_fech!G25/RES_summary!G$19)</f>
        <v>20.595371909507303</v>
      </c>
      <c r="H25" s="74">
        <f>IF(RES_hh_fech!H25=0,0,RES_hh_fech!H25/RES_summary!H$19)</f>
        <v>21.327447584289917</v>
      </c>
      <c r="I25" s="74">
        <f>IF(RES_hh_fech!I25=0,0,RES_hh_fech!I25/RES_summary!I$19)</f>
        <v>20.417445412589839</v>
      </c>
      <c r="J25" s="74">
        <f>IF(RES_hh_fech!J25=0,0,RES_hh_fech!J25/RES_summary!J$19)</f>
        <v>21.204740469966072</v>
      </c>
      <c r="K25" s="74">
        <f>IF(RES_hh_fech!K25=0,0,RES_hh_fech!K25/RES_summary!K$19)</f>
        <v>19.912643835110902</v>
      </c>
      <c r="L25" s="74">
        <f>IF(RES_hh_fech!L25=0,0,RES_hh_fech!L25/RES_summary!L$19)</f>
        <v>20.039372797449278</v>
      </c>
      <c r="M25" s="74">
        <f>IF(RES_hh_fech!M25=0,0,RES_hh_fech!M25/RES_summary!M$19)</f>
        <v>19.068575699827008</v>
      </c>
      <c r="N25" s="74">
        <f>IF(RES_hh_fech!N25=0,0,RES_hh_fech!N25/RES_summary!N$19)</f>
        <v>18.810279969900808</v>
      </c>
      <c r="O25" s="74">
        <f>IF(RES_hh_fech!O25=0,0,RES_hh_fech!O25/RES_summary!O$19)</f>
        <v>17.877312245622022</v>
      </c>
      <c r="P25" s="74">
        <f>IF(RES_hh_fech!P25=0,0,RES_hh_fech!P25/RES_summary!P$19)</f>
        <v>17.38805543487722</v>
      </c>
      <c r="Q25" s="74">
        <f>IF(RES_hh_fech!Q25=0,0,RES_hh_fech!Q25/RES_summary!Q$19)</f>
        <v>17.262619312899314</v>
      </c>
      <c r="R25" s="74">
        <f>IF(RES_hh_fech!R25=0,0,RES_hh_fech!R25/RES_summary!R$19)</f>
        <v>17.207332319429419</v>
      </c>
      <c r="S25" s="74">
        <f>IF(RES_hh_fech!S25=0,0,RES_hh_fech!S25/RES_summary!S$19)</f>
        <v>17.089627368454224</v>
      </c>
      <c r="T25" s="74">
        <f>IF(RES_hh_fech!T25=0,0,RES_hh_fech!T25/RES_summary!T$19)</f>
        <v>16.757264286645185</v>
      </c>
      <c r="U25" s="74">
        <f>IF(RES_hh_fech!U25=0,0,RES_hh_fech!U25/RES_summary!U$19)</f>
        <v>16.618746171151614</v>
      </c>
      <c r="V25" s="74">
        <f>IF(RES_hh_fech!V25=0,0,RES_hh_fech!V25/RES_summary!V$19)</f>
        <v>16.104464402002865</v>
      </c>
      <c r="W25" s="74">
        <f>IF(RES_hh_fech!W25=0,0,RES_hh_fech!W25/RES_summary!W$19)</f>
        <v>17.34018583389021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8.0914355571512697</v>
      </c>
      <c r="C26" s="77">
        <f>IF(RES_hh_fech!C26=0,0,RES_hh_fech!C26/RES_summary!C$19)</f>
        <v>8.0263541826510885</v>
      </c>
      <c r="D26" s="77">
        <f>IF(RES_hh_fech!D26=0,0,RES_hh_fech!D26/RES_summary!D$19)</f>
        <v>8.5739992892558625</v>
      </c>
      <c r="E26" s="77">
        <f>IF(RES_hh_fech!E26=0,0,RES_hh_fech!E26/RES_summary!E$19)</f>
        <v>7.9802897993174495</v>
      </c>
      <c r="F26" s="77">
        <f>IF(RES_hh_fech!F26=0,0,RES_hh_fech!F26/RES_summary!F$19)</f>
        <v>8.8016358408536668</v>
      </c>
      <c r="G26" s="77">
        <f>IF(RES_hh_fech!G26=0,0,RES_hh_fech!G26/RES_summary!G$19)</f>
        <v>9.1596718659096847</v>
      </c>
      <c r="H26" s="77">
        <f>IF(RES_hh_fech!H26=0,0,RES_hh_fech!H26/RES_summary!H$19)</f>
        <v>9.5669212497409273</v>
      </c>
      <c r="I26" s="77">
        <f>IF(RES_hh_fech!I26=0,0,RES_hh_fech!I26/RES_summary!I$19)</f>
        <v>9.325155735316887</v>
      </c>
      <c r="J26" s="77">
        <f>IF(RES_hh_fech!J26=0,0,RES_hh_fech!J26/RES_summary!J$19)</f>
        <v>9.693986504828775</v>
      </c>
      <c r="K26" s="77">
        <f>IF(RES_hh_fech!K26=0,0,RES_hh_fech!K26/RES_summary!K$19)</f>
        <v>9.4377724693907368</v>
      </c>
      <c r="L26" s="77">
        <f>IF(RES_hh_fech!L26=0,0,RES_hh_fech!L26/RES_summary!L$19)</f>
        <v>9.5507261037362596</v>
      </c>
      <c r="M26" s="77">
        <f>IF(RES_hh_fech!M26=0,0,RES_hh_fech!M26/RES_summary!M$19)</f>
        <v>9.0515159855116849</v>
      </c>
      <c r="N26" s="77">
        <f>IF(RES_hh_fech!N26=0,0,RES_hh_fech!N26/RES_summary!N$19)</f>
        <v>9.098205708964235</v>
      </c>
      <c r="O26" s="77">
        <f>IF(RES_hh_fech!O26=0,0,RES_hh_fech!O26/RES_summary!O$19)</f>
        <v>8.9639974916160394</v>
      </c>
      <c r="P26" s="77">
        <f>IF(RES_hh_fech!P26=0,0,RES_hh_fech!P26/RES_summary!P$19)</f>
        <v>8.747581117872441</v>
      </c>
      <c r="Q26" s="77">
        <f>IF(RES_hh_fech!Q26=0,0,RES_hh_fech!Q26/RES_summary!Q$19)</f>
        <v>8.5541264021309473</v>
      </c>
      <c r="R26" s="77">
        <f>IF(RES_hh_fech!R26=0,0,RES_hh_fech!R26/RES_summary!R$19)</f>
        <v>8.8589502194171423</v>
      </c>
      <c r="S26" s="77">
        <f>IF(RES_hh_fech!S26=0,0,RES_hh_fech!S26/RES_summary!S$19)</f>
        <v>9.1411798827344537</v>
      </c>
      <c r="T26" s="77">
        <f>IF(RES_hh_fech!T26=0,0,RES_hh_fech!T26/RES_summary!T$19)</f>
        <v>9.1408242434745137</v>
      </c>
      <c r="U26" s="77">
        <f>IF(RES_hh_fech!U26=0,0,RES_hh_fech!U26/RES_summary!U$19)</f>
        <v>9.2846797729709429</v>
      </c>
      <c r="V26" s="77">
        <f>IF(RES_hh_fech!V26=0,0,RES_hh_fech!V26/RES_summary!V$19)</f>
        <v>9.7288002847949215</v>
      </c>
      <c r="W26" s="77">
        <f>IF(RES_hh_fech!W26=0,0,RES_hh_fech!W26/RES_summary!W$19)</f>
        <v>10.077662581576845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16.785661210697668</v>
      </c>
      <c r="C27" s="69">
        <f>IF(RES_hh_fech!C27=0,0,RES_hh_fech!C27/RES_summary!C$19)</f>
        <v>17.07101575824122</v>
      </c>
      <c r="D27" s="69">
        <f>IF(RES_hh_fech!D27=0,0,RES_hh_fech!D27/RES_summary!D$19)</f>
        <v>17.60365876436061</v>
      </c>
      <c r="E27" s="69">
        <f>IF(RES_hh_fech!E27=0,0,RES_hh_fech!E27/RES_summary!E$19)</f>
        <v>17.203225489641689</v>
      </c>
      <c r="F27" s="69">
        <f>IF(RES_hh_fech!F27=0,0,RES_hh_fech!F27/RES_summary!F$19)</f>
        <v>17.886179461885945</v>
      </c>
      <c r="G27" s="69">
        <f>IF(RES_hh_fech!G27=0,0,RES_hh_fech!G27/RES_summary!G$19)</f>
        <v>18.472872176288043</v>
      </c>
      <c r="H27" s="69">
        <f>IF(RES_hh_fech!H27=0,0,RES_hh_fech!H27/RES_summary!H$19)</f>
        <v>18.693893811651321</v>
      </c>
      <c r="I27" s="69">
        <f>IF(RES_hh_fech!I27=0,0,RES_hh_fech!I27/RES_summary!I$19)</f>
        <v>18.449816665367109</v>
      </c>
      <c r="J27" s="69">
        <f>IF(RES_hh_fech!J27=0,0,RES_hh_fech!J27/RES_summary!J$19)</f>
        <v>18.805926868868777</v>
      </c>
      <c r="K27" s="69">
        <f>IF(RES_hh_fech!K27=0,0,RES_hh_fech!K27/RES_summary!K$19)</f>
        <v>18.904753731679076</v>
      </c>
      <c r="L27" s="69">
        <f>IF(RES_hh_fech!L27=0,0,RES_hh_fech!L27/RES_summary!L$19)</f>
        <v>18.140635311491113</v>
      </c>
      <c r="M27" s="69">
        <f>IF(RES_hh_fech!M27=0,0,RES_hh_fech!M27/RES_summary!M$19)</f>
        <v>16.770252156092358</v>
      </c>
      <c r="N27" s="69">
        <f>IF(RES_hh_fech!N27=0,0,RES_hh_fech!N27/RES_summary!N$19)</f>
        <v>16.062688387640371</v>
      </c>
      <c r="O27" s="69">
        <f>IF(RES_hh_fech!O27=0,0,RES_hh_fech!O27/RES_summary!O$19)</f>
        <v>15.13918566316106</v>
      </c>
      <c r="P27" s="69">
        <f>IF(RES_hh_fech!P27=0,0,RES_hh_fech!P27/RES_summary!P$19)</f>
        <v>14.408738641762776</v>
      </c>
      <c r="Q27" s="69">
        <f>IF(RES_hh_fech!Q27=0,0,RES_hh_fech!Q27/RES_summary!Q$19)</f>
        <v>14.209804360363364</v>
      </c>
      <c r="R27" s="69">
        <f>IF(RES_hh_fech!R27=0,0,RES_hh_fech!R27/RES_summary!R$19)</f>
        <v>14.486080621203135</v>
      </c>
      <c r="S27" s="69">
        <f>IF(RES_hh_fech!S27=0,0,RES_hh_fech!S27/RES_summary!S$19)</f>
        <v>14.319228678435902</v>
      </c>
      <c r="T27" s="69">
        <f>IF(RES_hh_fech!T27=0,0,RES_hh_fech!T27/RES_summary!T$19)</f>
        <v>13.710544880958107</v>
      </c>
      <c r="U27" s="69">
        <f>IF(RES_hh_fech!U27=0,0,RES_hh_fech!U27/RES_summary!U$19)</f>
        <v>13.369282307696549</v>
      </c>
      <c r="V27" s="69">
        <f>IF(RES_hh_fech!V27=0,0,RES_hh_fech!V27/RES_summary!V$19)</f>
        <v>13.184943496470254</v>
      </c>
      <c r="W27" s="69">
        <f>IF(RES_hh_fech!W27=0,0,RES_hh_fech!W27/RES_summary!W$19)</f>
        <v>13.758563743080213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17.655950329226719</v>
      </c>
      <c r="C29" s="72">
        <f>IF(RES_hh_fech!C29=0,0,RES_hh_fech!C29/RES_summary!C$19)</f>
        <v>20.764898137748261</v>
      </c>
      <c r="D29" s="72">
        <f>IF(RES_hh_fech!D29=0,0,RES_hh_fech!D29/RES_summary!D$19)</f>
        <v>18.115163221579188</v>
      </c>
      <c r="E29" s="72">
        <f>IF(RES_hh_fech!E29=0,0,RES_hh_fech!E29/RES_summary!E$19)</f>
        <v>21.353281277621779</v>
      </c>
      <c r="F29" s="72">
        <f>IF(RES_hh_fech!F29=0,0,RES_hh_fech!F29/RES_summary!F$19)</f>
        <v>19.913890409397641</v>
      </c>
      <c r="G29" s="72">
        <f>IF(RES_hh_fech!G29=0,0,RES_hh_fech!G29/RES_summary!G$19)</f>
        <v>20.108435205850245</v>
      </c>
      <c r="H29" s="72">
        <f>IF(RES_hh_fech!H29=0,0,RES_hh_fech!H29/RES_summary!H$19)</f>
        <v>19.696894994276715</v>
      </c>
      <c r="I29" s="72">
        <f>IF(RES_hh_fech!I29=0,0,RES_hh_fech!I29/RES_summary!I$19)</f>
        <v>20.497696444905806</v>
      </c>
      <c r="J29" s="72">
        <f>IF(RES_hh_fech!J29=0,0,RES_hh_fech!J29/RES_summary!J$19)</f>
        <v>20.02946326047412</v>
      </c>
      <c r="K29" s="72">
        <f>IF(RES_hh_fech!K29=0,0,RES_hh_fech!K29/RES_summary!K$19)</f>
        <v>22.947434528443207</v>
      </c>
      <c r="L29" s="72">
        <f>IF(RES_hh_fech!L29=0,0,RES_hh_fech!L29/RES_summary!L$19)</f>
        <v>20.599739547517267</v>
      </c>
      <c r="M29" s="72">
        <f>IF(RES_hh_fech!M29=0,0,RES_hh_fech!M29/RES_summary!M$19)</f>
        <v>18.236097987504991</v>
      </c>
      <c r="N29" s="72">
        <f>IF(RES_hh_fech!N29=0,0,RES_hh_fech!N29/RES_summary!N$19)</f>
        <v>17.247374152531606</v>
      </c>
      <c r="O29" s="72">
        <f>IF(RES_hh_fech!O29=0,0,RES_hh_fech!O29/RES_summary!O$19)</f>
        <v>16.988386171989514</v>
      </c>
      <c r="P29" s="72">
        <f>IF(RES_hh_fech!P29=0,0,RES_hh_fech!P29/RES_summary!P$19)</f>
        <v>15.556884822693885</v>
      </c>
      <c r="Q29" s="72">
        <f>IF(RES_hh_fech!Q29=0,0,RES_hh_fech!Q29/RES_summary!Q$19)</f>
        <v>15.675137735959968</v>
      </c>
      <c r="R29" s="72">
        <f>IF(RES_hh_fech!R29=0,0,RES_hh_fech!R29/RES_summary!R$19)</f>
        <v>16.43972991422693</v>
      </c>
      <c r="S29" s="72">
        <f>IF(RES_hh_fech!S29=0,0,RES_hh_fech!S29/RES_summary!S$19)</f>
        <v>16.025084271220408</v>
      </c>
      <c r="T29" s="72">
        <f>IF(RES_hh_fech!T29=0,0,RES_hh_fech!T29/RES_summary!T$19)</f>
        <v>15.065721106940494</v>
      </c>
      <c r="U29" s="72">
        <f>IF(RES_hh_fech!U29=0,0,RES_hh_fech!U29/RES_summary!U$19)</f>
        <v>15.656448254375219</v>
      </c>
      <c r="V29" s="72">
        <f>IF(RES_hh_fech!V29=0,0,RES_hh_fech!V29/RES_summary!V$19)</f>
        <v>15.064961064634133</v>
      </c>
      <c r="W29" s="72">
        <f>IF(RES_hh_fech!W29=0,0,RES_hh_fech!W29/RES_summary!W$19)</f>
        <v>15.557068839641563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17.721598887437789</v>
      </c>
      <c r="C30" s="72">
        <f>IF(RES_hh_fech!C30=0,0,RES_hh_fech!C30/RES_summary!C$19)</f>
        <v>21.157285718540177</v>
      </c>
      <c r="D30" s="72">
        <f>IF(RES_hh_fech!D30=0,0,RES_hh_fech!D30/RES_summary!D$19)</f>
        <v>18.134077948613953</v>
      </c>
      <c r="E30" s="72">
        <f>IF(RES_hh_fech!E30=0,0,RES_hh_fech!E30/RES_summary!E$19)</f>
        <v>21.727361692847932</v>
      </c>
      <c r="F30" s="72">
        <f>IF(RES_hh_fech!F30=0,0,RES_hh_fech!F30/RES_summary!F$19)</f>
        <v>19.718630682254858</v>
      </c>
      <c r="G30" s="72">
        <f>IF(RES_hh_fech!G30=0,0,RES_hh_fech!G30/RES_summary!G$19)</f>
        <v>20.63830296164581</v>
      </c>
      <c r="H30" s="72">
        <f>IF(RES_hh_fech!H30=0,0,RES_hh_fech!H30/RES_summary!H$19)</f>
        <v>19.933603396512606</v>
      </c>
      <c r="I30" s="72">
        <f>IF(RES_hh_fech!I30=0,0,RES_hh_fech!I30/RES_summary!I$19)</f>
        <v>21.261399983166267</v>
      </c>
      <c r="J30" s="72">
        <f>IF(RES_hh_fech!J30=0,0,RES_hh_fech!J30/RES_summary!J$19)</f>
        <v>19.735315284779585</v>
      </c>
      <c r="K30" s="72">
        <f>IF(RES_hh_fech!K30=0,0,RES_hh_fech!K30/RES_summary!K$19)</f>
        <v>21.300316223809396</v>
      </c>
      <c r="L30" s="72">
        <f>IF(RES_hh_fech!L30=0,0,RES_hh_fech!L30/RES_summary!L$19)</f>
        <v>20.530376541489613</v>
      </c>
      <c r="M30" s="72">
        <f>IF(RES_hh_fech!M30=0,0,RES_hh_fech!M30/RES_summary!M$19)</f>
        <v>18.461556481451996</v>
      </c>
      <c r="N30" s="72">
        <f>IF(RES_hh_fech!N30=0,0,RES_hh_fech!N30/RES_summary!N$19)</f>
        <v>17.587494357058816</v>
      </c>
      <c r="O30" s="72">
        <f>IF(RES_hh_fech!O30=0,0,RES_hh_fech!O30/RES_summary!O$19)</f>
        <v>16.636609692694364</v>
      </c>
      <c r="P30" s="72">
        <f>IF(RES_hh_fech!P30=0,0,RES_hh_fech!P30/RES_summary!P$19)</f>
        <v>16.220535787654597</v>
      </c>
      <c r="Q30" s="72">
        <f>IF(RES_hh_fech!Q30=0,0,RES_hh_fech!Q30/RES_summary!Q$19)</f>
        <v>15.41280079912063</v>
      </c>
      <c r="R30" s="72">
        <f>IF(RES_hh_fech!R30=0,0,RES_hh_fech!R30/RES_summary!R$19)</f>
        <v>15.688567347811986</v>
      </c>
      <c r="S30" s="72">
        <f>IF(RES_hh_fech!S30=0,0,RES_hh_fech!S30/RES_summary!S$19)</f>
        <v>16.523036337375789</v>
      </c>
      <c r="T30" s="72">
        <f>IF(RES_hh_fech!T30=0,0,RES_hh_fech!T30/RES_summary!T$19)</f>
        <v>16.012192371127938</v>
      </c>
      <c r="U30" s="72">
        <f>IF(RES_hh_fech!U30=0,0,RES_hh_fech!U30/RES_summary!U$19)</f>
        <v>14.787004462762644</v>
      </c>
      <c r="V30" s="72">
        <f>IF(RES_hh_fech!V30=0,0,RES_hh_fech!V30/RES_summary!V$19)</f>
        <v>15.117494347650057</v>
      </c>
      <c r="W30" s="72">
        <f>IF(RES_hh_fech!W30=0,0,RES_hh_fech!W30/RES_summary!W$19)</f>
        <v>15.894658438835188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18.124195859412147</v>
      </c>
      <c r="C31" s="72">
        <f>IF(RES_hh_fech!C31=0,0,RES_hh_fech!C31/RES_summary!C$19)</f>
        <v>20.981401826308797</v>
      </c>
      <c r="D31" s="72">
        <f>IF(RES_hh_fech!D31=0,0,RES_hh_fech!D31/RES_summary!D$19)</f>
        <v>18.195600785618701</v>
      </c>
      <c r="E31" s="72">
        <f>IF(RES_hh_fech!E31=0,0,RES_hh_fech!E31/RES_summary!E$19)</f>
        <v>21.77870984841763</v>
      </c>
      <c r="F31" s="72">
        <f>IF(RES_hh_fech!F31=0,0,RES_hh_fech!F31/RES_summary!F$19)</f>
        <v>19.935895229655575</v>
      </c>
      <c r="G31" s="72">
        <f>IF(RES_hh_fech!G31=0,0,RES_hh_fech!G31/RES_summary!G$19)</f>
        <v>20.439674204545785</v>
      </c>
      <c r="H31" s="72">
        <f>IF(RES_hh_fech!H31=0,0,RES_hh_fech!H31/RES_summary!H$19)</f>
        <v>19.709587981258323</v>
      </c>
      <c r="I31" s="72">
        <f>IF(RES_hh_fech!I31=0,0,RES_hh_fech!I31/RES_summary!I$19)</f>
        <v>21.895988792707925</v>
      </c>
      <c r="J31" s="72">
        <f>IF(RES_hh_fech!J31=0,0,RES_hh_fech!J31/RES_summary!J$19)</f>
        <v>19.440951426617879</v>
      </c>
      <c r="K31" s="72">
        <f>IF(RES_hh_fech!K31=0,0,RES_hh_fech!K31/RES_summary!K$19)</f>
        <v>20.873919235073746</v>
      </c>
      <c r="L31" s="72">
        <f>IF(RES_hh_fech!L31=0,0,RES_hh_fech!L31/RES_summary!L$19)</f>
        <v>19.592887268786612</v>
      </c>
      <c r="M31" s="72">
        <f>IF(RES_hh_fech!M31=0,0,RES_hh_fech!M31/RES_summary!M$19)</f>
        <v>18.758390054421231</v>
      </c>
      <c r="N31" s="72">
        <f>IF(RES_hh_fech!N31=0,0,RES_hh_fech!N31/RES_summary!N$19)</f>
        <v>18.673617595186229</v>
      </c>
      <c r="O31" s="72">
        <f>IF(RES_hh_fech!O31=0,0,RES_hh_fech!O31/RES_summary!O$19)</f>
        <v>16.575459855009001</v>
      </c>
      <c r="P31" s="72">
        <f>IF(RES_hh_fech!P31=0,0,RES_hh_fech!P31/RES_summary!P$19)</f>
        <v>16.482481076175318</v>
      </c>
      <c r="Q31" s="72">
        <f>IF(RES_hh_fech!Q31=0,0,RES_hh_fech!Q31/RES_summary!Q$19)</f>
        <v>16.2690640663054</v>
      </c>
      <c r="R31" s="72">
        <f>IF(RES_hh_fech!R31=0,0,RES_hh_fech!R31/RES_summary!R$19)</f>
        <v>16.910230851862536</v>
      </c>
      <c r="S31" s="72">
        <f>IF(RES_hh_fech!S31=0,0,RES_hh_fech!S31/RES_summary!S$19)</f>
        <v>15.959088338159722</v>
      </c>
      <c r="T31" s="72">
        <f>IF(RES_hh_fech!T31=0,0,RES_hh_fech!T31/RES_summary!T$19)</f>
        <v>15.218618145340528</v>
      </c>
      <c r="U31" s="72">
        <f>IF(RES_hh_fech!U31=0,0,RES_hh_fech!U31/RES_summary!U$19)</f>
        <v>14.244072496322167</v>
      </c>
      <c r="V31" s="72">
        <f>IF(RES_hh_fech!V31=0,0,RES_hh_fech!V31/RES_summary!V$19)</f>
        <v>16.050531462177265</v>
      </c>
      <c r="W31" s="72">
        <f>IF(RES_hh_fech!W31=0,0,RES_hh_fech!W31/RES_summary!W$19)</f>
        <v>15.856698311839645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16.085271304833782</v>
      </c>
      <c r="C32" s="77">
        <f>IF(RES_hh_fech!C32=0,0,RES_hh_fech!C32/RES_summary!C$19)</f>
        <v>13.883589598090452</v>
      </c>
      <c r="D32" s="77">
        <f>IF(RES_hh_fech!D32=0,0,RES_hh_fech!D32/RES_summary!D$19)</f>
        <v>17.121560690319747</v>
      </c>
      <c r="E32" s="77">
        <f>IF(RES_hh_fech!E32=0,0,RES_hh_fech!E32/RES_summary!E$19)</f>
        <v>12.797942433336342</v>
      </c>
      <c r="F32" s="77">
        <f>IF(RES_hh_fech!F32=0,0,RES_hh_fech!F32/RES_summary!F$19)</f>
        <v>15.776402394246132</v>
      </c>
      <c r="G32" s="77">
        <f>IF(RES_hh_fech!G32=0,0,RES_hh_fech!G32/RES_summary!G$19)</f>
        <v>16.394576498152539</v>
      </c>
      <c r="H32" s="77">
        <f>IF(RES_hh_fech!H32=0,0,RES_hh_fech!H32/RES_summary!H$19)</f>
        <v>17.42917866708423</v>
      </c>
      <c r="I32" s="77">
        <f>IF(RES_hh_fech!I32=0,0,RES_hh_fech!I32/RES_summary!I$19)</f>
        <v>15.319404954368848</v>
      </c>
      <c r="J32" s="77">
        <f>IF(RES_hh_fech!J32=0,0,RES_hh_fech!J32/RES_summary!J$19)</f>
        <v>17.424146014741456</v>
      </c>
      <c r="K32" s="77">
        <f>IF(RES_hh_fech!K32=0,0,RES_hh_fech!K32/RES_summary!K$19)</f>
        <v>14.282311387206311</v>
      </c>
      <c r="L32" s="77">
        <f>IF(RES_hh_fech!L32=0,0,RES_hh_fech!L32/RES_summary!L$19)</f>
        <v>14.581876207732856</v>
      </c>
      <c r="M32" s="77">
        <f>IF(RES_hh_fech!M32=0,0,RES_hh_fech!M32/RES_summary!M$19)</f>
        <v>14.15869259817083</v>
      </c>
      <c r="N32" s="77">
        <f>IF(RES_hh_fech!N32=0,0,RES_hh_fech!N32/RES_summary!N$19)</f>
        <v>13.7076527866662</v>
      </c>
      <c r="O32" s="77">
        <f>IF(RES_hh_fech!O32=0,0,RES_hh_fech!O32/RES_summary!O$19)</f>
        <v>12.791979137624551</v>
      </c>
      <c r="P32" s="77">
        <f>IF(RES_hh_fech!P32=0,0,RES_hh_fech!P32/RES_summary!P$19)</f>
        <v>12.307758969126024</v>
      </c>
      <c r="Q32" s="77">
        <f>IF(RES_hh_fech!Q32=0,0,RES_hh_fech!Q32/RES_summary!Q$19)</f>
        <v>12.288167464635389</v>
      </c>
      <c r="R32" s="77">
        <f>IF(RES_hh_fech!R32=0,0,RES_hh_fech!R32/RES_summary!R$19)</f>
        <v>12.240547393213046</v>
      </c>
      <c r="S32" s="77">
        <f>IF(RES_hh_fech!S32=0,0,RES_hh_fech!S32/RES_summary!S$19)</f>
        <v>12.01540701423065</v>
      </c>
      <c r="T32" s="77">
        <f>IF(RES_hh_fech!T32=0,0,RES_hh_fech!T32/RES_summary!T$19)</f>
        <v>11.627070129053514</v>
      </c>
      <c r="U32" s="77">
        <f>IF(RES_hh_fech!U32=0,0,RES_hh_fech!U32/RES_summary!U$19)</f>
        <v>11.384691147801767</v>
      </c>
      <c r="V32" s="77">
        <f>IF(RES_hh_fech!V32=0,0,RES_hh_fech!V32/RES_summary!V$19)</f>
        <v>10.886428478611434</v>
      </c>
      <c r="W32" s="77">
        <f>IF(RES_hh_fech!W32=0,0,RES_hh_fech!W32/RES_summary!W$19)</f>
        <v>11.587444213868777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94.160056807198742</v>
      </c>
      <c r="C3" s="65">
        <f>IF(RES_hh_tesh!C3=0,0,RES_hh_tesh!C3/RES_summary!C$19)</f>
        <v>103.82270006995144</v>
      </c>
      <c r="D3" s="65">
        <f>IF(RES_hh_tesh!D3=0,0,RES_hh_tesh!D3/RES_summary!D$19)</f>
        <v>106.04285431433681</v>
      </c>
      <c r="E3" s="65">
        <f>IF(RES_hh_tesh!E3=0,0,RES_hh_tesh!E3/RES_summary!E$19)</f>
        <v>118.47320360697093</v>
      </c>
      <c r="F3" s="65">
        <f>IF(RES_hh_tesh!F3=0,0,RES_hh_tesh!F3/RES_summary!F$19)</f>
        <v>118.76509194002475</v>
      </c>
      <c r="G3" s="65">
        <f>IF(RES_hh_tesh!G3=0,0,RES_hh_tesh!G3/RES_summary!G$19)</f>
        <v>127.11267057029944</v>
      </c>
      <c r="H3" s="65">
        <f>IF(RES_hh_tesh!H3=0,0,RES_hh_tesh!H3/RES_summary!H$19)</f>
        <v>122.39183591070719</v>
      </c>
      <c r="I3" s="65">
        <f>IF(RES_hh_tesh!I3=0,0,RES_hh_tesh!I3/RES_summary!I$19)</f>
        <v>119.04946969534841</v>
      </c>
      <c r="J3" s="65">
        <f>IF(RES_hh_tesh!J3=0,0,RES_hh_tesh!J3/RES_summary!J$19)</f>
        <v>124.43055229694285</v>
      </c>
      <c r="K3" s="65">
        <f>IF(RES_hh_tesh!K3=0,0,RES_hh_tesh!K3/RES_summary!K$19)</f>
        <v>128.76493487682461</v>
      </c>
      <c r="L3" s="65">
        <f>IF(RES_hh_tesh!L3=0,0,RES_hh_tesh!L3/RES_summary!L$19)</f>
        <v>139.32821566603869</v>
      </c>
      <c r="M3" s="65">
        <f>IF(RES_hh_tesh!M3=0,0,RES_hh_tesh!M3/RES_summary!M$19)</f>
        <v>137.59469662594898</v>
      </c>
      <c r="N3" s="65">
        <f>IF(RES_hh_tesh!N3=0,0,RES_hh_tesh!N3/RES_summary!N$19)</f>
        <v>136.95036179066736</v>
      </c>
      <c r="O3" s="65">
        <f>IF(RES_hh_tesh!O3=0,0,RES_hh_tesh!O3/RES_summary!O$19)</f>
        <v>134.64649434570271</v>
      </c>
      <c r="P3" s="65">
        <f>IF(RES_hh_tesh!P3=0,0,RES_hh_tesh!P3/RES_summary!P$19)</f>
        <v>118.47215310452101</v>
      </c>
      <c r="Q3" s="65">
        <f>IF(RES_hh_tesh!Q3=0,0,RES_hh_tesh!Q3/RES_summary!Q$19)</f>
        <v>134.52998356516497</v>
      </c>
      <c r="R3" s="65">
        <f>IF(RES_hh_tesh!R3=0,0,RES_hh_tesh!R3/RES_summary!R$19)</f>
        <v>133.53696718892326</v>
      </c>
      <c r="S3" s="65">
        <f>IF(RES_hh_tesh!S3=0,0,RES_hh_tesh!S3/RES_summary!S$19)</f>
        <v>135.91833457094577</v>
      </c>
      <c r="T3" s="65">
        <f>IF(RES_hh_tesh!T3=0,0,RES_hh_tesh!T3/RES_summary!T$19)</f>
        <v>133.35003850316434</v>
      </c>
      <c r="U3" s="65">
        <f>IF(RES_hh_tesh!U3=0,0,RES_hh_tesh!U3/RES_summary!U$19)</f>
        <v>131.98604562597097</v>
      </c>
      <c r="V3" s="65">
        <f>IF(RES_hh_tesh!V3=0,0,RES_hh_tesh!V3/RES_summary!V$19)</f>
        <v>135.14874096274514</v>
      </c>
      <c r="W3" s="65">
        <f>IF(RES_hh_tesh!W3=0,0,RES_hh_tesh!W3/RES_summary!W$19)</f>
        <v>147.68431619931735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70.023318323830608</v>
      </c>
      <c r="C4" s="69">
        <f>IF(RES_hh_tesh!C4=0,0,RES_hh_tesh!C4/RES_summary!C$19)</f>
        <v>79.845631990718644</v>
      </c>
      <c r="D4" s="69">
        <f>IF(RES_hh_tesh!D4=0,0,RES_hh_tesh!D4/RES_summary!D$19)</f>
        <v>80.72244469028395</v>
      </c>
      <c r="E4" s="69">
        <f>IF(RES_hh_tesh!E4=0,0,RES_hh_tesh!E4/RES_summary!E$19)</f>
        <v>92.07503741308264</v>
      </c>
      <c r="F4" s="69">
        <f>IF(RES_hh_tesh!F4=0,0,RES_hh_tesh!F4/RES_summary!F$19)</f>
        <v>92.731231679778674</v>
      </c>
      <c r="G4" s="69">
        <f>IF(RES_hh_tesh!G4=0,0,RES_hh_tesh!G4/RES_summary!G$19)</f>
        <v>99.384040766955749</v>
      </c>
      <c r="H4" s="69">
        <f>IF(RES_hh_tesh!H4=0,0,RES_hh_tesh!H4/RES_summary!H$19)</f>
        <v>92.013356975009643</v>
      </c>
      <c r="I4" s="69">
        <f>IF(RES_hh_tesh!I4=0,0,RES_hh_tesh!I4/RES_summary!I$19)</f>
        <v>87.720979823658922</v>
      </c>
      <c r="J4" s="69">
        <f>IF(RES_hh_tesh!J4=0,0,RES_hh_tesh!J4/RES_summary!J$19)</f>
        <v>91.781962218807521</v>
      </c>
      <c r="K4" s="69">
        <f>IF(RES_hh_tesh!K4=0,0,RES_hh_tesh!K4/RES_summary!K$19)</f>
        <v>96.647064698308299</v>
      </c>
      <c r="L4" s="69">
        <f>IF(RES_hh_tesh!L4=0,0,RES_hh_tesh!L4/RES_summary!L$19)</f>
        <v>105.52355783975592</v>
      </c>
      <c r="M4" s="69">
        <f>IF(RES_hh_tesh!M4=0,0,RES_hh_tesh!M4/RES_summary!M$19)</f>
        <v>102.59350841330286</v>
      </c>
      <c r="N4" s="69">
        <f>IF(RES_hh_tesh!N4=0,0,RES_hh_tesh!N4/RES_summary!N$19)</f>
        <v>101.65092059768554</v>
      </c>
      <c r="O4" s="69">
        <f>IF(RES_hh_tesh!O4=0,0,RES_hh_tesh!O4/RES_summary!O$19)</f>
        <v>102.24899841322265</v>
      </c>
      <c r="P4" s="69">
        <f>IF(RES_hh_tesh!P4=0,0,RES_hh_tesh!P4/RES_summary!P$19)</f>
        <v>88.589499030758674</v>
      </c>
      <c r="Q4" s="69">
        <f>IF(RES_hh_tesh!Q4=0,0,RES_hh_tesh!Q4/RES_summary!Q$19)</f>
        <v>100.07288137765256</v>
      </c>
      <c r="R4" s="69">
        <f>IF(RES_hh_tesh!R4=0,0,RES_hh_tesh!R4/RES_summary!R$19)</f>
        <v>100.34825258076701</v>
      </c>
      <c r="S4" s="69">
        <f>IF(RES_hh_tesh!S4=0,0,RES_hh_tesh!S4/RES_summary!S$19)</f>
        <v>99.929760335931334</v>
      </c>
      <c r="T4" s="69">
        <f>IF(RES_hh_tesh!T4=0,0,RES_hh_tesh!T4/RES_summary!T$19)</f>
        <v>96.909369004011765</v>
      </c>
      <c r="U4" s="69">
        <f>IF(RES_hh_tesh!U4=0,0,RES_hh_tesh!U4/RES_summary!U$19)</f>
        <v>95.182986518438042</v>
      </c>
      <c r="V4" s="69">
        <f>IF(RES_hh_tesh!V4=0,0,RES_hh_tesh!V4/RES_summary!V$19)</f>
        <v>98.28471533837525</v>
      </c>
      <c r="W4" s="69">
        <f>IF(RES_hh_tesh!W4=0,0,RES_hh_tesh!W4/RES_summary!W$19)</f>
        <v>107.77647705648754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94.298277968718438</v>
      </c>
      <c r="C5" s="72">
        <f>IF(RES_hh_tesh!C5=0,0,RES_hh_tesh!C5/RES_summary!C$19)</f>
        <v>53.269423858007606</v>
      </c>
      <c r="D5" s="72">
        <f>IF(RES_hh_tesh!D5=0,0,RES_hh_tesh!D5/RES_summary!D$19)</f>
        <v>78.852316354098321</v>
      </c>
      <c r="E5" s="72">
        <f>IF(RES_hh_tesh!E5=0,0,RES_hh_tesh!E5/RES_summary!E$19)</f>
        <v>105.65952434472648</v>
      </c>
      <c r="F5" s="72">
        <f>IF(RES_hh_tesh!F5=0,0,RES_hh_tesh!F5/RES_summary!F$19)</f>
        <v>77.742890895052341</v>
      </c>
      <c r="G5" s="72">
        <f>IF(RES_hh_tesh!G5=0,0,RES_hh_tesh!G5/RES_summary!G$19)</f>
        <v>115.38384044095399</v>
      </c>
      <c r="H5" s="72">
        <f>IF(RES_hh_tesh!H5=0,0,RES_hh_tesh!H5/RES_summary!H$19)</f>
        <v>100.60668178351673</v>
      </c>
      <c r="I5" s="72">
        <f>IF(RES_hh_tesh!I5=0,0,RES_hh_tesh!I5/RES_summary!I$19)</f>
        <v>63.770642271420328</v>
      </c>
      <c r="J5" s="72">
        <f>IF(RES_hh_tesh!J5=0,0,RES_hh_tesh!J5/RES_summary!J$19)</f>
        <v>74.293757948968945</v>
      </c>
      <c r="K5" s="72">
        <f>IF(RES_hh_tesh!K5=0,0,RES_hh_tesh!K5/RES_summary!K$19)</f>
        <v>63.672101393103674</v>
      </c>
      <c r="L5" s="72">
        <f>IF(RES_hh_tesh!L5=0,0,RES_hh_tesh!L5/RES_summary!L$19)</f>
        <v>132.04380632317847</v>
      </c>
      <c r="M5" s="72">
        <f>IF(RES_hh_tesh!M5=0,0,RES_hh_tesh!M5/RES_summary!M$19)</f>
        <v>98.452340369829798</v>
      </c>
      <c r="N5" s="72">
        <f>IF(RES_hh_tesh!N5=0,0,RES_hh_tesh!N5/RES_summary!N$19)</f>
        <v>85.442770535885501</v>
      </c>
      <c r="O5" s="72">
        <f>IF(RES_hh_tesh!O5=0,0,RES_hh_tesh!O5/RES_summary!O$19)</f>
        <v>124.16272888210342</v>
      </c>
      <c r="P5" s="72">
        <f>IF(RES_hh_tesh!P5=0,0,RES_hh_tesh!P5/RES_summary!P$19)</f>
        <v>89.883181043154011</v>
      </c>
      <c r="Q5" s="72">
        <f>IF(RES_hh_tesh!Q5=0,0,RES_hh_tesh!Q5/RES_summary!Q$19)</f>
        <v>88.196754768511013</v>
      </c>
      <c r="R5" s="72">
        <f>IF(RES_hh_tesh!R5=0,0,RES_hh_tesh!R5/RES_summary!R$19)</f>
        <v>91.999321976757116</v>
      </c>
      <c r="S5" s="72">
        <f>IF(RES_hh_tesh!S5=0,0,RES_hh_tesh!S5/RES_summary!S$19)</f>
        <v>113.68660094138771</v>
      </c>
      <c r="T5" s="72">
        <f>IF(RES_hh_tesh!T5=0,0,RES_hh_tesh!T5/RES_summary!T$19)</f>
        <v>86.772144968598155</v>
      </c>
      <c r="U5" s="72">
        <f>IF(RES_hh_tesh!U5=0,0,RES_hh_tesh!U5/RES_summary!U$19)</f>
        <v>102.46803993122678</v>
      </c>
      <c r="V5" s="72">
        <f>IF(RES_hh_tesh!V5=0,0,RES_hh_tesh!V5/RES_summary!V$19)</f>
        <v>100.81051580615481</v>
      </c>
      <c r="W5" s="72">
        <f>IF(RES_hh_tesh!W5=0,0,RES_hh_tesh!W5/RES_summary!W$19)</f>
        <v>91.490473784171854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87.691903369899109</v>
      </c>
      <c r="C6" s="72">
        <f>IF(RES_hh_tesh!C6=0,0,RES_hh_tesh!C6/RES_summary!C$19)</f>
        <v>45.597327567148355</v>
      </c>
      <c r="D6" s="72">
        <f>IF(RES_hh_tesh!D6=0,0,RES_hh_tesh!D6/RES_summary!D$19)</f>
        <v>106.06961987373283</v>
      </c>
      <c r="E6" s="72">
        <f>IF(RES_hh_tesh!E6=0,0,RES_hh_tesh!E6/RES_summary!E$19)</f>
        <v>20.32652822179093</v>
      </c>
      <c r="F6" s="72">
        <f>IF(RES_hh_tesh!F6=0,0,RES_hh_tesh!F6/RES_summary!F$19)</f>
        <v>92.873191029146255</v>
      </c>
      <c r="G6" s="72">
        <f>IF(RES_hh_tesh!G6=0,0,RES_hh_tesh!G6/RES_summary!G$19)</f>
        <v>90.190447332262991</v>
      </c>
      <c r="H6" s="72">
        <f>IF(RES_hh_tesh!H6=0,0,RES_hh_tesh!H6/RES_summary!H$19)</f>
        <v>109.41768523255175</v>
      </c>
      <c r="I6" s="72">
        <f>IF(RES_hh_tesh!I6=0,0,RES_hh_tesh!I6/RES_summary!I$19)</f>
        <v>35.896696281066539</v>
      </c>
      <c r="J6" s="72">
        <f>IF(RES_hh_tesh!J6=0,0,RES_hh_tesh!J6/RES_summary!J$19)</f>
        <v>156.2382453487123</v>
      </c>
      <c r="K6" s="72">
        <f>IF(RES_hh_tesh!K6=0,0,RES_hh_tesh!K6/RES_summary!K$19)</f>
        <v>86.117371876242416</v>
      </c>
      <c r="L6" s="72">
        <f>IF(RES_hh_tesh!L6=0,0,RES_hh_tesh!L6/RES_summary!L$19)</f>
        <v>95.871610506048114</v>
      </c>
      <c r="M6" s="72">
        <f>IF(RES_hh_tesh!M6=0,0,RES_hh_tesh!M6/RES_summary!M$19)</f>
        <v>95.500156419155687</v>
      </c>
      <c r="N6" s="72">
        <f>IF(RES_hh_tesh!N6=0,0,RES_hh_tesh!N6/RES_summary!N$19)</f>
        <v>101.45770300399546</v>
      </c>
      <c r="O6" s="72">
        <f>IF(RES_hh_tesh!O6=0,0,RES_hh_tesh!O6/RES_summary!O$19)</f>
        <v>99.671826900853546</v>
      </c>
      <c r="P6" s="72">
        <f>IF(RES_hh_tesh!P6=0,0,RES_hh_tesh!P6/RES_summary!P$19)</f>
        <v>77.103870867320069</v>
      </c>
      <c r="Q6" s="72">
        <f>IF(RES_hh_tesh!Q6=0,0,RES_hh_tesh!Q6/RES_summary!Q$19)</f>
        <v>106.81032596962842</v>
      </c>
      <c r="R6" s="72">
        <f>IF(RES_hh_tesh!R6=0,0,RES_hh_tesh!R6/RES_summary!R$19)</f>
        <v>103.07579707383606</v>
      </c>
      <c r="S6" s="72">
        <f>IF(RES_hh_tesh!S6=0,0,RES_hh_tesh!S6/RES_summary!S$19)</f>
        <v>96.464068805273087</v>
      </c>
      <c r="T6" s="72">
        <f>IF(RES_hh_tesh!T6=0,0,RES_hh_tesh!T6/RES_summary!T$19)</f>
        <v>88.422698255131593</v>
      </c>
      <c r="U6" s="72">
        <f>IF(RES_hh_tesh!U6=0,0,RES_hh_tesh!U6/RES_summary!U$19)</f>
        <v>95.143485984692688</v>
      </c>
      <c r="V6" s="72">
        <f>IF(RES_hh_tesh!V6=0,0,RES_hh_tesh!V6/RES_summary!V$19)</f>
        <v>95.741644884294928</v>
      </c>
      <c r="W6" s="72">
        <f>IF(RES_hh_tesh!W6=0,0,RES_hh_tesh!W6/RES_summary!W$19)</f>
        <v>105.67753121145761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66.083238980229694</v>
      </c>
      <c r="C7" s="72">
        <f>IF(RES_hh_tesh!C7=0,0,RES_hh_tesh!C7/RES_summary!C$19)</f>
        <v>73.070691281775936</v>
      </c>
      <c r="D7" s="72">
        <f>IF(RES_hh_tesh!D7=0,0,RES_hh_tesh!D7/RES_summary!D$19)</f>
        <v>84.166026195305193</v>
      </c>
      <c r="E7" s="72">
        <f>IF(RES_hh_tesh!E7=0,0,RES_hh_tesh!E7/RES_summary!E$19)</f>
        <v>89.775518809800786</v>
      </c>
      <c r="F7" s="72">
        <f>IF(RES_hh_tesh!F7=0,0,RES_hh_tesh!F7/RES_summary!F$19)</f>
        <v>93.794289540273994</v>
      </c>
      <c r="G7" s="72">
        <f>IF(RES_hh_tesh!G7=0,0,RES_hh_tesh!G7/RES_summary!G$19)</f>
        <v>95.704340356765783</v>
      </c>
      <c r="H7" s="72">
        <f>IF(RES_hh_tesh!H7=0,0,RES_hh_tesh!H7/RES_summary!H$19)</f>
        <v>91.377167498548943</v>
      </c>
      <c r="I7" s="72">
        <f>IF(RES_hh_tesh!I7=0,0,RES_hh_tesh!I7/RES_summary!I$19)</f>
        <v>85.693314424642622</v>
      </c>
      <c r="J7" s="72">
        <f>IF(RES_hh_tesh!J7=0,0,RES_hh_tesh!J7/RES_summary!J$19)</f>
        <v>83.804279876386687</v>
      </c>
      <c r="K7" s="72">
        <f>IF(RES_hh_tesh!K7=0,0,RES_hh_tesh!K7/RES_summary!K$19)</f>
        <v>94.543454098595603</v>
      </c>
      <c r="L7" s="72">
        <f>IF(RES_hh_tesh!L7=0,0,RES_hh_tesh!L7/RES_summary!L$19)</f>
        <v>102.05666901113418</v>
      </c>
      <c r="M7" s="72">
        <f>IF(RES_hh_tesh!M7=0,0,RES_hh_tesh!M7/RES_summary!M$19)</f>
        <v>104.02436004540729</v>
      </c>
      <c r="N7" s="72">
        <f>IF(RES_hh_tesh!N7=0,0,RES_hh_tesh!N7/RES_summary!N$19)</f>
        <v>97.047290107021055</v>
      </c>
      <c r="O7" s="72">
        <f>IF(RES_hh_tesh!O7=0,0,RES_hh_tesh!O7/RES_summary!O$19)</f>
        <v>96.364278486949274</v>
      </c>
      <c r="P7" s="72">
        <f>IF(RES_hh_tesh!P7=0,0,RES_hh_tesh!P7/RES_summary!P$19)</f>
        <v>80.571450122145819</v>
      </c>
      <c r="Q7" s="72">
        <f>IF(RES_hh_tesh!Q7=0,0,RES_hh_tesh!Q7/RES_summary!Q$19)</f>
        <v>100.80621900859133</v>
      </c>
      <c r="R7" s="72">
        <f>IF(RES_hh_tesh!R7=0,0,RES_hh_tesh!R7/RES_summary!R$19)</f>
        <v>100.70272979606291</v>
      </c>
      <c r="S7" s="72">
        <f>IF(RES_hh_tesh!S7=0,0,RES_hh_tesh!S7/RES_summary!S$19)</f>
        <v>104.71627206073575</v>
      </c>
      <c r="T7" s="72">
        <f>IF(RES_hh_tesh!T7=0,0,RES_hh_tesh!T7/RES_summary!T$19)</f>
        <v>97.16643631148014</v>
      </c>
      <c r="U7" s="72">
        <f>IF(RES_hh_tesh!U7=0,0,RES_hh_tesh!U7/RES_summary!U$19)</f>
        <v>83.148195936587499</v>
      </c>
      <c r="V7" s="72">
        <f>IF(RES_hh_tesh!V7=0,0,RES_hh_tesh!V7/RES_summary!V$19)</f>
        <v>108.85877959625306</v>
      </c>
      <c r="W7" s="72">
        <f>IF(RES_hh_tesh!W7=0,0,RES_hh_tesh!W7/RES_summary!W$19)</f>
        <v>89.733919415150964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67.394657341908399</v>
      </c>
      <c r="C8" s="72">
        <f>IF(RES_hh_tesh!C8=0,0,RES_hh_tesh!C8/RES_summary!C$19)</f>
        <v>78.554875274500517</v>
      </c>
      <c r="D8" s="72">
        <f>IF(RES_hh_tesh!D8=0,0,RES_hh_tesh!D8/RES_summary!D$19)</f>
        <v>77.608470110872773</v>
      </c>
      <c r="E8" s="72">
        <f>IF(RES_hh_tesh!E8=0,0,RES_hh_tesh!E8/RES_summary!E$19)</f>
        <v>90.721771601866095</v>
      </c>
      <c r="F8" s="72">
        <f>IF(RES_hh_tesh!F8=0,0,RES_hh_tesh!F8/RES_summary!F$19)</f>
        <v>89.59603620449063</v>
      </c>
      <c r="G8" s="72">
        <f>IF(RES_hh_tesh!G8=0,0,RES_hh_tesh!G8/RES_summary!G$19)</f>
        <v>97.796629606784165</v>
      </c>
      <c r="H8" s="72">
        <f>IF(RES_hh_tesh!H8=0,0,RES_hh_tesh!H8/RES_summary!H$19)</f>
        <v>90.456724182988907</v>
      </c>
      <c r="I8" s="72">
        <f>IF(RES_hh_tesh!I8=0,0,RES_hh_tesh!I8/RES_summary!I$19)</f>
        <v>84.947808208060806</v>
      </c>
      <c r="J8" s="72">
        <f>IF(RES_hh_tesh!J8=0,0,RES_hh_tesh!J8/RES_summary!J$19)</f>
        <v>91.365933004404909</v>
      </c>
      <c r="K8" s="72">
        <f>IF(RES_hh_tesh!K8=0,0,RES_hh_tesh!K8/RES_summary!K$19)</f>
        <v>96.06242281501352</v>
      </c>
      <c r="L8" s="72">
        <f>IF(RES_hh_tesh!L8=0,0,RES_hh_tesh!L8/RES_summary!L$19)</f>
        <v>104.60713683993106</v>
      </c>
      <c r="M8" s="72">
        <f>IF(RES_hh_tesh!M8=0,0,RES_hh_tesh!M8/RES_summary!M$19)</f>
        <v>100.42945919035084</v>
      </c>
      <c r="N8" s="72">
        <f>IF(RES_hh_tesh!N8=0,0,RES_hh_tesh!N8/RES_summary!N$19)</f>
        <v>99.066691983322357</v>
      </c>
      <c r="O8" s="72">
        <f>IF(RES_hh_tesh!O8=0,0,RES_hh_tesh!O8/RES_summary!O$19)</f>
        <v>99.691755724828994</v>
      </c>
      <c r="P8" s="72">
        <f>IF(RES_hh_tesh!P8=0,0,RES_hh_tesh!P8/RES_summary!P$19)</f>
        <v>88.05659796294708</v>
      </c>
      <c r="Q8" s="72">
        <f>IF(RES_hh_tesh!Q8=0,0,RES_hh_tesh!Q8/RES_summary!Q$19)</f>
        <v>94.435095861231559</v>
      </c>
      <c r="R8" s="72">
        <f>IF(RES_hh_tesh!R8=0,0,RES_hh_tesh!R8/RES_summary!R$19)</f>
        <v>98.133050634645983</v>
      </c>
      <c r="S8" s="72">
        <f>IF(RES_hh_tesh!S8=0,0,RES_hh_tesh!S8/RES_summary!S$19)</f>
        <v>98.979146991353133</v>
      </c>
      <c r="T8" s="72">
        <f>IF(RES_hh_tesh!T8=0,0,RES_hh_tesh!T8/RES_summary!T$19)</f>
        <v>94.840135788224288</v>
      </c>
      <c r="U8" s="72">
        <f>IF(RES_hh_tesh!U8=0,0,RES_hh_tesh!U8/RES_summary!U$19)</f>
        <v>92.58277478473363</v>
      </c>
      <c r="V8" s="72">
        <f>IF(RES_hh_tesh!V8=0,0,RES_hh_tesh!V8/RES_summary!V$19)</f>
        <v>98.000607519909209</v>
      </c>
      <c r="W8" s="72">
        <f>IF(RES_hh_tesh!W8=0,0,RES_hh_tesh!W8/RES_summary!W$19)</f>
        <v>105.68678851183769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71.657415505972665</v>
      </c>
      <c r="C9" s="72">
        <f>IF(RES_hh_tesh!C9=0,0,RES_hh_tesh!C9/RES_summary!C$19)</f>
        <v>80.9337804146585</v>
      </c>
      <c r="D9" s="72">
        <f>IF(RES_hh_tesh!D9=0,0,RES_hh_tesh!D9/RES_summary!D$19)</f>
        <v>78.543610801917282</v>
      </c>
      <c r="E9" s="72">
        <f>IF(RES_hh_tesh!E9=0,0,RES_hh_tesh!E9/RES_summary!E$19)</f>
        <v>91.906467731713548</v>
      </c>
      <c r="F9" s="72">
        <f>IF(RES_hh_tesh!F9=0,0,RES_hh_tesh!F9/RES_summary!F$19)</f>
        <v>91.492806787454796</v>
      </c>
      <c r="G9" s="72">
        <f>IF(RES_hh_tesh!G9=0,0,RES_hh_tesh!G9/RES_summary!G$19)</f>
        <v>98.08473293361493</v>
      </c>
      <c r="H9" s="72">
        <f>IF(RES_hh_tesh!H9=0,0,RES_hh_tesh!H9/RES_summary!H$19)</f>
        <v>90.974080110144897</v>
      </c>
      <c r="I9" s="72">
        <f>IF(RES_hh_tesh!I9=0,0,RES_hh_tesh!I9/RES_summary!I$19)</f>
        <v>88.240445374018321</v>
      </c>
      <c r="J9" s="72">
        <f>IF(RES_hh_tesh!J9=0,0,RES_hh_tesh!J9/RES_summary!J$19)</f>
        <v>90.277580227143304</v>
      </c>
      <c r="K9" s="72">
        <f>IF(RES_hh_tesh!K9=0,0,RES_hh_tesh!K9/RES_summary!K$19)</f>
        <v>95.209943392441218</v>
      </c>
      <c r="L9" s="72">
        <f>IF(RES_hh_tesh!L9=0,0,RES_hh_tesh!L9/RES_summary!L$19)</f>
        <v>103.65897818033244</v>
      </c>
      <c r="M9" s="72">
        <f>IF(RES_hh_tesh!M9=0,0,RES_hh_tesh!M9/RES_summary!M$19)</f>
        <v>101.46582012789119</v>
      </c>
      <c r="N9" s="72">
        <f>IF(RES_hh_tesh!N9=0,0,RES_hh_tesh!N9/RES_summary!N$19)</f>
        <v>101.61746468733699</v>
      </c>
      <c r="O9" s="72">
        <f>IF(RES_hh_tesh!O9=0,0,RES_hh_tesh!O9/RES_summary!O$19)</f>
        <v>101.72861045736637</v>
      </c>
      <c r="P9" s="72">
        <f>IF(RES_hh_tesh!P9=0,0,RES_hh_tesh!P9/RES_summary!P$19)</f>
        <v>87.931167175497038</v>
      </c>
      <c r="Q9" s="72">
        <f>IF(RES_hh_tesh!Q9=0,0,RES_hh_tesh!Q9/RES_summary!Q$19)</f>
        <v>101.07850496688496</v>
      </c>
      <c r="R9" s="72">
        <f>IF(RES_hh_tesh!R9=0,0,RES_hh_tesh!R9/RES_summary!R$19)</f>
        <v>99.769775214240696</v>
      </c>
      <c r="S9" s="72">
        <f>IF(RES_hh_tesh!S9=0,0,RES_hh_tesh!S9/RES_summary!S$19)</f>
        <v>98.343377886822751</v>
      </c>
      <c r="T9" s="72">
        <f>IF(RES_hh_tesh!T9=0,0,RES_hh_tesh!T9/RES_summary!T$19)</f>
        <v>96.129073119341285</v>
      </c>
      <c r="U9" s="72">
        <f>IF(RES_hh_tesh!U9=0,0,RES_hh_tesh!U9/RES_summary!U$19)</f>
        <v>95.051428048310953</v>
      </c>
      <c r="V9" s="72">
        <f>IF(RES_hh_tesh!V9=0,0,RES_hh_tesh!V9/RES_summary!V$19)</f>
        <v>97.052390381658171</v>
      </c>
      <c r="W9" s="72">
        <f>IF(RES_hh_tesh!W9=0,0,RES_hh_tesh!W9/RES_summary!W$19)</f>
        <v>107.14594805943531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63.753693770442183</v>
      </c>
      <c r="C11" s="72">
        <f>IF(RES_hh_tesh!C11=0,0,RES_hh_tesh!C11/RES_summary!C$19)</f>
        <v>78.589773185553568</v>
      </c>
      <c r="D11" s="72">
        <f>IF(RES_hh_tesh!D11=0,0,RES_hh_tesh!D11/RES_summary!D$19)</f>
        <v>80.698756040799864</v>
      </c>
      <c r="E11" s="72">
        <f>IF(RES_hh_tesh!E11=0,0,RES_hh_tesh!E11/RES_summary!E$19)</f>
        <v>91.406211086000184</v>
      </c>
      <c r="F11" s="72">
        <f>IF(RES_hh_tesh!F11=0,0,RES_hh_tesh!F11/RES_summary!F$19)</f>
        <v>92.148607284303154</v>
      </c>
      <c r="G11" s="72">
        <f>IF(RES_hh_tesh!G11=0,0,RES_hh_tesh!G11/RES_summary!G$19)</f>
        <v>99.423202835429009</v>
      </c>
      <c r="H11" s="72">
        <f>IF(RES_hh_tesh!H11=0,0,RES_hh_tesh!H11/RES_summary!H$19)</f>
        <v>90.525189638932758</v>
      </c>
      <c r="I11" s="72">
        <f>IF(RES_hh_tesh!I11=0,0,RES_hh_tesh!I11/RES_summary!I$19)</f>
        <v>86.906751886302843</v>
      </c>
      <c r="J11" s="72">
        <f>IF(RES_hh_tesh!J11=0,0,RES_hh_tesh!J11/RES_summary!J$19)</f>
        <v>92.177195507785726</v>
      </c>
      <c r="K11" s="72">
        <f>IF(RES_hh_tesh!K11=0,0,RES_hh_tesh!K11/RES_summary!K$19)</f>
        <v>96.406534425534971</v>
      </c>
      <c r="L11" s="72">
        <f>IF(RES_hh_tesh!L11=0,0,RES_hh_tesh!L11/RES_summary!L$19)</f>
        <v>104.66513427567358</v>
      </c>
      <c r="M11" s="72">
        <f>IF(RES_hh_tesh!M11=0,0,RES_hh_tesh!M11/RES_summary!M$19)</f>
        <v>103.33448799051364</v>
      </c>
      <c r="N11" s="72">
        <f>IF(RES_hh_tesh!N11=0,0,RES_hh_tesh!N11/RES_summary!N$19)</f>
        <v>99.905536003666526</v>
      </c>
      <c r="O11" s="72">
        <f>IF(RES_hh_tesh!O11=0,0,RES_hh_tesh!O11/RES_summary!O$19)</f>
        <v>103.47274370222526</v>
      </c>
      <c r="P11" s="72">
        <f>IF(RES_hh_tesh!P11=0,0,RES_hh_tesh!P11/RES_summary!P$19)</f>
        <v>88.217357334378107</v>
      </c>
      <c r="Q11" s="72">
        <f>IF(RES_hh_tesh!Q11=0,0,RES_hh_tesh!Q11/RES_summary!Q$19)</f>
        <v>97.355670102511866</v>
      </c>
      <c r="R11" s="72">
        <f>IF(RES_hh_tesh!R11=0,0,RES_hh_tesh!R11/RES_summary!R$19)</f>
        <v>99.95401876845267</v>
      </c>
      <c r="S11" s="72">
        <f>IF(RES_hh_tesh!S11=0,0,RES_hh_tesh!S11/RES_summary!S$19)</f>
        <v>99.601668645018279</v>
      </c>
      <c r="T11" s="72">
        <f>IF(RES_hh_tesh!T11=0,0,RES_hh_tesh!T11/RES_summary!T$19)</f>
        <v>95.51242058024016</v>
      </c>
      <c r="U11" s="72">
        <f>IF(RES_hh_tesh!U11=0,0,RES_hh_tesh!U11/RES_summary!U$19)</f>
        <v>94.699042760064302</v>
      </c>
      <c r="V11" s="72">
        <f>IF(RES_hh_tesh!V11=0,0,RES_hh_tesh!V11/RES_summary!V$19)</f>
        <v>98.52973023132833</v>
      </c>
      <c r="W11" s="72">
        <f>IF(RES_hh_tesh!W11=0,0,RES_hh_tesh!W11/RES_summary!W$19)</f>
        <v>106.72641181313757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56.042596575038324</v>
      </c>
      <c r="C12" s="72">
        <f>IF(RES_hh_tesh!C12=0,0,RES_hh_tesh!C12/RES_summary!C$19)</f>
        <v>84.76765299066453</v>
      </c>
      <c r="D12" s="72">
        <f>IF(RES_hh_tesh!D12=0,0,RES_hh_tesh!D12/RES_summary!D$19)</f>
        <v>75.088631613304273</v>
      </c>
      <c r="E12" s="72">
        <f>IF(RES_hh_tesh!E12=0,0,RES_hh_tesh!E12/RES_summary!E$19)</f>
        <v>77.531828181205825</v>
      </c>
      <c r="F12" s="72">
        <f>IF(RES_hh_tesh!F12=0,0,RES_hh_tesh!F12/RES_summary!F$19)</f>
        <v>97.984172853195943</v>
      </c>
      <c r="G12" s="72">
        <f>IF(RES_hh_tesh!G12=0,0,RES_hh_tesh!G12/RES_summary!G$19)</f>
        <v>102.1678625068451</v>
      </c>
      <c r="H12" s="72">
        <f>IF(RES_hh_tesh!H12=0,0,RES_hh_tesh!H12/RES_summary!H$19)</f>
        <v>81.109548610064536</v>
      </c>
      <c r="I12" s="72">
        <f>IF(RES_hh_tesh!I12=0,0,RES_hh_tesh!I12/RES_summary!I$19)</f>
        <v>92.592695322316729</v>
      </c>
      <c r="J12" s="72">
        <f>IF(RES_hh_tesh!J12=0,0,RES_hh_tesh!J12/RES_summary!J$19)</f>
        <v>94.817257777684617</v>
      </c>
      <c r="K12" s="72">
        <f>IF(RES_hh_tesh!K12=0,0,RES_hh_tesh!K12/RES_summary!K$19)</f>
        <v>98.843542351482398</v>
      </c>
      <c r="L12" s="72">
        <f>IF(RES_hh_tesh!L12=0,0,RES_hh_tesh!L12/RES_summary!L$19)</f>
        <v>109.64835915349786</v>
      </c>
      <c r="M12" s="72">
        <f>IF(RES_hh_tesh!M12=0,0,RES_hh_tesh!M12/RES_summary!M$19)</f>
        <v>101.24024045340346</v>
      </c>
      <c r="N12" s="72">
        <f>IF(RES_hh_tesh!N12=0,0,RES_hh_tesh!N12/RES_summary!N$19)</f>
        <v>102.39085601359777</v>
      </c>
      <c r="O12" s="72">
        <f>IF(RES_hh_tesh!O12=0,0,RES_hh_tesh!O12/RES_summary!O$19)</f>
        <v>104.14848087368283</v>
      </c>
      <c r="P12" s="72">
        <f>IF(RES_hh_tesh!P12=0,0,RES_hh_tesh!P12/RES_summary!P$19)</f>
        <v>84.671530464775344</v>
      </c>
      <c r="Q12" s="72">
        <f>IF(RES_hh_tesh!Q12=0,0,RES_hh_tesh!Q12/RES_summary!Q$19)</f>
        <v>100.01176088616896</v>
      </c>
      <c r="R12" s="72">
        <f>IF(RES_hh_tesh!R12=0,0,RES_hh_tesh!R12/RES_summary!R$19)</f>
        <v>102.53674144928564</v>
      </c>
      <c r="S12" s="72">
        <f>IF(RES_hh_tesh!S12=0,0,RES_hh_tesh!S12/RES_summary!S$19)</f>
        <v>101.62408897156531</v>
      </c>
      <c r="T12" s="72">
        <f>IF(RES_hh_tesh!T12=0,0,RES_hh_tesh!T12/RES_summary!T$19)</f>
        <v>97.004520811262708</v>
      </c>
      <c r="U12" s="72">
        <f>IF(RES_hh_tesh!U12=0,0,RES_hh_tesh!U12/RES_summary!U$19)</f>
        <v>94.626633246942504</v>
      </c>
      <c r="V12" s="72">
        <f>IF(RES_hh_tesh!V12=0,0,RES_hh_tesh!V12/RES_summary!V$19)</f>
        <v>97.909734697087387</v>
      </c>
      <c r="W12" s="72">
        <f>IF(RES_hh_tesh!W12=0,0,RES_hh_tesh!W12/RES_summary!W$19)</f>
        <v>106.16950644143326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65.01783415736945</v>
      </c>
      <c r="C13" s="74">
        <f>IF(RES_hh_tesh!C13=0,0,RES_hh_tesh!C13/RES_summary!C$19)</f>
        <v>80.479493201865949</v>
      </c>
      <c r="D13" s="74">
        <f>IF(RES_hh_tesh!D13=0,0,RES_hh_tesh!D13/RES_summary!D$19)</f>
        <v>84.965122556537409</v>
      </c>
      <c r="E13" s="74">
        <f>IF(RES_hh_tesh!E13=0,0,RES_hh_tesh!E13/RES_summary!E$19)</f>
        <v>85.991768508684459</v>
      </c>
      <c r="F13" s="74">
        <f>IF(RES_hh_tesh!F13=0,0,RES_hh_tesh!F13/RES_summary!F$19)</f>
        <v>93.949999209088062</v>
      </c>
      <c r="G13" s="74">
        <f>IF(RES_hh_tesh!G13=0,0,RES_hh_tesh!G13/RES_summary!G$19)</f>
        <v>101.83228375840363</v>
      </c>
      <c r="H13" s="74">
        <f>IF(RES_hh_tesh!H13=0,0,RES_hh_tesh!H13/RES_summary!H$19)</f>
        <v>93.503391592153562</v>
      </c>
      <c r="I13" s="74">
        <f>IF(RES_hh_tesh!I13=0,0,RES_hh_tesh!I13/RES_summary!I$19)</f>
        <v>79.580066489514081</v>
      </c>
      <c r="J13" s="74">
        <f>IF(RES_hh_tesh!J13=0,0,RES_hh_tesh!J13/RES_summary!J$19)</f>
        <v>95.563341482220423</v>
      </c>
      <c r="K13" s="74">
        <f>IF(RES_hh_tesh!K13=0,0,RES_hh_tesh!K13/RES_summary!K$19)</f>
        <v>98.253690491768793</v>
      </c>
      <c r="L13" s="74">
        <f>IF(RES_hh_tesh!L13=0,0,RES_hh_tesh!L13/RES_summary!L$19)</f>
        <v>116.06277320221838</v>
      </c>
      <c r="M13" s="74">
        <f>IF(RES_hh_tesh!M13=0,0,RES_hh_tesh!M13/RES_summary!M$19)</f>
        <v>101.65001977739615</v>
      </c>
      <c r="N13" s="74">
        <f>IF(RES_hh_tesh!N13=0,0,RES_hh_tesh!N13/RES_summary!N$19)</f>
        <v>98.809793266088988</v>
      </c>
      <c r="O13" s="74">
        <f>IF(RES_hh_tesh!O13=0,0,RES_hh_tesh!O13/RES_summary!O$19)</f>
        <v>95.000567530339723</v>
      </c>
      <c r="P13" s="74">
        <f>IF(RES_hh_tesh!P13=0,0,RES_hh_tesh!P13/RES_summary!P$19)</f>
        <v>102.54124494244967</v>
      </c>
      <c r="Q13" s="74">
        <f>IF(RES_hh_tesh!Q13=0,0,RES_hh_tesh!Q13/RES_summary!Q$19)</f>
        <v>61.831012087420362</v>
      </c>
      <c r="R13" s="74">
        <f>IF(RES_hh_tesh!R13=0,0,RES_hh_tesh!R13/RES_summary!R$19)</f>
        <v>55.491777933004485</v>
      </c>
      <c r="S13" s="74">
        <f>IF(RES_hh_tesh!S13=0,0,RES_hh_tesh!S13/RES_summary!S$19)</f>
        <v>85.54704953405448</v>
      </c>
      <c r="T13" s="74">
        <f>IF(RES_hh_tesh!T13=0,0,RES_hh_tesh!T13/RES_summary!T$19)</f>
        <v>122.81144573404737</v>
      </c>
      <c r="U13" s="74">
        <f>IF(RES_hh_tesh!U13=0,0,RES_hh_tesh!U13/RES_summary!U$19)</f>
        <v>129.62106069378063</v>
      </c>
      <c r="V13" s="74">
        <f>IF(RES_hh_tesh!V13=0,0,RES_hh_tesh!V13/RES_summary!V$19)</f>
        <v>24.866257947395276</v>
      </c>
      <c r="W13" s="74">
        <f>IF(RES_hh_tesh!W13=0,0,RES_hh_tesh!W13/RES_summary!W$19)</f>
        <v>154.38963411630201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0.99156503202545743</v>
      </c>
      <c r="C14" s="76">
        <f>IF(RES_hh_tesh!C14=0,0,RES_hh_tesh!C14/RES_summary!C$19)</f>
        <v>1.1137140239391121</v>
      </c>
      <c r="D14" s="76">
        <f>IF(RES_hh_tesh!D14=0,0,RES_hh_tesh!D14/RES_summary!D$19)</f>
        <v>1.1487295049387762</v>
      </c>
      <c r="E14" s="76">
        <f>IF(RES_hh_tesh!E14=0,0,RES_hh_tesh!E14/RES_summary!E$19)</f>
        <v>1.2264021209337617</v>
      </c>
      <c r="F14" s="76">
        <f>IF(RES_hh_tesh!F14=0,0,RES_hh_tesh!F14/RES_summary!F$19)</f>
        <v>1.2893097203991823</v>
      </c>
      <c r="G14" s="76">
        <f>IF(RES_hh_tesh!G14=0,0,RES_hh_tesh!G14/RES_summary!G$19)</f>
        <v>1.3417338806099495</v>
      </c>
      <c r="H14" s="76">
        <f>IF(RES_hh_tesh!H14=0,0,RES_hh_tesh!H14/RES_summary!H$19)</f>
        <v>1.1990146215540027</v>
      </c>
      <c r="I14" s="76">
        <f>IF(RES_hh_tesh!I14=0,0,RES_hh_tesh!I14/RES_summary!I$19)</f>
        <v>1.0844744243174449</v>
      </c>
      <c r="J14" s="76">
        <f>IF(RES_hh_tesh!J14=0,0,RES_hh_tesh!J14/RES_summary!J$19)</f>
        <v>1.122846598460979</v>
      </c>
      <c r="K14" s="76">
        <f>IF(RES_hh_tesh!K14=0,0,RES_hh_tesh!K14/RES_summary!K$19)</f>
        <v>1.164766479448013</v>
      </c>
      <c r="L14" s="76">
        <f>IF(RES_hh_tesh!L14=0,0,RES_hh_tesh!L14/RES_summary!L$19)</f>
        <v>1.2097984551522158</v>
      </c>
      <c r="M14" s="76">
        <f>IF(RES_hh_tesh!M14=0,0,RES_hh_tesh!M14/RES_summary!M$19)</f>
        <v>1.1500928894170228</v>
      </c>
      <c r="N14" s="76">
        <f>IF(RES_hh_tesh!N14=0,0,RES_hh_tesh!N14/RES_summary!N$19)</f>
        <v>1.1034220165019717</v>
      </c>
      <c r="O14" s="76">
        <f>IF(RES_hh_tesh!O14=0,0,RES_hh_tesh!O14/RES_summary!O$19)</f>
        <v>1.081975361956431</v>
      </c>
      <c r="P14" s="76">
        <f>IF(RES_hh_tesh!P14=0,0,RES_hh_tesh!P14/RES_summary!P$19)</f>
        <v>0.92937314790847214</v>
      </c>
      <c r="Q14" s="76">
        <f>IF(RES_hh_tesh!Q14=0,0,RES_hh_tesh!Q14/RES_summary!Q$19)</f>
        <v>1.0417083842572481</v>
      </c>
      <c r="R14" s="76">
        <f>IF(RES_hh_tesh!R14=0,0,RES_hh_tesh!R14/RES_summary!R$19)</f>
        <v>1.0663093344172641</v>
      </c>
      <c r="S14" s="76">
        <f>IF(RES_hh_tesh!S14=0,0,RES_hh_tesh!S14/RES_summary!S$19)</f>
        <v>1.0585674559995299</v>
      </c>
      <c r="T14" s="76">
        <f>IF(RES_hh_tesh!T14=0,0,RES_hh_tesh!T14/RES_summary!T$19)</f>
        <v>1.0228032236330051</v>
      </c>
      <c r="U14" s="76">
        <f>IF(RES_hh_tesh!U14=0,0,RES_hh_tesh!U14/RES_summary!U$19)</f>
        <v>1.0048678961031106</v>
      </c>
      <c r="V14" s="76">
        <f>IF(RES_hh_tesh!V14=0,0,RES_hh_tesh!V14/RES_summary!V$19)</f>
        <v>1.0584771294846103</v>
      </c>
      <c r="W14" s="76">
        <f>IF(RES_hh_tesh!W14=0,0,RES_hh_tesh!W14/RES_summary!W$19)</f>
        <v>1.1386852168697821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1.6033524952661871</v>
      </c>
      <c r="C15" s="69">
        <f>IF(RES_hh_tesh!C15=0,0,RES_hh_tesh!C15/RES_summary!C$19)</f>
        <v>1.608189232241704</v>
      </c>
      <c r="D15" s="69">
        <f>IF(RES_hh_tesh!D15=0,0,RES_hh_tesh!D15/RES_summary!D$19)</f>
        <v>1.6334497691663596</v>
      </c>
      <c r="E15" s="69">
        <f>IF(RES_hh_tesh!E15=0,0,RES_hh_tesh!E15/RES_summary!E$19)</f>
        <v>4.1626025170181222</v>
      </c>
      <c r="F15" s="69">
        <f>IF(RES_hh_tesh!F15=0,0,RES_hh_tesh!F15/RES_summary!F$19)</f>
        <v>2.0128926723594991</v>
      </c>
      <c r="G15" s="69">
        <f>IF(RES_hh_tesh!G15=0,0,RES_hh_tesh!G15/RES_summary!G$19)</f>
        <v>2.7978991930723773</v>
      </c>
      <c r="H15" s="69">
        <f>IF(RES_hh_tesh!H15=0,0,RES_hh_tesh!H15/RES_summary!H$19)</f>
        <v>4.6551489444187233</v>
      </c>
      <c r="I15" s="69">
        <f>IF(RES_hh_tesh!I15=0,0,RES_hh_tesh!I15/RES_summary!I$19)</f>
        <v>6.2610312211048527</v>
      </c>
      <c r="J15" s="69">
        <f>IF(RES_hh_tesh!J15=0,0,RES_hh_tesh!J15/RES_summary!J$19)</f>
        <v>6.7421408225138713</v>
      </c>
      <c r="K15" s="69">
        <f>IF(RES_hh_tesh!K15=0,0,RES_hh_tesh!K15/RES_summary!K$19)</f>
        <v>6.7750629998418024</v>
      </c>
      <c r="L15" s="69">
        <f>IF(RES_hh_tesh!L15=0,0,RES_hh_tesh!L15/RES_summary!L$19)</f>
        <v>8.7561745043635355</v>
      </c>
      <c r="M15" s="69">
        <f>IF(RES_hh_tesh!M15=0,0,RES_hh_tesh!M15/RES_summary!M$19)</f>
        <v>11.483024317958911</v>
      </c>
      <c r="N15" s="69">
        <f>IF(RES_hh_tesh!N15=0,0,RES_hh_tesh!N15/RES_summary!N$19)</f>
        <v>12.108584151335391</v>
      </c>
      <c r="O15" s="69">
        <f>IF(RES_hh_tesh!O15=0,0,RES_hh_tesh!O15/RES_summary!O$19)</f>
        <v>10.043162859057471</v>
      </c>
      <c r="P15" s="69">
        <f>IF(RES_hh_tesh!P15=0,0,RES_hh_tesh!P15/RES_summary!P$19)</f>
        <v>8.0640674334592468</v>
      </c>
      <c r="Q15" s="69">
        <f>IF(RES_hh_tesh!Q15=0,0,RES_hh_tesh!Q15/RES_summary!Q$19)</f>
        <v>12.837270350638965</v>
      </c>
      <c r="R15" s="69">
        <f>IF(RES_hh_tesh!R15=0,0,RES_hh_tesh!R15/RES_summary!R$19)</f>
        <v>11.017652017588761</v>
      </c>
      <c r="S15" s="69">
        <f>IF(RES_hh_tesh!S15=0,0,RES_hh_tesh!S15/RES_summary!S$19)</f>
        <v>13.513274188030412</v>
      </c>
      <c r="T15" s="69">
        <f>IF(RES_hh_tesh!T15=0,0,RES_hh_tesh!T15/RES_summary!T$19)</f>
        <v>14.222596209931131</v>
      </c>
      <c r="U15" s="69">
        <f>IF(RES_hh_tesh!U15=0,0,RES_hh_tesh!U15/RES_summary!U$19)</f>
        <v>14.614039644169491</v>
      </c>
      <c r="V15" s="69">
        <f>IF(RES_hh_tesh!V15=0,0,RES_hh_tesh!V15/RES_summary!V$19)</f>
        <v>14.555900728507616</v>
      </c>
      <c r="W15" s="69">
        <f>IF(RES_hh_tesh!W15=0,0,RES_hh_tesh!W15/RES_summary!W$19)</f>
        <v>16.08944724175991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1.6033524952661871</v>
      </c>
      <c r="C16" s="72">
        <f>IF(RES_hh_tesh!C16=0,0,RES_hh_tesh!C16/RES_summary!C$19)</f>
        <v>1.608189232241704</v>
      </c>
      <c r="D16" s="72">
        <f>IF(RES_hh_tesh!D16=0,0,RES_hh_tesh!D16/RES_summary!D$19)</f>
        <v>1.6334497691663596</v>
      </c>
      <c r="E16" s="72">
        <f>IF(RES_hh_tesh!E16=0,0,RES_hh_tesh!E16/RES_summary!E$19)</f>
        <v>4.1626025170181222</v>
      </c>
      <c r="F16" s="72">
        <f>IF(RES_hh_tesh!F16=0,0,RES_hh_tesh!F16/RES_summary!F$19)</f>
        <v>2.0128926723594991</v>
      </c>
      <c r="G16" s="72">
        <f>IF(RES_hh_tesh!G16=0,0,RES_hh_tesh!G16/RES_summary!G$19)</f>
        <v>2.7978991930723773</v>
      </c>
      <c r="H16" s="72">
        <f>IF(RES_hh_tesh!H16=0,0,RES_hh_tesh!H16/RES_summary!H$19)</f>
        <v>4.6551489444187233</v>
      </c>
      <c r="I16" s="72">
        <f>IF(RES_hh_tesh!I16=0,0,RES_hh_tesh!I16/RES_summary!I$19)</f>
        <v>6.2610312211048527</v>
      </c>
      <c r="J16" s="72">
        <f>IF(RES_hh_tesh!J16=0,0,RES_hh_tesh!J16/RES_summary!J$19)</f>
        <v>6.7421408225138713</v>
      </c>
      <c r="K16" s="72">
        <f>IF(RES_hh_tesh!K16=0,0,RES_hh_tesh!K16/RES_summary!K$19)</f>
        <v>6.7750629998418024</v>
      </c>
      <c r="L16" s="72">
        <f>IF(RES_hh_tesh!L16=0,0,RES_hh_tesh!L16/RES_summary!L$19)</f>
        <v>8.7561745043635355</v>
      </c>
      <c r="M16" s="72">
        <f>IF(RES_hh_tesh!M16=0,0,RES_hh_tesh!M16/RES_summary!M$19)</f>
        <v>11.483024317958911</v>
      </c>
      <c r="N16" s="72">
        <f>IF(RES_hh_tesh!N16=0,0,RES_hh_tesh!N16/RES_summary!N$19)</f>
        <v>12.108584151335391</v>
      </c>
      <c r="O16" s="72">
        <f>IF(RES_hh_tesh!O16=0,0,RES_hh_tesh!O16/RES_summary!O$19)</f>
        <v>10.043162859057471</v>
      </c>
      <c r="P16" s="72">
        <f>IF(RES_hh_tesh!P16=0,0,RES_hh_tesh!P16/RES_summary!P$19)</f>
        <v>8.0640674334592468</v>
      </c>
      <c r="Q16" s="72">
        <f>IF(RES_hh_tesh!Q16=0,0,RES_hh_tesh!Q16/RES_summary!Q$19)</f>
        <v>12.837270350638965</v>
      </c>
      <c r="R16" s="72">
        <f>IF(RES_hh_tesh!R16=0,0,RES_hh_tesh!R16/RES_summary!R$19)</f>
        <v>11.017652017588761</v>
      </c>
      <c r="S16" s="72">
        <f>IF(RES_hh_tesh!S16=0,0,RES_hh_tesh!S16/RES_summary!S$19)</f>
        <v>13.513274188030412</v>
      </c>
      <c r="T16" s="72">
        <f>IF(RES_hh_tesh!T16=0,0,RES_hh_tesh!T16/RES_summary!T$19)</f>
        <v>14.222596209931131</v>
      </c>
      <c r="U16" s="72">
        <f>IF(RES_hh_tesh!U16=0,0,RES_hh_tesh!U16/RES_summary!U$19)</f>
        <v>14.614039644169491</v>
      </c>
      <c r="V16" s="72">
        <f>IF(RES_hh_tesh!V16=0,0,RES_hh_tesh!V16/RES_summary!V$19)</f>
        <v>14.555900728507616</v>
      </c>
      <c r="W16" s="72">
        <f>IF(RES_hh_tesh!W16=0,0,RES_hh_tesh!W16/RES_summary!W$19)</f>
        <v>16.08944724175991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11.336233171479375</v>
      </c>
      <c r="C17" s="69">
        <f>IF(RES_hh_tesh!C17=0,0,RES_hh_tesh!C17/RES_summary!C$19)</f>
        <v>11.246477443247821</v>
      </c>
      <c r="D17" s="69">
        <f>IF(RES_hh_tesh!D17=0,0,RES_hh_tesh!D17/RES_summary!D$19)</f>
        <v>12.010204552260904</v>
      </c>
      <c r="E17" s="69">
        <f>IF(RES_hh_tesh!E17=0,0,RES_hh_tesh!E17/RES_summary!E$19)</f>
        <v>11.18019823613476</v>
      </c>
      <c r="F17" s="69">
        <f>IF(RES_hh_tesh!F17=0,0,RES_hh_tesh!F17/RES_summary!F$19)</f>
        <v>12.332102907177275</v>
      </c>
      <c r="G17" s="69">
        <f>IF(RES_hh_tesh!G17=0,0,RES_hh_tesh!G17/RES_summary!G$19)</f>
        <v>12.832667874514566</v>
      </c>
      <c r="H17" s="69">
        <f>IF(RES_hh_tesh!H17=0,0,RES_hh_tesh!H17/RES_summary!H$19)</f>
        <v>13.402073832790691</v>
      </c>
      <c r="I17" s="69">
        <f>IF(RES_hh_tesh!I17=0,0,RES_hh_tesh!I17/RES_summary!I$19)</f>
        <v>13.066121625306316</v>
      </c>
      <c r="J17" s="69">
        <f>IF(RES_hh_tesh!J17=0,0,RES_hh_tesh!J17/RES_summary!J$19)</f>
        <v>13.579326988134525</v>
      </c>
      <c r="K17" s="69">
        <f>IF(RES_hh_tesh!K17=0,0,RES_hh_tesh!K17/RES_summary!K$19)</f>
        <v>13.220664005831786</v>
      </c>
      <c r="L17" s="69">
        <f>IF(RES_hh_tesh!L17=0,0,RES_hh_tesh!L17/RES_summary!L$19)</f>
        <v>13.377063710107546</v>
      </c>
      <c r="M17" s="69">
        <f>IF(RES_hh_tesh!M17=0,0,RES_hh_tesh!M17/RES_summary!M$19)</f>
        <v>12.679421805717467</v>
      </c>
      <c r="N17" s="69">
        <f>IF(RES_hh_tesh!N17=0,0,RES_hh_tesh!N17/RES_summary!N$19)</f>
        <v>12.745618021700427</v>
      </c>
      <c r="O17" s="69">
        <f>IF(RES_hh_tesh!O17=0,0,RES_hh_tesh!O17/RES_summary!O$19)</f>
        <v>12.465114292708193</v>
      </c>
      <c r="P17" s="69">
        <f>IF(RES_hh_tesh!P17=0,0,RES_hh_tesh!P17/RES_summary!P$19)</f>
        <v>12.354191928713554</v>
      </c>
      <c r="Q17" s="69">
        <f>IF(RES_hh_tesh!Q17=0,0,RES_hh_tesh!Q17/RES_summary!Q$19)</f>
        <v>12.232235180713319</v>
      </c>
      <c r="R17" s="69">
        <f>IF(RES_hh_tesh!R17=0,0,RES_hh_tesh!R17/RES_summary!R$19)</f>
        <v>12.587377911957283</v>
      </c>
      <c r="S17" s="69">
        <f>IF(RES_hh_tesh!S17=0,0,RES_hh_tesh!S17/RES_summary!S$19)</f>
        <v>12.941353896779461</v>
      </c>
      <c r="T17" s="69">
        <f>IF(RES_hh_tesh!T17=0,0,RES_hh_tesh!T17/RES_summary!T$19)</f>
        <v>13.000501613490862</v>
      </c>
      <c r="U17" s="69">
        <f>IF(RES_hh_tesh!U17=0,0,RES_hh_tesh!U17/RES_summary!U$19)</f>
        <v>13.096835065521256</v>
      </c>
      <c r="V17" s="69">
        <f>IF(RES_hh_tesh!V17=0,0,RES_hh_tesh!V17/RES_summary!V$19)</f>
        <v>13.265201974741625</v>
      </c>
      <c r="W17" s="69">
        <f>IF(RES_hh_tesh!W17=0,0,RES_hh_tesh!W17/RES_summary!W$19)</f>
        <v>14.252561449700204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13.671268570294</v>
      </c>
      <c r="C18" s="72">
        <f>IF(RES_hh_tesh!C18=0,0,RES_hh_tesh!C18/RES_summary!C$19)</f>
        <v>7.1338985838399021</v>
      </c>
      <c r="D18" s="72">
        <f>IF(RES_hh_tesh!D18=0,0,RES_hh_tesh!D18/RES_summary!D$19)</f>
        <v>10.755638161151907</v>
      </c>
      <c r="E18" s="72">
        <f>IF(RES_hh_tesh!E18=0,0,RES_hh_tesh!E18/RES_summary!E$19)</f>
        <v>13.996685060011918</v>
      </c>
      <c r="F18" s="72">
        <f>IF(RES_hh_tesh!F18=0,0,RES_hh_tesh!F18/RES_summary!F$19)</f>
        <v>10.379379250109224</v>
      </c>
      <c r="G18" s="72">
        <f>IF(RES_hh_tesh!G18=0,0,RES_hh_tesh!G18/RES_summary!G$19)</f>
        <v>15.738537216883934</v>
      </c>
      <c r="H18" s="72">
        <f>IF(RES_hh_tesh!H18=0,0,RES_hh_tesh!H18/RES_summary!H$19)</f>
        <v>14.504722070645276</v>
      </c>
      <c r="I18" s="72">
        <f>IF(RES_hh_tesh!I18=0,0,RES_hh_tesh!I18/RES_summary!I$19)</f>
        <v>8.7787372719117087</v>
      </c>
      <c r="J18" s="72">
        <f>IF(RES_hh_tesh!J18=0,0,RES_hh_tesh!J18/RES_summary!J$19)</f>
        <v>9.4413840676220016</v>
      </c>
      <c r="K18" s="72">
        <f>IF(RES_hh_tesh!K18=0,0,RES_hh_tesh!K18/RES_summary!K$19)</f>
        <v>7.6590046306245458</v>
      </c>
      <c r="L18" s="72">
        <f>IF(RES_hh_tesh!L18=0,0,RES_hh_tesh!L18/RES_summary!L$19)</f>
        <v>14.695822644314019</v>
      </c>
      <c r="M18" s="72">
        <f>IF(RES_hh_tesh!M18=0,0,RES_hh_tesh!M18/RES_summary!M$19)</f>
        <v>13.76552836018422</v>
      </c>
      <c r="N18" s="72">
        <f>IF(RES_hh_tesh!N18=0,0,RES_hh_tesh!N18/RES_summary!N$19)</f>
        <v>14.732085947159982</v>
      </c>
      <c r="O18" s="72">
        <f>IF(RES_hh_tesh!O18=0,0,RES_hh_tesh!O18/RES_summary!O$19)</f>
        <v>15.766186306620019</v>
      </c>
      <c r="P18" s="72">
        <f>IF(RES_hh_tesh!P18=0,0,RES_hh_tesh!P18/RES_summary!P$19)</f>
        <v>14.3476089908673</v>
      </c>
      <c r="Q18" s="72">
        <f>IF(RES_hh_tesh!Q18=0,0,RES_hh_tesh!Q18/RES_summary!Q$19)</f>
        <v>11.614122244332199</v>
      </c>
      <c r="R18" s="72">
        <f>IF(RES_hh_tesh!R18=0,0,RES_hh_tesh!R18/RES_summary!R$19)</f>
        <v>9.5190550944550711</v>
      </c>
      <c r="S18" s="72">
        <f>IF(RES_hh_tesh!S18=0,0,RES_hh_tesh!S18/RES_summary!S$19)</f>
        <v>14.31284154487448</v>
      </c>
      <c r="T18" s="72">
        <f>IF(RES_hh_tesh!T18=0,0,RES_hh_tesh!T18/RES_summary!T$19)</f>
        <v>14.653457787794389</v>
      </c>
      <c r="U18" s="72">
        <f>IF(RES_hh_tesh!U18=0,0,RES_hh_tesh!U18/RES_summary!U$19)</f>
        <v>11.668133461837606</v>
      </c>
      <c r="V18" s="72">
        <f>IF(RES_hh_tesh!V18=0,0,RES_hh_tesh!V18/RES_summary!V$19)</f>
        <v>13.737369181620025</v>
      </c>
      <c r="W18" s="72">
        <f>IF(RES_hh_tesh!W18=0,0,RES_hh_tesh!W18/RES_summary!W$19)</f>
        <v>13.328144207324867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11.058584674818832</v>
      </c>
      <c r="C19" s="72">
        <f>IF(RES_hh_tesh!C19=0,0,RES_hh_tesh!C19/RES_summary!C$19)</f>
        <v>11.582149030555385</v>
      </c>
      <c r="D19" s="72">
        <f>IF(RES_hh_tesh!D19=0,0,RES_hh_tesh!D19/RES_summary!D$19)</f>
        <v>11.320950202826245</v>
      </c>
      <c r="E19" s="72">
        <f>IF(RES_hh_tesh!E19=0,0,RES_hh_tesh!E19/RES_summary!E$19)</f>
        <v>12.202039397325715</v>
      </c>
      <c r="F19" s="72">
        <f>IF(RES_hh_tesh!F19=0,0,RES_hh_tesh!F19/RES_summary!F$19)</f>
        <v>12.346751166827346</v>
      </c>
      <c r="G19" s="72">
        <f>IF(RES_hh_tesh!G19=0,0,RES_hh_tesh!G19/RES_summary!G$19)</f>
        <v>12.585725404536463</v>
      </c>
      <c r="H19" s="72">
        <f>IF(RES_hh_tesh!H19=0,0,RES_hh_tesh!H19/RES_summary!H$19)</f>
        <v>13.007742523042534</v>
      </c>
      <c r="I19" s="72">
        <f>IF(RES_hh_tesh!I19=0,0,RES_hh_tesh!I19/RES_summary!I$19)</f>
        <v>12.712634722163765</v>
      </c>
      <c r="J19" s="72">
        <f>IF(RES_hh_tesh!J19=0,0,RES_hh_tesh!J19/RES_summary!J$19)</f>
        <v>14.159354111342296</v>
      </c>
      <c r="K19" s="72">
        <f>IF(RES_hh_tesh!K19=0,0,RES_hh_tesh!K19/RES_summary!K$19)</f>
        <v>15.184325248695439</v>
      </c>
      <c r="L19" s="72">
        <f>IF(RES_hh_tesh!L19=0,0,RES_hh_tesh!L19/RES_summary!L$19)</f>
        <v>14.157152907063994</v>
      </c>
      <c r="M19" s="72">
        <f>IF(RES_hh_tesh!M19=0,0,RES_hh_tesh!M19/RES_summary!M$19)</f>
        <v>12.68281212771921</v>
      </c>
      <c r="N19" s="72">
        <f>IF(RES_hh_tesh!N19=0,0,RES_hh_tesh!N19/RES_summary!N$19)</f>
        <v>12.401076469807535</v>
      </c>
      <c r="O19" s="72">
        <f>IF(RES_hh_tesh!O19=0,0,RES_hh_tesh!O19/RES_summary!O$19)</f>
        <v>12.603380240966858</v>
      </c>
      <c r="P19" s="72">
        <f>IF(RES_hh_tesh!P19=0,0,RES_hh_tesh!P19/RES_summary!P$19)</f>
        <v>11.814989220113187</v>
      </c>
      <c r="Q19" s="72">
        <f>IF(RES_hh_tesh!Q19=0,0,RES_hh_tesh!Q19/RES_summary!Q$19)</f>
        <v>12.116560214854907</v>
      </c>
      <c r="R19" s="72">
        <f>IF(RES_hh_tesh!R19=0,0,RES_hh_tesh!R19/RES_summary!R$19)</f>
        <v>12.954902353401604</v>
      </c>
      <c r="S19" s="72">
        <f>IF(RES_hh_tesh!S19=0,0,RES_hh_tesh!S19/RES_summary!S$19)</f>
        <v>12.988823894156297</v>
      </c>
      <c r="T19" s="72">
        <f>IF(RES_hh_tesh!T19=0,0,RES_hh_tesh!T19/RES_summary!T$19)</f>
        <v>12.617342025557539</v>
      </c>
      <c r="U19" s="72">
        <f>IF(RES_hh_tesh!U19=0,0,RES_hh_tesh!U19/RES_summary!U$19)</f>
        <v>13.488158442255864</v>
      </c>
      <c r="V19" s="72">
        <f>IF(RES_hh_tesh!V19=0,0,RES_hh_tesh!V19/RES_summary!V$19)</f>
        <v>13.237973897482174</v>
      </c>
      <c r="W19" s="72">
        <f>IF(RES_hh_tesh!W19=0,0,RES_hh_tesh!W19/RES_summary!W$19)</f>
        <v>13.944737901602446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10.383129466715644</v>
      </c>
      <c r="C20" s="72">
        <f>IF(RES_hh_tesh!C20=0,0,RES_hh_tesh!C20/RES_summary!C$19)</f>
        <v>10.495930469825169</v>
      </c>
      <c r="D20" s="72">
        <f>IF(RES_hh_tesh!D20=0,0,RES_hh_tesh!D20/RES_summary!D$19)</f>
        <v>12.257884142824933</v>
      </c>
      <c r="E20" s="72">
        <f>IF(RES_hh_tesh!E20=0,0,RES_hh_tesh!E20/RES_summary!E$19)</f>
        <v>11.853643947263606</v>
      </c>
      <c r="F20" s="72">
        <f>IF(RES_hh_tesh!F20=0,0,RES_hh_tesh!F20/RES_summary!F$19)</f>
        <v>12.693297137047619</v>
      </c>
      <c r="G20" s="72">
        <f>IF(RES_hh_tesh!G20=0,0,RES_hh_tesh!G20/RES_summary!G$19)</f>
        <v>12.500739716974156</v>
      </c>
      <c r="H20" s="72">
        <f>IF(RES_hh_tesh!H20=0,0,RES_hh_tesh!H20/RES_summary!H$19)</f>
        <v>13.311390312343599</v>
      </c>
      <c r="I20" s="72">
        <f>IF(RES_hh_tesh!I20=0,0,RES_hh_tesh!I20/RES_summary!I$19)</f>
        <v>13.270271561404504</v>
      </c>
      <c r="J20" s="72">
        <f>IF(RES_hh_tesh!J20=0,0,RES_hh_tesh!J20/RES_summary!J$19)</f>
        <v>12.3376586954895</v>
      </c>
      <c r="K20" s="72">
        <f>IF(RES_hh_tesh!K20=0,0,RES_hh_tesh!K20/RES_summary!K$19)</f>
        <v>13.827091666705133</v>
      </c>
      <c r="L20" s="72">
        <f>IF(RES_hh_tesh!L20=0,0,RES_hh_tesh!L20/RES_summary!L$19)</f>
        <v>13.991136607370761</v>
      </c>
      <c r="M20" s="72">
        <f>IF(RES_hh_tesh!M20=0,0,RES_hh_tesh!M20/RES_summary!M$19)</f>
        <v>11.420086591972545</v>
      </c>
      <c r="N20" s="72">
        <f>IF(RES_hh_tesh!N20=0,0,RES_hh_tesh!N20/RES_summary!N$19)</f>
        <v>12.459484247069103</v>
      </c>
      <c r="O20" s="72">
        <f>IF(RES_hh_tesh!O20=0,0,RES_hh_tesh!O20/RES_summary!O$19)</f>
        <v>12.963729098876016</v>
      </c>
      <c r="P20" s="72">
        <f>IF(RES_hh_tesh!P20=0,0,RES_hh_tesh!P20/RES_summary!P$19)</f>
        <v>12.546604772291944</v>
      </c>
      <c r="Q20" s="72">
        <f>IF(RES_hh_tesh!Q20=0,0,RES_hh_tesh!Q20/RES_summary!Q$19)</f>
        <v>12.117049397101908</v>
      </c>
      <c r="R20" s="72">
        <f>IF(RES_hh_tesh!R20=0,0,RES_hh_tesh!R20/RES_summary!R$19)</f>
        <v>10.906830989684615</v>
      </c>
      <c r="S20" s="72">
        <f>IF(RES_hh_tesh!S20=0,0,RES_hh_tesh!S20/RES_summary!S$19)</f>
        <v>14.076185958111989</v>
      </c>
      <c r="T20" s="72">
        <f>IF(RES_hh_tesh!T20=0,0,RES_hh_tesh!T20/RES_summary!T$19)</f>
        <v>14.744871680870954</v>
      </c>
      <c r="U20" s="72">
        <f>IF(RES_hh_tesh!U20=0,0,RES_hh_tesh!U20/RES_summary!U$19)</f>
        <v>11.531569864415907</v>
      </c>
      <c r="V20" s="72">
        <f>IF(RES_hh_tesh!V20=0,0,RES_hh_tesh!V20/RES_summary!V$19)</f>
        <v>13.406140925780992</v>
      </c>
      <c r="W20" s="72">
        <f>IF(RES_hh_tesh!W20=0,0,RES_hh_tesh!W20/RES_summary!W$19)</f>
        <v>13.508119072130048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11.326210954418629</v>
      </c>
      <c r="C21" s="72">
        <f>IF(RES_hh_tesh!C21=0,0,RES_hh_tesh!C21/RES_summary!C$19)</f>
        <v>11.323567830557542</v>
      </c>
      <c r="D21" s="72">
        <f>IF(RES_hh_tesh!D21=0,0,RES_hh_tesh!D21/RES_summary!D$19)</f>
        <v>11.745953294206606</v>
      </c>
      <c r="E21" s="72">
        <f>IF(RES_hh_tesh!E21=0,0,RES_hh_tesh!E21/RES_summary!E$19)</f>
        <v>11.392290548604862</v>
      </c>
      <c r="F21" s="72">
        <f>IF(RES_hh_tesh!F21=0,0,RES_hh_tesh!F21/RES_summary!F$19)</f>
        <v>12.081706014523927</v>
      </c>
      <c r="G21" s="72">
        <f>IF(RES_hh_tesh!G21=0,0,RES_hh_tesh!G21/RES_summary!G$19)</f>
        <v>12.826491586822069</v>
      </c>
      <c r="H21" s="72">
        <f>IF(RES_hh_tesh!H21=0,0,RES_hh_tesh!H21/RES_summary!H$19)</f>
        <v>13.48122266145824</v>
      </c>
      <c r="I21" s="72">
        <f>IF(RES_hh_tesh!I21=0,0,RES_hh_tesh!I21/RES_summary!I$19)</f>
        <v>12.917553479440761</v>
      </c>
      <c r="J21" s="72">
        <f>IF(RES_hh_tesh!J21=0,0,RES_hh_tesh!J21/RES_summary!J$19)</f>
        <v>13.822178673888788</v>
      </c>
      <c r="K21" s="72">
        <f>IF(RES_hh_tesh!K21=0,0,RES_hh_tesh!K21/RES_summary!K$19)</f>
        <v>13.323477658868581</v>
      </c>
      <c r="L21" s="72">
        <f>IF(RES_hh_tesh!L21=0,0,RES_hh_tesh!L21/RES_summary!L$19)</f>
        <v>13.579165129652292</v>
      </c>
      <c r="M21" s="72">
        <f>IF(RES_hh_tesh!M21=0,0,RES_hh_tesh!M21/RES_summary!M$19)</f>
        <v>12.672064771178734</v>
      </c>
      <c r="N21" s="72">
        <f>IF(RES_hh_tesh!N21=0,0,RES_hh_tesh!N21/RES_summary!N$19)</f>
        <v>12.653993743038813</v>
      </c>
      <c r="O21" s="72">
        <f>IF(RES_hh_tesh!O21=0,0,RES_hh_tesh!O21/RES_summary!O$19)</f>
        <v>12.377372911791657</v>
      </c>
      <c r="P21" s="72">
        <f>IF(RES_hh_tesh!P21=0,0,RES_hh_tesh!P21/RES_summary!P$19)</f>
        <v>12.484640536219008</v>
      </c>
      <c r="Q21" s="72">
        <f>IF(RES_hh_tesh!Q21=0,0,RES_hh_tesh!Q21/RES_summary!Q$19)</f>
        <v>11.753028980226109</v>
      </c>
      <c r="R21" s="72">
        <f>IF(RES_hh_tesh!R21=0,0,RES_hh_tesh!R21/RES_summary!R$19)</f>
        <v>12.500642508623912</v>
      </c>
      <c r="S21" s="72">
        <f>IF(RES_hh_tesh!S21=0,0,RES_hh_tesh!S21/RES_summary!S$19)</f>
        <v>13.050426457532124</v>
      </c>
      <c r="T21" s="72">
        <f>IF(RES_hh_tesh!T21=0,0,RES_hh_tesh!T21/RES_summary!T$19)</f>
        <v>12.965257717146986</v>
      </c>
      <c r="U21" s="72">
        <f>IF(RES_hh_tesh!U21=0,0,RES_hh_tesh!U21/RES_summary!U$19)</f>
        <v>12.983051352890769</v>
      </c>
      <c r="V21" s="72">
        <f>IF(RES_hh_tesh!V21=0,0,RES_hh_tesh!V21/RES_summary!V$19)</f>
        <v>13.3863509494458</v>
      </c>
      <c r="W21" s="72">
        <f>IF(RES_hh_tesh!W21=0,0,RES_hh_tesh!W21/RES_summary!W$19)</f>
        <v>14.242366291693218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11.185091526145341</v>
      </c>
      <c r="C22" s="72">
        <f>IF(RES_hh_tesh!C22=0,0,RES_hh_tesh!C22/RES_summary!C$19)</f>
        <v>11.564725951042355</v>
      </c>
      <c r="D22" s="72">
        <f>IF(RES_hh_tesh!D22=0,0,RES_hh_tesh!D22/RES_summary!D$19)</f>
        <v>11.219508912838688</v>
      </c>
      <c r="E22" s="72">
        <f>IF(RES_hh_tesh!E22=0,0,RES_hh_tesh!E22/RES_summary!E$19)</f>
        <v>12.148732356270306</v>
      </c>
      <c r="F22" s="72">
        <f>IF(RES_hh_tesh!F22=0,0,RES_hh_tesh!F22/RES_summary!F$19)</f>
        <v>12.230802546357028</v>
      </c>
      <c r="G22" s="72">
        <f>IF(RES_hh_tesh!G22=0,0,RES_hh_tesh!G22/RES_summary!G$19)</f>
        <v>12.64896781813116</v>
      </c>
      <c r="H22" s="72">
        <f>IF(RES_hh_tesh!H22=0,0,RES_hh_tesh!H22/RES_summary!H$19)</f>
        <v>12.986084295382261</v>
      </c>
      <c r="I22" s="72">
        <f>IF(RES_hh_tesh!I22=0,0,RES_hh_tesh!I22/RES_summary!I$19)</f>
        <v>13.356499939834864</v>
      </c>
      <c r="J22" s="72">
        <f>IF(RES_hh_tesh!J22=0,0,RES_hh_tesh!J22/RES_summary!J$19)</f>
        <v>13.020807043215333</v>
      </c>
      <c r="K22" s="72">
        <f>IF(RES_hh_tesh!K22=0,0,RES_hh_tesh!K22/RES_summary!K$19)</f>
        <v>13.358451815407703</v>
      </c>
      <c r="L22" s="72">
        <f>IF(RES_hh_tesh!L22=0,0,RES_hh_tesh!L22/RES_summary!L$19)</f>
        <v>13.347382957927513</v>
      </c>
      <c r="M22" s="72">
        <f>IF(RES_hh_tesh!M22=0,0,RES_hh_tesh!M22/RES_summary!M$19)</f>
        <v>13.121188551237388</v>
      </c>
      <c r="N22" s="72">
        <f>IF(RES_hh_tesh!N22=0,0,RES_hh_tesh!N22/RES_summary!N$19)</f>
        <v>12.958975498770446</v>
      </c>
      <c r="O22" s="72">
        <f>IF(RES_hh_tesh!O22=0,0,RES_hh_tesh!O22/RES_summary!O$19)</f>
        <v>12.460321942396758</v>
      </c>
      <c r="P22" s="72">
        <f>IF(RES_hh_tesh!P22=0,0,RES_hh_tesh!P22/RES_summary!P$19)</f>
        <v>12.375675770453222</v>
      </c>
      <c r="Q22" s="72">
        <f>IF(RES_hh_tesh!Q22=0,0,RES_hh_tesh!Q22/RES_summary!Q$19)</f>
        <v>12.326222686439248</v>
      </c>
      <c r="R22" s="72">
        <f>IF(RES_hh_tesh!R22=0,0,RES_hh_tesh!R22/RES_summary!R$19)</f>
        <v>12.898803995809306</v>
      </c>
      <c r="S22" s="72">
        <f>IF(RES_hh_tesh!S22=0,0,RES_hh_tesh!S22/RES_summary!S$19)</f>
        <v>12.848313509623692</v>
      </c>
      <c r="T22" s="72">
        <f>IF(RES_hh_tesh!T22=0,0,RES_hh_tesh!T22/RES_summary!T$19)</f>
        <v>12.806904074905223</v>
      </c>
      <c r="U22" s="72">
        <f>IF(RES_hh_tesh!U22=0,0,RES_hh_tesh!U22/RES_summary!U$19)</f>
        <v>12.67570915983652</v>
      </c>
      <c r="V22" s="72">
        <f>IF(RES_hh_tesh!V22=0,0,RES_hh_tesh!V22/RES_summary!V$19)</f>
        <v>13.442375329125168</v>
      </c>
      <c r="W22" s="72">
        <f>IF(RES_hh_tesh!W22=0,0,RES_hh_tesh!W22/RES_summary!W$19)</f>
        <v>13.923306915619289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10.273689189157411</v>
      </c>
      <c r="C24" s="72">
        <f>IF(RES_hh_tesh!C24=0,0,RES_hh_tesh!C24/RES_summary!C$19)</f>
        <v>11.311434744765904</v>
      </c>
      <c r="D24" s="72">
        <f>IF(RES_hh_tesh!D24=0,0,RES_hh_tesh!D24/RES_summary!D$19)</f>
        <v>11.328689810981718</v>
      </c>
      <c r="E24" s="72">
        <f>IF(RES_hh_tesh!E24=0,0,RES_hh_tesh!E24/RES_summary!E$19)</f>
        <v>11.851564447454974</v>
      </c>
      <c r="F24" s="72">
        <f>IF(RES_hh_tesh!F24=0,0,RES_hh_tesh!F24/RES_summary!F$19)</f>
        <v>12.26001738320962</v>
      </c>
      <c r="G24" s="72">
        <f>IF(RES_hh_tesh!G24=0,0,RES_hh_tesh!G24/RES_summary!G$19)</f>
        <v>12.769031379856358</v>
      </c>
      <c r="H24" s="72">
        <f>IF(RES_hh_tesh!H24=0,0,RES_hh_tesh!H24/RES_summary!H$19)</f>
        <v>12.930610900096013</v>
      </c>
      <c r="I24" s="72">
        <f>IF(RES_hh_tesh!I24=0,0,RES_hh_tesh!I24/RES_summary!I$19)</f>
        <v>13.178477380253057</v>
      </c>
      <c r="J24" s="72">
        <f>IF(RES_hh_tesh!J24=0,0,RES_hh_tesh!J24/RES_summary!J$19)</f>
        <v>13.246998172301227</v>
      </c>
      <c r="K24" s="72">
        <f>IF(RES_hh_tesh!K24=0,0,RES_hh_tesh!K24/RES_summary!K$19)</f>
        <v>13.638332211710907</v>
      </c>
      <c r="L24" s="72">
        <f>IF(RES_hh_tesh!L24=0,0,RES_hh_tesh!L24/RES_summary!L$19)</f>
        <v>13.674420527364394</v>
      </c>
      <c r="M24" s="72">
        <f>IF(RES_hh_tesh!M24=0,0,RES_hh_tesh!M24/RES_summary!M$19)</f>
        <v>12.058074754116006</v>
      </c>
      <c r="N24" s="72">
        <f>IF(RES_hh_tesh!N24=0,0,RES_hh_tesh!N24/RES_summary!N$19)</f>
        <v>12.777086514541558</v>
      </c>
      <c r="O24" s="72">
        <f>IF(RES_hh_tesh!O24=0,0,RES_hh_tesh!O24/RES_summary!O$19)</f>
        <v>13.197373515017572</v>
      </c>
      <c r="P24" s="72">
        <f>IF(RES_hh_tesh!P24=0,0,RES_hh_tesh!P24/RES_summary!P$19)</f>
        <v>12.654084796530405</v>
      </c>
      <c r="Q24" s="72">
        <f>IF(RES_hh_tesh!Q24=0,0,RES_hh_tesh!Q24/RES_summary!Q$19)</f>
        <v>12.056101301650301</v>
      </c>
      <c r="R24" s="72">
        <f>IF(RES_hh_tesh!R24=0,0,RES_hh_tesh!R24/RES_summary!R$19)</f>
        <v>12.094216850002935</v>
      </c>
      <c r="S24" s="72">
        <f>IF(RES_hh_tesh!S24=0,0,RES_hh_tesh!S24/RES_summary!S$19)</f>
        <v>12.801649979784765</v>
      </c>
      <c r="T24" s="72">
        <f>IF(RES_hh_tesh!T24=0,0,RES_hh_tesh!T24/RES_summary!T$19)</f>
        <v>13.233727038649235</v>
      </c>
      <c r="U24" s="72">
        <f>IF(RES_hh_tesh!U24=0,0,RES_hh_tesh!U24/RES_summary!U$19)</f>
        <v>12.637641956290599</v>
      </c>
      <c r="V24" s="72">
        <f>IF(RES_hh_tesh!V24=0,0,RES_hh_tesh!V24/RES_summary!V$19)</f>
        <v>13.253846748489076</v>
      </c>
      <c r="W24" s="72">
        <f>IF(RES_hh_tesh!W24=0,0,RES_hh_tesh!W24/RES_summary!W$19)</f>
        <v>14.159534863142095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11.477374251731524</v>
      </c>
      <c r="C25" s="74">
        <f>IF(RES_hh_tesh!C25=0,0,RES_hh_tesh!C25/RES_summary!C$19)</f>
        <v>11.105413509888235</v>
      </c>
      <c r="D25" s="74">
        <f>IF(RES_hh_tesh!D25=0,0,RES_hh_tesh!D25/RES_summary!D$19)</f>
        <v>12.140041191965341</v>
      </c>
      <c r="E25" s="74">
        <f>IF(RES_hh_tesh!E25=0,0,RES_hh_tesh!E25/RES_summary!E$19)</f>
        <v>10.547715818954538</v>
      </c>
      <c r="F25" s="74">
        <f>IF(RES_hh_tesh!F25=0,0,RES_hh_tesh!F25/RES_summary!F$19)</f>
        <v>12.181268932232534</v>
      </c>
      <c r="G25" s="74">
        <f>IF(RES_hh_tesh!G25=0,0,RES_hh_tesh!G25/RES_summary!G$19)</f>
        <v>12.634481206242645</v>
      </c>
      <c r="H25" s="74">
        <f>IF(RES_hh_tesh!H25=0,0,RES_hh_tesh!H25/RES_summary!H$19)</f>
        <v>13.196680828269042</v>
      </c>
      <c r="I25" s="74">
        <f>IF(RES_hh_tesh!I25=0,0,RES_hh_tesh!I25/RES_summary!I$19)</f>
        <v>12.687678385765883</v>
      </c>
      <c r="J25" s="74">
        <f>IF(RES_hh_tesh!J25=0,0,RES_hh_tesh!J25/RES_summary!J$19)</f>
        <v>13.199921795080932</v>
      </c>
      <c r="K25" s="74">
        <f>IF(RES_hh_tesh!K25=0,0,RES_hh_tesh!K25/RES_summary!K$19)</f>
        <v>12.431108615824231</v>
      </c>
      <c r="L25" s="74">
        <f>IF(RES_hh_tesh!L25=0,0,RES_hh_tesh!L25/RES_summary!L$19)</f>
        <v>12.554531655100648</v>
      </c>
      <c r="M25" s="74">
        <f>IF(RES_hh_tesh!M25=0,0,RES_hh_tesh!M25/RES_summary!M$19)</f>
        <v>12.000685705644187</v>
      </c>
      <c r="N25" s="74">
        <f>IF(RES_hh_tesh!N25=0,0,RES_hh_tesh!N25/RES_summary!N$19)</f>
        <v>11.916909658267095</v>
      </c>
      <c r="O25" s="74">
        <f>IF(RES_hh_tesh!O25=0,0,RES_hh_tesh!O25/RES_summary!O$19)</f>
        <v>11.42575752074023</v>
      </c>
      <c r="P25" s="74">
        <f>IF(RES_hh_tesh!P25=0,0,RES_hh_tesh!P25/RES_summary!P$19)</f>
        <v>11.215059295910699</v>
      </c>
      <c r="Q25" s="74">
        <f>IF(RES_hh_tesh!Q25=0,0,RES_hh_tesh!Q25/RES_summary!Q$19)</f>
        <v>11.269291577175911</v>
      </c>
      <c r="R25" s="74">
        <f>IF(RES_hh_tesh!R25=0,0,RES_hh_tesh!R25/RES_summary!R$19)</f>
        <v>11.384486412854237</v>
      </c>
      <c r="S25" s="74">
        <f>IF(RES_hh_tesh!S25=0,0,RES_hh_tesh!S25/RES_summary!S$19)</f>
        <v>11.496170613931003</v>
      </c>
      <c r="T25" s="74">
        <f>IF(RES_hh_tesh!T25=0,0,RES_hh_tesh!T25/RES_summary!T$19)</f>
        <v>11.476241062367173</v>
      </c>
      <c r="U25" s="74">
        <f>IF(RES_hh_tesh!U25=0,0,RES_hh_tesh!U25/RES_summary!U$19)</f>
        <v>11.595565217958997</v>
      </c>
      <c r="V25" s="74">
        <f>IF(RES_hh_tesh!V25=0,0,RES_hh_tesh!V25/RES_summary!V$19)</f>
        <v>11.450594438784984</v>
      </c>
      <c r="W25" s="74">
        <f>IF(RES_hh_tesh!W25=0,0,RES_hh_tesh!W25/RES_summary!W$19)</f>
        <v>12.514964728137766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8.0914355571512697</v>
      </c>
      <c r="C26" s="77">
        <f>IF(RES_hh_tesh!C26=0,0,RES_hh_tesh!C26/RES_summary!C$19)</f>
        <v>8.0263541826510867</v>
      </c>
      <c r="D26" s="77">
        <f>IF(RES_hh_tesh!D26=0,0,RES_hh_tesh!D26/RES_summary!D$19)</f>
        <v>8.5739992892558572</v>
      </c>
      <c r="E26" s="77">
        <f>IF(RES_hh_tesh!E26=0,0,RES_hh_tesh!E26/RES_summary!E$19)</f>
        <v>7.9802897993174478</v>
      </c>
      <c r="F26" s="77">
        <f>IF(RES_hh_tesh!F26=0,0,RES_hh_tesh!F26/RES_summary!F$19)</f>
        <v>8.8016358408536668</v>
      </c>
      <c r="G26" s="77">
        <f>IF(RES_hh_tesh!G26=0,0,RES_hh_tesh!G26/RES_summary!G$19)</f>
        <v>9.1596718659096918</v>
      </c>
      <c r="H26" s="77">
        <f>IF(RES_hh_tesh!H26=0,0,RES_hh_tesh!H26/RES_summary!H$19)</f>
        <v>9.5669212497409397</v>
      </c>
      <c r="I26" s="77">
        <f>IF(RES_hh_tesh!I26=0,0,RES_hh_tesh!I26/RES_summary!I$19)</f>
        <v>9.3251557353168959</v>
      </c>
      <c r="J26" s="77">
        <f>IF(RES_hh_tesh!J26=0,0,RES_hh_tesh!J26/RES_summary!J$19)</f>
        <v>9.6939865048287626</v>
      </c>
      <c r="K26" s="77">
        <f>IF(RES_hh_tesh!K26=0,0,RES_hh_tesh!K26/RES_summary!K$19)</f>
        <v>9.4377724693907492</v>
      </c>
      <c r="L26" s="77">
        <f>IF(RES_hh_tesh!L26=0,0,RES_hh_tesh!L26/RES_summary!L$19)</f>
        <v>9.5507261037362863</v>
      </c>
      <c r="M26" s="77">
        <f>IF(RES_hh_tesh!M26=0,0,RES_hh_tesh!M26/RES_summary!M$19)</f>
        <v>9.0515159855117027</v>
      </c>
      <c r="N26" s="77">
        <f>IF(RES_hh_tesh!N26=0,0,RES_hh_tesh!N26/RES_summary!N$19)</f>
        <v>9.0982057089642403</v>
      </c>
      <c r="O26" s="77">
        <f>IF(RES_hh_tesh!O26=0,0,RES_hh_tesh!O26/RES_summary!O$19)</f>
        <v>8.9639974916160448</v>
      </c>
      <c r="P26" s="77">
        <f>IF(RES_hh_tesh!P26=0,0,RES_hh_tesh!P26/RES_summary!P$19)</f>
        <v>8.74758111787248</v>
      </c>
      <c r="Q26" s="77">
        <f>IF(RES_hh_tesh!Q26=0,0,RES_hh_tesh!Q26/RES_summary!Q$19)</f>
        <v>8.5541264021309917</v>
      </c>
      <c r="R26" s="77">
        <f>IF(RES_hh_tesh!R26=0,0,RES_hh_tesh!R26/RES_summary!R$19)</f>
        <v>8.858950219417169</v>
      </c>
      <c r="S26" s="77">
        <f>IF(RES_hh_tesh!S26=0,0,RES_hh_tesh!S26/RES_summary!S$19)</f>
        <v>9.1411798827344448</v>
      </c>
      <c r="T26" s="77">
        <f>IF(RES_hh_tesh!T26=0,0,RES_hh_tesh!T26/RES_summary!T$19)</f>
        <v>9.1408242434744942</v>
      </c>
      <c r="U26" s="77">
        <f>IF(RES_hh_tesh!U26=0,0,RES_hh_tesh!U26/RES_summary!U$19)</f>
        <v>9.2846797729709589</v>
      </c>
      <c r="V26" s="77">
        <f>IF(RES_hh_tesh!V26=0,0,RES_hh_tesh!V26/RES_summary!V$19)</f>
        <v>9.7288002847949908</v>
      </c>
      <c r="W26" s="77">
        <f>IF(RES_hh_tesh!W26=0,0,RES_hh_tesh!W26/RES_summary!W$19)</f>
        <v>10.077662581576833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11.19715281662257</v>
      </c>
      <c r="C27" s="69">
        <f>IF(RES_hh_tesh!C27=0,0,RES_hh_tesh!C27/RES_summary!C$19)</f>
        <v>11.122401403743268</v>
      </c>
      <c r="D27" s="69">
        <f>IF(RES_hh_tesh!D27=0,0,RES_hh_tesh!D27/RES_summary!D$19)</f>
        <v>11.676755302625608</v>
      </c>
      <c r="E27" s="69">
        <f>IF(RES_hh_tesh!E27=0,0,RES_hh_tesh!E27/RES_summary!E$19)</f>
        <v>11.055365440735399</v>
      </c>
      <c r="F27" s="69">
        <f>IF(RES_hh_tesh!F27=0,0,RES_hh_tesh!F27/RES_summary!F$19)</f>
        <v>11.688864680709306</v>
      </c>
      <c r="G27" s="69">
        <f>IF(RES_hh_tesh!G27=0,0,RES_hh_tesh!G27/RES_summary!G$19)</f>
        <v>12.098062735756747</v>
      </c>
      <c r="H27" s="69">
        <f>IF(RES_hh_tesh!H27=0,0,RES_hh_tesh!H27/RES_summary!H$19)</f>
        <v>12.321256158488151</v>
      </c>
      <c r="I27" s="69">
        <f>IF(RES_hh_tesh!I27=0,0,RES_hh_tesh!I27/RES_summary!I$19)</f>
        <v>12.00133702527831</v>
      </c>
      <c r="J27" s="69">
        <f>IF(RES_hh_tesh!J27=0,0,RES_hh_tesh!J27/RES_summary!J$19)</f>
        <v>12.327122267486951</v>
      </c>
      <c r="K27" s="69">
        <f>IF(RES_hh_tesh!K27=0,0,RES_hh_tesh!K27/RES_summary!K$19)</f>
        <v>12.122143172842701</v>
      </c>
      <c r="L27" s="69">
        <f>IF(RES_hh_tesh!L27=0,0,RES_hh_tesh!L27/RES_summary!L$19)</f>
        <v>11.671419611811654</v>
      </c>
      <c r="M27" s="69">
        <f>IF(RES_hh_tesh!M27=0,0,RES_hh_tesh!M27/RES_summary!M$19)</f>
        <v>10.838742088969754</v>
      </c>
      <c r="N27" s="69">
        <f>IF(RES_hh_tesh!N27=0,0,RES_hh_tesh!N27/RES_summary!N$19)</f>
        <v>10.445239019946023</v>
      </c>
      <c r="O27" s="69">
        <f>IF(RES_hh_tesh!O27=0,0,RES_hh_tesh!O27/RES_summary!O$19)</f>
        <v>9.8892187807143692</v>
      </c>
      <c r="P27" s="69">
        <f>IF(RES_hh_tesh!P27=0,0,RES_hh_tesh!P27/RES_summary!P$19)</f>
        <v>9.4643947115895468</v>
      </c>
      <c r="Q27" s="69">
        <f>IF(RES_hh_tesh!Q27=0,0,RES_hh_tesh!Q27/RES_summary!Q$19)</f>
        <v>9.3875966561601363</v>
      </c>
      <c r="R27" s="69">
        <f>IF(RES_hh_tesh!R27=0,0,RES_hh_tesh!R27/RES_summary!R$19)</f>
        <v>9.5836846786102079</v>
      </c>
      <c r="S27" s="69">
        <f>IF(RES_hh_tesh!S27=0,0,RES_hh_tesh!S27/RES_summary!S$19)</f>
        <v>9.5339461502045637</v>
      </c>
      <c r="T27" s="69">
        <f>IF(RES_hh_tesh!T27=0,0,RES_hh_tesh!T27/RES_summary!T$19)</f>
        <v>9.2175716757306017</v>
      </c>
      <c r="U27" s="69">
        <f>IF(RES_hh_tesh!U27=0,0,RES_hh_tesh!U27/RES_summary!U$19)</f>
        <v>9.092184397842221</v>
      </c>
      <c r="V27" s="69">
        <f>IF(RES_hh_tesh!V27=0,0,RES_hh_tesh!V27/RES_summary!V$19)</f>
        <v>9.0429229211206206</v>
      </c>
      <c r="W27" s="69">
        <f>IF(RES_hh_tesh!W27=0,0,RES_hh_tesh!W27/RES_summary!W$19)</f>
        <v>9.565830451369699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10.28022469957784</v>
      </c>
      <c r="C29" s="72">
        <f>IF(RES_hh_tesh!C29=0,0,RES_hh_tesh!C29/RES_summary!C$19)</f>
        <v>12.118521898460292</v>
      </c>
      <c r="D29" s="72">
        <f>IF(RES_hh_tesh!D29=0,0,RES_hh_tesh!D29/RES_summary!D$19)</f>
        <v>10.595425802388812</v>
      </c>
      <c r="E29" s="72">
        <f>IF(RES_hh_tesh!E29=0,0,RES_hh_tesh!E29/RES_summary!E$19)</f>
        <v>12.517037675322625</v>
      </c>
      <c r="F29" s="72">
        <f>IF(RES_hh_tesh!F29=0,0,RES_hh_tesh!F29/RES_summary!F$19)</f>
        <v>11.696166413044942</v>
      </c>
      <c r="G29" s="72">
        <f>IF(RES_hh_tesh!G29=0,0,RES_hh_tesh!G29/RES_summary!G$19)</f>
        <v>11.834292702439649</v>
      </c>
      <c r="H29" s="72">
        <f>IF(RES_hh_tesh!H29=0,0,RES_hh_tesh!H29/RES_summary!H$19)</f>
        <v>11.618473360977811</v>
      </c>
      <c r="I29" s="72">
        <f>IF(RES_hh_tesh!I29=0,0,RES_hh_tesh!I29/RES_summary!I$19)</f>
        <v>12.106172756962721</v>
      </c>
      <c r="J29" s="72">
        <f>IF(RES_hh_tesh!J29=0,0,RES_hh_tesh!J29/RES_summary!J$19)</f>
        <v>11.839539243956924</v>
      </c>
      <c r="K29" s="72">
        <f>IF(RES_hh_tesh!K29=0,0,RES_hh_tesh!K29/RES_summary!K$19)</f>
        <v>13.577888653234474</v>
      </c>
      <c r="L29" s="72">
        <f>IF(RES_hh_tesh!L29=0,0,RES_hh_tesh!L29/RES_summary!L$19)</f>
        <v>12.200477053856286</v>
      </c>
      <c r="M29" s="72">
        <f>IF(RES_hh_tesh!M29=0,0,RES_hh_tesh!M29/RES_summary!M$19)</f>
        <v>10.80945211558193</v>
      </c>
      <c r="N29" s="72">
        <f>IF(RES_hh_tesh!N29=0,0,RES_hh_tesh!N29/RES_summary!N$19)</f>
        <v>10.229602072998546</v>
      </c>
      <c r="O29" s="72">
        <f>IF(RES_hh_tesh!O29=0,0,RES_hh_tesh!O29/RES_summary!O$19)</f>
        <v>10.081547223058406</v>
      </c>
      <c r="P29" s="72">
        <f>IF(RES_hh_tesh!P29=0,0,RES_hh_tesh!P29/RES_summary!P$19)</f>
        <v>9.23484556624018</v>
      </c>
      <c r="Q29" s="72">
        <f>IF(RES_hh_tesh!Q29=0,0,RES_hh_tesh!Q29/RES_summary!Q$19)</f>
        <v>9.3078026777292866</v>
      </c>
      <c r="R29" s="72">
        <f>IF(RES_hh_tesh!R29=0,0,RES_hh_tesh!R29/RES_summary!R$19)</f>
        <v>9.7685761623137939</v>
      </c>
      <c r="S29" s="72">
        <f>IF(RES_hh_tesh!S29=0,0,RES_hh_tesh!S29/RES_summary!S$19)</f>
        <v>9.5349541551656234</v>
      </c>
      <c r="T29" s="72">
        <f>IF(RES_hh_tesh!T29=0,0,RES_hh_tesh!T29/RES_summary!T$19)</f>
        <v>8.9822651465166121</v>
      </c>
      <c r="U29" s="72">
        <f>IF(RES_hh_tesh!U29=0,0,RES_hh_tesh!U29/RES_summary!U$19)</f>
        <v>9.3598568412017684</v>
      </c>
      <c r="V29" s="72">
        <f>IF(RES_hh_tesh!V29=0,0,RES_hh_tesh!V29/RES_summary!V$19)</f>
        <v>9.0329374525465784</v>
      </c>
      <c r="W29" s="72">
        <f>IF(RES_hh_tesh!W29=0,0,RES_hh_tesh!W29/RES_summary!W$19)</f>
        <v>9.3617352978997861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10.230208084069416</v>
      </c>
      <c r="C30" s="72">
        <f>IF(RES_hh_tesh!C30=0,0,RES_hh_tesh!C30/RES_summary!C$19)</f>
        <v>12.242649755411687</v>
      </c>
      <c r="D30" s="72">
        <f>IF(RES_hh_tesh!D30=0,0,RES_hh_tesh!D30/RES_summary!D$19)</f>
        <v>10.517032751306093</v>
      </c>
      <c r="E30" s="72">
        <f>IF(RES_hh_tesh!E30=0,0,RES_hh_tesh!E30/RES_summary!E$19)</f>
        <v>12.631214652102027</v>
      </c>
      <c r="F30" s="72">
        <f>IF(RES_hh_tesh!F30=0,0,RES_hh_tesh!F30/RES_summary!F$19)</f>
        <v>11.490394032889736</v>
      </c>
      <c r="G30" s="72">
        <f>IF(RES_hh_tesh!G30=0,0,RES_hh_tesh!G30/RES_summary!G$19)</f>
        <v>12.055897868433627</v>
      </c>
      <c r="H30" s="72">
        <f>IF(RES_hh_tesh!H30=0,0,RES_hh_tesh!H30/RES_summary!H$19)</f>
        <v>11.675352490953115</v>
      </c>
      <c r="I30" s="72">
        <f>IF(RES_hh_tesh!I30=0,0,RES_hh_tesh!I30/RES_summary!I$19)</f>
        <v>12.473068703709577</v>
      </c>
      <c r="J30" s="72">
        <f>IF(RES_hh_tesh!J30=0,0,RES_hh_tesh!J30/RES_summary!J$19)</f>
        <v>11.589205254673628</v>
      </c>
      <c r="K30" s="72">
        <f>IF(RES_hh_tesh!K30=0,0,RES_hh_tesh!K30/RES_summary!K$19)</f>
        <v>12.528728457165387</v>
      </c>
      <c r="L30" s="72">
        <f>IF(RES_hh_tesh!L30=0,0,RES_hh_tesh!L30/RES_summary!L$19)</f>
        <v>12.092246814180719</v>
      </c>
      <c r="M30" s="72">
        <f>IF(RES_hh_tesh!M30=0,0,RES_hh_tesh!M30/RES_summary!M$19)</f>
        <v>10.886618410357224</v>
      </c>
      <c r="N30" s="72">
        <f>IF(RES_hh_tesh!N30=0,0,RES_hh_tesh!N30/RES_summary!N$19)</f>
        <v>10.381779767174491</v>
      </c>
      <c r="O30" s="72">
        <f>IF(RES_hh_tesh!O30=0,0,RES_hh_tesh!O30/RES_summary!O$19)</f>
        <v>9.828469334553704</v>
      </c>
      <c r="P30" s="72">
        <f>IF(RES_hh_tesh!P30=0,0,RES_hh_tesh!P30/RES_summary!P$19)</f>
        <v>9.5869077796586097</v>
      </c>
      <c r="Q30" s="72">
        <f>IF(RES_hh_tesh!Q30=0,0,RES_hh_tesh!Q30/RES_summary!Q$19)</f>
        <v>9.112750374385195</v>
      </c>
      <c r="R30" s="72">
        <f>IF(RES_hh_tesh!R30=0,0,RES_hh_tesh!R30/RES_summary!R$19)</f>
        <v>9.2847815622773346</v>
      </c>
      <c r="S30" s="72">
        <f>IF(RES_hh_tesh!S30=0,0,RES_hh_tesh!S30/RES_summary!S$19)</f>
        <v>9.8005525227914827</v>
      </c>
      <c r="T30" s="72">
        <f>IF(RES_hh_tesh!T30=0,0,RES_hh_tesh!T30/RES_summary!T$19)</f>
        <v>9.5280627565503551</v>
      </c>
      <c r="U30" s="72">
        <f>IF(RES_hh_tesh!U30=0,0,RES_hh_tesh!U30/RES_summary!U$19)</f>
        <v>8.8333282973293326</v>
      </c>
      <c r="V30" s="72">
        <f>IF(RES_hh_tesh!V30=0,0,RES_hh_tesh!V30/RES_summary!V$19)</f>
        <v>9.0747615158613062</v>
      </c>
      <c r="W30" s="72">
        <f>IF(RES_hh_tesh!W30=0,0,RES_hh_tesh!W30/RES_summary!W$19)</f>
        <v>9.5966140270398839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10.453328964854123</v>
      </c>
      <c r="C31" s="72">
        <f>IF(RES_hh_tesh!C31=0,0,RES_hh_tesh!C31/RES_summary!C$19)</f>
        <v>12.125569690217215</v>
      </c>
      <c r="D31" s="72">
        <f>IF(RES_hh_tesh!D31=0,0,RES_hh_tesh!D31/RES_summary!D$19)</f>
        <v>10.535239292271493</v>
      </c>
      <c r="E31" s="72">
        <f>IF(RES_hh_tesh!E31=0,0,RES_hh_tesh!E31/RES_summary!E$19)</f>
        <v>12.634230586116329</v>
      </c>
      <c r="F31" s="72">
        <f>IF(RES_hh_tesh!F31=0,0,RES_hh_tesh!F31/RES_summary!F$19)</f>
        <v>11.587530441026137</v>
      </c>
      <c r="G31" s="72">
        <f>IF(RES_hh_tesh!G31=0,0,RES_hh_tesh!G31/RES_summary!G$19)</f>
        <v>11.903634683439398</v>
      </c>
      <c r="H31" s="72">
        <f>IF(RES_hh_tesh!H31=0,0,RES_hh_tesh!H31/RES_summary!H$19)</f>
        <v>11.502694057939902</v>
      </c>
      <c r="I31" s="72">
        <f>IF(RES_hh_tesh!I31=0,0,RES_hh_tesh!I31/RES_summary!I$19)</f>
        <v>12.792465642249859</v>
      </c>
      <c r="J31" s="72">
        <f>IF(RES_hh_tesh!J31=0,0,RES_hh_tesh!J31/RES_summary!J$19)</f>
        <v>11.363935975220304</v>
      </c>
      <c r="K31" s="72">
        <f>IF(RES_hh_tesh!K31=0,0,RES_hh_tesh!K31/RES_summary!K$19)</f>
        <v>12.210950233426047</v>
      </c>
      <c r="L31" s="72">
        <f>IF(RES_hh_tesh!L31=0,0,RES_hh_tesh!L31/RES_summary!L$19)</f>
        <v>11.469560060380946</v>
      </c>
      <c r="M31" s="72">
        <f>IF(RES_hh_tesh!M31=0,0,RES_hh_tesh!M31/RES_summary!M$19)</f>
        <v>10.987942559227989</v>
      </c>
      <c r="N31" s="72">
        <f>IF(RES_hh_tesh!N31=0,0,RES_hh_tesh!N31/RES_summary!N$19)</f>
        <v>10.943414276301699</v>
      </c>
      <c r="O31" s="72">
        <f>IF(RES_hh_tesh!O31=0,0,RES_hh_tesh!O31/RES_summary!O$19)</f>
        <v>9.7170415851357212</v>
      </c>
      <c r="P31" s="72">
        <f>IF(RES_hh_tesh!P31=0,0,RES_hh_tesh!P31/RES_summary!P$19)</f>
        <v>9.6638482954259555</v>
      </c>
      <c r="Q31" s="72">
        <f>IF(RES_hh_tesh!Q31=0,0,RES_hh_tesh!Q31/RES_summary!Q$19)</f>
        <v>9.5397680891175849</v>
      </c>
      <c r="R31" s="72">
        <f>IF(RES_hh_tesh!R31=0,0,RES_hh_tesh!R31/RES_summary!R$19)</f>
        <v>9.9190233243830352</v>
      </c>
      <c r="S31" s="72">
        <f>IF(RES_hh_tesh!S31=0,0,RES_hh_tesh!S31/RES_summary!S$19)</f>
        <v>9.367718218579844</v>
      </c>
      <c r="T31" s="72">
        <f>IF(RES_hh_tesh!T31=0,0,RES_hh_tesh!T31/RES_summary!T$19)</f>
        <v>8.9457714038495393</v>
      </c>
      <c r="U31" s="72">
        <f>IF(RES_hh_tesh!U31=0,0,RES_hh_tesh!U31/RES_summary!U$19)</f>
        <v>8.3922959866542683</v>
      </c>
      <c r="V31" s="72">
        <f>IF(RES_hh_tesh!V31=0,0,RES_hh_tesh!V31/RES_summary!V$19)</f>
        <v>9.4871865719478805</v>
      </c>
      <c r="W31" s="72">
        <f>IF(RES_hh_tesh!W31=0,0,RES_hh_tesh!W31/RES_summary!W$19)</f>
        <v>9.4006426969830077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11.848079727433369</v>
      </c>
      <c r="C32" s="77">
        <f>IF(RES_hh_tesh!C32=0,0,RES_hh_tesh!C32/RES_summary!C$19)</f>
        <v>10.264746311909173</v>
      </c>
      <c r="D32" s="77">
        <f>IF(RES_hh_tesh!D32=0,0,RES_hh_tesh!D32/RES_summary!D$19)</f>
        <v>12.691613778092956</v>
      </c>
      <c r="E32" s="77">
        <f>IF(RES_hh_tesh!E32=0,0,RES_hh_tesh!E32/RES_summary!E$19)</f>
        <v>9.5151750605754639</v>
      </c>
      <c r="F32" s="77">
        <f>IF(RES_hh_tesh!F32=0,0,RES_hh_tesh!F32/RES_summary!F$19)</f>
        <v>11.775841914269751</v>
      </c>
      <c r="G32" s="77">
        <f>IF(RES_hh_tesh!G32=0,0,RES_hh_tesh!G32/RES_summary!G$19)</f>
        <v>12.2929289821359</v>
      </c>
      <c r="H32" s="77">
        <f>IF(RES_hh_tesh!H32=0,0,RES_hh_tesh!H32/RES_summary!H$19)</f>
        <v>13.136581563634312</v>
      </c>
      <c r="I32" s="77">
        <f>IF(RES_hh_tesh!I32=0,0,RES_hh_tesh!I32/RES_summary!I$19)</f>
        <v>11.583561261920297</v>
      </c>
      <c r="J32" s="77">
        <f>IF(RES_hh_tesh!J32=0,0,RES_hh_tesh!J32/RES_summary!J$19)</f>
        <v>13.187672848977265</v>
      </c>
      <c r="K32" s="77">
        <f>IF(RES_hh_tesh!K32=0,0,RES_hh_tesh!K32/RES_summary!K$19)</f>
        <v>10.831746699693921</v>
      </c>
      <c r="L32" s="77">
        <f>IF(RES_hh_tesh!L32=0,0,RES_hh_tesh!L32/RES_summary!L$19)</f>
        <v>11.084395524551766</v>
      </c>
      <c r="M32" s="77">
        <f>IF(RES_hh_tesh!M32=0,0,RES_hh_tesh!M32/RES_summary!M$19)</f>
        <v>10.794418490994701</v>
      </c>
      <c r="N32" s="77">
        <f>IF(RES_hh_tesh!N32=0,0,RES_hh_tesh!N32/RES_summary!N$19)</f>
        <v>10.493965246336579</v>
      </c>
      <c r="O32" s="77">
        <f>IF(RES_hh_tesh!O32=0,0,RES_hh_tesh!O32/RES_summary!O$19)</f>
        <v>9.8380197374324876</v>
      </c>
      <c r="P32" s="77">
        <f>IF(RES_hh_tesh!P32=0,0,RES_hh_tesh!P32/RES_summary!P$19)</f>
        <v>9.4963992671496804</v>
      </c>
      <c r="Q32" s="77">
        <f>IF(RES_hh_tesh!Q32=0,0,RES_hh_tesh!Q32/RES_summary!Q$19)</f>
        <v>9.5209448066039108</v>
      </c>
      <c r="R32" s="77">
        <f>IF(RES_hh_tesh!R32=0,0,RES_hh_tesh!R32/RES_summary!R$19)</f>
        <v>9.5342926659741387</v>
      </c>
      <c r="S32" s="77">
        <f>IF(RES_hh_tesh!S32=0,0,RES_hh_tesh!S32/RES_summary!S$19)</f>
        <v>9.4456891067693434</v>
      </c>
      <c r="T32" s="77">
        <f>IF(RES_hh_tesh!T32=0,0,RES_hh_tesh!T32/RES_summary!T$19)</f>
        <v>9.2518770457882198</v>
      </c>
      <c r="U32" s="77">
        <f>IF(RES_hh_tesh!U32=0,0,RES_hh_tesh!U32/RES_summary!U$19)</f>
        <v>9.1998201883830344</v>
      </c>
      <c r="V32" s="77">
        <f>IF(RES_hh_tesh!V32=0,0,RES_hh_tesh!V32/RES_summary!V$19)</f>
        <v>8.9522835440104984</v>
      </c>
      <c r="W32" s="77">
        <f>IF(RES_hh_tesh!W32=0,0,RES_hh_tesh!W32/RES_summary!W$19)</f>
        <v>9.6777963882935456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15.115644017206954</v>
      </c>
      <c r="C3" s="65">
        <f>IF(RES_hh_emih!C3=0,0,RES_hh_emih!C3/RES_summary!C$19)</f>
        <v>16.708931199612401</v>
      </c>
      <c r="D3" s="65">
        <f>IF(RES_hh_emih!D3=0,0,RES_hh_emih!D3/RES_summary!D$19)</f>
        <v>17.581465503430259</v>
      </c>
      <c r="E3" s="65">
        <f>IF(RES_hh_emih!E3=0,0,RES_hh_emih!E3/RES_summary!E$19)</f>
        <v>19.169356210241215</v>
      </c>
      <c r="F3" s="65">
        <f>IF(RES_hh_emih!F3=0,0,RES_hh_emih!F3/RES_summary!F$19)</f>
        <v>18.977123286215889</v>
      </c>
      <c r="G3" s="65">
        <f>IF(RES_hh_emih!G3=0,0,RES_hh_emih!G3/RES_summary!G$19)</f>
        <v>19.370477581955253</v>
      </c>
      <c r="H3" s="65">
        <f>IF(RES_hh_emih!H3=0,0,RES_hh_emih!H3/RES_summary!H$19)</f>
        <v>17.760772231972101</v>
      </c>
      <c r="I3" s="65">
        <f>IF(RES_hh_emih!I3=0,0,RES_hh_emih!I3/RES_summary!I$19)</f>
        <v>15.994725326782889</v>
      </c>
      <c r="J3" s="65">
        <f>IF(RES_hh_emih!J3=0,0,RES_hh_emih!J3/RES_summary!J$19)</f>
        <v>16.188141066180016</v>
      </c>
      <c r="K3" s="65">
        <f>IF(RES_hh_emih!K3=0,0,RES_hh_emih!K3/RES_summary!K$19)</f>
        <v>16.592932310722677</v>
      </c>
      <c r="L3" s="65">
        <f>IF(RES_hh_emih!L3=0,0,RES_hh_emih!L3/RES_summary!L$19)</f>
        <v>16.81058163073439</v>
      </c>
      <c r="M3" s="65">
        <f>IF(RES_hh_emih!M3=0,0,RES_hh_emih!M3/RES_summary!M$19)</f>
        <v>15.148243266697188</v>
      </c>
      <c r="N3" s="65">
        <f>IF(RES_hh_emih!N3=0,0,RES_hh_emih!N3/RES_summary!N$19)</f>
        <v>13.657931888920869</v>
      </c>
      <c r="O3" s="65">
        <f>IF(RES_hh_emih!O3=0,0,RES_hh_emih!O3/RES_summary!O$19)</f>
        <v>12.782297715243851</v>
      </c>
      <c r="P3" s="65">
        <f>IF(RES_hh_emih!P3=0,0,RES_hh_emih!P3/RES_summary!P$19)</f>
        <v>11.051964163030917</v>
      </c>
      <c r="Q3" s="65">
        <f>IF(RES_hh_emih!Q3=0,0,RES_hh_emih!Q3/RES_summary!Q$19)</f>
        <v>11.693470922815933</v>
      </c>
      <c r="R3" s="65">
        <f>IF(RES_hh_emih!R3=0,0,RES_hh_emih!R3/RES_summary!R$19)</f>
        <v>12.038302594316209</v>
      </c>
      <c r="S3" s="65">
        <f>IF(RES_hh_emih!S3=0,0,RES_hh_emih!S3/RES_summary!S$19)</f>
        <v>12.185791477444431</v>
      </c>
      <c r="T3" s="65">
        <f>IF(RES_hh_emih!T3=0,0,RES_hh_emih!T3/RES_summary!T$19)</f>
        <v>11.518767494238629</v>
      </c>
      <c r="U3" s="65">
        <f>IF(RES_hh_emih!U3=0,0,RES_hh_emih!U3/RES_summary!U$19)</f>
        <v>10.915748273370303</v>
      </c>
      <c r="V3" s="65">
        <f>IF(RES_hh_emih!V3=0,0,RES_hh_emih!V3/RES_summary!V$19)</f>
        <v>11.438633175349784</v>
      </c>
      <c r="W3" s="65">
        <f>IF(RES_hh_emih!W3=0,0,RES_hh_emih!W3/RES_summary!W$19)</f>
        <v>11.697793041907863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12.400555240949055</v>
      </c>
      <c r="C4" s="69">
        <f>IF(RES_hh_emih!C4=0,0,RES_hh_emih!C4/RES_summary!C$19)</f>
        <v>13.60767271491506</v>
      </c>
      <c r="D4" s="69">
        <f>IF(RES_hh_emih!D4=0,0,RES_hh_emih!D4/RES_summary!D$19)</f>
        <v>14.528870683099369</v>
      </c>
      <c r="E4" s="69">
        <f>IF(RES_hh_emih!E4=0,0,RES_hh_emih!E4/RES_summary!E$19)</f>
        <v>15.72815564696419</v>
      </c>
      <c r="F4" s="69">
        <f>IF(RES_hh_emih!F4=0,0,RES_hh_emih!F4/RES_summary!F$19)</f>
        <v>15.570102848505101</v>
      </c>
      <c r="G4" s="69">
        <f>IF(RES_hh_emih!G4=0,0,RES_hh_emih!G4/RES_summary!G$19)</f>
        <v>15.850116446068938</v>
      </c>
      <c r="H4" s="69">
        <f>IF(RES_hh_emih!H4=0,0,RES_hh_emih!H4/RES_summary!H$19)</f>
        <v>14.190695011209391</v>
      </c>
      <c r="I4" s="69">
        <f>IF(RES_hh_emih!I4=0,0,RES_hh_emih!I4/RES_summary!I$19)</f>
        <v>12.340994391717576</v>
      </c>
      <c r="J4" s="69">
        <f>IF(RES_hh_emih!J4=0,0,RES_hh_emih!J4/RES_summary!J$19)</f>
        <v>12.491667452303471</v>
      </c>
      <c r="K4" s="69">
        <f>IF(RES_hh_emih!K4=0,0,RES_hh_emih!K4/RES_summary!K$19)</f>
        <v>12.602888208829174</v>
      </c>
      <c r="L4" s="69">
        <f>IF(RES_hh_emih!L4=0,0,RES_hh_emih!L4/RES_summary!L$19)</f>
        <v>13.00398899908966</v>
      </c>
      <c r="M4" s="69">
        <f>IF(RES_hh_emih!M4=0,0,RES_hh_emih!M4/RES_summary!M$19)</f>
        <v>11.80124837144219</v>
      </c>
      <c r="N4" s="69">
        <f>IF(RES_hh_emih!N4=0,0,RES_hh_emih!N4/RES_summary!N$19)</f>
        <v>10.553415086754399</v>
      </c>
      <c r="O4" s="69">
        <f>IF(RES_hh_emih!O4=0,0,RES_hh_emih!O4/RES_summary!O$19)</f>
        <v>9.8670251143418515</v>
      </c>
      <c r="P4" s="69">
        <f>IF(RES_hh_emih!P4=0,0,RES_hh_emih!P4/RES_summary!P$19)</f>
        <v>8.3297747855152782</v>
      </c>
      <c r="Q4" s="69">
        <f>IF(RES_hh_emih!Q4=0,0,RES_hh_emih!Q4/RES_summary!Q$19)</f>
        <v>9.1131601286593789</v>
      </c>
      <c r="R4" s="69">
        <f>IF(RES_hh_emih!R4=0,0,RES_hh_emih!R4/RES_summary!R$19)</f>
        <v>9.3649058708908015</v>
      </c>
      <c r="S4" s="69">
        <f>IF(RES_hh_emih!S4=0,0,RES_hh_emih!S4/RES_summary!S$19)</f>
        <v>9.443845659108618</v>
      </c>
      <c r="T4" s="69">
        <f>IF(RES_hh_emih!T4=0,0,RES_hh_emih!T4/RES_summary!T$19)</f>
        <v>8.8676517006690805</v>
      </c>
      <c r="U4" s="69">
        <f>IF(RES_hh_emih!U4=0,0,RES_hh_emih!U4/RES_summary!U$19)</f>
        <v>8.3335962105588308</v>
      </c>
      <c r="V4" s="69">
        <f>IF(RES_hh_emih!V4=0,0,RES_hh_emih!V4/RES_summary!V$19)</f>
        <v>8.8929206227435156</v>
      </c>
      <c r="W4" s="69">
        <f>IF(RES_hh_emih!W4=0,0,RES_hh_emih!W4/RES_summary!W$19)</f>
        <v>9.0684362968138839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60.699102987888992</v>
      </c>
      <c r="C5" s="72">
        <f>IF(RES_hh_emih!C5=0,0,RES_hh_emih!C5/RES_summary!C$19)</f>
        <v>34.264956937556832</v>
      </c>
      <c r="D5" s="72">
        <f>IF(RES_hh_emih!D5=0,0,RES_hh_emih!D5/RES_summary!D$19)</f>
        <v>50.570107314558136</v>
      </c>
      <c r="E5" s="72">
        <f>IF(RES_hh_emih!E5=0,0,RES_hh_emih!E5/RES_summary!E$19)</f>
        <v>67.322434137960485</v>
      </c>
      <c r="F5" s="72">
        <f>IF(RES_hh_emih!F5=0,0,RES_hh_emih!F5/RES_summary!F$19)</f>
        <v>49.334398526182319</v>
      </c>
      <c r="G5" s="72">
        <f>IF(RES_hh_emih!G5=0,0,RES_hh_emih!G5/RES_summary!G$19)</f>
        <v>72.783237788516061</v>
      </c>
      <c r="H5" s="72">
        <f>IF(RES_hh_emih!H5=0,0,RES_hh_emih!H5/RES_summary!H$19)</f>
        <v>63.330094054984706</v>
      </c>
      <c r="I5" s="72">
        <f>IF(RES_hh_emih!I5=0,0,RES_hh_emih!I5/RES_summary!I$19)</f>
        <v>40.093349039355367</v>
      </c>
      <c r="J5" s="72">
        <f>IF(RES_hh_emih!J5=0,0,RES_hh_emih!J5/RES_summary!J$19)</f>
        <v>46.709153803022161</v>
      </c>
      <c r="K5" s="72">
        <f>IF(RES_hh_emih!K5=0,0,RES_hh_emih!K5/RES_summary!K$19)</f>
        <v>39.916213615093291</v>
      </c>
      <c r="L5" s="72">
        <f>IF(RES_hh_emih!L5=0,0,RES_hh_emih!L5/RES_summary!L$19)</f>
        <v>81.027722553285997</v>
      </c>
      <c r="M5" s="72">
        <f>IF(RES_hh_emih!M5=0,0,RES_hh_emih!M5/RES_summary!M$19)</f>
        <v>59.012369871149097</v>
      </c>
      <c r="N5" s="72">
        <f>IF(RES_hh_emih!N5=0,0,RES_hh_emih!N5/RES_summary!N$19)</f>
        <v>49.71317975846803</v>
      </c>
      <c r="O5" s="72">
        <f>IF(RES_hh_emih!O5=0,0,RES_hh_emih!O5/RES_summary!O$19)</f>
        <v>70.682724467865171</v>
      </c>
      <c r="P5" s="72">
        <f>IF(RES_hh_emih!P5=0,0,RES_hh_emih!P5/RES_summary!P$19)</f>
        <v>51.12753030546957</v>
      </c>
      <c r="Q5" s="72">
        <f>IF(RES_hh_emih!Q5=0,0,RES_hh_emih!Q5/RES_summary!Q$19)</f>
        <v>50.09551680807791</v>
      </c>
      <c r="R5" s="72">
        <f>IF(RES_hh_emih!R5=0,0,RES_hh_emih!R5/RES_summary!R$19)</f>
        <v>52.146817648117135</v>
      </c>
      <c r="S5" s="72">
        <f>IF(RES_hh_emih!S5=0,0,RES_hh_emih!S5/RES_summary!S$19)</f>
        <v>63.848810804705131</v>
      </c>
      <c r="T5" s="72">
        <f>IF(RES_hh_emih!T5=0,0,RES_hh_emih!T5/RES_summary!T$19)</f>
        <v>48.352457424730233</v>
      </c>
      <c r="U5" s="72">
        <f>IF(RES_hh_emih!U5=0,0,RES_hh_emih!U5/RES_summary!U$19)</f>
        <v>56.481391094354692</v>
      </c>
      <c r="V5" s="72">
        <f>IF(RES_hh_emih!V5=0,0,RES_hh_emih!V5/RES_summary!V$19)</f>
        <v>55.308137345592201</v>
      </c>
      <c r="W5" s="72">
        <f>IF(RES_hh_emih!W5=0,0,RES_hh_emih!W5/RES_summary!W$19)</f>
        <v>50.022761413180646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45.045722572286628</v>
      </c>
      <c r="C6" s="72">
        <f>IF(RES_hh_emih!C6=0,0,RES_hh_emih!C6/RES_summary!C$19)</f>
        <v>23.422510958206438</v>
      </c>
      <c r="D6" s="72">
        <f>IF(RES_hh_emih!D6=0,0,RES_hh_emih!D6/RES_summary!D$19)</f>
        <v>54.486018509892986</v>
      </c>
      <c r="E6" s="72">
        <f>IF(RES_hh_emih!E6=0,0,RES_hh_emih!E6/RES_summary!E$19)</f>
        <v>10.441364777706983</v>
      </c>
      <c r="F6" s="72">
        <f>IF(RES_hh_emih!F6=0,0,RES_hh_emih!F6/RES_summary!F$19)</f>
        <v>47.707255022793056</v>
      </c>
      <c r="G6" s="72">
        <f>IF(RES_hh_emih!G6=0,0,RES_hh_emih!G6/RES_summary!G$19)</f>
        <v>45.692172515462701</v>
      </c>
      <c r="H6" s="72">
        <f>IF(RES_hh_emih!H6=0,0,RES_hh_emih!H6/RES_summary!H$19)</f>
        <v>54.376110604113656</v>
      </c>
      <c r="I6" s="72">
        <f>IF(RES_hh_emih!I6=0,0,RES_hh_emih!I6/RES_summary!I$19)</f>
        <v>17.745756221446769</v>
      </c>
      <c r="J6" s="72">
        <f>IF(RES_hh_emih!J6=0,0,RES_hh_emih!J6/RES_summary!J$19)</f>
        <v>75.503552472583962</v>
      </c>
      <c r="K6" s="72">
        <f>IF(RES_hh_emih!K6=0,0,RES_hh_emih!K6/RES_summary!K$19)</f>
        <v>40.425954025368</v>
      </c>
      <c r="L6" s="72">
        <f>IF(RES_hh_emih!L6=0,0,RES_hh_emih!L6/RES_summary!L$19)</f>
        <v>43.961180083914705</v>
      </c>
      <c r="M6" s="72">
        <f>IF(RES_hh_emih!M6=0,0,RES_hh_emih!M6/RES_summary!M$19)</f>
        <v>42.841953489264114</v>
      </c>
      <c r="N6" s="72">
        <f>IF(RES_hh_emih!N6=0,0,RES_hh_emih!N6/RES_summary!N$19)</f>
        <v>43.366551815491633</v>
      </c>
      <c r="O6" s="72">
        <f>IF(RES_hh_emih!O6=0,0,RES_hh_emih!O6/RES_summary!O$19)</f>
        <v>40.400551604456233</v>
      </c>
      <c r="P6" s="72">
        <f>IF(RES_hh_emih!P6=0,0,RES_hh_emih!P6/RES_summary!P$19)</f>
        <v>31.225757800483528</v>
      </c>
      <c r="Q6" s="72">
        <f>IF(RES_hh_emih!Q6=0,0,RES_hh_emih!Q6/RES_summary!Q$19)</f>
        <v>42.851658182451992</v>
      </c>
      <c r="R6" s="72">
        <f>IF(RES_hh_emih!R6=0,0,RES_hh_emih!R6/RES_summary!R$19)</f>
        <v>41.21414089472195</v>
      </c>
      <c r="S6" s="72">
        <f>IF(RES_hh_emih!S6=0,0,RES_hh_emih!S6/RES_summary!S$19)</f>
        <v>38.479369142031999</v>
      </c>
      <c r="T6" s="72">
        <f>IF(RES_hh_emih!T6=0,0,RES_hh_emih!T6/RES_summary!T$19)</f>
        <v>35.160269661884783</v>
      </c>
      <c r="U6" s="72">
        <f>IF(RES_hh_emih!U6=0,0,RES_hh_emih!U6/RES_summary!U$19)</f>
        <v>37.187421534875703</v>
      </c>
      <c r="V6" s="72">
        <f>IF(RES_hh_emih!V6=0,0,RES_hh_emih!V6/RES_summary!V$19)</f>
        <v>36.520194914408719</v>
      </c>
      <c r="W6" s="72">
        <f>IF(RES_hh_emih!W6=0,0,RES_hh_emih!W6/RES_summary!W$19)</f>
        <v>39.123305671185761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41.987011635010724</v>
      </c>
      <c r="C7" s="72">
        <f>IF(RES_hh_emih!C7=0,0,RES_hh_emih!C7/RES_summary!C$19)</f>
        <v>46.044558174741184</v>
      </c>
      <c r="D7" s="72">
        <f>IF(RES_hh_emih!D7=0,0,RES_hh_emih!D7/RES_summary!D$19)</f>
        <v>52.615913415989674</v>
      </c>
      <c r="E7" s="72">
        <f>IF(RES_hh_emih!E7=0,0,RES_hh_emih!E7/RES_summary!E$19)</f>
        <v>55.72999189142179</v>
      </c>
      <c r="F7" s="72">
        <f>IF(RES_hh_emih!F7=0,0,RES_hh_emih!F7/RES_summary!F$19)</f>
        <v>57.798998231308246</v>
      </c>
      <c r="G7" s="72">
        <f>IF(RES_hh_emih!G7=0,0,RES_hh_emih!G7/RES_summary!G$19)</f>
        <v>58.814488349042499</v>
      </c>
      <c r="H7" s="72">
        <f>IF(RES_hh_emih!H7=0,0,RES_hh_emih!H7/RES_summary!H$19)</f>
        <v>55.945268783916354</v>
      </c>
      <c r="I7" s="72">
        <f>IF(RES_hh_emih!I7=0,0,RES_hh_emih!I7/RES_summary!I$19)</f>
        <v>52.26065654513156</v>
      </c>
      <c r="J7" s="72">
        <f>IF(RES_hh_emih!J7=0,0,RES_hh_emih!J7/RES_summary!J$19)</f>
        <v>50.871463432602077</v>
      </c>
      <c r="K7" s="72">
        <f>IF(RES_hh_emih!K7=0,0,RES_hh_emih!K7/RES_summary!K$19)</f>
        <v>57.089646570086906</v>
      </c>
      <c r="L7" s="72">
        <f>IF(RES_hh_emih!L7=0,0,RES_hh_emih!L7/RES_summary!L$19)</f>
        <v>60.211572744006389</v>
      </c>
      <c r="M7" s="72">
        <f>IF(RES_hh_emih!M7=0,0,RES_hh_emih!M7/RES_summary!M$19)</f>
        <v>59.158792760410051</v>
      </c>
      <c r="N7" s="72">
        <f>IF(RES_hh_emih!N7=0,0,RES_hh_emih!N7/RES_summary!N$19)</f>
        <v>52.557425335855925</v>
      </c>
      <c r="O7" s="72">
        <f>IF(RES_hh_emih!O7=0,0,RES_hh_emih!O7/RES_summary!O$19)</f>
        <v>48.883518132425245</v>
      </c>
      <c r="P7" s="72">
        <f>IF(RES_hh_emih!P7=0,0,RES_hh_emih!P7/RES_summary!P$19)</f>
        <v>40.591891960451584</v>
      </c>
      <c r="Q7" s="72">
        <f>IF(RES_hh_emih!Q7=0,0,RES_hh_emih!Q7/RES_summary!Q$19)</f>
        <v>49.54227686956002</v>
      </c>
      <c r="R7" s="72">
        <f>IF(RES_hh_emih!R7=0,0,RES_hh_emih!R7/RES_summary!R$19)</f>
        <v>48.12851493422162</v>
      </c>
      <c r="S7" s="72">
        <f>IF(RES_hh_emih!S7=0,0,RES_hh_emih!S7/RES_summary!S$19)</f>
        <v>48.570740104498007</v>
      </c>
      <c r="T7" s="72">
        <f>IF(RES_hh_emih!T7=0,0,RES_hh_emih!T7/RES_summary!T$19)</f>
        <v>44.333044737777691</v>
      </c>
      <c r="U7" s="72">
        <f>IF(RES_hh_emih!U7=0,0,RES_hh_emih!U7/RES_summary!U$19)</f>
        <v>37.572925016132459</v>
      </c>
      <c r="V7" s="72">
        <f>IF(RES_hh_emih!V7=0,0,RES_hh_emih!V7/RES_summary!V$19)</f>
        <v>48.989678302741183</v>
      </c>
      <c r="W7" s="72">
        <f>IF(RES_hh_emih!W7=0,0,RES_hh_emih!W7/RES_summary!W$19)</f>
        <v>40.380369141051965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28.806314117109796</v>
      </c>
      <c r="C8" s="72">
        <f>IF(RES_hh_emih!C8=0,0,RES_hh_emih!C8/RES_summary!C$19)</f>
        <v>33.234691597259548</v>
      </c>
      <c r="D8" s="72">
        <f>IF(RES_hh_emih!D8=0,0,RES_hh_emih!D8/RES_summary!D$19)</f>
        <v>32.331017527468241</v>
      </c>
      <c r="E8" s="72">
        <f>IF(RES_hh_emih!E8=0,0,RES_hh_emih!E8/RES_summary!E$19)</f>
        <v>37.167221190627771</v>
      </c>
      <c r="F8" s="72">
        <f>IF(RES_hh_emih!F8=0,0,RES_hh_emih!F8/RES_summary!F$19)</f>
        <v>36.023867720515042</v>
      </c>
      <c r="G8" s="72">
        <f>IF(RES_hh_emih!G8=0,0,RES_hh_emih!G8/RES_summary!G$19)</f>
        <v>38.527596179809343</v>
      </c>
      <c r="H8" s="72">
        <f>IF(RES_hh_emih!H8=0,0,RES_hh_emih!H8/RES_summary!H$19)</f>
        <v>34.883119843462339</v>
      </c>
      <c r="I8" s="72">
        <f>IF(RES_hh_emih!I8=0,0,RES_hh_emih!I8/RES_summary!I$19)</f>
        <v>32.1013074074271</v>
      </c>
      <c r="J8" s="72">
        <f>IF(RES_hh_emih!J8=0,0,RES_hh_emih!J8/RES_summary!J$19)</f>
        <v>33.758095695205078</v>
      </c>
      <c r="K8" s="72">
        <f>IF(RES_hh_emih!K8=0,0,RES_hh_emih!K8/RES_summary!K$19)</f>
        <v>34.750430119031876</v>
      </c>
      <c r="L8" s="72">
        <f>IF(RES_hh_emih!L8=0,0,RES_hh_emih!L8/RES_summary!L$19)</f>
        <v>37.03178386934573</v>
      </c>
      <c r="M8" s="72">
        <f>IF(RES_hh_emih!M8=0,0,RES_hh_emih!M8/RES_summary!M$19)</f>
        <v>34.770801403503164</v>
      </c>
      <c r="N8" s="72">
        <f>IF(RES_hh_emih!N8=0,0,RES_hh_emih!N8/RES_summary!N$19)</f>
        <v>33.405351453214145</v>
      </c>
      <c r="O8" s="72">
        <f>IF(RES_hh_emih!O8=0,0,RES_hh_emih!O8/RES_summary!O$19)</f>
        <v>32.76209871495476</v>
      </c>
      <c r="P8" s="72">
        <f>IF(RES_hh_emih!P8=0,0,RES_hh_emih!P8/RES_summary!P$19)</f>
        <v>28.780804204629046</v>
      </c>
      <c r="Q8" s="72">
        <f>IF(RES_hh_emih!Q8=0,0,RES_hh_emih!Q8/RES_summary!Q$19)</f>
        <v>30.585294001941072</v>
      </c>
      <c r="R8" s="72">
        <f>IF(RES_hh_emih!R8=0,0,RES_hh_emih!R8/RES_summary!R$19)</f>
        <v>31.276634299129149</v>
      </c>
      <c r="S8" s="72">
        <f>IF(RES_hh_emih!S8=0,0,RES_hh_emih!S8/RES_summary!S$19)</f>
        <v>30.869243053110363</v>
      </c>
      <c r="T8" s="72">
        <f>IF(RES_hh_emih!T8=0,0,RES_hh_emih!T8/RES_summary!T$19)</f>
        <v>28.933826090070774</v>
      </c>
      <c r="U8" s="72">
        <f>IF(RES_hh_emih!U8=0,0,RES_hh_emih!U8/RES_summary!U$19)</f>
        <v>27.659300492116888</v>
      </c>
      <c r="V8" s="72">
        <f>IF(RES_hh_emih!V8=0,0,RES_hh_emih!V8/RES_summary!V$19)</f>
        <v>28.713362871063673</v>
      </c>
      <c r="W8" s="72">
        <f>IF(RES_hh_emih!W8=0,0,RES_hh_emih!W8/RES_summary!W$19)</f>
        <v>30.419496437627345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1.3877988604436124</v>
      </c>
      <c r="C17" s="69">
        <f>IF(RES_hh_emih!C17=0,0,RES_hh_emih!C17/RES_summary!C$19)</f>
        <v>1.397805967388368</v>
      </c>
      <c r="D17" s="69">
        <f>IF(RES_hh_emih!D17=0,0,RES_hh_emih!D17/RES_summary!D$19)</f>
        <v>1.4904127535917744</v>
      </c>
      <c r="E17" s="69">
        <f>IF(RES_hh_emih!E17=0,0,RES_hh_emih!E17/RES_summary!E$19)</f>
        <v>1.4692278123712275</v>
      </c>
      <c r="F17" s="69">
        <f>IF(RES_hh_emih!F17=0,0,RES_hh_emih!F17/RES_summary!F$19)</f>
        <v>1.5320822660062843</v>
      </c>
      <c r="G17" s="69">
        <f>IF(RES_hh_emih!G17=0,0,RES_hh_emih!G17/RES_summary!G$19)</f>
        <v>1.568434256669996</v>
      </c>
      <c r="H17" s="69">
        <f>IF(RES_hh_emih!H17=0,0,RES_hh_emih!H17/RES_summary!H$19)</f>
        <v>1.621665712492655</v>
      </c>
      <c r="I17" s="69">
        <f>IF(RES_hh_emih!I17=0,0,RES_hh_emih!I17/RES_summary!I$19)</f>
        <v>1.541966848107917</v>
      </c>
      <c r="J17" s="69">
        <f>IF(RES_hh_emih!J17=0,0,RES_hh_emih!J17/RES_summary!J$19)</f>
        <v>1.5929093445574032</v>
      </c>
      <c r="K17" s="69">
        <f>IF(RES_hh_emih!K17=0,0,RES_hh_emih!K17/RES_summary!K$19)</f>
        <v>1.5533549244467098</v>
      </c>
      <c r="L17" s="69">
        <f>IF(RES_hh_emih!L17=0,0,RES_hh_emih!L17/RES_summary!L$19)</f>
        <v>1.5193939666845038</v>
      </c>
      <c r="M17" s="69">
        <f>IF(RES_hh_emih!M17=0,0,RES_hh_emih!M17/RES_summary!M$19)</f>
        <v>1.3193945016762489</v>
      </c>
      <c r="N17" s="69">
        <f>IF(RES_hh_emih!N17=0,0,RES_hh_emih!N17/RES_summary!N$19)</f>
        <v>1.2572469364584093</v>
      </c>
      <c r="O17" s="69">
        <f>IF(RES_hh_emih!O17=0,0,RES_hh_emih!O17/RES_summary!O$19)</f>
        <v>1.1792094514298797</v>
      </c>
      <c r="P17" s="69">
        <f>IF(RES_hh_emih!P17=0,0,RES_hh_emih!P17/RES_summary!P$19)</f>
        <v>1.1401170427309923</v>
      </c>
      <c r="Q17" s="69">
        <f>IF(RES_hh_emih!Q17=0,0,RES_hh_emih!Q17/RES_summary!Q$19)</f>
        <v>1.0489086282126368</v>
      </c>
      <c r="R17" s="69">
        <f>IF(RES_hh_emih!R17=0,0,RES_hh_emih!R17/RES_summary!R$19)</f>
        <v>1.0878341074414697</v>
      </c>
      <c r="S17" s="69">
        <f>IF(RES_hh_emih!S17=0,0,RES_hh_emih!S17/RES_summary!S$19)</f>
        <v>1.1465750255634299</v>
      </c>
      <c r="T17" s="69">
        <f>IF(RES_hh_emih!T17=0,0,RES_hh_emih!T17/RES_summary!T$19)</f>
        <v>1.1345265965137392</v>
      </c>
      <c r="U17" s="69">
        <f>IF(RES_hh_emih!U17=0,0,RES_hh_emih!U17/RES_summary!U$19)</f>
        <v>1.100245441338501</v>
      </c>
      <c r="V17" s="69">
        <f>IF(RES_hh_emih!V17=0,0,RES_hh_emih!V17/RES_summary!V$19)</f>
        <v>1.1161576252415728</v>
      </c>
      <c r="W17" s="69">
        <f>IF(RES_hh_emih!W17=0,0,RES_hh_emih!W17/RES_summary!W$19)</f>
        <v>1.1640645474052933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8.4983798550641989</v>
      </c>
      <c r="C18" s="72">
        <f>IF(RES_hh_emih!C18=0,0,RES_hh_emih!C18/RES_summary!C$19)</f>
        <v>4.4331898998976875</v>
      </c>
      <c r="D18" s="72">
        <f>IF(RES_hh_emih!D18=0,0,RES_hh_emih!D18/RES_summary!D$19)</f>
        <v>6.6658467437484044</v>
      </c>
      <c r="E18" s="72">
        <f>IF(RES_hh_emih!E18=0,0,RES_hh_emih!E18/RES_summary!E$19)</f>
        <v>8.6364446291063182</v>
      </c>
      <c r="F18" s="72">
        <f>IF(RES_hh_emih!F18=0,0,RES_hh_emih!F18/RES_summary!F$19)</f>
        <v>6.3722789697318856</v>
      </c>
      <c r="G18" s="72">
        <f>IF(RES_hh_emih!G18=0,0,RES_hh_emih!G18/RES_summary!G$19)</f>
        <v>9.6446118810403441</v>
      </c>
      <c r="H18" s="72">
        <f>IF(RES_hh_emih!H18=0,0,RES_hh_emih!H18/RES_summary!H$19)</f>
        <v>8.8576574155495802</v>
      </c>
      <c r="I18" s="72">
        <f>IF(RES_hh_emih!I18=0,0,RES_hh_emih!I18/RES_summary!I$19)</f>
        <v>5.3169713034391499</v>
      </c>
      <c r="J18" s="72">
        <f>IF(RES_hh_emih!J18=0,0,RES_hh_emih!J18/RES_summary!J$19)</f>
        <v>5.6859698705190596</v>
      </c>
      <c r="K18" s="72">
        <f>IF(RES_hh_emih!K18=0,0,RES_hh_emih!K18/RES_summary!K$19)</f>
        <v>4.5582840945243959</v>
      </c>
      <c r="L18" s="72">
        <f>IF(RES_hh_emih!L18=0,0,RES_hh_emih!L18/RES_summary!L$19)</f>
        <v>8.5698754673497888</v>
      </c>
      <c r="M18" s="72">
        <f>IF(RES_hh_emih!M18=0,0,RES_hh_emih!M18/RES_summary!M$19)</f>
        <v>7.8462947622492152</v>
      </c>
      <c r="N18" s="72">
        <f>IF(RES_hh_emih!N18=0,0,RES_hh_emih!N18/RES_summary!N$19)</f>
        <v>8.1621460473957796</v>
      </c>
      <c r="O18" s="72">
        <f>IF(RES_hh_emih!O18=0,0,RES_hh_emih!O18/RES_summary!O$19)</f>
        <v>8.5739557501219963</v>
      </c>
      <c r="P18" s="72">
        <f>IF(RES_hh_emih!P18=0,0,RES_hh_emih!P18/RES_summary!P$19)</f>
        <v>7.7931001848280586</v>
      </c>
      <c r="Q18" s="72">
        <f>IF(RES_hh_emih!Q18=0,0,RES_hh_emih!Q18/RES_summary!Q$19)</f>
        <v>6.284073743783301</v>
      </c>
      <c r="R18" s="72">
        <f>IF(RES_hh_emih!R18=0,0,RES_hh_emih!R18/RES_summary!R$19)</f>
        <v>5.1090320680538781</v>
      </c>
      <c r="S18" s="72">
        <f>IF(RES_hh_emih!S18=0,0,RES_hh_emih!S18/RES_summary!S$19)</f>
        <v>7.6500260135280547</v>
      </c>
      <c r="T18" s="72">
        <f>IF(RES_hh_emih!T18=0,0,RES_hh_emih!T18/RES_summary!T$19)</f>
        <v>7.7574732304461405</v>
      </c>
      <c r="U18" s="72">
        <f>IF(RES_hh_emih!U18=0,0,RES_hh_emih!U18/RES_summary!U$19)</f>
        <v>6.0474940812995479</v>
      </c>
      <c r="V18" s="72">
        <f>IF(RES_hh_emih!V18=0,0,RES_hh_emih!V18/RES_summary!V$19)</f>
        <v>6.9976107710194535</v>
      </c>
      <c r="W18" s="72">
        <f>IF(RES_hh_emih!W18=0,0,RES_hh_emih!W18/RES_summary!W$19)</f>
        <v>6.6558581736342326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4.7338318719338499</v>
      </c>
      <c r="C19" s="72">
        <f>IF(RES_hh_emih!C19=0,0,RES_hh_emih!C19/RES_summary!C$19)</f>
        <v>4.9292489221519116</v>
      </c>
      <c r="D19" s="72">
        <f>IF(RES_hh_emih!D19=0,0,RES_hh_emih!D19/RES_summary!D$19)</f>
        <v>4.7859900751708588</v>
      </c>
      <c r="E19" s="72">
        <f>IF(RES_hh_emih!E19=0,0,RES_hh_emih!E19/RES_summary!E$19)</f>
        <v>5.1228654877640238</v>
      </c>
      <c r="F19" s="72">
        <f>IF(RES_hh_emih!F19=0,0,RES_hh_emih!F19/RES_summary!F$19)</f>
        <v>5.1489753081615648</v>
      </c>
      <c r="G19" s="72">
        <f>IF(RES_hh_emih!G19=0,0,RES_hh_emih!G19/RES_summary!G$19)</f>
        <v>5.2110272238163091</v>
      </c>
      <c r="H19" s="72">
        <f>IF(RES_hh_emih!H19=0,0,RES_hh_emih!H19/RES_summary!H$19)</f>
        <v>5.3397166971072316</v>
      </c>
      <c r="I19" s="72">
        <f>IF(RES_hh_emih!I19=0,0,RES_hh_emih!I19/RES_summary!I$19)</f>
        <v>5.1921696558519121</v>
      </c>
      <c r="J19" s="72">
        <f>IF(RES_hh_emih!J19=0,0,RES_hh_emih!J19/RES_summary!J$19)</f>
        <v>5.7633895413776015</v>
      </c>
      <c r="K19" s="72">
        <f>IF(RES_hh_emih!K19=0,0,RES_hh_emih!K19/RES_summary!K$19)</f>
        <v>6.1464989611042613</v>
      </c>
      <c r="L19" s="72">
        <f>IF(RES_hh_emih!L19=0,0,RES_hh_emih!L19/RES_summary!L$19)</f>
        <v>5.6944795659175114</v>
      </c>
      <c r="M19" s="72">
        <f>IF(RES_hh_emih!M19=0,0,RES_hh_emih!M19/RES_summary!M$19)</f>
        <v>5.0598681555037146</v>
      </c>
      <c r="N19" s="72">
        <f>IF(RES_hh_emih!N19=0,0,RES_hh_emih!N19/RES_summary!N$19)</f>
        <v>4.9049554562672943</v>
      </c>
      <c r="O19" s="72">
        <f>IF(RES_hh_emih!O19=0,0,RES_hh_emih!O19/RES_summary!O$19)</f>
        <v>4.9099454013479997</v>
      </c>
      <c r="P19" s="72">
        <f>IF(RES_hh_emih!P19=0,0,RES_hh_emih!P19/RES_summary!P$19)</f>
        <v>4.5193617753191937</v>
      </c>
      <c r="Q19" s="72">
        <f>IF(RES_hh_emih!Q19=0,0,RES_hh_emih!Q19/RES_summary!Q$19)</f>
        <v>4.4944893119756069</v>
      </c>
      <c r="R19" s="72">
        <f>IF(RES_hh_emih!R19=0,0,RES_hh_emih!R19/RES_summary!R$19)</f>
        <v>4.6402222286950678</v>
      </c>
      <c r="S19" s="72">
        <f>IF(RES_hh_emih!S19=0,0,RES_hh_emih!S19/RES_summary!S$19)</f>
        <v>4.4771370120482405</v>
      </c>
      <c r="T19" s="72">
        <f>IF(RES_hh_emih!T19=0,0,RES_hh_emih!T19/RES_summary!T$19)</f>
        <v>4.195212750099838</v>
      </c>
      <c r="U19" s="72">
        <f>IF(RES_hh_emih!U19=0,0,RES_hh_emih!U19/RES_summary!U$19)</f>
        <v>4.3468811821225248</v>
      </c>
      <c r="V19" s="72">
        <f>IF(RES_hh_emih!V19=0,0,RES_hh_emih!V19/RES_summary!V$19)</f>
        <v>4.172091062311563</v>
      </c>
      <c r="W19" s="72">
        <f>IF(RES_hh_emih!W19=0,0,RES_hh_emih!W19/RES_summary!W$19)</f>
        <v>4.3063740893121203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5.7984261235768457</v>
      </c>
      <c r="C20" s="72">
        <f>IF(RES_hh_emih!C20=0,0,RES_hh_emih!C20/RES_summary!C$19)</f>
        <v>5.8504948417267437</v>
      </c>
      <c r="D20" s="72">
        <f>IF(RES_hh_emih!D20=0,0,RES_hh_emih!D20/RES_summary!D$19)</f>
        <v>6.8271224502411805</v>
      </c>
      <c r="E20" s="72">
        <f>IF(RES_hh_emih!E20=0,0,RES_hh_emih!E20/RES_summary!E$19)</f>
        <v>6.5777550803537368</v>
      </c>
      <c r="F20" s="72">
        <f>IF(RES_hh_emih!F20=0,0,RES_hh_emih!F20/RES_summary!F$19)</f>
        <v>7.0262318891506439</v>
      </c>
      <c r="G20" s="72">
        <f>IF(RES_hh_emih!G20=0,0,RES_hh_emih!G20/RES_summary!G$19)</f>
        <v>6.9097539456681831</v>
      </c>
      <c r="H20" s="72">
        <f>IF(RES_hh_emih!H20=0,0,RES_hh_emih!H20/RES_summary!H$19)</f>
        <v>7.3299852755365551</v>
      </c>
      <c r="I20" s="72">
        <f>IF(RES_hh_emih!I20=0,0,RES_hh_emih!I20/RES_summary!I$19)</f>
        <v>7.2722708736144952</v>
      </c>
      <c r="J20" s="72">
        <f>IF(RES_hh_emih!J20=0,0,RES_hh_emih!J20/RES_summary!J$19)</f>
        <v>6.7127399113796118</v>
      </c>
      <c r="K20" s="72">
        <f>IF(RES_hh_emih!K20=0,0,RES_hh_emih!K20/RES_summary!K$19)</f>
        <v>7.4916382312113425</v>
      </c>
      <c r="L20" s="72">
        <f>IF(RES_hh_emih!L20=0,0,RES_hh_emih!L20/RES_summary!L$19)</f>
        <v>7.5005663177316144</v>
      </c>
      <c r="M20" s="72">
        <f>IF(RES_hh_emih!M20=0,0,RES_hh_emih!M20/RES_summary!M$19)</f>
        <v>6.0194501108026239</v>
      </c>
      <c r="N20" s="72">
        <f>IF(RES_hh_emih!N20=0,0,RES_hh_emih!N20/RES_summary!N$19)</f>
        <v>6.3886635912681724</v>
      </c>
      <c r="O20" s="72">
        <f>IF(RES_hh_emih!O20=0,0,RES_hh_emih!O20/RES_summary!O$19)</f>
        <v>6.3864871370086558</v>
      </c>
      <c r="P20" s="72">
        <f>IF(RES_hh_emih!P20=0,0,RES_hh_emih!P20/RES_summary!P$19)</f>
        <v>6.1024904768968531</v>
      </c>
      <c r="Q20" s="72">
        <f>IF(RES_hh_emih!Q20=0,0,RES_hh_emih!Q20/RES_summary!Q$19)</f>
        <v>5.77899451713649</v>
      </c>
      <c r="R20" s="72">
        <f>IF(RES_hh_emih!R20=0,0,RES_hh_emih!R20/RES_summary!R$19)</f>
        <v>5.0678192252501777</v>
      </c>
      <c r="S20" s="72">
        <f>IF(RES_hh_emih!S20=0,0,RES_hh_emih!S20/RES_summary!S$19)</f>
        <v>6.3329967496796726</v>
      </c>
      <c r="T20" s="72">
        <f>IF(RES_hh_emih!T20=0,0,RES_hh_emih!T20/RES_summary!T$19)</f>
        <v>6.3823911453366193</v>
      </c>
      <c r="U20" s="72">
        <f>IF(RES_hh_emih!U20=0,0,RES_hh_emih!U20/RES_summary!U$19)</f>
        <v>4.7818791031958749</v>
      </c>
      <c r="V20" s="72">
        <f>IF(RES_hh_emih!V20=0,0,RES_hh_emih!V20/RES_summary!V$19)</f>
        <v>5.3501007250158583</v>
      </c>
      <c r="W20" s="72">
        <f>IF(RES_hh_emih!W20=0,0,RES_hh_emih!W20/RES_summary!W$19)</f>
        <v>5.3358806083096342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4.6121155576935813</v>
      </c>
      <c r="C21" s="72">
        <f>IF(RES_hh_emih!C21=0,0,RES_hh_emih!C21/RES_summary!C$19)</f>
        <v>4.5798888977474252</v>
      </c>
      <c r="D21" s="72">
        <f>IF(RES_hh_emih!D21=0,0,RES_hh_emih!D21/RES_summary!D$19)</f>
        <v>4.7069268985564241</v>
      </c>
      <c r="E21" s="72">
        <f>IF(RES_hh_emih!E21=0,0,RES_hh_emih!E21/RES_summary!E$19)</f>
        <v>4.5179884978166296</v>
      </c>
      <c r="F21" s="72">
        <f>IF(RES_hh_emih!F21=0,0,RES_hh_emih!F21/RES_summary!F$19)</f>
        <v>4.7406970749167661</v>
      </c>
      <c r="G21" s="72">
        <f>IF(RES_hh_emih!G21=0,0,RES_hh_emih!G21/RES_summary!G$19)</f>
        <v>4.9673933560810131</v>
      </c>
      <c r="H21" s="72">
        <f>IF(RES_hh_emih!H21=0,0,RES_hh_emih!H21/RES_summary!H$19)</f>
        <v>5.148747849360336</v>
      </c>
      <c r="I21" s="72">
        <f>IF(RES_hh_emih!I21=0,0,RES_hh_emih!I21/RES_summary!I$19)</f>
        <v>4.8655148430753972</v>
      </c>
      <c r="J21" s="72">
        <f>IF(RES_hh_emih!J21=0,0,RES_hh_emih!J21/RES_summary!J$19)</f>
        <v>5.1301569652021399</v>
      </c>
      <c r="K21" s="72">
        <f>IF(RES_hh_emih!K21=0,0,RES_hh_emih!K21/RES_summary!K$19)</f>
        <v>4.87163792320532</v>
      </c>
      <c r="L21" s="72">
        <f>IF(RES_hh_emih!L21=0,0,RES_hh_emih!L21/RES_summary!L$19)</f>
        <v>4.8897580263005196</v>
      </c>
      <c r="M21" s="72">
        <f>IF(RES_hh_emih!M21=0,0,RES_hh_emih!M21/RES_summary!M$19)</f>
        <v>4.4910365849760483</v>
      </c>
      <c r="N21" s="72">
        <f>IF(RES_hh_emih!N21=0,0,RES_hh_emih!N21/RES_summary!N$19)</f>
        <v>4.3977157938702671</v>
      </c>
      <c r="O21" s="72">
        <f>IF(RES_hh_emih!O21=0,0,RES_hh_emih!O21/RES_summary!O$19)</f>
        <v>4.2218017191134312</v>
      </c>
      <c r="P21" s="72">
        <f>IF(RES_hh_emih!P21=0,0,RES_hh_emih!P21/RES_summary!P$19)</f>
        <v>4.2315491607227109</v>
      </c>
      <c r="Q21" s="72">
        <f>IF(RES_hh_emih!Q21=0,0,RES_hh_emih!Q21/RES_summary!Q$19)</f>
        <v>3.9417083298500915</v>
      </c>
      <c r="R21" s="72">
        <f>IF(RES_hh_emih!R21=0,0,RES_hh_emih!R21/RES_summary!R$19)</f>
        <v>4.1082660074193136</v>
      </c>
      <c r="S21" s="72">
        <f>IF(RES_hh_emih!S21=0,0,RES_hh_emih!S21/RES_summary!S$19)</f>
        <v>4.1754149712478172</v>
      </c>
      <c r="T21" s="72">
        <f>IF(RES_hh_emih!T21=0,0,RES_hh_emih!T21/RES_summary!T$19)</f>
        <v>4.0314973121800239</v>
      </c>
      <c r="U21" s="72">
        <f>IF(RES_hh_emih!U21=0,0,RES_hh_emih!U21/RES_summary!U$19)</f>
        <v>3.9254155763678567</v>
      </c>
      <c r="V21" s="72">
        <f>IF(RES_hh_emih!V21=0,0,RES_hh_emih!V21/RES_summary!V$19)</f>
        <v>3.9370858146841314</v>
      </c>
      <c r="W21" s="72">
        <f>IF(RES_hh_emih!W21=0,0,RES_hh_emih!W21/RES_summary!W$19)</f>
        <v>4.0875498637263741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1.3272899158142839</v>
      </c>
      <c r="C27" s="69">
        <f>IF(RES_hh_emih!C27=0,0,RES_hh_emih!C27/RES_summary!C$19)</f>
        <v>1.7034525173089716</v>
      </c>
      <c r="D27" s="69">
        <f>IF(RES_hh_emih!D27=0,0,RES_hh_emih!D27/RES_summary!D$19)</f>
        <v>1.5621820667391166</v>
      </c>
      <c r="E27" s="69">
        <f>IF(RES_hh_emih!E27=0,0,RES_hh_emih!E27/RES_summary!E$19)</f>
        <v>1.9719727509057974</v>
      </c>
      <c r="F27" s="69">
        <f>IF(RES_hh_emih!F27=0,0,RES_hh_emih!F27/RES_summary!F$19)</f>
        <v>1.8749381717045026</v>
      </c>
      <c r="G27" s="69">
        <f>IF(RES_hh_emih!G27=0,0,RES_hh_emih!G27/RES_summary!G$19)</f>
        <v>1.9519268792163205</v>
      </c>
      <c r="H27" s="69">
        <f>IF(RES_hh_emih!H27=0,0,RES_hh_emih!H27/RES_summary!H$19)</f>
        <v>1.9484115082700539</v>
      </c>
      <c r="I27" s="69">
        <f>IF(RES_hh_emih!I27=0,0,RES_hh_emih!I27/RES_summary!I$19)</f>
        <v>2.1117640869573968</v>
      </c>
      <c r="J27" s="69">
        <f>IF(RES_hh_emih!J27=0,0,RES_hh_emih!J27/RES_summary!J$19)</f>
        <v>2.103564269319143</v>
      </c>
      <c r="K27" s="69">
        <f>IF(RES_hh_emih!K27=0,0,RES_hh_emih!K27/RES_summary!K$19)</f>
        <v>2.4366891774467931</v>
      </c>
      <c r="L27" s="69">
        <f>IF(RES_hh_emih!L27=0,0,RES_hh_emih!L27/RES_summary!L$19)</f>
        <v>2.2871986649602278</v>
      </c>
      <c r="M27" s="69">
        <f>IF(RES_hh_emih!M27=0,0,RES_hh_emih!M27/RES_summary!M$19)</f>
        <v>2.0276003935787479</v>
      </c>
      <c r="N27" s="69">
        <f>IF(RES_hh_emih!N27=0,0,RES_hh_emih!N27/RES_summary!N$19)</f>
        <v>1.8472698657080591</v>
      </c>
      <c r="O27" s="69">
        <f>IF(RES_hh_emih!O27=0,0,RES_hh_emih!O27/RES_summary!O$19)</f>
        <v>1.7360631494721213</v>
      </c>
      <c r="P27" s="69">
        <f>IF(RES_hh_emih!P27=0,0,RES_hh_emih!P27/RES_summary!P$19)</f>
        <v>1.5820723347846475</v>
      </c>
      <c r="Q27" s="69">
        <f>IF(RES_hh_emih!Q27=0,0,RES_hh_emih!Q27/RES_summary!Q$19)</f>
        <v>1.5314021659439179</v>
      </c>
      <c r="R27" s="69">
        <f>IF(RES_hh_emih!R27=0,0,RES_hh_emih!R27/RES_summary!R$19)</f>
        <v>1.5855626159839371</v>
      </c>
      <c r="S27" s="69">
        <f>IF(RES_hh_emih!S27=0,0,RES_hh_emih!S27/RES_summary!S$19)</f>
        <v>1.5953707927723839</v>
      </c>
      <c r="T27" s="69">
        <f>IF(RES_hh_emih!T27=0,0,RES_hh_emih!T27/RES_summary!T$19)</f>
        <v>1.5165891970558085</v>
      </c>
      <c r="U27" s="69">
        <f>IF(RES_hh_emih!U27=0,0,RES_hh_emih!U27/RES_summary!U$19)</f>
        <v>1.481906621472973</v>
      </c>
      <c r="V27" s="69">
        <f>IF(RES_hh_emih!V27=0,0,RES_hh_emih!V27/RES_summary!V$19)</f>
        <v>1.4295549273646955</v>
      </c>
      <c r="W27" s="69">
        <f>IF(RES_hh_emih!W27=0,0,RES_hh_emih!W27/RES_summary!W$19)</f>
        <v>1.4652921976886866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4.0107256767871418</v>
      </c>
      <c r="C29" s="72">
        <f>IF(RES_hh_emih!C29=0,0,RES_hh_emih!C29/RES_summary!C$19)</f>
        <v>4.7169542609708976</v>
      </c>
      <c r="D29" s="72">
        <f>IF(RES_hh_emih!D29=0,0,RES_hh_emih!D29/RES_summary!D$19)</f>
        <v>4.1150404774139293</v>
      </c>
      <c r="E29" s="72">
        <f>IF(RES_hh_emih!E29=0,0,RES_hh_emih!E29/RES_summary!E$19)</f>
        <v>4.8506113750245667</v>
      </c>
      <c r="F29" s="72">
        <f>IF(RES_hh_emih!F29=0,0,RES_hh_emih!F29/RES_summary!F$19)</f>
        <v>4.5236393453987782</v>
      </c>
      <c r="G29" s="72">
        <f>IF(RES_hh_emih!G29=0,0,RES_hh_emih!G29/RES_summary!G$19)</f>
        <v>4.5678321413609444</v>
      </c>
      <c r="H29" s="72">
        <f>IF(RES_hh_emih!H29=0,0,RES_hh_emih!H29/RES_summary!H$19)</f>
        <v>4.4743466668999012</v>
      </c>
      <c r="I29" s="72">
        <f>IF(RES_hh_emih!I29=0,0,RES_hh_emih!I29/RES_summary!I$19)</f>
        <v>4.6562567244248134</v>
      </c>
      <c r="J29" s="72">
        <f>IF(RES_hh_emih!J29=0,0,RES_hh_emih!J29/RES_summary!J$19)</f>
        <v>4.5498928742493057</v>
      </c>
      <c r="K29" s="72">
        <f>IF(RES_hh_emih!K29=0,0,RES_hh_emih!K29/RES_summary!K$19)</f>
        <v>5.2127392274811539</v>
      </c>
      <c r="L29" s="72">
        <f>IF(RES_hh_emih!L29=0,0,RES_hh_emih!L29/RES_summary!L$19)</f>
        <v>4.6794368356140223</v>
      </c>
      <c r="M29" s="72">
        <f>IF(RES_hh_emih!M29=0,0,RES_hh_emih!M29/RES_summary!M$19)</f>
        <v>4.1425120188416447</v>
      </c>
      <c r="N29" s="72">
        <f>IF(RES_hh_emih!N29=0,0,RES_hh_emih!N29/RES_summary!N$19)</f>
        <v>3.9179135124890969</v>
      </c>
      <c r="O29" s="72">
        <f>IF(RES_hh_emih!O29=0,0,RES_hh_emih!O29/RES_summary!O$19)</f>
        <v>3.8590818028291571</v>
      </c>
      <c r="P29" s="72">
        <f>IF(RES_hh_emih!P29=0,0,RES_hh_emih!P29/RES_summary!P$19)</f>
        <v>3.5339019563231684</v>
      </c>
      <c r="Q29" s="72">
        <f>IF(RES_hh_emih!Q29=0,0,RES_hh_emih!Q29/RES_summary!Q$19)</f>
        <v>3.5607642881006942</v>
      </c>
      <c r="R29" s="72">
        <f>IF(RES_hh_emih!R29=0,0,RES_hh_emih!R29/RES_summary!R$19)</f>
        <v>3.7344490473158141</v>
      </c>
      <c r="S29" s="72">
        <f>IF(RES_hh_emih!S29=0,0,RES_hh_emih!S29/RES_summary!S$19)</f>
        <v>3.6402581430504406</v>
      </c>
      <c r="T29" s="72">
        <f>IF(RES_hh_emih!T29=0,0,RES_hh_emih!T29/RES_summary!T$19)</f>
        <v>3.4223292066526003</v>
      </c>
      <c r="U29" s="72">
        <f>IF(RES_hh_emih!U29=0,0,RES_hh_emih!U29/RES_summary!U$19)</f>
        <v>3.556518785463886</v>
      </c>
      <c r="V29" s="72">
        <f>IF(RES_hh_emih!V29=0,0,RES_hh_emih!V29/RES_summary!V$19)</f>
        <v>3.4221565554422804</v>
      </c>
      <c r="W29" s="72">
        <f>IF(RES_hh_emih!W29=0,0,RES_hh_emih!W29/RES_summary!W$19)</f>
        <v>3.5339437576129424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3.5707617068647917</v>
      </c>
      <c r="C30" s="72">
        <f>IF(RES_hh_emih!C30=0,0,RES_hh_emih!C30/RES_summary!C$19)</f>
        <v>4.2641583016510083</v>
      </c>
      <c r="D30" s="72">
        <f>IF(RES_hh_emih!D30=0,0,RES_hh_emih!D30/RES_summary!D$19)</f>
        <v>3.6527013806092232</v>
      </c>
      <c r="E30" s="72">
        <f>IF(RES_hh_emih!E30=0,0,RES_hh_emih!E30/RES_summary!E$19)</f>
        <v>4.3779756713777793</v>
      </c>
      <c r="F30" s="72">
        <f>IF(RES_hh_emih!F30=0,0,RES_hh_emih!F30/RES_summary!F$19)</f>
        <v>3.9737463785180598</v>
      </c>
      <c r="G30" s="72">
        <f>IF(RES_hh_emih!G30=0,0,RES_hh_emih!G30/RES_summary!G$19)</f>
        <v>4.1585394564570226</v>
      </c>
      <c r="H30" s="72">
        <f>IF(RES_hh_emih!H30=0,0,RES_hh_emih!H30/RES_summary!H$19)</f>
        <v>4.0157414291522491</v>
      </c>
      <c r="I30" s="72">
        <f>IF(RES_hh_emih!I30=0,0,RES_hh_emih!I30/RES_summary!I$19)</f>
        <v>4.2851432326340229</v>
      </c>
      <c r="J30" s="72">
        <f>IF(RES_hh_emih!J30=0,0,RES_hh_emih!J30/RES_summary!J$19)</f>
        <v>3.9812757032101489</v>
      </c>
      <c r="K30" s="72">
        <f>IF(RES_hh_emih!K30=0,0,RES_hh_emih!K30/RES_summary!K$19)</f>
        <v>4.2970502853823209</v>
      </c>
      <c r="L30" s="72">
        <f>IF(RES_hh_emih!L30=0,0,RES_hh_emih!L30/RES_summary!L$19)</f>
        <v>4.1420261115314636</v>
      </c>
      <c r="M30" s="72">
        <f>IF(RES_hh_emih!M30=0,0,RES_hh_emih!M30/RES_summary!M$19)</f>
        <v>3.7255891998426751</v>
      </c>
      <c r="N30" s="72">
        <f>IF(RES_hh_emih!N30=0,0,RES_hh_emih!N30/RES_summary!N$19)</f>
        <v>3.5497676736263784</v>
      </c>
      <c r="O30" s="72">
        <f>IF(RES_hh_emih!O30=0,0,RES_hh_emih!O30/RES_summary!O$19)</f>
        <v>3.358605753029015</v>
      </c>
      <c r="P30" s="72">
        <f>IF(RES_hh_emih!P30=0,0,RES_hh_emih!P30/RES_summary!P$19)</f>
        <v>3.2752219234490667</v>
      </c>
      <c r="Q30" s="72">
        <f>IF(RES_hh_emih!Q30=0,0,RES_hh_emih!Q30/RES_summary!Q$19)</f>
        <v>3.1126441892536807</v>
      </c>
      <c r="R30" s="72">
        <f>IF(RES_hh_emih!R30=0,0,RES_hh_emih!R30/RES_summary!R$19)</f>
        <v>3.1684630615641249</v>
      </c>
      <c r="S30" s="72">
        <f>IF(RES_hh_emih!S30=0,0,RES_hh_emih!S30/RES_summary!S$19)</f>
        <v>3.3369924186964122</v>
      </c>
      <c r="T30" s="72">
        <f>IF(RES_hh_emih!T30=0,0,RES_hh_emih!T30/RES_summary!T$19)</f>
        <v>3.2338223712730239</v>
      </c>
      <c r="U30" s="72">
        <f>IF(RES_hh_emih!U30=0,0,RES_hh_emih!U30/RES_summary!U$19)</f>
        <v>2.9863834212995455</v>
      </c>
      <c r="V30" s="72">
        <f>IF(RES_hh_emih!V30=0,0,RES_hh_emih!V30/RES_summary!V$19)</f>
        <v>3.0531291584514109</v>
      </c>
      <c r="W30" s="72">
        <f>IF(RES_hh_emih!W30=0,0,RES_hh_emih!W30/RES_summary!W$19)</f>
        <v>3.2100852183071438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37575</v>
      </c>
      <c r="D3" s="67">
        <f t="shared" si="0"/>
        <v>36961</v>
      </c>
      <c r="E3" s="67">
        <f t="shared" si="0"/>
        <v>36788</v>
      </c>
      <c r="F3" s="67">
        <f t="shared" si="0"/>
        <v>36644</v>
      </c>
      <c r="G3" s="67">
        <f t="shared" si="0"/>
        <v>36505</v>
      </c>
      <c r="H3" s="67">
        <f t="shared" si="0"/>
        <v>36409</v>
      </c>
      <c r="I3" s="67">
        <f t="shared" si="0"/>
        <v>36335</v>
      </c>
      <c r="J3" s="67">
        <f t="shared" si="0"/>
        <v>36673</v>
      </c>
      <c r="K3" s="67">
        <f t="shared" si="0"/>
        <v>36466</v>
      </c>
      <c r="L3" s="67">
        <f t="shared" si="0"/>
        <v>36305</v>
      </c>
      <c r="M3" s="67">
        <f t="shared" si="0"/>
        <v>36269</v>
      </c>
      <c r="N3" s="67">
        <f t="shared" si="0"/>
        <v>36160</v>
      </c>
      <c r="O3" s="67">
        <f t="shared" si="0"/>
        <v>36082</v>
      </c>
      <c r="P3" s="67">
        <f t="shared" si="0"/>
        <v>35978</v>
      </c>
      <c r="Q3" s="67">
        <f t="shared" si="0"/>
        <v>35836</v>
      </c>
      <c r="R3" s="67">
        <f t="shared" si="0"/>
        <v>35667</v>
      </c>
      <c r="S3" s="67">
        <f t="shared" si="0"/>
        <v>35362</v>
      </c>
      <c r="T3" s="67">
        <f t="shared" si="0"/>
        <v>35246</v>
      </c>
      <c r="U3" s="67">
        <f t="shared" si="0"/>
        <v>34922</v>
      </c>
      <c r="V3" s="67">
        <f t="shared" si="0"/>
        <v>36332</v>
      </c>
      <c r="W3" s="67">
        <f t="shared" si="0"/>
        <v>34710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37575</v>
      </c>
      <c r="D4" s="71">
        <f t="shared" si="1"/>
        <v>36961</v>
      </c>
      <c r="E4" s="71">
        <f t="shared" si="1"/>
        <v>36788</v>
      </c>
      <c r="F4" s="71">
        <f t="shared" si="1"/>
        <v>36644</v>
      </c>
      <c r="G4" s="71">
        <f t="shared" si="1"/>
        <v>36505</v>
      </c>
      <c r="H4" s="71">
        <f t="shared" si="1"/>
        <v>36409</v>
      </c>
      <c r="I4" s="71">
        <f t="shared" si="1"/>
        <v>36335</v>
      </c>
      <c r="J4" s="71">
        <f t="shared" si="1"/>
        <v>36673</v>
      </c>
      <c r="K4" s="71">
        <f t="shared" si="1"/>
        <v>36466</v>
      </c>
      <c r="L4" s="71">
        <f t="shared" si="1"/>
        <v>36305</v>
      </c>
      <c r="M4" s="71">
        <f t="shared" si="1"/>
        <v>36269</v>
      </c>
      <c r="N4" s="71">
        <f t="shared" si="1"/>
        <v>36160</v>
      </c>
      <c r="O4" s="71">
        <f t="shared" si="1"/>
        <v>36082</v>
      </c>
      <c r="P4" s="71">
        <f t="shared" si="1"/>
        <v>35978</v>
      </c>
      <c r="Q4" s="71">
        <f t="shared" si="1"/>
        <v>35836</v>
      </c>
      <c r="R4" s="71">
        <f t="shared" ref="R4:V4" si="2">SUM(R5:R13)</f>
        <v>35667</v>
      </c>
      <c r="S4" s="71">
        <f t="shared" si="2"/>
        <v>35362</v>
      </c>
      <c r="T4" s="71">
        <f t="shared" si="2"/>
        <v>35246</v>
      </c>
      <c r="U4" s="71">
        <f t="shared" si="2"/>
        <v>34922</v>
      </c>
      <c r="V4" s="71">
        <f t="shared" si="2"/>
        <v>36332</v>
      </c>
      <c r="W4" s="71">
        <f t="shared" ref="W4" si="3">SUM(W5:W13)</f>
        <v>34710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36</v>
      </c>
      <c r="D5" s="82">
        <v>109</v>
      </c>
      <c r="E5" s="82">
        <v>212</v>
      </c>
      <c r="F5" s="82">
        <v>100</v>
      </c>
      <c r="G5" s="82">
        <v>130</v>
      </c>
      <c r="H5" s="82">
        <v>0</v>
      </c>
      <c r="I5" s="82">
        <v>0</v>
      </c>
      <c r="J5" s="82">
        <v>0</v>
      </c>
      <c r="K5" s="82">
        <v>7</v>
      </c>
      <c r="L5" s="82">
        <v>153</v>
      </c>
      <c r="M5" s="82">
        <v>139</v>
      </c>
      <c r="N5" s="82">
        <v>138</v>
      </c>
      <c r="O5" s="82">
        <v>116</v>
      </c>
      <c r="P5" s="82">
        <v>0</v>
      </c>
      <c r="Q5" s="82">
        <v>0</v>
      </c>
      <c r="R5" s="82">
        <v>0</v>
      </c>
      <c r="S5" s="82">
        <v>49</v>
      </c>
      <c r="T5" s="82">
        <v>9</v>
      </c>
      <c r="U5" s="82">
        <v>22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129</v>
      </c>
      <c r="H6" s="82">
        <v>201</v>
      </c>
      <c r="I6" s="82">
        <v>57</v>
      </c>
      <c r="J6" s="82">
        <v>190</v>
      </c>
      <c r="K6" s="82">
        <v>218</v>
      </c>
      <c r="L6" s="82">
        <v>90</v>
      </c>
      <c r="M6" s="82">
        <v>0</v>
      </c>
      <c r="N6" s="82">
        <v>128</v>
      </c>
      <c r="O6" s="82">
        <v>130</v>
      </c>
      <c r="P6" s="82">
        <v>0</v>
      </c>
      <c r="Q6" s="82">
        <v>107</v>
      </c>
      <c r="R6" s="82">
        <v>16</v>
      </c>
      <c r="S6" s="82">
        <v>0</v>
      </c>
      <c r="T6" s="82">
        <v>0</v>
      </c>
      <c r="U6" s="82">
        <v>78</v>
      </c>
      <c r="V6" s="82">
        <v>103</v>
      </c>
      <c r="W6" s="82">
        <v>118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5531</v>
      </c>
      <c r="D7" s="82">
        <v>4584</v>
      </c>
      <c r="E7" s="82">
        <v>2462</v>
      </c>
      <c r="F7" s="82">
        <v>1848</v>
      </c>
      <c r="G7" s="82">
        <v>0</v>
      </c>
      <c r="H7" s="82">
        <v>0</v>
      </c>
      <c r="I7" s="82">
        <v>0</v>
      </c>
      <c r="J7" s="82">
        <v>0</v>
      </c>
      <c r="K7" s="82">
        <v>176</v>
      </c>
      <c r="L7" s="82">
        <v>1796</v>
      </c>
      <c r="M7" s="82">
        <v>2530</v>
      </c>
      <c r="N7" s="82">
        <v>2147</v>
      </c>
      <c r="O7" s="82">
        <v>2506</v>
      </c>
      <c r="P7" s="82">
        <v>298</v>
      </c>
      <c r="Q7" s="82">
        <v>2932</v>
      </c>
      <c r="R7" s="82">
        <v>2549</v>
      </c>
      <c r="S7" s="82">
        <v>1481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8099</v>
      </c>
      <c r="D8" s="82">
        <v>8951</v>
      </c>
      <c r="E8" s="82">
        <v>9583</v>
      </c>
      <c r="F8" s="82">
        <v>10256</v>
      </c>
      <c r="G8" s="82">
        <v>10267</v>
      </c>
      <c r="H8" s="82">
        <v>10346</v>
      </c>
      <c r="I8" s="82">
        <v>9209</v>
      </c>
      <c r="J8" s="82">
        <v>10815</v>
      </c>
      <c r="K8" s="82">
        <v>8420</v>
      </c>
      <c r="L8" s="82">
        <v>7144</v>
      </c>
      <c r="M8" s="82">
        <v>5613</v>
      </c>
      <c r="N8" s="82">
        <v>5819</v>
      </c>
      <c r="O8" s="82">
        <v>5864</v>
      </c>
      <c r="P8" s="82">
        <v>5688</v>
      </c>
      <c r="Q8" s="82">
        <v>7445</v>
      </c>
      <c r="R8" s="82">
        <v>12386</v>
      </c>
      <c r="S8" s="82">
        <v>12310</v>
      </c>
      <c r="T8" s="82">
        <v>13475</v>
      </c>
      <c r="U8" s="82">
        <v>12097</v>
      </c>
      <c r="V8" s="82">
        <v>10836</v>
      </c>
      <c r="W8" s="82">
        <v>10254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20066</v>
      </c>
      <c r="D9" s="82">
        <v>19818</v>
      </c>
      <c r="E9" s="82">
        <v>19568</v>
      </c>
      <c r="F9" s="82">
        <v>18969</v>
      </c>
      <c r="G9" s="82">
        <v>20704</v>
      </c>
      <c r="H9" s="82">
        <v>20574</v>
      </c>
      <c r="I9" s="82">
        <v>21051</v>
      </c>
      <c r="J9" s="82">
        <v>19861</v>
      </c>
      <c r="K9" s="82">
        <v>22331</v>
      </c>
      <c r="L9" s="82">
        <v>22906</v>
      </c>
      <c r="M9" s="82">
        <v>24461</v>
      </c>
      <c r="N9" s="82">
        <v>24769</v>
      </c>
      <c r="O9" s="82">
        <v>24387</v>
      </c>
      <c r="P9" s="82">
        <v>29072</v>
      </c>
      <c r="Q9" s="82">
        <v>24279</v>
      </c>
      <c r="R9" s="82">
        <v>17733</v>
      </c>
      <c r="S9" s="82">
        <v>18457</v>
      </c>
      <c r="T9" s="82">
        <v>17839</v>
      </c>
      <c r="U9" s="82">
        <v>18553</v>
      </c>
      <c r="V9" s="82">
        <v>20797</v>
      </c>
      <c r="W9" s="82">
        <v>19816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2108</v>
      </c>
      <c r="D11" s="82">
        <v>1759</v>
      </c>
      <c r="E11" s="82">
        <v>3229</v>
      </c>
      <c r="F11" s="82">
        <v>2975</v>
      </c>
      <c r="G11" s="82">
        <v>3013</v>
      </c>
      <c r="H11" s="82">
        <v>3001</v>
      </c>
      <c r="I11" s="82">
        <v>3311</v>
      </c>
      <c r="J11" s="82">
        <v>3473</v>
      </c>
      <c r="K11" s="82">
        <v>3492</v>
      </c>
      <c r="L11" s="82">
        <v>3173</v>
      </c>
      <c r="M11" s="82">
        <v>3229</v>
      </c>
      <c r="N11" s="82">
        <v>2889</v>
      </c>
      <c r="O11" s="82">
        <v>2798</v>
      </c>
      <c r="P11" s="82">
        <v>0</v>
      </c>
      <c r="Q11" s="82">
        <v>238</v>
      </c>
      <c r="R11" s="82">
        <v>1864</v>
      </c>
      <c r="S11" s="82">
        <v>2233</v>
      </c>
      <c r="T11" s="82">
        <v>2822</v>
      </c>
      <c r="U11" s="82">
        <v>3050</v>
      </c>
      <c r="V11" s="82">
        <v>3017</v>
      </c>
      <c r="W11" s="82">
        <v>2843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677</v>
      </c>
      <c r="D12" s="82">
        <v>802</v>
      </c>
      <c r="E12" s="82">
        <v>1043</v>
      </c>
      <c r="F12" s="82">
        <v>1388</v>
      </c>
      <c r="G12" s="82">
        <v>1425</v>
      </c>
      <c r="H12" s="82">
        <v>1409</v>
      </c>
      <c r="I12" s="82">
        <v>1799</v>
      </c>
      <c r="J12" s="82">
        <v>1466</v>
      </c>
      <c r="K12" s="82">
        <v>1142</v>
      </c>
      <c r="L12" s="82">
        <v>652</v>
      </c>
      <c r="M12" s="82">
        <v>297</v>
      </c>
      <c r="N12" s="82">
        <v>270</v>
      </c>
      <c r="O12" s="82">
        <v>281</v>
      </c>
      <c r="P12" s="82">
        <v>918</v>
      </c>
      <c r="Q12" s="82">
        <v>834</v>
      </c>
      <c r="R12" s="82">
        <v>1119</v>
      </c>
      <c r="S12" s="82">
        <v>832</v>
      </c>
      <c r="T12" s="82">
        <v>707</v>
      </c>
      <c r="U12" s="82">
        <v>642</v>
      </c>
      <c r="V12" s="82">
        <v>631</v>
      </c>
      <c r="W12" s="82">
        <v>828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1058</v>
      </c>
      <c r="D13" s="83">
        <v>938</v>
      </c>
      <c r="E13" s="83">
        <v>691</v>
      </c>
      <c r="F13" s="83">
        <v>1108</v>
      </c>
      <c r="G13" s="83">
        <v>837</v>
      </c>
      <c r="H13" s="83">
        <v>878</v>
      </c>
      <c r="I13" s="83">
        <v>908</v>
      </c>
      <c r="J13" s="83">
        <v>868</v>
      </c>
      <c r="K13" s="83">
        <v>680</v>
      </c>
      <c r="L13" s="83">
        <v>391</v>
      </c>
      <c r="M13" s="83">
        <v>0</v>
      </c>
      <c r="N13" s="83">
        <v>0</v>
      </c>
      <c r="O13" s="83">
        <v>0</v>
      </c>
      <c r="P13" s="83">
        <v>2</v>
      </c>
      <c r="Q13" s="83">
        <v>1</v>
      </c>
      <c r="R13" s="83">
        <v>0</v>
      </c>
      <c r="S13" s="83">
        <v>0</v>
      </c>
      <c r="T13" s="83">
        <v>394</v>
      </c>
      <c r="U13" s="83">
        <v>480</v>
      </c>
      <c r="V13" s="83">
        <v>948</v>
      </c>
      <c r="W13" s="83">
        <v>851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35840</v>
      </c>
      <c r="D14" s="85">
        <f t="shared" si="4"/>
        <v>35221</v>
      </c>
      <c r="E14" s="85">
        <f t="shared" si="4"/>
        <v>35054</v>
      </c>
      <c r="F14" s="85">
        <f t="shared" si="4"/>
        <v>34148</v>
      </c>
      <c r="G14" s="85">
        <f t="shared" si="4"/>
        <v>34243</v>
      </c>
      <c r="H14" s="85">
        <f t="shared" si="4"/>
        <v>34122</v>
      </c>
      <c r="I14" s="85">
        <f t="shared" si="4"/>
        <v>33628</v>
      </c>
      <c r="J14" s="85">
        <f t="shared" si="4"/>
        <v>34339</v>
      </c>
      <c r="K14" s="85">
        <f t="shared" si="4"/>
        <v>34644</v>
      </c>
      <c r="L14" s="85">
        <f t="shared" si="4"/>
        <v>35262</v>
      </c>
      <c r="M14" s="85">
        <f t="shared" si="4"/>
        <v>35972</v>
      </c>
      <c r="N14" s="85">
        <f t="shared" si="4"/>
        <v>35890</v>
      </c>
      <c r="O14" s="85">
        <f t="shared" si="4"/>
        <v>35801</v>
      </c>
      <c r="P14" s="85">
        <f t="shared" si="4"/>
        <v>35058</v>
      </c>
      <c r="Q14" s="85">
        <f t="shared" si="4"/>
        <v>35001</v>
      </c>
      <c r="R14" s="85">
        <f t="shared" ref="R14:V14" si="5">SUM(R5:R11)</f>
        <v>34548</v>
      </c>
      <c r="S14" s="85">
        <f t="shared" si="5"/>
        <v>34530</v>
      </c>
      <c r="T14" s="85">
        <f t="shared" si="5"/>
        <v>34145</v>
      </c>
      <c r="U14" s="85">
        <f t="shared" si="5"/>
        <v>33800</v>
      </c>
      <c r="V14" s="85">
        <f t="shared" si="5"/>
        <v>34753</v>
      </c>
      <c r="W14" s="85">
        <f t="shared" ref="W14" si="6">SUM(W5:W11)</f>
        <v>33031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5120</v>
      </c>
      <c r="D15" s="71">
        <f t="shared" si="7"/>
        <v>5037</v>
      </c>
      <c r="E15" s="71">
        <f t="shared" si="7"/>
        <v>10091</v>
      </c>
      <c r="F15" s="71">
        <f t="shared" si="7"/>
        <v>13427</v>
      </c>
      <c r="G15" s="71">
        <f t="shared" si="7"/>
        <v>12093</v>
      </c>
      <c r="H15" s="71">
        <f t="shared" si="7"/>
        <v>18448</v>
      </c>
      <c r="I15" s="71">
        <f t="shared" si="7"/>
        <v>23491</v>
      </c>
      <c r="J15" s="71">
        <f t="shared" si="7"/>
        <v>14960</v>
      </c>
      <c r="K15" s="71">
        <f t="shared" si="7"/>
        <v>14555</v>
      </c>
      <c r="L15" s="71">
        <f t="shared" si="7"/>
        <v>6814</v>
      </c>
      <c r="M15" s="71">
        <f t="shared" si="7"/>
        <v>7467</v>
      </c>
      <c r="N15" s="71">
        <f t="shared" si="7"/>
        <v>8083</v>
      </c>
      <c r="O15" s="71">
        <f t="shared" si="7"/>
        <v>5348</v>
      </c>
      <c r="P15" s="71">
        <f t="shared" si="7"/>
        <v>6337</v>
      </c>
      <c r="Q15" s="71">
        <f t="shared" si="7"/>
        <v>3578</v>
      </c>
      <c r="R15" s="71">
        <f t="shared" si="7"/>
        <v>5897</v>
      </c>
      <c r="S15" s="71">
        <f t="shared" si="7"/>
        <v>2632</v>
      </c>
      <c r="T15" s="71">
        <f t="shared" si="7"/>
        <v>5906</v>
      </c>
      <c r="U15" s="71">
        <f t="shared" si="7"/>
        <v>992</v>
      </c>
      <c r="V15" s="71">
        <f t="shared" si="7"/>
        <v>9024</v>
      </c>
      <c r="W15" s="71">
        <f t="shared" si="7"/>
        <v>17454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5120</v>
      </c>
      <c r="D16" s="82">
        <v>5037</v>
      </c>
      <c r="E16" s="82">
        <v>10091</v>
      </c>
      <c r="F16" s="82">
        <v>13427</v>
      </c>
      <c r="G16" s="82">
        <v>12093</v>
      </c>
      <c r="H16" s="82">
        <v>18448</v>
      </c>
      <c r="I16" s="82">
        <v>23491</v>
      </c>
      <c r="J16" s="82">
        <v>14960</v>
      </c>
      <c r="K16" s="82">
        <v>14555</v>
      </c>
      <c r="L16" s="82">
        <v>6814</v>
      </c>
      <c r="M16" s="82">
        <v>7467</v>
      </c>
      <c r="N16" s="82">
        <v>8083</v>
      </c>
      <c r="O16" s="82">
        <v>5348</v>
      </c>
      <c r="P16" s="82">
        <v>6337</v>
      </c>
      <c r="Q16" s="82">
        <v>3578</v>
      </c>
      <c r="R16" s="82">
        <v>5897</v>
      </c>
      <c r="S16" s="82">
        <v>2632</v>
      </c>
      <c r="T16" s="82">
        <v>5906</v>
      </c>
      <c r="U16" s="82">
        <v>992</v>
      </c>
      <c r="V16" s="82">
        <v>9024</v>
      </c>
      <c r="W16" s="82">
        <v>17454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37575</v>
      </c>
      <c r="D17" s="71">
        <f t="shared" si="8"/>
        <v>36961</v>
      </c>
      <c r="E17" s="71">
        <f t="shared" si="8"/>
        <v>36788</v>
      </c>
      <c r="F17" s="71">
        <f t="shared" si="8"/>
        <v>36644</v>
      </c>
      <c r="G17" s="71">
        <f t="shared" si="8"/>
        <v>36505</v>
      </c>
      <c r="H17" s="71">
        <f t="shared" si="8"/>
        <v>36409</v>
      </c>
      <c r="I17" s="71">
        <f t="shared" si="8"/>
        <v>36335</v>
      </c>
      <c r="J17" s="71">
        <f t="shared" si="8"/>
        <v>36673</v>
      </c>
      <c r="K17" s="71">
        <f t="shared" si="8"/>
        <v>36466</v>
      </c>
      <c r="L17" s="71">
        <f t="shared" si="8"/>
        <v>36305</v>
      </c>
      <c r="M17" s="71">
        <f t="shared" si="8"/>
        <v>36269</v>
      </c>
      <c r="N17" s="71">
        <f t="shared" si="8"/>
        <v>36160</v>
      </c>
      <c r="O17" s="71">
        <f t="shared" si="8"/>
        <v>36082</v>
      </c>
      <c r="P17" s="71">
        <f t="shared" si="8"/>
        <v>35978</v>
      </c>
      <c r="Q17" s="71">
        <f t="shared" si="8"/>
        <v>35836</v>
      </c>
      <c r="R17" s="71">
        <f t="shared" ref="R17:V17" si="9">SUM(R18:R25)</f>
        <v>35667</v>
      </c>
      <c r="S17" s="71">
        <f t="shared" si="9"/>
        <v>35362</v>
      </c>
      <c r="T17" s="71">
        <f t="shared" si="9"/>
        <v>35246</v>
      </c>
      <c r="U17" s="71">
        <f t="shared" si="9"/>
        <v>34922</v>
      </c>
      <c r="V17" s="71">
        <f t="shared" si="9"/>
        <v>36332</v>
      </c>
      <c r="W17" s="71">
        <f t="shared" ref="W17" si="10">SUM(W18:W25)</f>
        <v>34710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1</v>
      </c>
      <c r="E18" s="82">
        <v>4</v>
      </c>
      <c r="F18" s="82">
        <v>3</v>
      </c>
      <c r="G18" s="82">
        <v>0</v>
      </c>
      <c r="H18" s="82">
        <v>0</v>
      </c>
      <c r="I18" s="82">
        <v>0</v>
      </c>
      <c r="J18" s="82">
        <v>0</v>
      </c>
      <c r="K18" s="82">
        <v>2</v>
      </c>
      <c r="L18" s="82">
        <v>35</v>
      </c>
      <c r="M18" s="82">
        <v>36</v>
      </c>
      <c r="N18" s="82">
        <v>52</v>
      </c>
      <c r="O18" s="82">
        <v>53</v>
      </c>
      <c r="P18" s="82">
        <v>0</v>
      </c>
      <c r="Q18" s="82">
        <v>0</v>
      </c>
      <c r="R18" s="82">
        <v>0</v>
      </c>
      <c r="S18" s="82">
        <v>2</v>
      </c>
      <c r="T18" s="82">
        <v>1</v>
      </c>
      <c r="U18" s="82">
        <v>3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1041</v>
      </c>
      <c r="D19" s="82">
        <v>1070</v>
      </c>
      <c r="E19" s="82">
        <v>1072</v>
      </c>
      <c r="F19" s="82">
        <v>915</v>
      </c>
      <c r="G19" s="82">
        <v>850</v>
      </c>
      <c r="H19" s="82">
        <v>969</v>
      </c>
      <c r="I19" s="82">
        <v>1075</v>
      </c>
      <c r="J19" s="82">
        <v>920</v>
      </c>
      <c r="K19" s="82">
        <v>1055</v>
      </c>
      <c r="L19" s="82">
        <v>947</v>
      </c>
      <c r="M19" s="82">
        <v>850</v>
      </c>
      <c r="N19" s="82">
        <v>457</v>
      </c>
      <c r="O19" s="82">
        <v>593</v>
      </c>
      <c r="P19" s="82">
        <v>804</v>
      </c>
      <c r="Q19" s="82">
        <v>947</v>
      </c>
      <c r="R19" s="82">
        <v>767</v>
      </c>
      <c r="S19" s="82">
        <v>645</v>
      </c>
      <c r="T19" s="82">
        <v>543</v>
      </c>
      <c r="U19" s="82">
        <v>505</v>
      </c>
      <c r="V19" s="82">
        <v>435</v>
      </c>
      <c r="W19" s="82">
        <v>476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173</v>
      </c>
      <c r="D20" s="82">
        <v>226</v>
      </c>
      <c r="E20" s="82">
        <v>275</v>
      </c>
      <c r="F20" s="82">
        <v>28</v>
      </c>
      <c r="G20" s="82">
        <v>0</v>
      </c>
      <c r="H20" s="82">
        <v>0</v>
      </c>
      <c r="I20" s="82">
        <v>0</v>
      </c>
      <c r="J20" s="82">
        <v>0</v>
      </c>
      <c r="K20" s="82">
        <v>59</v>
      </c>
      <c r="L20" s="82">
        <v>527</v>
      </c>
      <c r="M20" s="82">
        <v>933</v>
      </c>
      <c r="N20" s="82">
        <v>1231</v>
      </c>
      <c r="O20" s="82">
        <v>1641</v>
      </c>
      <c r="P20" s="82">
        <v>157</v>
      </c>
      <c r="Q20" s="82">
        <v>435</v>
      </c>
      <c r="R20" s="82">
        <v>371</v>
      </c>
      <c r="S20" s="82">
        <v>293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8099</v>
      </c>
      <c r="D21" s="82">
        <v>8143</v>
      </c>
      <c r="E21" s="82">
        <v>9151</v>
      </c>
      <c r="F21" s="82">
        <v>8434</v>
      </c>
      <c r="G21" s="82">
        <v>9634</v>
      </c>
      <c r="H21" s="82">
        <v>9680</v>
      </c>
      <c r="I21" s="82">
        <v>9209</v>
      </c>
      <c r="J21" s="82">
        <v>10186</v>
      </c>
      <c r="K21" s="82">
        <v>8420</v>
      </c>
      <c r="L21" s="82">
        <v>6885</v>
      </c>
      <c r="M21" s="82">
        <v>5157</v>
      </c>
      <c r="N21" s="82">
        <v>5217</v>
      </c>
      <c r="O21" s="82">
        <v>5438</v>
      </c>
      <c r="P21" s="82">
        <v>5270</v>
      </c>
      <c r="Q21" s="82">
        <v>6823</v>
      </c>
      <c r="R21" s="82">
        <v>12138</v>
      </c>
      <c r="S21" s="82">
        <v>11571</v>
      </c>
      <c r="T21" s="82">
        <v>12690</v>
      </c>
      <c r="U21" s="82">
        <v>11359</v>
      </c>
      <c r="V21" s="82">
        <v>10835</v>
      </c>
      <c r="W21" s="82">
        <v>9757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235</v>
      </c>
      <c r="D22" s="82">
        <v>438</v>
      </c>
      <c r="E22" s="82">
        <v>560</v>
      </c>
      <c r="F22" s="82">
        <v>433</v>
      </c>
      <c r="G22" s="82">
        <v>456</v>
      </c>
      <c r="H22" s="82">
        <v>430</v>
      </c>
      <c r="I22" s="82">
        <v>881</v>
      </c>
      <c r="J22" s="82">
        <v>2907</v>
      </c>
      <c r="K22" s="82">
        <v>2718</v>
      </c>
      <c r="L22" s="82">
        <v>2530</v>
      </c>
      <c r="M22" s="82">
        <v>2789</v>
      </c>
      <c r="N22" s="82">
        <v>2356</v>
      </c>
      <c r="O22" s="82">
        <v>1997</v>
      </c>
      <c r="P22" s="82">
        <v>517</v>
      </c>
      <c r="Q22" s="82">
        <v>655</v>
      </c>
      <c r="R22" s="82">
        <v>705</v>
      </c>
      <c r="S22" s="82">
        <v>1063</v>
      </c>
      <c r="T22" s="82">
        <v>965</v>
      </c>
      <c r="U22" s="82">
        <v>934</v>
      </c>
      <c r="V22" s="82">
        <v>878</v>
      </c>
      <c r="W22" s="82">
        <v>900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478</v>
      </c>
      <c r="D24" s="82">
        <v>538</v>
      </c>
      <c r="E24" s="82">
        <v>1009</v>
      </c>
      <c r="F24" s="82">
        <v>218</v>
      </c>
      <c r="G24" s="82">
        <v>327</v>
      </c>
      <c r="H24" s="82">
        <v>290</v>
      </c>
      <c r="I24" s="82">
        <v>2530</v>
      </c>
      <c r="J24" s="82">
        <v>3311</v>
      </c>
      <c r="K24" s="82">
        <v>3181</v>
      </c>
      <c r="L24" s="82">
        <v>2327</v>
      </c>
      <c r="M24" s="82">
        <v>1994</v>
      </c>
      <c r="N24" s="82">
        <v>2317</v>
      </c>
      <c r="O24" s="82">
        <v>2069</v>
      </c>
      <c r="P24" s="82">
        <v>0</v>
      </c>
      <c r="Q24" s="82">
        <v>36</v>
      </c>
      <c r="R24" s="82">
        <v>330</v>
      </c>
      <c r="S24" s="82">
        <v>572</v>
      </c>
      <c r="T24" s="82">
        <v>820</v>
      </c>
      <c r="U24" s="82">
        <v>920</v>
      </c>
      <c r="V24" s="82">
        <v>1007</v>
      </c>
      <c r="W24" s="82">
        <v>1207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27549</v>
      </c>
      <c r="D25" s="83">
        <v>26545</v>
      </c>
      <c r="E25" s="83">
        <v>24717</v>
      </c>
      <c r="F25" s="83">
        <v>26613</v>
      </c>
      <c r="G25" s="83">
        <v>25238</v>
      </c>
      <c r="H25" s="83">
        <v>25040</v>
      </c>
      <c r="I25" s="83">
        <v>22640</v>
      </c>
      <c r="J25" s="83">
        <v>19349</v>
      </c>
      <c r="K25" s="83">
        <v>21031</v>
      </c>
      <c r="L25" s="83">
        <v>23054</v>
      </c>
      <c r="M25" s="83">
        <v>24510</v>
      </c>
      <c r="N25" s="83">
        <v>24530</v>
      </c>
      <c r="O25" s="83">
        <v>24291</v>
      </c>
      <c r="P25" s="83">
        <v>29230</v>
      </c>
      <c r="Q25" s="83">
        <v>26940</v>
      </c>
      <c r="R25" s="83">
        <v>21356</v>
      </c>
      <c r="S25" s="83">
        <v>21216</v>
      </c>
      <c r="T25" s="83">
        <v>20227</v>
      </c>
      <c r="U25" s="83">
        <v>21201</v>
      </c>
      <c r="V25" s="83">
        <v>23177</v>
      </c>
      <c r="W25" s="83">
        <v>22370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821</v>
      </c>
      <c r="D26" s="85">
        <v>728</v>
      </c>
      <c r="E26" s="85">
        <v>1360</v>
      </c>
      <c r="F26" s="85">
        <v>705</v>
      </c>
      <c r="G26" s="85">
        <v>776</v>
      </c>
      <c r="H26" s="85">
        <v>881</v>
      </c>
      <c r="I26" s="85">
        <v>2124</v>
      </c>
      <c r="J26" s="85">
        <v>1917</v>
      </c>
      <c r="K26" s="85">
        <v>2051</v>
      </c>
      <c r="L26" s="85">
        <v>1869</v>
      </c>
      <c r="M26" s="85">
        <v>3041</v>
      </c>
      <c r="N26" s="85">
        <v>2676</v>
      </c>
      <c r="O26" s="85">
        <v>3347</v>
      </c>
      <c r="P26" s="85">
        <v>5387</v>
      </c>
      <c r="Q26" s="85">
        <v>5177</v>
      </c>
      <c r="R26" s="85">
        <v>3573</v>
      </c>
      <c r="S26" s="85">
        <v>3554</v>
      </c>
      <c r="T26" s="85">
        <v>3972</v>
      </c>
      <c r="U26" s="85">
        <v>4679</v>
      </c>
      <c r="V26" s="85">
        <v>3321</v>
      </c>
      <c r="W26" s="85">
        <v>3869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37575</v>
      </c>
      <c r="D27" s="71">
        <f t="shared" si="11"/>
        <v>36961</v>
      </c>
      <c r="E27" s="71">
        <f t="shared" si="11"/>
        <v>36788</v>
      </c>
      <c r="F27" s="71">
        <f t="shared" si="11"/>
        <v>36644</v>
      </c>
      <c r="G27" s="71">
        <f t="shared" si="11"/>
        <v>36505</v>
      </c>
      <c r="H27" s="71">
        <f t="shared" si="11"/>
        <v>36409</v>
      </c>
      <c r="I27" s="71">
        <f t="shared" si="11"/>
        <v>36335</v>
      </c>
      <c r="J27" s="71">
        <f t="shared" si="11"/>
        <v>36673</v>
      </c>
      <c r="K27" s="71">
        <f t="shared" si="11"/>
        <v>36466</v>
      </c>
      <c r="L27" s="71">
        <f t="shared" si="11"/>
        <v>36305</v>
      </c>
      <c r="M27" s="71">
        <f t="shared" si="11"/>
        <v>36269</v>
      </c>
      <c r="N27" s="71">
        <f t="shared" si="11"/>
        <v>36160</v>
      </c>
      <c r="O27" s="71">
        <f t="shared" si="11"/>
        <v>36082</v>
      </c>
      <c r="P27" s="71">
        <f t="shared" si="11"/>
        <v>35978</v>
      </c>
      <c r="Q27" s="71">
        <f t="shared" si="11"/>
        <v>35836</v>
      </c>
      <c r="R27" s="71">
        <f t="shared" ref="R27:V27" si="12">SUM(R28:R32)</f>
        <v>35667</v>
      </c>
      <c r="S27" s="71">
        <f t="shared" si="12"/>
        <v>35362</v>
      </c>
      <c r="T27" s="71">
        <f t="shared" si="12"/>
        <v>35246</v>
      </c>
      <c r="U27" s="71">
        <f t="shared" si="12"/>
        <v>34922</v>
      </c>
      <c r="V27" s="71">
        <f t="shared" si="12"/>
        <v>36332</v>
      </c>
      <c r="W27" s="71">
        <f t="shared" ref="W27" si="13">SUM(W28:W32)</f>
        <v>34710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13693</v>
      </c>
      <c r="D29" s="82">
        <v>11636</v>
      </c>
      <c r="E29" s="82">
        <v>11866</v>
      </c>
      <c r="F29" s="82">
        <v>9348</v>
      </c>
      <c r="G29" s="82">
        <v>8587</v>
      </c>
      <c r="H29" s="82">
        <v>9643</v>
      </c>
      <c r="I29" s="82">
        <v>12656</v>
      </c>
      <c r="J29" s="82">
        <v>14851</v>
      </c>
      <c r="K29" s="82">
        <v>12775</v>
      </c>
      <c r="L29" s="82">
        <v>12303</v>
      </c>
      <c r="M29" s="82">
        <v>10855</v>
      </c>
      <c r="N29" s="82">
        <v>7363</v>
      </c>
      <c r="O29" s="82">
        <v>9046</v>
      </c>
      <c r="P29" s="82">
        <v>9500</v>
      </c>
      <c r="Q29" s="82">
        <v>11397</v>
      </c>
      <c r="R29" s="82">
        <v>10116</v>
      </c>
      <c r="S29" s="82">
        <v>8127</v>
      </c>
      <c r="T29" s="82">
        <v>7160</v>
      </c>
      <c r="U29" s="82">
        <v>7009</v>
      </c>
      <c r="V29" s="82">
        <v>6229</v>
      </c>
      <c r="W29" s="82">
        <v>6497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1235</v>
      </c>
      <c r="D30" s="82">
        <v>1250</v>
      </c>
      <c r="E30" s="82">
        <v>1401</v>
      </c>
      <c r="F30" s="82">
        <v>2215</v>
      </c>
      <c r="G30" s="82">
        <v>9739</v>
      </c>
      <c r="H30" s="82">
        <v>8844</v>
      </c>
      <c r="I30" s="82">
        <v>3042</v>
      </c>
      <c r="J30" s="82">
        <v>9731</v>
      </c>
      <c r="K30" s="82">
        <v>3083</v>
      </c>
      <c r="L30" s="82">
        <v>2309</v>
      </c>
      <c r="M30" s="82">
        <v>1865</v>
      </c>
      <c r="N30" s="82">
        <v>1861</v>
      </c>
      <c r="O30" s="82">
        <v>2415</v>
      </c>
      <c r="P30" s="82">
        <v>5613</v>
      </c>
      <c r="Q30" s="82">
        <v>7129</v>
      </c>
      <c r="R30" s="82">
        <v>11516</v>
      </c>
      <c r="S30" s="82">
        <v>11091</v>
      </c>
      <c r="T30" s="82">
        <v>10167</v>
      </c>
      <c r="U30" s="82">
        <v>7129</v>
      </c>
      <c r="V30" s="82">
        <v>6397</v>
      </c>
      <c r="W30" s="82">
        <v>6650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579</v>
      </c>
      <c r="D31" s="82">
        <v>761</v>
      </c>
      <c r="E31" s="82">
        <v>963</v>
      </c>
      <c r="F31" s="82">
        <v>946</v>
      </c>
      <c r="G31" s="82">
        <v>951</v>
      </c>
      <c r="H31" s="82">
        <v>1075</v>
      </c>
      <c r="I31" s="82">
        <v>944</v>
      </c>
      <c r="J31" s="82">
        <v>2406</v>
      </c>
      <c r="K31" s="82">
        <v>3197</v>
      </c>
      <c r="L31" s="82">
        <v>2941</v>
      </c>
      <c r="M31" s="82">
        <v>3253</v>
      </c>
      <c r="N31" s="82">
        <v>2819</v>
      </c>
      <c r="O31" s="82">
        <v>2057</v>
      </c>
      <c r="P31" s="82">
        <v>1862</v>
      </c>
      <c r="Q31" s="82">
        <v>1176</v>
      </c>
      <c r="R31" s="82">
        <v>1117</v>
      </c>
      <c r="S31" s="82">
        <v>945</v>
      </c>
      <c r="T31" s="82">
        <v>1187</v>
      </c>
      <c r="U31" s="82">
        <v>1428</v>
      </c>
      <c r="V31" s="82">
        <v>2111</v>
      </c>
      <c r="W31" s="82">
        <v>1919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22068</v>
      </c>
      <c r="D32" s="86">
        <v>23314</v>
      </c>
      <c r="E32" s="86">
        <v>22558</v>
      </c>
      <c r="F32" s="86">
        <v>24135</v>
      </c>
      <c r="G32" s="86">
        <v>17228</v>
      </c>
      <c r="H32" s="86">
        <v>16847</v>
      </c>
      <c r="I32" s="86">
        <v>19693</v>
      </c>
      <c r="J32" s="86">
        <v>9685</v>
      </c>
      <c r="K32" s="86">
        <v>17411</v>
      </c>
      <c r="L32" s="86">
        <v>18752</v>
      </c>
      <c r="M32" s="86">
        <v>20296</v>
      </c>
      <c r="N32" s="86">
        <v>24117</v>
      </c>
      <c r="O32" s="86">
        <v>22564</v>
      </c>
      <c r="P32" s="86">
        <v>19003</v>
      </c>
      <c r="Q32" s="86">
        <v>16134</v>
      </c>
      <c r="R32" s="86">
        <v>12918</v>
      </c>
      <c r="S32" s="86">
        <v>15199</v>
      </c>
      <c r="T32" s="86">
        <v>16732</v>
      </c>
      <c r="U32" s="86">
        <v>19356</v>
      </c>
      <c r="V32" s="86">
        <v>21595</v>
      </c>
      <c r="W32" s="86">
        <v>19644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47.666636320732323</v>
      </c>
      <c r="D3" s="65">
        <f t="shared" si="0"/>
        <v>46.380558045092215</v>
      </c>
      <c r="E3" s="65">
        <f t="shared" si="0"/>
        <v>50.509210481113094</v>
      </c>
      <c r="F3" s="65">
        <f t="shared" si="0"/>
        <v>49.349254454073325</v>
      </c>
      <c r="G3" s="65">
        <f t="shared" si="0"/>
        <v>51.9101811574876</v>
      </c>
      <c r="H3" s="65">
        <f t="shared" si="0"/>
        <v>49.311509123183413</v>
      </c>
      <c r="I3" s="65">
        <f t="shared" si="0"/>
        <v>46.536115060312333</v>
      </c>
      <c r="J3" s="65">
        <f t="shared" si="0"/>
        <v>47.653883853046743</v>
      </c>
      <c r="K3" s="65">
        <f t="shared" si="0"/>
        <v>47.548317828050152</v>
      </c>
      <c r="L3" s="65">
        <f t="shared" si="0"/>
        <v>49.482534114224727</v>
      </c>
      <c r="M3" s="65">
        <f t="shared" si="0"/>
        <v>47.298810025852831</v>
      </c>
      <c r="N3" s="65">
        <f t="shared" si="0"/>
        <v>45.123507249308531</v>
      </c>
      <c r="O3" s="65">
        <f t="shared" si="0"/>
        <v>42.895897188683499</v>
      </c>
      <c r="P3" s="65">
        <f t="shared" si="0"/>
        <v>36.432970143909024</v>
      </c>
      <c r="Q3" s="65">
        <f t="shared" si="0"/>
        <v>38.480101805497938</v>
      </c>
      <c r="R3" s="65">
        <f t="shared" ref="R3:V3" si="1">SUM(R4,R15,R17,R27)</f>
        <v>36.295260099898648</v>
      </c>
      <c r="S3" s="65">
        <f t="shared" si="1"/>
        <v>34.194935705766007</v>
      </c>
      <c r="T3" s="65">
        <f t="shared" si="1"/>
        <v>31.665671796258163</v>
      </c>
      <c r="U3" s="65">
        <f t="shared" si="1"/>
        <v>28.892228523989772</v>
      </c>
      <c r="V3" s="65">
        <f t="shared" si="1"/>
        <v>29.082572374725196</v>
      </c>
      <c r="W3" s="65">
        <f t="shared" ref="W3" si="2">SUM(W4,W15,W17,W27)</f>
        <v>27.653721803438415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38.273507051340047</v>
      </c>
      <c r="D4" s="69">
        <f t="shared" si="3"/>
        <v>36.662695202249338</v>
      </c>
      <c r="E4" s="69">
        <f t="shared" si="3"/>
        <v>40.425643780844041</v>
      </c>
      <c r="F4" s="69">
        <f t="shared" si="3"/>
        <v>39.27919208980105</v>
      </c>
      <c r="G4" s="69">
        <f t="shared" si="3"/>
        <v>41.279450587441453</v>
      </c>
      <c r="H4" s="69">
        <f t="shared" si="3"/>
        <v>37.513842274092227</v>
      </c>
      <c r="I4" s="69">
        <f t="shared" si="3"/>
        <v>34.689490665856724</v>
      </c>
      <c r="J4" s="69">
        <f t="shared" si="3"/>
        <v>36.101389954458327</v>
      </c>
      <c r="K4" s="69">
        <f t="shared" si="3"/>
        <v>36.631088314170242</v>
      </c>
      <c r="L4" s="69">
        <f t="shared" si="3"/>
        <v>39.349689701129364</v>
      </c>
      <c r="M4" s="69">
        <f t="shared" si="3"/>
        <v>37.611930847093177</v>
      </c>
      <c r="N4" s="69">
        <f t="shared" si="3"/>
        <v>35.694696163318035</v>
      </c>
      <c r="O4" s="69">
        <f t="shared" si="3"/>
        <v>34.330580808452446</v>
      </c>
      <c r="P4" s="69">
        <f t="shared" si="3"/>
        <v>28.2070777379536</v>
      </c>
      <c r="Q4" s="69">
        <f t="shared" si="3"/>
        <v>30.411781175545048</v>
      </c>
      <c r="R4" s="69">
        <f t="shared" ref="R4:V4" si="4">SUM(R5:R14)</f>
        <v>27.955688600428406</v>
      </c>
      <c r="S4" s="69">
        <f t="shared" si="4"/>
        <v>26.178322556086847</v>
      </c>
      <c r="T4" s="69">
        <f t="shared" si="4"/>
        <v>23.634267966236052</v>
      </c>
      <c r="U4" s="69">
        <f t="shared" si="4"/>
        <v>21.567215238141543</v>
      </c>
      <c r="V4" s="69">
        <f t="shared" si="4"/>
        <v>20.857262643656838</v>
      </c>
      <c r="W4" s="69">
        <f t="shared" ref="W4" si="5">SUM(W5:W14)</f>
        <v>18.701153350044471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2.2384561062941517E-2</v>
      </c>
      <c r="D5" s="72">
        <v>9.8549222600697345E-2</v>
      </c>
      <c r="E5" s="72">
        <v>0.25520935208793999</v>
      </c>
      <c r="F5" s="72">
        <v>8.7939423205758704E-2</v>
      </c>
      <c r="G5" s="72">
        <v>0.16877033428533122</v>
      </c>
      <c r="H5" s="72">
        <v>0</v>
      </c>
      <c r="I5" s="72">
        <v>0</v>
      </c>
      <c r="J5" s="72">
        <v>0</v>
      </c>
      <c r="K5" s="72">
        <v>4.6798357409100436E-3</v>
      </c>
      <c r="L5" s="72">
        <v>0.20714385436514993</v>
      </c>
      <c r="M5" s="72">
        <v>0.13668718226497173</v>
      </c>
      <c r="N5" s="72">
        <v>0.11388783489487814</v>
      </c>
      <c r="O5" s="72">
        <v>0.13432540287677386</v>
      </c>
      <c r="P5" s="72">
        <v>0</v>
      </c>
      <c r="Q5" s="72">
        <v>0</v>
      </c>
      <c r="R5" s="72">
        <v>0</v>
      </c>
      <c r="S5" s="72">
        <v>4.1212225967133843E-2</v>
      </c>
      <c r="T5" s="72">
        <v>5.3164298831198144E-3</v>
      </c>
      <c r="U5" s="72">
        <v>1.4042086888282323E-2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0.15372841973140269</v>
      </c>
      <c r="H6" s="72">
        <v>0.28751777755306074</v>
      </c>
      <c r="I6" s="72">
        <v>2.6251548084521223E-2</v>
      </c>
      <c r="J6" s="72">
        <v>0.37294709852064584</v>
      </c>
      <c r="K6" s="72">
        <v>0.22856682730586392</v>
      </c>
      <c r="L6" s="72">
        <v>0.10202429633079918</v>
      </c>
      <c r="M6" s="72">
        <v>0</v>
      </c>
      <c r="N6" s="72">
        <v>0.13930475793451577</v>
      </c>
      <c r="O6" s="72">
        <v>0.12989637283712843</v>
      </c>
      <c r="P6" s="72">
        <v>0</v>
      </c>
      <c r="Q6" s="72">
        <v>9.8625210603518393E-2</v>
      </c>
      <c r="R6" s="72">
        <v>1.3427432475209489E-2</v>
      </c>
      <c r="S6" s="72">
        <v>0</v>
      </c>
      <c r="T6" s="72">
        <v>0</v>
      </c>
      <c r="U6" s="72">
        <v>4.9728799530298538E-2</v>
      </c>
      <c r="V6" s="72">
        <v>6.0990715905340137E-2</v>
      </c>
      <c r="W6" s="72">
        <v>6.5208892235330357E-2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5.8931124193242281</v>
      </c>
      <c r="D7" s="72">
        <v>5.5020808463720314</v>
      </c>
      <c r="E7" s="72">
        <v>3.1200476753945905</v>
      </c>
      <c r="F7" s="72">
        <v>2.4202688914963706</v>
      </c>
      <c r="G7" s="72">
        <v>0</v>
      </c>
      <c r="H7" s="72">
        <v>0</v>
      </c>
      <c r="I7" s="72">
        <v>0</v>
      </c>
      <c r="J7" s="72">
        <v>0</v>
      </c>
      <c r="K7" s="72">
        <v>0.21145787688284057</v>
      </c>
      <c r="L7" s="72">
        <v>2.2600601203018953</v>
      </c>
      <c r="M7" s="72">
        <v>3.1164540067873809</v>
      </c>
      <c r="N7" s="72">
        <v>2.3273789901041471</v>
      </c>
      <c r="O7" s="72">
        <v>2.5176140216705805</v>
      </c>
      <c r="P7" s="72">
        <v>0.23088360276145939</v>
      </c>
      <c r="Q7" s="72">
        <v>2.6558572473249238</v>
      </c>
      <c r="R7" s="72">
        <v>2.1921014937177152</v>
      </c>
      <c r="S7" s="72">
        <v>1.2540395755539318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7.9424351179331119</v>
      </c>
      <c r="D8" s="72">
        <v>8.4546566551317479</v>
      </c>
      <c r="E8" s="72">
        <v>10.443453771203734</v>
      </c>
      <c r="F8" s="72">
        <v>10.888967205183771</v>
      </c>
      <c r="G8" s="72">
        <v>11.766490092878735</v>
      </c>
      <c r="H8" s="72">
        <v>10.827886278730933</v>
      </c>
      <c r="I8" s="72">
        <v>8.8641108150957297</v>
      </c>
      <c r="J8" s="72">
        <v>10.950729860419603</v>
      </c>
      <c r="K8" s="72">
        <v>8.6792611231976782</v>
      </c>
      <c r="L8" s="72">
        <v>7.7893963101217638</v>
      </c>
      <c r="M8" s="72">
        <v>5.6706749277237121</v>
      </c>
      <c r="N8" s="72">
        <v>5.5254413832258171</v>
      </c>
      <c r="O8" s="72">
        <v>5.302577390744224</v>
      </c>
      <c r="P8" s="72">
        <v>4.2732149810929005</v>
      </c>
      <c r="Q8" s="72">
        <v>5.6573668597366451</v>
      </c>
      <c r="R8" s="72">
        <v>9.3241842958354351</v>
      </c>
      <c r="S8" s="72">
        <v>8.8778176626199805</v>
      </c>
      <c r="T8" s="72">
        <v>8.8127148867183287</v>
      </c>
      <c r="U8" s="72">
        <v>7.2431324757211391</v>
      </c>
      <c r="V8" s="72">
        <v>6.3326077153014095</v>
      </c>
      <c r="W8" s="72">
        <v>5.4351682465117515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21.38327108392539</v>
      </c>
      <c r="D9" s="72">
        <v>19.896967310688755</v>
      </c>
      <c r="E9" s="72">
        <v>22.593972492264683</v>
      </c>
      <c r="F9" s="72">
        <v>21.414800338376608</v>
      </c>
      <c r="G9" s="72">
        <v>24.67006537134705</v>
      </c>
      <c r="H9" s="72">
        <v>22.349587760635618</v>
      </c>
      <c r="I9" s="72">
        <v>21.627089011708044</v>
      </c>
      <c r="J9" s="72">
        <v>20.332308045615058</v>
      </c>
      <c r="K9" s="72">
        <v>23.263673591301817</v>
      </c>
      <c r="L9" s="72">
        <v>25.170142678696912</v>
      </c>
      <c r="M9" s="72">
        <v>25.47128730597435</v>
      </c>
      <c r="N9" s="72">
        <v>24.860337232615564</v>
      </c>
      <c r="O9" s="72">
        <v>23.596610168994097</v>
      </c>
      <c r="P9" s="72">
        <v>23.378789244074962</v>
      </c>
      <c r="Q9" s="72">
        <v>21.460353509220589</v>
      </c>
      <c r="R9" s="72">
        <v>14.660537239970663</v>
      </c>
      <c r="S9" s="72">
        <v>14.13275670281813</v>
      </c>
      <c r="T9" s="72">
        <v>12.462344559207367</v>
      </c>
      <c r="U9" s="72">
        <v>11.868950945059726</v>
      </c>
      <c r="V9" s="72">
        <v>12.413408701052731</v>
      </c>
      <c r="W9" s="72">
        <v>10.89568399392488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1.5723024710497437</v>
      </c>
      <c r="D11" s="72">
        <v>1.3315003910663548</v>
      </c>
      <c r="E11" s="72">
        <v>2.768988708171487</v>
      </c>
      <c r="F11" s="72">
        <v>2.5699457330379638</v>
      </c>
      <c r="G11" s="72">
        <v>2.8121755490093436</v>
      </c>
      <c r="H11" s="72">
        <v>2.5488514113698515</v>
      </c>
      <c r="I11" s="72">
        <v>2.6754959902121711</v>
      </c>
      <c r="J11" s="72">
        <v>2.9454020986078859</v>
      </c>
      <c r="K11" s="72">
        <v>3.0346354207349968</v>
      </c>
      <c r="L11" s="72">
        <v>2.9429322658551524</v>
      </c>
      <c r="M11" s="72">
        <v>2.8972981668321904</v>
      </c>
      <c r="N11" s="72">
        <v>2.433085466121538</v>
      </c>
      <c r="O11" s="72">
        <v>2.3621588199143742</v>
      </c>
      <c r="P11" s="72">
        <v>0</v>
      </c>
      <c r="Q11" s="72">
        <v>0.17383852567213159</v>
      </c>
      <c r="R11" s="72">
        <v>1.3393022548921136</v>
      </c>
      <c r="S11" s="72">
        <v>1.5226099656340393</v>
      </c>
      <c r="T11" s="72">
        <v>1.7483400077804507</v>
      </c>
      <c r="U11" s="72">
        <v>1.7603548238513251</v>
      </c>
      <c r="V11" s="72">
        <v>1.6745300973762411</v>
      </c>
      <c r="W11" s="72">
        <v>1.4394504728902096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0.28587377402623676</v>
      </c>
      <c r="D12" s="72">
        <v>0.27414531578902374</v>
      </c>
      <c r="E12" s="72">
        <v>0.34194284613662485</v>
      </c>
      <c r="F12" s="72">
        <v>0.53583900105778914</v>
      </c>
      <c r="G12" s="72">
        <v>0.53741936180081273</v>
      </c>
      <c r="H12" s="72">
        <v>0.39568325722235703</v>
      </c>
      <c r="I12" s="72">
        <v>0.53805556662622467</v>
      </c>
      <c r="J12" s="72">
        <v>0.41919430623166293</v>
      </c>
      <c r="K12" s="72">
        <v>0.31525500430674402</v>
      </c>
      <c r="L12" s="72">
        <v>0.18577109105543196</v>
      </c>
      <c r="M12" s="72">
        <v>7.2306247868426085E-2</v>
      </c>
      <c r="N12" s="72">
        <v>6.0841600940222902E-2</v>
      </c>
      <c r="O12" s="72">
        <v>5.8736247341942792E-2</v>
      </c>
      <c r="P12" s="72">
        <v>0.14250816127429516</v>
      </c>
      <c r="Q12" s="72">
        <v>0.14108313053024651</v>
      </c>
      <c r="R12" s="72">
        <v>0.18412711862244927</v>
      </c>
      <c r="S12" s="72">
        <v>0.12852652978094747</v>
      </c>
      <c r="T12" s="72">
        <v>9.8456244907704313E-2</v>
      </c>
      <c r="U12" s="72">
        <v>8.1719018765411253E-2</v>
      </c>
      <c r="V12" s="72">
        <v>7.6555275698026629E-2</v>
      </c>
      <c r="W12" s="72">
        <v>9.1601105620254683E-2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0.8832572493918085</v>
      </c>
      <c r="D13" s="74">
        <v>0.81471492108196786</v>
      </c>
      <c r="E13" s="74">
        <v>0.60591764960882899</v>
      </c>
      <c r="F13" s="74">
        <v>1.0576853966892381</v>
      </c>
      <c r="G13" s="74">
        <v>0.86487098414674424</v>
      </c>
      <c r="H13" s="74">
        <v>0.83027148695598851</v>
      </c>
      <c r="I13" s="74">
        <v>0.72224180832852458</v>
      </c>
      <c r="J13" s="74">
        <v>0.8180911413813744</v>
      </c>
      <c r="K13" s="74">
        <v>0.64356565102349717</v>
      </c>
      <c r="L13" s="74">
        <v>0.42814328660031387</v>
      </c>
      <c r="M13" s="74">
        <v>0</v>
      </c>
      <c r="N13" s="74">
        <v>0</v>
      </c>
      <c r="O13" s="74">
        <v>0</v>
      </c>
      <c r="P13" s="74">
        <v>1.6592995791591828E-3</v>
      </c>
      <c r="Q13" s="74">
        <v>4.743768539363216E-4</v>
      </c>
      <c r="R13" s="74">
        <v>0</v>
      </c>
      <c r="S13" s="74">
        <v>0</v>
      </c>
      <c r="T13" s="74">
        <v>0.3095393748279654</v>
      </c>
      <c r="U13" s="74">
        <v>0.37391028564051842</v>
      </c>
      <c r="V13" s="74">
        <v>0.13270315669889007</v>
      </c>
      <c r="W13" s="74">
        <v>0.62894136610012397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0.29087037462658732</v>
      </c>
      <c r="D14" s="76">
        <v>0.29008053951877211</v>
      </c>
      <c r="E14" s="76">
        <v>0.29611128597615516</v>
      </c>
      <c r="F14" s="76">
        <v>0.30374610075355796</v>
      </c>
      <c r="G14" s="76">
        <v>0.30593047424203179</v>
      </c>
      <c r="H14" s="76">
        <v>0.27404430162441745</v>
      </c>
      <c r="I14" s="76">
        <v>0.23624592580150183</v>
      </c>
      <c r="J14" s="76">
        <v>0.26271740368210317</v>
      </c>
      <c r="K14" s="76">
        <v>0.24999298367589318</v>
      </c>
      <c r="L14" s="76">
        <v>0.26407579780194051</v>
      </c>
      <c r="M14" s="76">
        <v>0.24722300964213959</v>
      </c>
      <c r="N14" s="76">
        <v>0.234418897481355</v>
      </c>
      <c r="O14" s="76">
        <v>0.22866238407332221</v>
      </c>
      <c r="P14" s="76">
        <v>0.18002244917081933</v>
      </c>
      <c r="Q14" s="76">
        <v>0.2241823156030559</v>
      </c>
      <c r="R14" s="76">
        <v>0.24200876491482273</v>
      </c>
      <c r="S14" s="76">
        <v>0.22135989371268353</v>
      </c>
      <c r="T14" s="76">
        <v>0.19755646291111667</v>
      </c>
      <c r="U14" s="76">
        <v>0.17537680268483916</v>
      </c>
      <c r="V14" s="76">
        <v>0.16646698162419915</v>
      </c>
      <c r="W14" s="76">
        <v>0.14509927276192017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0.43238690954338505</v>
      </c>
      <c r="D15" s="69">
        <f t="shared" si="6"/>
        <v>0.38062224074031087</v>
      </c>
      <c r="E15" s="69">
        <f t="shared" si="6"/>
        <v>1.6022545648390356</v>
      </c>
      <c r="F15" s="69">
        <f t="shared" si="6"/>
        <v>0.82165604352871546</v>
      </c>
      <c r="G15" s="69">
        <f t="shared" si="6"/>
        <v>0.8672987005964925</v>
      </c>
      <c r="H15" s="69">
        <f t="shared" si="6"/>
        <v>1.7704566745272203</v>
      </c>
      <c r="I15" s="69">
        <f t="shared" si="6"/>
        <v>2.3727726237160121</v>
      </c>
      <c r="J15" s="69">
        <f t="shared" si="6"/>
        <v>1.4250647383079336</v>
      </c>
      <c r="K15" s="69">
        <f t="shared" si="6"/>
        <v>1.2321469948718535</v>
      </c>
      <c r="L15" s="69">
        <f t="shared" si="6"/>
        <v>0.69743542298815309</v>
      </c>
      <c r="M15" s="69">
        <f t="shared" si="6"/>
        <v>0.93072833084878415</v>
      </c>
      <c r="N15" s="69">
        <f t="shared" si="6"/>
        <v>0.97432905730537822</v>
      </c>
      <c r="O15" s="69">
        <f t="shared" si="6"/>
        <v>0.49463754571969265</v>
      </c>
      <c r="P15" s="69">
        <f t="shared" si="6"/>
        <v>0.43149718861830189</v>
      </c>
      <c r="Q15" s="69">
        <f t="shared" si="6"/>
        <v>0.36282377451363457</v>
      </c>
      <c r="R15" s="69">
        <f t="shared" si="6"/>
        <v>0.47992785174412622</v>
      </c>
      <c r="S15" s="69">
        <f t="shared" si="6"/>
        <v>0.25104685853219055</v>
      </c>
      <c r="T15" s="69">
        <f t="shared" si="6"/>
        <v>0.5553735469141301</v>
      </c>
      <c r="U15" s="69">
        <f t="shared" si="6"/>
        <v>9.1537747087501495E-2</v>
      </c>
      <c r="V15" s="69">
        <f t="shared" si="6"/>
        <v>0.76609430393734368</v>
      </c>
      <c r="W15" s="69">
        <f t="shared" si="6"/>
        <v>1.3920289515260647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0.43238690954338505</v>
      </c>
      <c r="D16" s="72">
        <v>0.38062224074031087</v>
      </c>
      <c r="E16" s="72">
        <v>1.6022545648390356</v>
      </c>
      <c r="F16" s="72">
        <v>0.82165604352871546</v>
      </c>
      <c r="G16" s="72">
        <v>0.8672987005964925</v>
      </c>
      <c r="H16" s="72">
        <v>1.7704566745272203</v>
      </c>
      <c r="I16" s="72">
        <v>2.3727726237160121</v>
      </c>
      <c r="J16" s="72">
        <v>1.4250647383079336</v>
      </c>
      <c r="K16" s="72">
        <v>1.2321469948718535</v>
      </c>
      <c r="L16" s="72">
        <v>0.69743542298815309</v>
      </c>
      <c r="M16" s="72">
        <v>0.93072833084878415</v>
      </c>
      <c r="N16" s="72">
        <v>0.97432905730537822</v>
      </c>
      <c r="O16" s="72">
        <v>0.49463754571969265</v>
      </c>
      <c r="P16" s="72">
        <v>0.43149718861830189</v>
      </c>
      <c r="Q16" s="72">
        <v>0.36282377451363457</v>
      </c>
      <c r="R16" s="72">
        <v>0.47992785174412622</v>
      </c>
      <c r="S16" s="72">
        <v>0.25104685853219055</v>
      </c>
      <c r="T16" s="72">
        <v>0.5553735469141301</v>
      </c>
      <c r="U16" s="72">
        <v>9.1537747087501495E-2</v>
      </c>
      <c r="V16" s="72">
        <v>0.76609430393734368</v>
      </c>
      <c r="W16" s="72">
        <v>1.3920289515260647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4.7536339935384424</v>
      </c>
      <c r="D17" s="69">
        <f t="shared" si="7"/>
        <v>5.0073973081320364</v>
      </c>
      <c r="E17" s="69">
        <f t="shared" si="7"/>
        <v>4.4912845546572902</v>
      </c>
      <c r="F17" s="69">
        <f t="shared" si="7"/>
        <v>5.0043884440505018</v>
      </c>
      <c r="G17" s="69">
        <f t="shared" si="7"/>
        <v>5.1843132465921267</v>
      </c>
      <c r="H17" s="69">
        <f t="shared" si="7"/>
        <v>5.3862647755948334</v>
      </c>
      <c r="I17" s="69">
        <f t="shared" si="7"/>
        <v>5.0497422734303923</v>
      </c>
      <c r="J17" s="69">
        <f t="shared" si="7"/>
        <v>5.2840246657785315</v>
      </c>
      <c r="K17" s="69">
        <f t="shared" si="7"/>
        <v>5.0360521775739544</v>
      </c>
      <c r="L17" s="69">
        <f t="shared" si="7"/>
        <v>5.0611601067654641</v>
      </c>
      <c r="M17" s="69">
        <f t="shared" si="7"/>
        <v>4.7190827808132241</v>
      </c>
      <c r="N17" s="69">
        <f t="shared" si="7"/>
        <v>4.6656394656800009</v>
      </c>
      <c r="O17" s="69">
        <f t="shared" si="7"/>
        <v>4.4502016976203365</v>
      </c>
      <c r="P17" s="69">
        <f t="shared" si="7"/>
        <v>4.2535332904646292</v>
      </c>
      <c r="Q17" s="69">
        <f t="shared" si="7"/>
        <v>4.1332019960132893</v>
      </c>
      <c r="R17" s="69">
        <f t="shared" ref="R17:V17" si="8">SUM(R18:R26)</f>
        <v>4.1487536213395302</v>
      </c>
      <c r="S17" s="69">
        <f t="shared" si="8"/>
        <v>4.1501516317801146</v>
      </c>
      <c r="T17" s="69">
        <f t="shared" si="8"/>
        <v>4.0581749861344685</v>
      </c>
      <c r="U17" s="69">
        <f t="shared" si="8"/>
        <v>4.0051206907180328</v>
      </c>
      <c r="V17" s="69">
        <f t="shared" si="8"/>
        <v>4.1850237448003389</v>
      </c>
      <c r="W17" s="69">
        <f t="shared" ref="W17" si="9">SUM(W18:W26)</f>
        <v>4.2185425095298665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1.1622141531969198E-4</v>
      </c>
      <c r="E18" s="72">
        <v>6.003350466340572E-4</v>
      </c>
      <c r="F18" s="72">
        <v>3.3131786255151592E-4</v>
      </c>
      <c r="G18" s="72">
        <v>0</v>
      </c>
      <c r="H18" s="72">
        <v>0</v>
      </c>
      <c r="I18" s="72">
        <v>0</v>
      </c>
      <c r="J18" s="72">
        <v>0</v>
      </c>
      <c r="K18" s="72">
        <v>1.5659813201309854E-4</v>
      </c>
      <c r="L18" s="72">
        <v>5.2172564298985863E-3</v>
      </c>
      <c r="M18" s="72">
        <v>4.9876120278772446E-3</v>
      </c>
      <c r="N18" s="72">
        <v>7.6548452434343399E-3</v>
      </c>
      <c r="O18" s="72">
        <v>8.2935328670014578E-3</v>
      </c>
      <c r="P18" s="72">
        <v>0</v>
      </c>
      <c r="Q18" s="72">
        <v>0</v>
      </c>
      <c r="R18" s="72">
        <v>0</v>
      </c>
      <c r="S18" s="72">
        <v>2.6456484628225696E-4</v>
      </c>
      <c r="T18" s="72">
        <v>1.318502209997622E-4</v>
      </c>
      <c r="U18" s="72">
        <v>3.0740668966516984E-4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0.14837494807854232</v>
      </c>
      <c r="D19" s="72">
        <v>0.14845984793283185</v>
      </c>
      <c r="E19" s="72">
        <v>0.15951351570150382</v>
      </c>
      <c r="F19" s="72">
        <v>0.13727239083978238</v>
      </c>
      <c r="G19" s="72">
        <v>0.1294147230092986</v>
      </c>
      <c r="H19" s="72">
        <v>0.15179114866847013</v>
      </c>
      <c r="I19" s="72">
        <v>0.16366443441807282</v>
      </c>
      <c r="J19" s="72">
        <v>0.15508184894958524</v>
      </c>
      <c r="K19" s="72">
        <v>0.18924498383170579</v>
      </c>
      <c r="L19" s="72">
        <v>0.15711474152767665</v>
      </c>
      <c r="M19" s="72">
        <v>0.12405221626694049</v>
      </c>
      <c r="N19" s="72">
        <v>6.323236754544366E-2</v>
      </c>
      <c r="O19" s="72">
        <v>7.9838107625615856E-2</v>
      </c>
      <c r="P19" s="72">
        <v>9.6739620013182787E-2</v>
      </c>
      <c r="Q19" s="72">
        <v>0.11183733037381022</v>
      </c>
      <c r="R19" s="72">
        <v>9.4208524166647503E-2</v>
      </c>
      <c r="S19" s="72">
        <v>7.7362558284936489E-2</v>
      </c>
      <c r="T19" s="72">
        <v>6.1745102807234081E-2</v>
      </c>
      <c r="U19" s="72">
        <v>6.0059836064239522E-2</v>
      </c>
      <c r="V19" s="72">
        <v>5.0006833373567976E-2</v>
      </c>
      <c r="W19" s="72">
        <v>5.6689108828377958E-2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2.4770787805239437E-2</v>
      </c>
      <c r="D20" s="72">
        <v>3.7598675368274409E-2</v>
      </c>
      <c r="E20" s="72">
        <v>4.3995803675958976E-2</v>
      </c>
      <c r="F20" s="72">
        <v>4.7701142668957188E-3</v>
      </c>
      <c r="G20" s="72">
        <v>0</v>
      </c>
      <c r="H20" s="72">
        <v>0</v>
      </c>
      <c r="I20" s="72">
        <v>0</v>
      </c>
      <c r="J20" s="72">
        <v>0</v>
      </c>
      <c r="K20" s="72">
        <v>1.0553395863504737E-2</v>
      </c>
      <c r="L20" s="72">
        <v>9.4314919134904279E-2</v>
      </c>
      <c r="M20" s="72">
        <v>0.13323338189249034</v>
      </c>
      <c r="N20" s="72">
        <v>0.18470647658282877</v>
      </c>
      <c r="O20" s="72">
        <v>0.243422557766799</v>
      </c>
      <c r="P20" s="72">
        <v>2.1224202108016538E-2</v>
      </c>
      <c r="Q20" s="72">
        <v>5.3871456422390676E-2</v>
      </c>
      <c r="R20" s="72">
        <v>3.9960588982423946E-2</v>
      </c>
      <c r="S20" s="72">
        <v>3.924454062598344E-2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1.1315775233164957</v>
      </c>
      <c r="D21" s="72">
        <v>1.1670311389437245</v>
      </c>
      <c r="E21" s="72">
        <v>1.2567555486213109</v>
      </c>
      <c r="F21" s="72">
        <v>1.2154935328875522</v>
      </c>
      <c r="G21" s="72">
        <v>1.4572254437229477</v>
      </c>
      <c r="H21" s="72">
        <v>1.5219091248981167</v>
      </c>
      <c r="I21" s="72">
        <v>1.371121533687959</v>
      </c>
      <c r="J21" s="72">
        <v>1.6036690375599552</v>
      </c>
      <c r="K21" s="72">
        <v>1.2610882033295643</v>
      </c>
      <c r="L21" s="72">
        <v>1.0366899785194335</v>
      </c>
      <c r="M21" s="72">
        <v>0.70940048691305213</v>
      </c>
      <c r="N21" s="72">
        <v>0.69622348345434493</v>
      </c>
      <c r="O21" s="72">
        <v>0.68305339313241697</v>
      </c>
      <c r="P21" s="72">
        <v>0.63817589056318447</v>
      </c>
      <c r="Q21" s="72">
        <v>0.75252375379726355</v>
      </c>
      <c r="R21" s="72">
        <v>1.3912867756717151</v>
      </c>
      <c r="S21" s="72">
        <v>1.3561927514237067</v>
      </c>
      <c r="T21" s="72">
        <v>1.4523706322963639</v>
      </c>
      <c r="U21" s="72">
        <v>1.2822876479494258</v>
      </c>
      <c r="V21" s="72">
        <v>1.246079536392068</v>
      </c>
      <c r="W21" s="72">
        <v>1.1764793526479276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3.2476044335222672E-2</v>
      </c>
      <c r="D22" s="72">
        <v>5.7313034514215239E-2</v>
      </c>
      <c r="E22" s="72">
        <v>7.7382846252979101E-2</v>
      </c>
      <c r="F22" s="72">
        <v>5.8925322405516518E-2</v>
      </c>
      <c r="G22" s="72">
        <v>6.2735532483346498E-2</v>
      </c>
      <c r="H22" s="72">
        <v>5.9406726685428048E-2</v>
      </c>
      <c r="I22" s="72">
        <v>0.1224157029232734</v>
      </c>
      <c r="J22" s="72">
        <v>0.38589874142811426</v>
      </c>
      <c r="K22" s="72">
        <v>0.36236041526068546</v>
      </c>
      <c r="L22" s="72">
        <v>0.33048906170013742</v>
      </c>
      <c r="M22" s="72">
        <v>0.35159904269753295</v>
      </c>
      <c r="N22" s="72">
        <v>0.28881539467717521</v>
      </c>
      <c r="O22" s="72">
        <v>0.23231626511358699</v>
      </c>
      <c r="P22" s="72">
        <v>5.8814516429009041E-2</v>
      </c>
      <c r="Q22" s="72">
        <v>7.3359725016464303E-2</v>
      </c>
      <c r="R22" s="72">
        <v>8.0968539617650284E-2</v>
      </c>
      <c r="S22" s="72">
        <v>0.1190459341281913</v>
      </c>
      <c r="T22" s="72">
        <v>0.10533246438077487</v>
      </c>
      <c r="U22" s="72">
        <v>9.8889188702326977E-2</v>
      </c>
      <c r="V22" s="72">
        <v>9.66708167916632E-2</v>
      </c>
      <c r="W22" s="72">
        <v>0.10049338562998045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4.6578958466513831E-2</v>
      </c>
      <c r="D24" s="72">
        <v>5.2330213174623087E-2</v>
      </c>
      <c r="E24" s="72">
        <v>0.10227555598432868</v>
      </c>
      <c r="F24" s="72">
        <v>2.2804204408764382E-2</v>
      </c>
      <c r="G24" s="72">
        <v>3.5523216849188896E-2</v>
      </c>
      <c r="H24" s="72">
        <v>3.1816244662197062E-2</v>
      </c>
      <c r="I24" s="72">
        <v>0.28200341146735147</v>
      </c>
      <c r="J24" s="72">
        <v>0.37025965827106799</v>
      </c>
      <c r="K24" s="72">
        <v>0.36524289450815872</v>
      </c>
      <c r="L24" s="72">
        <v>0.26721568083580466</v>
      </c>
      <c r="M24" s="72">
        <v>0.20108233170131745</v>
      </c>
      <c r="N24" s="72">
        <v>0.24608428648530678</v>
      </c>
      <c r="O24" s="72">
        <v>0.22515911000973673</v>
      </c>
      <c r="P24" s="72">
        <v>0</v>
      </c>
      <c r="Q24" s="72">
        <v>3.5131905342861438E-3</v>
      </c>
      <c r="R24" s="72">
        <v>3.2052647500784889E-2</v>
      </c>
      <c r="S24" s="72">
        <v>5.8270752435887536E-2</v>
      </c>
      <c r="T24" s="72">
        <v>8.5689104366558744E-2</v>
      </c>
      <c r="U24" s="72">
        <v>9.1241484734680384E-2</v>
      </c>
      <c r="V24" s="72">
        <v>0.10381597803880363</v>
      </c>
      <c r="W24" s="72">
        <v>0.13090879655062762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3.3253335661007952</v>
      </c>
      <c r="D25" s="74">
        <v>3.5023977144455882</v>
      </c>
      <c r="E25" s="74">
        <v>2.7775294885271595</v>
      </c>
      <c r="F25" s="74">
        <v>3.5229330893416644</v>
      </c>
      <c r="G25" s="74">
        <v>3.4514722143641468</v>
      </c>
      <c r="H25" s="74">
        <v>3.5644796364364333</v>
      </c>
      <c r="I25" s="74">
        <v>2.9768451194292966</v>
      </c>
      <c r="J25" s="74">
        <v>2.6435915791975502</v>
      </c>
      <c r="K25" s="74">
        <v>2.7166347132051905</v>
      </c>
      <c r="L25" s="74">
        <v>3.0495424230028259</v>
      </c>
      <c r="M25" s="74">
        <v>3.0087371658881361</v>
      </c>
      <c r="N25" s="74">
        <v>3.0144868352420331</v>
      </c>
      <c r="O25" s="74">
        <v>2.7755652019661001</v>
      </c>
      <c r="P25" s="74">
        <v>3.1202405231779222</v>
      </c>
      <c r="Q25" s="74">
        <v>2.8388777709916502</v>
      </c>
      <c r="R25" s="74">
        <v>2.2965853831594898</v>
      </c>
      <c r="S25" s="74">
        <v>2.2807789339052644</v>
      </c>
      <c r="T25" s="74">
        <v>2.1085327161107799</v>
      </c>
      <c r="U25" s="74">
        <v>2.1803585980991862</v>
      </c>
      <c r="V25" s="74">
        <v>2.4719411782273282</v>
      </c>
      <c r="W25" s="74">
        <v>2.4953543968143412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4.452216543563306E-2</v>
      </c>
      <c r="D26" s="77">
        <v>4.2150462337458901E-2</v>
      </c>
      <c r="E26" s="77">
        <v>7.3231460847415386E-2</v>
      </c>
      <c r="F26" s="77">
        <v>4.1858472037774153E-2</v>
      </c>
      <c r="G26" s="77">
        <v>4.7942116163198149E-2</v>
      </c>
      <c r="H26" s="77">
        <v>5.6861894244187645E-2</v>
      </c>
      <c r="I26" s="77">
        <v>0.13369207150443907</v>
      </c>
      <c r="J26" s="77">
        <v>0.1255238003722588</v>
      </c>
      <c r="K26" s="77">
        <v>0.13077097344313135</v>
      </c>
      <c r="L26" s="77">
        <v>0.12057604561478279</v>
      </c>
      <c r="M26" s="77">
        <v>0.18599054342587751</v>
      </c>
      <c r="N26" s="77">
        <v>0.16443577644943463</v>
      </c>
      <c r="O26" s="77">
        <v>0.20255352913907956</v>
      </c>
      <c r="P26" s="77">
        <v>0.31833853817331442</v>
      </c>
      <c r="Q26" s="77">
        <v>0.29921876887742466</v>
      </c>
      <c r="R26" s="77">
        <v>0.21369116224081922</v>
      </c>
      <c r="S26" s="77">
        <v>0.21899159612986197</v>
      </c>
      <c r="T26" s="77">
        <v>0.24437311595175673</v>
      </c>
      <c r="U26" s="77">
        <v>0.29197652847850897</v>
      </c>
      <c r="V26" s="77">
        <v>0.21650940197690804</v>
      </c>
      <c r="W26" s="77">
        <v>0.25861746905861194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4.2071083663104467</v>
      </c>
      <c r="D27" s="69">
        <f t="shared" si="10"/>
        <v>4.3298432939705318</v>
      </c>
      <c r="E27" s="69">
        <f t="shared" si="10"/>
        <v>3.9900275807727272</v>
      </c>
      <c r="F27" s="69">
        <f t="shared" si="10"/>
        <v>4.2440178766930572</v>
      </c>
      <c r="G27" s="69">
        <f t="shared" si="10"/>
        <v>4.5791186228575258</v>
      </c>
      <c r="H27" s="69">
        <f t="shared" si="10"/>
        <v>4.6409453989691407</v>
      </c>
      <c r="I27" s="69">
        <f t="shared" si="10"/>
        <v>4.4241094973092077</v>
      </c>
      <c r="J27" s="69">
        <f t="shared" si="10"/>
        <v>4.843404494501951</v>
      </c>
      <c r="K27" s="69">
        <f t="shared" si="10"/>
        <v>4.6490303414340985</v>
      </c>
      <c r="L27" s="69">
        <f t="shared" si="10"/>
        <v>4.3742488833417488</v>
      </c>
      <c r="M27" s="69">
        <f t="shared" si="10"/>
        <v>4.0370680670976427</v>
      </c>
      <c r="N27" s="69">
        <f t="shared" si="10"/>
        <v>3.7888425630051161</v>
      </c>
      <c r="O27" s="69">
        <f t="shared" si="10"/>
        <v>3.6204771368910289</v>
      </c>
      <c r="P27" s="69">
        <f t="shared" si="10"/>
        <v>3.540861926872493</v>
      </c>
      <c r="Q27" s="69">
        <f t="shared" si="10"/>
        <v>3.5722948594259654</v>
      </c>
      <c r="R27" s="69">
        <f t="shared" ref="R27:V27" si="11">SUM(R28:R32)</f>
        <v>3.710890026386588</v>
      </c>
      <c r="S27" s="69">
        <f t="shared" si="11"/>
        <v>3.6154146593668539</v>
      </c>
      <c r="T27" s="69">
        <f t="shared" si="11"/>
        <v>3.4178552969735128</v>
      </c>
      <c r="U27" s="69">
        <f t="shared" si="11"/>
        <v>3.228354848042696</v>
      </c>
      <c r="V27" s="69">
        <f t="shared" si="11"/>
        <v>3.2741916823306747</v>
      </c>
      <c r="W27" s="69">
        <f t="shared" ref="W27" si="12">SUM(W28:W32)</f>
        <v>3.3419969923380108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1.9079512901965396</v>
      </c>
      <c r="D29" s="72">
        <v>1.4180131022284346</v>
      </c>
      <c r="E29" s="72">
        <v>1.709588680631916</v>
      </c>
      <c r="F29" s="72">
        <v>1.2599857261684897</v>
      </c>
      <c r="G29" s="72">
        <v>1.1731280376315438</v>
      </c>
      <c r="H29" s="72">
        <v>1.2963342503188053</v>
      </c>
      <c r="I29" s="72">
        <v>1.7774337822562487</v>
      </c>
      <c r="J29" s="72">
        <v>2.0458510358832429</v>
      </c>
      <c r="K29" s="72">
        <v>2.0244422081203464</v>
      </c>
      <c r="L29" s="72">
        <v>1.7577587756400752</v>
      </c>
      <c r="M29" s="72">
        <v>1.3796522134896374</v>
      </c>
      <c r="N29" s="72">
        <v>0.88967905691232319</v>
      </c>
      <c r="O29" s="72">
        <v>1.0823157046877938</v>
      </c>
      <c r="P29" s="72">
        <v>1.0462841692362226</v>
      </c>
      <c r="Q29" s="72">
        <v>1.271596951383579</v>
      </c>
      <c r="R29" s="72">
        <v>1.1877503837612819</v>
      </c>
      <c r="S29" s="72">
        <v>0.93217227998149665</v>
      </c>
      <c r="T29" s="72">
        <v>0.77421390290292003</v>
      </c>
      <c r="U29" s="72">
        <v>0.79029868894727739</v>
      </c>
      <c r="V29" s="72">
        <v>0.67842159728587625</v>
      </c>
      <c r="W29" s="72">
        <v>0.73466819581834908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0.17526660284809367</v>
      </c>
      <c r="D30" s="72">
        <v>0.15237278592165904</v>
      </c>
      <c r="E30" s="72">
        <v>0.2051759645412444</v>
      </c>
      <c r="F30" s="72">
        <v>0.29531248491484757</v>
      </c>
      <c r="G30" s="72">
        <v>1.3641449910146082</v>
      </c>
      <c r="H30" s="72">
        <v>1.2019247848509118</v>
      </c>
      <c r="I30" s="72">
        <v>0.44263564883679063</v>
      </c>
      <c r="J30" s="72">
        <v>1.3189994266269294</v>
      </c>
      <c r="K30" s="72">
        <v>0.45297675218830796</v>
      </c>
      <c r="L30" s="72">
        <v>0.3284173893864798</v>
      </c>
      <c r="M30" s="72">
        <v>0.2397430805432029</v>
      </c>
      <c r="N30" s="72">
        <v>0.22917969864989546</v>
      </c>
      <c r="O30" s="72">
        <v>0.28288592687368691</v>
      </c>
      <c r="P30" s="72">
        <v>0.64447805847794926</v>
      </c>
      <c r="Q30" s="72">
        <v>0.78203822778060816</v>
      </c>
      <c r="R30" s="72">
        <v>1.2890142293495785</v>
      </c>
      <c r="S30" s="72">
        <v>1.3088645569513888</v>
      </c>
      <c r="T30" s="72">
        <v>1.1646068235727709</v>
      </c>
      <c r="U30" s="72">
        <v>0.7558060113770273</v>
      </c>
      <c r="V30" s="72">
        <v>0.6958411066942769</v>
      </c>
      <c r="W30" s="72">
        <v>0.764791622546098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8.1518980941680294E-2</v>
      </c>
      <c r="D31" s="72">
        <v>9.3151382884805414E-2</v>
      </c>
      <c r="E31" s="72">
        <v>0.14151543737732541</v>
      </c>
      <c r="F31" s="72">
        <v>0.12769349551072945</v>
      </c>
      <c r="G31" s="72">
        <v>0.13214277064224872</v>
      </c>
      <c r="H31" s="72">
        <v>0.14471777042166822</v>
      </c>
      <c r="I31" s="72">
        <v>0.14174526957521236</v>
      </c>
      <c r="J31" s="72">
        <v>0.32198116175539659</v>
      </c>
      <c r="K31" s="72">
        <v>0.46126665293817221</v>
      </c>
      <c r="L31" s="72">
        <v>0.40001901776542043</v>
      </c>
      <c r="M31" s="72">
        <v>0.42566536062580224</v>
      </c>
      <c r="N31" s="72">
        <v>0.36906214107549129</v>
      </c>
      <c r="O31" s="72">
        <v>0.24025381643050725</v>
      </c>
      <c r="P31" s="72">
        <v>0.21734915007332381</v>
      </c>
      <c r="Q31" s="72">
        <v>0.13620362143258274</v>
      </c>
      <c r="R31" s="72">
        <v>0.13500326549891328</v>
      </c>
      <c r="S31" s="72">
        <v>0.10812066679171793</v>
      </c>
      <c r="T31" s="72">
        <v>0.1300134777115064</v>
      </c>
      <c r="U31" s="72">
        <v>0.14710071897829291</v>
      </c>
      <c r="V31" s="72">
        <v>0.24645598880695804</v>
      </c>
      <c r="W31" s="72">
        <v>0.22272988930490509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2.0423714923241332</v>
      </c>
      <c r="D32" s="77">
        <v>2.666306022935633</v>
      </c>
      <c r="E32" s="77">
        <v>1.9337474982222413</v>
      </c>
      <c r="F32" s="77">
        <v>2.5610261700989905</v>
      </c>
      <c r="G32" s="77">
        <v>1.9097028235691249</v>
      </c>
      <c r="H32" s="77">
        <v>1.997968593377756</v>
      </c>
      <c r="I32" s="77">
        <v>2.0622947966409564</v>
      </c>
      <c r="J32" s="77">
        <v>1.1565728702363822</v>
      </c>
      <c r="K32" s="77">
        <v>1.7103447281872723</v>
      </c>
      <c r="L32" s="77">
        <v>1.8880537005497728</v>
      </c>
      <c r="M32" s="77">
        <v>1.9920074124390008</v>
      </c>
      <c r="N32" s="77">
        <v>2.3009216663674064</v>
      </c>
      <c r="O32" s="77">
        <v>2.0150216888990409</v>
      </c>
      <c r="P32" s="77">
        <v>1.6327505490849972</v>
      </c>
      <c r="Q32" s="77">
        <v>1.382456058829195</v>
      </c>
      <c r="R32" s="77">
        <v>1.0991221477768141</v>
      </c>
      <c r="S32" s="77">
        <v>1.2662571556422504</v>
      </c>
      <c r="T32" s="77">
        <v>1.3490210927863153</v>
      </c>
      <c r="U32" s="77">
        <v>1.5351494287400984</v>
      </c>
      <c r="V32" s="77">
        <v>1.6534729895435634</v>
      </c>
      <c r="W32" s="77">
        <v>1.6198072846686589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27.737262644322499</v>
      </c>
      <c r="D3" s="65">
        <f t="shared" si="0"/>
        <v>27.452487418573547</v>
      </c>
      <c r="E3" s="65">
        <f t="shared" si="0"/>
        <v>32.728833763221566</v>
      </c>
      <c r="F3" s="65">
        <f t="shared" si="0"/>
        <v>31.554520925425425</v>
      </c>
      <c r="G3" s="65">
        <f t="shared" si="0"/>
        <v>33.703312844275551</v>
      </c>
      <c r="H3" s="65">
        <f t="shared" si="0"/>
        <v>34.262002117732244</v>
      </c>
      <c r="I3" s="65">
        <f t="shared" si="0"/>
        <v>34.688283326746649</v>
      </c>
      <c r="J3" s="65">
        <f t="shared" si="0"/>
        <v>33.649331004178897</v>
      </c>
      <c r="K3" s="65">
        <f t="shared" si="0"/>
        <v>33.554789779076259</v>
      </c>
      <c r="L3" s="65">
        <f t="shared" si="0"/>
        <v>33.625374648193684</v>
      </c>
      <c r="M3" s="65">
        <f t="shared" si="0"/>
        <v>32.980986543337373</v>
      </c>
      <c r="N3" s="65">
        <f t="shared" si="0"/>
        <v>32.259380000503391</v>
      </c>
      <c r="O3" s="65">
        <f t="shared" si="0"/>
        <v>30.055848374653113</v>
      </c>
      <c r="P3" s="65">
        <f t="shared" si="0"/>
        <v>26.060240711050671</v>
      </c>
      <c r="Q3" s="65">
        <f t="shared" si="0"/>
        <v>27.645381370311178</v>
      </c>
      <c r="R3" s="65">
        <f t="shared" ref="R3:V3" si="1">SUM(R4,R15,R17,R27)</f>
        <v>27.307083706589715</v>
      </c>
      <c r="S3" s="65">
        <f t="shared" si="1"/>
        <v>25.46065492850045</v>
      </c>
      <c r="T3" s="65">
        <f t="shared" si="1"/>
        <v>24.97280124607417</v>
      </c>
      <c r="U3" s="65">
        <f t="shared" si="1"/>
        <v>21.825778678812608</v>
      </c>
      <c r="V3" s="65">
        <f t="shared" si="1"/>
        <v>24.218434307154787</v>
      </c>
      <c r="W3" s="65">
        <f t="shared" ref="W3" si="2">SUM(W4,W15,W17,W27)</f>
        <v>25.392681892169243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21.103892822031145</v>
      </c>
      <c r="D4" s="69">
        <f t="shared" si="3"/>
        <v>20.564744436463243</v>
      </c>
      <c r="E4" s="69">
        <f t="shared" si="3"/>
        <v>23.516921284377151</v>
      </c>
      <c r="F4" s="69">
        <f t="shared" si="3"/>
        <v>23.566248469165362</v>
      </c>
      <c r="G4" s="69">
        <f t="shared" si="3"/>
        <v>25.328010767265248</v>
      </c>
      <c r="H4" s="69">
        <f t="shared" si="3"/>
        <v>23.276440651314907</v>
      </c>
      <c r="I4" s="69">
        <f t="shared" si="3"/>
        <v>22.182856065640927</v>
      </c>
      <c r="J4" s="69">
        <f t="shared" si="3"/>
        <v>23.294114526143098</v>
      </c>
      <c r="K4" s="69">
        <f t="shared" si="3"/>
        <v>23.772302723478646</v>
      </c>
      <c r="L4" s="69">
        <f t="shared" si="3"/>
        <v>25.409545770195212</v>
      </c>
      <c r="M4" s="69">
        <f t="shared" si="3"/>
        <v>24.337950523624709</v>
      </c>
      <c r="N4" s="69">
        <f t="shared" si="3"/>
        <v>23.450987838729056</v>
      </c>
      <c r="O4" s="69">
        <f t="shared" si="3"/>
        <v>22.892411486465292</v>
      </c>
      <c r="P4" s="69">
        <f t="shared" si="3"/>
        <v>19.195874119253332</v>
      </c>
      <c r="Q4" s="69">
        <f t="shared" si="3"/>
        <v>21.002660587910373</v>
      </c>
      <c r="R4" s="69">
        <f t="shared" ref="R4:V4" si="4">SUM(R5:R14)</f>
        <v>20.108965956587621</v>
      </c>
      <c r="S4" s="69">
        <f t="shared" si="4"/>
        <v>19.015249235555139</v>
      </c>
      <c r="T4" s="69">
        <f t="shared" si="4"/>
        <v>17.454226938728343</v>
      </c>
      <c r="U4" s="69">
        <f t="shared" si="4"/>
        <v>16.074306031531616</v>
      </c>
      <c r="V4" s="69">
        <f t="shared" si="4"/>
        <v>15.646077337297394</v>
      </c>
      <c r="W4" s="69">
        <f t="shared" ref="W4" si="5">SUM(W5:W14)</f>
        <v>14.233995037005544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1.3428419298712611E-2</v>
      </c>
      <c r="D5" s="72">
        <v>5.9583062964812923E-2</v>
      </c>
      <c r="E5" s="72">
        <v>0.15555981679833678</v>
      </c>
      <c r="F5" s="72">
        <v>5.4051345825380459E-2</v>
      </c>
      <c r="G5" s="72">
        <v>0.10462935040222329</v>
      </c>
      <c r="H5" s="72">
        <v>0</v>
      </c>
      <c r="I5" s="72">
        <v>0</v>
      </c>
      <c r="J5" s="72">
        <v>0</v>
      </c>
      <c r="K5" s="72">
        <v>3.0091432744959968E-3</v>
      </c>
      <c r="L5" s="72">
        <v>0.13447256293591758</v>
      </c>
      <c r="M5" s="72">
        <v>8.9596322903324463E-2</v>
      </c>
      <c r="N5" s="72">
        <v>7.535129126586107E-2</v>
      </c>
      <c r="O5" s="72">
        <v>8.9662969236722373E-2</v>
      </c>
      <c r="P5" s="72">
        <v>0</v>
      </c>
      <c r="Q5" s="72">
        <v>0</v>
      </c>
      <c r="R5" s="72">
        <v>0</v>
      </c>
      <c r="S5" s="72">
        <v>2.957984676128541E-2</v>
      </c>
      <c r="T5" s="72">
        <v>3.9253141696446846E-3</v>
      </c>
      <c r="U5" s="72">
        <v>1.0631951326933092E-2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8.1268920944423076E-2</v>
      </c>
      <c r="H6" s="72">
        <v>0.15379389720148767</v>
      </c>
      <c r="I6" s="72">
        <v>1.4210878126393661E-2</v>
      </c>
      <c r="J6" s="72">
        <v>0.20442777625651407</v>
      </c>
      <c r="K6" s="72">
        <v>0.12696364147910635</v>
      </c>
      <c r="L6" s="72">
        <v>5.7477460216282347E-2</v>
      </c>
      <c r="M6" s="72">
        <v>0</v>
      </c>
      <c r="N6" s="72">
        <v>8.2820296706839533E-2</v>
      </c>
      <c r="O6" s="72">
        <v>8.0495524104495883E-2</v>
      </c>
      <c r="P6" s="72">
        <v>0</v>
      </c>
      <c r="Q6" s="72">
        <v>6.6314448699199585E-2</v>
      </c>
      <c r="R6" s="72">
        <v>9.184927906157719E-3</v>
      </c>
      <c r="S6" s="72">
        <v>0</v>
      </c>
      <c r="T6" s="72">
        <v>0</v>
      </c>
      <c r="U6" s="72">
        <v>3.4967086052478273E-2</v>
      </c>
      <c r="V6" s="72">
        <v>4.3139219298946943E-2</v>
      </c>
      <c r="W6" s="72">
        <v>4.630217977174525E-2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2.8279560047166803</v>
      </c>
      <c r="D7" s="72">
        <v>2.6722015058186646</v>
      </c>
      <c r="E7" s="72">
        <v>1.5340435901617204</v>
      </c>
      <c r="F7" s="72">
        <v>1.2044385164111879</v>
      </c>
      <c r="G7" s="72">
        <v>0</v>
      </c>
      <c r="H7" s="72">
        <v>0</v>
      </c>
      <c r="I7" s="72">
        <v>0</v>
      </c>
      <c r="J7" s="72">
        <v>0</v>
      </c>
      <c r="K7" s="72">
        <v>0.11225029112881101</v>
      </c>
      <c r="L7" s="72">
        <v>1.2177548375003111</v>
      </c>
      <c r="M7" s="72">
        <v>1.719035077640866</v>
      </c>
      <c r="N7" s="72">
        <v>1.3276054838536546</v>
      </c>
      <c r="O7" s="72">
        <v>1.5005080631893934</v>
      </c>
      <c r="P7" s="72">
        <v>0.14437653851469076</v>
      </c>
      <c r="Q7" s="72">
        <v>1.7252056104400122</v>
      </c>
      <c r="R7" s="72">
        <v>1.4499724967624321</v>
      </c>
      <c r="S7" s="72">
        <v>0.84013698492502653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4.4520125995308248</v>
      </c>
      <c r="D8" s="72">
        <v>4.8111868908969955</v>
      </c>
      <c r="E8" s="72">
        <v>6.031972382459033</v>
      </c>
      <c r="F8" s="72">
        <v>6.3809942147371554</v>
      </c>
      <c r="G8" s="72">
        <v>6.994262546855988</v>
      </c>
      <c r="H8" s="72">
        <v>6.5272983077943758</v>
      </c>
      <c r="I8" s="72">
        <v>5.4180420830988067</v>
      </c>
      <c r="J8" s="72">
        <v>6.7867938263609267</v>
      </c>
      <c r="K8" s="72">
        <v>5.4547674564458752</v>
      </c>
      <c r="L8" s="72">
        <v>4.9652482348955216</v>
      </c>
      <c r="M8" s="72">
        <v>3.6796732591053858</v>
      </c>
      <c r="N8" s="72">
        <v>3.6667454888880853</v>
      </c>
      <c r="O8" s="72">
        <v>3.6164897217279903</v>
      </c>
      <c r="P8" s="72">
        <v>3.0019003056081699</v>
      </c>
      <c r="Q8" s="72">
        <v>4.0726148358187784</v>
      </c>
      <c r="R8" s="72">
        <v>6.8049297259041595</v>
      </c>
      <c r="S8" s="72">
        <v>6.5477093726898392</v>
      </c>
      <c r="T8" s="72">
        <v>6.5544066737630269</v>
      </c>
      <c r="U8" s="72">
        <v>5.4248922999359017</v>
      </c>
      <c r="V8" s="72">
        <v>4.772002997718972</v>
      </c>
      <c r="W8" s="72">
        <v>4.1135356550863476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11.363668661587139</v>
      </c>
      <c r="D9" s="72">
        <v>10.780244471452667</v>
      </c>
      <c r="E9" s="72">
        <v>12.478141332784039</v>
      </c>
      <c r="F9" s="72">
        <v>12.053107342546067</v>
      </c>
      <c r="G9" s="72">
        <v>14.147819153609262</v>
      </c>
      <c r="H9" s="72">
        <v>13.056383688555551</v>
      </c>
      <c r="I9" s="72">
        <v>12.86698827053239</v>
      </c>
      <c r="J9" s="72">
        <v>12.315759958322955</v>
      </c>
      <c r="K9" s="72">
        <v>14.341402569379465</v>
      </c>
      <c r="L9" s="72">
        <v>15.785530433668992</v>
      </c>
      <c r="M9" s="72">
        <v>16.224950352117204</v>
      </c>
      <c r="N9" s="72">
        <v>16.048971191167926</v>
      </c>
      <c r="O9" s="72">
        <v>15.400418738421218</v>
      </c>
      <c r="P9" s="72">
        <v>15.403414226318862</v>
      </c>
      <c r="Q9" s="72">
        <v>14.298060282079225</v>
      </c>
      <c r="R9" s="72">
        <v>9.9274372616198505</v>
      </c>
      <c r="S9" s="72">
        <v>9.7426854229543665</v>
      </c>
      <c r="T9" s="72">
        <v>8.7441253852157992</v>
      </c>
      <c r="U9" s="72">
        <v>8.4619715933893094</v>
      </c>
      <c r="V9" s="72">
        <v>8.9677905359187822</v>
      </c>
      <c r="W9" s="72">
        <v>7.9544052966664296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1.1597873114682435</v>
      </c>
      <c r="D11" s="72">
        <v>0.98389249945397705</v>
      </c>
      <c r="E11" s="72">
        <v>2.0497970480513081</v>
      </c>
      <c r="F11" s="72">
        <v>1.9058922705422596</v>
      </c>
      <c r="G11" s="72">
        <v>2.0893875558134107</v>
      </c>
      <c r="H11" s="72">
        <v>1.8973116496130529</v>
      </c>
      <c r="I11" s="72">
        <v>1.995424477474441</v>
      </c>
      <c r="J11" s="72">
        <v>2.2011401810941869</v>
      </c>
      <c r="K11" s="72">
        <v>2.2726393033850183</v>
      </c>
      <c r="L11" s="72">
        <v>2.2089060341169309</v>
      </c>
      <c r="M11" s="72">
        <v>2.1813924042327621</v>
      </c>
      <c r="N11" s="72">
        <v>1.8395398101878466</v>
      </c>
      <c r="O11" s="72">
        <v>1.7956488445809444</v>
      </c>
      <c r="P11" s="72">
        <v>0</v>
      </c>
      <c r="Q11" s="72">
        <v>0.13377002908779334</v>
      </c>
      <c r="R11" s="72">
        <v>1.035253544090142</v>
      </c>
      <c r="S11" s="72">
        <v>1.1820901447652257</v>
      </c>
      <c r="T11" s="72">
        <v>1.3630390124950549</v>
      </c>
      <c r="U11" s="72">
        <v>1.3779012310129377</v>
      </c>
      <c r="V11" s="72">
        <v>1.3156787029203167</v>
      </c>
      <c r="W11" s="72">
        <v>1.1349010739048264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0.4003745403920585</v>
      </c>
      <c r="D12" s="72">
        <v>0.41558052326844713</v>
      </c>
      <c r="E12" s="72">
        <v>0.55894048309867184</v>
      </c>
      <c r="F12" s="72">
        <v>0.94098800066912192</v>
      </c>
      <c r="G12" s="72">
        <v>1.0107908532931638</v>
      </c>
      <c r="H12" s="72">
        <v>0.79480431744111546</v>
      </c>
      <c r="I12" s="72">
        <v>1.1513150165654684</v>
      </c>
      <c r="J12" s="72">
        <v>0.95342748187024273</v>
      </c>
      <c r="K12" s="72">
        <v>0.76068877548967095</v>
      </c>
      <c r="L12" s="72">
        <v>0.47469688578915026</v>
      </c>
      <c r="M12" s="72">
        <v>0.196080097983024</v>
      </c>
      <c r="N12" s="72">
        <v>0.17553537917748696</v>
      </c>
      <c r="O12" s="72">
        <v>0.1805252411312076</v>
      </c>
      <c r="P12" s="72">
        <v>0.46494206271640087</v>
      </c>
      <c r="Q12" s="72">
        <v>0.48215953364790343</v>
      </c>
      <c r="R12" s="72">
        <v>0.64017923539005606</v>
      </c>
      <c r="S12" s="72">
        <v>0.45168756974670832</v>
      </c>
      <c r="T12" s="72">
        <v>0.34837922570199492</v>
      </c>
      <c r="U12" s="72">
        <v>0.29072099445773075</v>
      </c>
      <c r="V12" s="72">
        <v>0.2741204605197321</v>
      </c>
      <c r="W12" s="72">
        <v>0.33041579452001135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0.59579491041090193</v>
      </c>
      <c r="D13" s="74">
        <v>0.55197494308890671</v>
      </c>
      <c r="E13" s="74">
        <v>0.41235534504788957</v>
      </c>
      <c r="F13" s="74">
        <v>0.723030677680634</v>
      </c>
      <c r="G13" s="74">
        <v>0.59392191210474843</v>
      </c>
      <c r="H13" s="74">
        <v>0.57280448908490933</v>
      </c>
      <c r="I13" s="74">
        <v>0.50062941404192329</v>
      </c>
      <c r="J13" s="74">
        <v>0.56984789855616957</v>
      </c>
      <c r="K13" s="74">
        <v>0.4505885592203055</v>
      </c>
      <c r="L13" s="74">
        <v>0.30138352327016554</v>
      </c>
      <c r="M13" s="74">
        <v>0</v>
      </c>
      <c r="N13" s="74">
        <v>0</v>
      </c>
      <c r="O13" s="74">
        <v>0</v>
      </c>
      <c r="P13" s="74">
        <v>1.2185369243864382E-3</v>
      </c>
      <c r="Q13" s="74">
        <v>3.5353253440766725E-4</v>
      </c>
      <c r="R13" s="74">
        <v>0</v>
      </c>
      <c r="S13" s="74">
        <v>0</v>
      </c>
      <c r="T13" s="74">
        <v>0.24279486447170925</v>
      </c>
      <c r="U13" s="74">
        <v>0.2978440726714861</v>
      </c>
      <c r="V13" s="74">
        <v>0.10687843929644444</v>
      </c>
      <c r="W13" s="74">
        <v>0.50933576429426497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0.29087037462658732</v>
      </c>
      <c r="D14" s="76">
        <v>0.29008053951877211</v>
      </c>
      <c r="E14" s="76">
        <v>0.29611128597615516</v>
      </c>
      <c r="F14" s="76">
        <v>0.30374610075355796</v>
      </c>
      <c r="G14" s="76">
        <v>0.30593047424203179</v>
      </c>
      <c r="H14" s="76">
        <v>0.27404430162441745</v>
      </c>
      <c r="I14" s="76">
        <v>0.23624592580150183</v>
      </c>
      <c r="J14" s="76">
        <v>0.26271740368210317</v>
      </c>
      <c r="K14" s="76">
        <v>0.24999298367589318</v>
      </c>
      <c r="L14" s="76">
        <v>0.26407579780194051</v>
      </c>
      <c r="M14" s="76">
        <v>0.24722300964213959</v>
      </c>
      <c r="N14" s="76">
        <v>0.234418897481355</v>
      </c>
      <c r="O14" s="76">
        <v>0.22866238407332221</v>
      </c>
      <c r="P14" s="76">
        <v>0.18002244917081933</v>
      </c>
      <c r="Q14" s="76">
        <v>0.2241823156030559</v>
      </c>
      <c r="R14" s="76">
        <v>0.24200876491482273</v>
      </c>
      <c r="S14" s="76">
        <v>0.22135989371268353</v>
      </c>
      <c r="T14" s="76">
        <v>0.19755646291111667</v>
      </c>
      <c r="U14" s="76">
        <v>0.17537680268483916</v>
      </c>
      <c r="V14" s="76">
        <v>0.16646698162419915</v>
      </c>
      <c r="W14" s="76">
        <v>0.14509927276192017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0.96544969810390746</v>
      </c>
      <c r="D15" s="69">
        <f t="shared" si="6"/>
        <v>0.87738010861676841</v>
      </c>
      <c r="E15" s="69">
        <f t="shared" si="6"/>
        <v>3.8104283154185103</v>
      </c>
      <c r="F15" s="69">
        <f t="shared" si="6"/>
        <v>2.0141182585936419</v>
      </c>
      <c r="G15" s="69">
        <f t="shared" si="6"/>
        <v>2.1900252477927951</v>
      </c>
      <c r="H15" s="69">
        <f t="shared" si="6"/>
        <v>4.602382902205032</v>
      </c>
      <c r="I15" s="69">
        <f t="shared" si="6"/>
        <v>6.3465585471617043</v>
      </c>
      <c r="J15" s="69">
        <f t="shared" si="6"/>
        <v>3.92080811667239</v>
      </c>
      <c r="K15" s="69">
        <f t="shared" si="6"/>
        <v>3.4867162180829245</v>
      </c>
      <c r="L15" s="69">
        <f t="shared" si="6"/>
        <v>2.0297330656552077</v>
      </c>
      <c r="M15" s="69">
        <f t="shared" si="6"/>
        <v>2.7981611312430008</v>
      </c>
      <c r="N15" s="69">
        <f t="shared" si="6"/>
        <v>3.0425063680421625</v>
      </c>
      <c r="O15" s="69">
        <f t="shared" si="6"/>
        <v>1.6132544906975526</v>
      </c>
      <c r="P15" s="69">
        <f t="shared" si="6"/>
        <v>1.4722836730958071</v>
      </c>
      <c r="Q15" s="69">
        <f t="shared" si="6"/>
        <v>1.2849089044685331</v>
      </c>
      <c r="R15" s="69">
        <f t="shared" si="6"/>
        <v>1.7385767685179006</v>
      </c>
      <c r="S15" s="69">
        <f t="shared" si="6"/>
        <v>0.92565590528533992</v>
      </c>
      <c r="T15" s="69">
        <f t="shared" si="6"/>
        <v>2.0777430586063885</v>
      </c>
      <c r="U15" s="69">
        <f t="shared" si="6"/>
        <v>0.3469559324479678</v>
      </c>
      <c r="V15" s="69">
        <f t="shared" si="6"/>
        <v>2.9421157761686692</v>
      </c>
      <c r="W15" s="69">
        <f t="shared" si="6"/>
        <v>5.4142448890183346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0.96544969810390746</v>
      </c>
      <c r="D16" s="72">
        <v>0.87738010861676841</v>
      </c>
      <c r="E16" s="72">
        <v>3.8104283154185103</v>
      </c>
      <c r="F16" s="72">
        <v>2.0141182585936419</v>
      </c>
      <c r="G16" s="72">
        <v>2.1900252477927951</v>
      </c>
      <c r="H16" s="72">
        <v>4.602382902205032</v>
      </c>
      <c r="I16" s="72">
        <v>6.3465585471617043</v>
      </c>
      <c r="J16" s="72">
        <v>3.92080811667239</v>
      </c>
      <c r="K16" s="72">
        <v>3.4867162180829245</v>
      </c>
      <c r="L16" s="72">
        <v>2.0297330656552077</v>
      </c>
      <c r="M16" s="72">
        <v>2.7981611312430008</v>
      </c>
      <c r="N16" s="72">
        <v>3.0425063680421625</v>
      </c>
      <c r="O16" s="72">
        <v>1.6132544906975526</v>
      </c>
      <c r="P16" s="72">
        <v>1.4722836730958071</v>
      </c>
      <c r="Q16" s="72">
        <v>1.2849089044685331</v>
      </c>
      <c r="R16" s="72">
        <v>1.7385767685179006</v>
      </c>
      <c r="S16" s="72">
        <v>0.92565590528533992</v>
      </c>
      <c r="T16" s="72">
        <v>2.0777430586063885</v>
      </c>
      <c r="U16" s="72">
        <v>0.3469559324479678</v>
      </c>
      <c r="V16" s="72">
        <v>2.9421157761686692</v>
      </c>
      <c r="W16" s="72">
        <v>5.4142448890183346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2.8614404420718138</v>
      </c>
      <c r="D17" s="69">
        <f t="shared" si="7"/>
        <v>3.0256863231781863</v>
      </c>
      <c r="E17" s="69">
        <f t="shared" si="7"/>
        <v>2.7328399827768788</v>
      </c>
      <c r="F17" s="69">
        <f t="shared" si="7"/>
        <v>3.0484349357568719</v>
      </c>
      <c r="G17" s="69">
        <f t="shared" si="7"/>
        <v>3.1685112303875465</v>
      </c>
      <c r="H17" s="69">
        <f t="shared" si="7"/>
        <v>3.3098176961926664</v>
      </c>
      <c r="I17" s="69">
        <f t="shared" si="7"/>
        <v>3.1956184822702123</v>
      </c>
      <c r="J17" s="69">
        <f t="shared" si="7"/>
        <v>3.3746469244080246</v>
      </c>
      <c r="K17" s="69">
        <f t="shared" si="7"/>
        <v>3.2513098089442556</v>
      </c>
      <c r="L17" s="69">
        <f t="shared" si="7"/>
        <v>3.2685930307067377</v>
      </c>
      <c r="M17" s="69">
        <f t="shared" si="7"/>
        <v>3.1037402789634561</v>
      </c>
      <c r="N17" s="69">
        <f t="shared" si="7"/>
        <v>3.1096865377458371</v>
      </c>
      <c r="O17" s="69">
        <f t="shared" si="7"/>
        <v>3.034155868685787</v>
      </c>
      <c r="P17" s="69">
        <f t="shared" si="7"/>
        <v>2.9835006521322143</v>
      </c>
      <c r="Q17" s="69">
        <f t="shared" si="7"/>
        <v>2.9662549397651299</v>
      </c>
      <c r="R17" s="69">
        <f t="shared" ref="R17:V17" si="8">SUM(R18:R26)</f>
        <v>3.0252248505386552</v>
      </c>
      <c r="S17" s="69">
        <f t="shared" si="8"/>
        <v>3.0819765817812641</v>
      </c>
      <c r="T17" s="69">
        <f t="shared" si="8"/>
        <v>3.0750055483779195</v>
      </c>
      <c r="U17" s="69">
        <f t="shared" si="8"/>
        <v>3.081951741248762</v>
      </c>
      <c r="V17" s="69">
        <f t="shared" si="8"/>
        <v>3.2273281892583241</v>
      </c>
      <c r="W17" s="69">
        <f t="shared" ref="W17" si="9">SUM(W18:W26)</f>
        <v>3.2880093521131664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7.259169565487482E-5</v>
      </c>
      <c r="E18" s="72">
        <v>3.7756560032403116E-4</v>
      </c>
      <c r="F18" s="72">
        <v>2.0985651318714024E-4</v>
      </c>
      <c r="G18" s="72">
        <v>0</v>
      </c>
      <c r="H18" s="72">
        <v>0</v>
      </c>
      <c r="I18" s="72">
        <v>0</v>
      </c>
      <c r="J18" s="72">
        <v>0</v>
      </c>
      <c r="K18" s="72">
        <v>1.0308175248317431E-4</v>
      </c>
      <c r="L18" s="72">
        <v>3.462522194594034E-3</v>
      </c>
      <c r="M18" s="72">
        <v>3.3376991251168288E-3</v>
      </c>
      <c r="N18" s="72">
        <v>5.1638215428140453E-3</v>
      </c>
      <c r="O18" s="72">
        <v>5.6374020562452122E-3</v>
      </c>
      <c r="P18" s="72">
        <v>0</v>
      </c>
      <c r="Q18" s="72">
        <v>0</v>
      </c>
      <c r="R18" s="72">
        <v>0</v>
      </c>
      <c r="S18" s="72">
        <v>1.9148412647863316E-4</v>
      </c>
      <c r="T18" s="72">
        <v>9.7809062092055725E-5</v>
      </c>
      <c r="U18" s="72">
        <v>2.3310926499102761E-4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8.1467397519359303E-2</v>
      </c>
      <c r="D19" s="72">
        <v>8.1782171211504606E-2</v>
      </c>
      <c r="E19" s="72">
        <v>8.820713351461297E-2</v>
      </c>
      <c r="F19" s="72">
        <v>7.6202921649172639E-2</v>
      </c>
      <c r="G19" s="72">
        <v>7.2154326968557211E-2</v>
      </c>
      <c r="H19" s="72">
        <v>8.5035149827233786E-2</v>
      </c>
      <c r="I19" s="72">
        <v>9.2173205365773808E-2</v>
      </c>
      <c r="J19" s="72">
        <v>8.7884564347120511E-2</v>
      </c>
      <c r="K19" s="72">
        <v>0.10805026055332061</v>
      </c>
      <c r="L19" s="72">
        <v>9.049925490014761E-2</v>
      </c>
      <c r="M19" s="72">
        <v>7.2773373979135886E-2</v>
      </c>
      <c r="N19" s="72">
        <v>3.8214723208244955E-2</v>
      </c>
      <c r="O19" s="72">
        <v>5.033232442195823E-2</v>
      </c>
      <c r="P19" s="72">
        <v>6.4061194775970595E-2</v>
      </c>
      <c r="Q19" s="72">
        <v>7.7285198089331347E-2</v>
      </c>
      <c r="R19" s="72">
        <v>6.6936933267731563E-2</v>
      </c>
      <c r="S19" s="72">
        <v>5.6418940882978122E-2</v>
      </c>
      <c r="T19" s="72">
        <v>4.6078554255023697E-2</v>
      </c>
      <c r="U19" s="72">
        <v>4.5671282497219197E-2</v>
      </c>
      <c r="V19" s="72">
        <v>3.8540018317022105E-2</v>
      </c>
      <c r="W19" s="72">
        <v>4.3963749417138411E-2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1.2268197674617584E-2</v>
      </c>
      <c r="D20" s="72">
        <v>1.8699785394024872E-2</v>
      </c>
      <c r="E20" s="72">
        <v>2.1988249662577734E-2</v>
      </c>
      <c r="F20" s="72">
        <v>2.3958185876264112E-3</v>
      </c>
      <c r="G20" s="72">
        <v>0</v>
      </c>
      <c r="H20" s="72">
        <v>0</v>
      </c>
      <c r="I20" s="72">
        <v>0</v>
      </c>
      <c r="J20" s="72">
        <v>0</v>
      </c>
      <c r="K20" s="72">
        <v>5.4932344690969623E-3</v>
      </c>
      <c r="L20" s="72">
        <v>4.9642339578202029E-2</v>
      </c>
      <c r="M20" s="72">
        <v>7.1760192957793137E-2</v>
      </c>
      <c r="N20" s="72">
        <v>0.10325890594697343</v>
      </c>
      <c r="O20" s="72">
        <v>0.14340533932114943</v>
      </c>
      <c r="P20" s="72">
        <v>1.3281455934217205E-2</v>
      </c>
      <c r="Q20" s="72">
        <v>3.5503679841390724E-2</v>
      </c>
      <c r="R20" s="72">
        <v>2.723317761077821E-2</v>
      </c>
      <c r="S20" s="72">
        <v>2.7594439469812385E-2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0.61944043065001664</v>
      </c>
      <c r="D21" s="72">
        <v>0.64561271439410561</v>
      </c>
      <c r="E21" s="72">
        <v>0.70284865233430716</v>
      </c>
      <c r="F21" s="72">
        <v>0.68718204616274525</v>
      </c>
      <c r="G21" s="72">
        <v>0.8330620795702689</v>
      </c>
      <c r="H21" s="72">
        <v>0.87997676652096835</v>
      </c>
      <c r="I21" s="72">
        <v>0.80208032440175947</v>
      </c>
      <c r="J21" s="72">
        <v>0.94966109714632407</v>
      </c>
      <c r="K21" s="72">
        <v>0.75659085662723191</v>
      </c>
      <c r="L21" s="72">
        <v>0.63064686174663109</v>
      </c>
      <c r="M21" s="72">
        <v>0.44053405204337781</v>
      </c>
      <c r="N21" s="72">
        <v>0.44494777815157149</v>
      </c>
      <c r="O21" s="72">
        <v>0.45316700784500147</v>
      </c>
      <c r="P21" s="72">
        <v>0.44148017322396604</v>
      </c>
      <c r="Q21" s="72">
        <v>0.53953651249247958</v>
      </c>
      <c r="R21" s="72">
        <v>1.0205493969623782</v>
      </c>
      <c r="S21" s="72">
        <v>1.0152985588246215</v>
      </c>
      <c r="T21" s="72">
        <v>1.1065702382698726</v>
      </c>
      <c r="U21" s="72">
        <v>0.9910728331027695</v>
      </c>
      <c r="V21" s="72">
        <v>0.97334201322889602</v>
      </c>
      <c r="W21" s="72">
        <v>0.92397242416710923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1.8362124440569991E-2</v>
      </c>
      <c r="D22" s="72">
        <v>3.3171146776714962E-2</v>
      </c>
      <c r="E22" s="72">
        <v>4.5831129525536411E-2</v>
      </c>
      <c r="F22" s="72">
        <v>3.5701208901326907E-2</v>
      </c>
      <c r="G22" s="72">
        <v>3.8869724264910067E-2</v>
      </c>
      <c r="H22" s="72">
        <v>3.7626742022594972E-2</v>
      </c>
      <c r="I22" s="72">
        <v>7.9231748424929568E-2</v>
      </c>
      <c r="J22" s="72">
        <v>0.25512434018788932</v>
      </c>
      <c r="K22" s="72">
        <v>0.24458020951363962</v>
      </c>
      <c r="L22" s="72">
        <v>0.22761570625666852</v>
      </c>
      <c r="M22" s="72">
        <v>0.24661024465837425</v>
      </c>
      <c r="N22" s="72">
        <v>0.20576470964894775</v>
      </c>
      <c r="O22" s="72">
        <v>0.16763374953268828</v>
      </c>
      <c r="P22" s="72">
        <v>4.2909560398802456E-2</v>
      </c>
      <c r="Q22" s="72">
        <v>5.4219949006636563E-2</v>
      </c>
      <c r="R22" s="72">
        <v>6.0980466002851542E-2</v>
      </c>
      <c r="S22" s="72">
        <v>9.1531363212396535E-2</v>
      </c>
      <c r="T22" s="72">
        <v>8.2653038594534697E-2</v>
      </c>
      <c r="U22" s="72">
        <v>7.9037482070476325E-2</v>
      </c>
      <c r="V22" s="72">
        <v>7.84447377429138E-2</v>
      </c>
      <c r="W22" s="72">
        <v>8.2533534297565728E-2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3.6531339034379204E-2</v>
      </c>
      <c r="D24" s="72">
        <v>4.1141355921655416E-2</v>
      </c>
      <c r="E24" s="72">
        <v>8.0607219847265502E-2</v>
      </c>
      <c r="F24" s="72">
        <v>1.8017486224921494E-2</v>
      </c>
      <c r="G24" s="72">
        <v>2.813791821491143E-2</v>
      </c>
      <c r="H24" s="72">
        <v>2.5266747698660948E-2</v>
      </c>
      <c r="I24" s="72">
        <v>0.22454383059507899</v>
      </c>
      <c r="J24" s="72">
        <v>0.29562895248061577</v>
      </c>
      <c r="K24" s="72">
        <v>0.29247041236808119</v>
      </c>
      <c r="L24" s="72">
        <v>0.21463072752552484</v>
      </c>
      <c r="M24" s="72">
        <v>0.16219536622569355</v>
      </c>
      <c r="N24" s="72">
        <v>0.19962648371032518</v>
      </c>
      <c r="O24" s="72">
        <v>0.1840080892203132</v>
      </c>
      <c r="P24" s="72">
        <v>0</v>
      </c>
      <c r="Q24" s="72">
        <v>2.9190488016706127E-3</v>
      </c>
      <c r="R24" s="72">
        <v>2.6794700458798611E-2</v>
      </c>
      <c r="S24" s="72">
        <v>4.8999735419314516E-2</v>
      </c>
      <c r="T24" s="72">
        <v>7.2464296426123537E-2</v>
      </c>
      <c r="U24" s="72">
        <v>7.7576153262729458E-2</v>
      </c>
      <c r="V24" s="72">
        <v>8.8716545613158435E-2</v>
      </c>
      <c r="W24" s="72">
        <v>0.11239065254797785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2.0488487873172381</v>
      </c>
      <c r="D25" s="74">
        <v>2.1630560954470668</v>
      </c>
      <c r="E25" s="74">
        <v>1.7197485714448397</v>
      </c>
      <c r="F25" s="74">
        <v>2.1868671256801178</v>
      </c>
      <c r="G25" s="74">
        <v>2.1483450652057008</v>
      </c>
      <c r="H25" s="74">
        <v>2.2250503958790206</v>
      </c>
      <c r="I25" s="74">
        <v>1.8638973019782317</v>
      </c>
      <c r="J25" s="74">
        <v>1.6608241698738162</v>
      </c>
      <c r="K25" s="74">
        <v>1.7132507802172705</v>
      </c>
      <c r="L25" s="74">
        <v>1.9315195728901868</v>
      </c>
      <c r="M25" s="74">
        <v>1.9205388065480871</v>
      </c>
      <c r="N25" s="74">
        <v>1.9482743390875255</v>
      </c>
      <c r="O25" s="74">
        <v>1.8274184271493514</v>
      </c>
      <c r="P25" s="74">
        <v>2.1034297296259434</v>
      </c>
      <c r="Q25" s="74">
        <v>1.9575717826561967</v>
      </c>
      <c r="R25" s="74">
        <v>1.6090390139952979</v>
      </c>
      <c r="S25" s="74">
        <v>1.6229504637158001</v>
      </c>
      <c r="T25" s="74">
        <v>1.5227684958185161</v>
      </c>
      <c r="U25" s="74">
        <v>1.5963843525720676</v>
      </c>
      <c r="V25" s="74">
        <v>1.8317754723794257</v>
      </c>
      <c r="W25" s="74">
        <v>1.8665315226247627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4.452216543563306E-2</v>
      </c>
      <c r="D26" s="77">
        <v>4.2150462337458901E-2</v>
      </c>
      <c r="E26" s="77">
        <v>7.3231460847415386E-2</v>
      </c>
      <c r="F26" s="77">
        <v>4.1858472037774153E-2</v>
      </c>
      <c r="G26" s="77">
        <v>4.7942116163198149E-2</v>
      </c>
      <c r="H26" s="77">
        <v>5.6861894244187645E-2</v>
      </c>
      <c r="I26" s="77">
        <v>0.13369207150443907</v>
      </c>
      <c r="J26" s="77">
        <v>0.1255238003722588</v>
      </c>
      <c r="K26" s="77">
        <v>0.13077097344313135</v>
      </c>
      <c r="L26" s="77">
        <v>0.12057604561478279</v>
      </c>
      <c r="M26" s="77">
        <v>0.18599054342587751</v>
      </c>
      <c r="N26" s="77">
        <v>0.16443577644943463</v>
      </c>
      <c r="O26" s="77">
        <v>0.20255352913907956</v>
      </c>
      <c r="P26" s="77">
        <v>0.31833853817331442</v>
      </c>
      <c r="Q26" s="77">
        <v>0.29921876887742466</v>
      </c>
      <c r="R26" s="77">
        <v>0.21369116224081922</v>
      </c>
      <c r="S26" s="77">
        <v>0.21899159612986197</v>
      </c>
      <c r="T26" s="77">
        <v>0.24437311595175673</v>
      </c>
      <c r="U26" s="77">
        <v>0.29197652847850897</v>
      </c>
      <c r="V26" s="77">
        <v>0.21650940197690804</v>
      </c>
      <c r="W26" s="77">
        <v>0.25861746905861194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2.8064796821156337</v>
      </c>
      <c r="D27" s="69">
        <f t="shared" si="10"/>
        <v>2.9846765503153487</v>
      </c>
      <c r="E27" s="69">
        <f t="shared" si="10"/>
        <v>2.6686441806490233</v>
      </c>
      <c r="F27" s="69">
        <f t="shared" si="10"/>
        <v>2.9257192619095482</v>
      </c>
      <c r="G27" s="69">
        <f t="shared" si="10"/>
        <v>3.0167655988299584</v>
      </c>
      <c r="H27" s="69">
        <f t="shared" si="10"/>
        <v>3.0733608680196385</v>
      </c>
      <c r="I27" s="69">
        <f t="shared" si="10"/>
        <v>2.9632502316738014</v>
      </c>
      <c r="J27" s="69">
        <f t="shared" si="10"/>
        <v>3.0597614369553838</v>
      </c>
      <c r="K27" s="69">
        <f t="shared" si="10"/>
        <v>3.0444610285704297</v>
      </c>
      <c r="L27" s="69">
        <f t="shared" si="10"/>
        <v>2.917502781636526</v>
      </c>
      <c r="M27" s="69">
        <f t="shared" si="10"/>
        <v>2.7411346095062052</v>
      </c>
      <c r="N27" s="69">
        <f t="shared" si="10"/>
        <v>2.6561992559863357</v>
      </c>
      <c r="O27" s="69">
        <f t="shared" si="10"/>
        <v>2.5160265288044803</v>
      </c>
      <c r="P27" s="69">
        <f t="shared" si="10"/>
        <v>2.4085822665693177</v>
      </c>
      <c r="Q27" s="69">
        <f t="shared" si="10"/>
        <v>2.3915569381671435</v>
      </c>
      <c r="R27" s="69">
        <f t="shared" ref="R27:V27" si="11">SUM(R28:R32)</f>
        <v>2.4343161309455357</v>
      </c>
      <c r="S27" s="69">
        <f t="shared" si="11"/>
        <v>2.4377732058787105</v>
      </c>
      <c r="T27" s="69">
        <f t="shared" si="11"/>
        <v>2.3658257003615191</v>
      </c>
      <c r="U27" s="69">
        <f t="shared" si="11"/>
        <v>2.3225649735842593</v>
      </c>
      <c r="V27" s="69">
        <f t="shared" si="11"/>
        <v>2.4029130044304008</v>
      </c>
      <c r="W27" s="69">
        <f t="shared" ref="W27" si="12">SUM(W28:W32)</f>
        <v>2.4564326140321988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1.1232568192804169</v>
      </c>
      <c r="D29" s="72">
        <v>0.83565507460014121</v>
      </c>
      <c r="E29" s="72">
        <v>1.0084791265961726</v>
      </c>
      <c r="F29" s="72">
        <v>0.74399174564195281</v>
      </c>
      <c r="G29" s="72">
        <v>0.69337641936847971</v>
      </c>
      <c r="H29" s="72">
        <v>0.76693112518038342</v>
      </c>
      <c r="I29" s="72">
        <v>1.0525479779580322</v>
      </c>
      <c r="J29" s="72">
        <v>1.2126072511060617</v>
      </c>
      <c r="K29" s="72">
        <v>1.2009743303344549</v>
      </c>
      <c r="L29" s="72">
        <v>1.0436461048945151</v>
      </c>
      <c r="M29" s="72">
        <v>0.81952128802062885</v>
      </c>
      <c r="N29" s="72">
        <v>0.52847443690289264</v>
      </c>
      <c r="O29" s="72">
        <v>0.64290170499360966</v>
      </c>
      <c r="P29" s="72">
        <v>0.62149876731561027</v>
      </c>
      <c r="Q29" s="72">
        <v>0.75533584569485612</v>
      </c>
      <c r="R29" s="72">
        <v>0.70754819465262797</v>
      </c>
      <c r="S29" s="72">
        <v>0.55788860320212885</v>
      </c>
      <c r="T29" s="72">
        <v>0.4658623923993071</v>
      </c>
      <c r="U29" s="72">
        <v>0.47819366010486797</v>
      </c>
      <c r="V29" s="72">
        <v>0.412619221168676</v>
      </c>
      <c r="W29" s="72">
        <v>0.44895449021480827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0.10234654501807842</v>
      </c>
      <c r="D30" s="72">
        <v>8.9106250024283185E-2</v>
      </c>
      <c r="E30" s="72">
        <v>0.12015566766742233</v>
      </c>
      <c r="F30" s="72">
        <v>0.17318669608567144</v>
      </c>
      <c r="G30" s="72">
        <v>0.80112304426870506</v>
      </c>
      <c r="H30" s="72">
        <v>0.70682819567916055</v>
      </c>
      <c r="I30" s="72">
        <v>0.26065802018573431</v>
      </c>
      <c r="J30" s="72">
        <v>0.77775137685214002</v>
      </c>
      <c r="K30" s="72">
        <v>0.26743675531530386</v>
      </c>
      <c r="L30" s="72">
        <v>0.19413165455125952</v>
      </c>
      <c r="M30" s="72">
        <v>0.14180729287012736</v>
      </c>
      <c r="N30" s="72">
        <v>0.1355590850534546</v>
      </c>
      <c r="O30" s="72">
        <v>0.16732615343943316</v>
      </c>
      <c r="P30" s="72">
        <v>0.38120678427874116</v>
      </c>
      <c r="Q30" s="72">
        <v>0.46257320024106208</v>
      </c>
      <c r="R30" s="72">
        <v>0.76557772102902699</v>
      </c>
      <c r="S30" s="72">
        <v>0.78256403774977856</v>
      </c>
      <c r="T30" s="72">
        <v>0.701707619013484</v>
      </c>
      <c r="U30" s="72">
        <v>0.45901992114358475</v>
      </c>
      <c r="V30" s="72">
        <v>0.42570984363401615</v>
      </c>
      <c r="W30" s="72">
        <v>0.47105624811686492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4.7523839390611028E-2</v>
      </c>
      <c r="D31" s="72">
        <v>5.4341796136310246E-2</v>
      </c>
      <c r="E31" s="72">
        <v>8.2610660831611643E-2</v>
      </c>
      <c r="F31" s="72">
        <v>7.4591252411553094E-2</v>
      </c>
      <c r="G31" s="72">
        <v>7.7240558510636034E-2</v>
      </c>
      <c r="H31" s="72">
        <v>8.4645361347020664E-2</v>
      </c>
      <c r="I31" s="72">
        <v>8.2959250848597885E-2</v>
      </c>
      <c r="J31" s="72">
        <v>0.18856195081026969</v>
      </c>
      <c r="K31" s="72">
        <v>0.27029167568617424</v>
      </c>
      <c r="L31" s="72">
        <v>0.23453475279594446</v>
      </c>
      <c r="M31" s="72">
        <v>0.24964747237458196</v>
      </c>
      <c r="N31" s="72">
        <v>0.21645038377845136</v>
      </c>
      <c r="O31" s="72">
        <v>0.14090589356870317</v>
      </c>
      <c r="P31" s="72">
        <v>0.12747258987387733</v>
      </c>
      <c r="Q31" s="72">
        <v>7.9881740362707815E-2</v>
      </c>
      <c r="R31" s="72">
        <v>7.9330104106004606E-2</v>
      </c>
      <c r="S31" s="72">
        <v>6.3732983254789349E-2</v>
      </c>
      <c r="T31" s="72">
        <v>7.6917874496889874E-2</v>
      </c>
      <c r="U31" s="72">
        <v>8.7354955668862519E-2</v>
      </c>
      <c r="V31" s="72">
        <v>0.14686820795091474</v>
      </c>
      <c r="W31" s="72">
        <v>0.13315749495196391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1.5333524784265271</v>
      </c>
      <c r="D32" s="77">
        <v>2.0055734295546142</v>
      </c>
      <c r="E32" s="77">
        <v>1.4573987255538166</v>
      </c>
      <c r="F32" s="77">
        <v>1.9339495677703709</v>
      </c>
      <c r="G32" s="77">
        <v>1.4450255766821378</v>
      </c>
      <c r="H32" s="77">
        <v>1.5149561858130738</v>
      </c>
      <c r="I32" s="77">
        <v>1.5670849826814373</v>
      </c>
      <c r="J32" s="77">
        <v>0.88084085818691238</v>
      </c>
      <c r="K32" s="77">
        <v>1.3057582672344965</v>
      </c>
      <c r="L32" s="77">
        <v>1.4451902693948069</v>
      </c>
      <c r="M32" s="77">
        <v>1.5301585562408668</v>
      </c>
      <c r="N32" s="77">
        <v>1.775715350251537</v>
      </c>
      <c r="O32" s="77">
        <v>1.5648927768027345</v>
      </c>
      <c r="P32" s="77">
        <v>1.2784041251010887</v>
      </c>
      <c r="Q32" s="77">
        <v>1.0937661518685173</v>
      </c>
      <c r="R32" s="77">
        <v>0.88186011115787599</v>
      </c>
      <c r="S32" s="77">
        <v>1.0335875816720139</v>
      </c>
      <c r="T32" s="77">
        <v>1.121337814451838</v>
      </c>
      <c r="U32" s="77">
        <v>1.2979964366669441</v>
      </c>
      <c r="V32" s="77">
        <v>1.4177157316767939</v>
      </c>
      <c r="W32" s="77">
        <v>1.4032643807485621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0.58190098537031321</v>
      </c>
      <c r="D3" s="66">
        <f>IF(RES_hh_tes_in!D3=0,"",RES_hh_tes_in!D3/RES_hh_fec_in!D3)</f>
        <v>0.59189644488286719</v>
      </c>
      <c r="E3" s="66">
        <f>IF(RES_hh_tes_in!E3=0,"",RES_hh_tes_in!E3/RES_hh_fec_in!E3)</f>
        <v>0.64797753620520082</v>
      </c>
      <c r="F3" s="66">
        <f>IF(RES_hh_tes_in!F3=0,"",RES_hh_tes_in!F3/RES_hh_fec_in!F3)</f>
        <v>0.63941231279981148</v>
      </c>
      <c r="G3" s="66">
        <f>IF(RES_hh_tes_in!G3=0,"",RES_hh_tes_in!G3/RES_hh_fec_in!G3)</f>
        <v>0.64926209257534317</v>
      </c>
      <c r="H3" s="66">
        <f>IF(RES_hh_tes_in!H3=0,"",RES_hh_tes_in!H3/RES_hh_fec_in!H3)</f>
        <v>0.69480741366368437</v>
      </c>
      <c r="I3" s="66">
        <f>IF(RES_hh_tes_in!I3=0,"",RES_hh_tes_in!I3/RES_hh_fec_in!I3)</f>
        <v>0.74540565497978284</v>
      </c>
      <c r="J3" s="66">
        <f>IF(RES_hh_tes_in!J3=0,"",RES_hh_tes_in!J3/RES_hh_fec_in!J3)</f>
        <v>0.70611938174746558</v>
      </c>
      <c r="K3" s="66">
        <f>IF(RES_hh_tes_in!K3=0,"",RES_hh_tes_in!K3/RES_hh_fec_in!K3)</f>
        <v>0.70569877782892465</v>
      </c>
      <c r="L3" s="66">
        <f>IF(RES_hh_tes_in!L3=0,"",RES_hh_tes_in!L3/RES_hh_fec_in!L3)</f>
        <v>0.6795402711302817</v>
      </c>
      <c r="M3" s="66">
        <f>IF(RES_hh_tes_in!M3=0,"",RES_hh_tes_in!M3/RES_hh_fec_in!M3)</f>
        <v>0.6972899852091512</v>
      </c>
      <c r="N3" s="66">
        <f>IF(RES_hh_tes_in!N3=0,"",RES_hh_tes_in!N3/RES_hh_fec_in!N3)</f>
        <v>0.71491295705959845</v>
      </c>
      <c r="O3" s="66">
        <f>IF(RES_hh_tes_in!O3=0,"",RES_hh_tes_in!O3/RES_hh_fec_in!O3)</f>
        <v>0.70066953588704139</v>
      </c>
      <c r="P3" s="66">
        <f>IF(RES_hh_tes_in!P3=0,"",RES_hh_tes_in!P3/RES_hh_fec_in!P3)</f>
        <v>0.71529278585066181</v>
      </c>
      <c r="Q3" s="66">
        <f>IF(RES_hh_tes_in!Q3=0,"",RES_hh_tes_in!Q3/RES_hh_fec_in!Q3)</f>
        <v>0.71843316605678198</v>
      </c>
      <c r="R3" s="66">
        <f>IF(RES_hh_tes_in!R3=0,"",RES_hh_tes_in!R3/RES_hh_fec_in!R3)</f>
        <v>0.75235949904836108</v>
      </c>
      <c r="S3" s="66">
        <f>IF(RES_hh_tes_in!S3=0,"",RES_hh_tes_in!S3/RES_hh_fec_in!S3)</f>
        <v>0.74457384998700937</v>
      </c>
      <c r="T3" s="66">
        <f>IF(RES_hh_tes_in!T3=0,"",RES_hh_tes_in!T3/RES_hh_fec_in!T3)</f>
        <v>0.78863955284931397</v>
      </c>
      <c r="U3" s="66">
        <f>IF(RES_hh_tes_in!U3=0,"",RES_hh_tes_in!U3/RES_hh_fec_in!U3)</f>
        <v>0.75542039481967427</v>
      </c>
      <c r="V3" s="66">
        <f>IF(RES_hh_tes_in!V3=0,"",RES_hh_tes_in!V3/RES_hh_fec_in!V3)</f>
        <v>0.83274732355526815</v>
      </c>
      <c r="W3" s="66">
        <f>IF(RES_hh_tes_in!W3=0,"",RES_hh_tes_in!W3/RES_hh_fec_in!W3)</f>
        <v>0.91823741023575212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0.55139689168600103</v>
      </c>
      <c r="D4" s="70">
        <f>IF(RES_hh_tes_in!D4=0,"",RES_hh_tes_in!D4/RES_hh_fec_in!D4)</f>
        <v>0.56091742091022134</v>
      </c>
      <c r="E4" s="70">
        <f>IF(RES_hh_tes_in!E4=0,"",RES_hh_tes_in!E4/RES_hh_fec_in!E4)</f>
        <v>0.58173275883662734</v>
      </c>
      <c r="F4" s="70">
        <f>IF(RES_hh_tes_in!F4=0,"",RES_hh_tes_in!F4/RES_hh_fec_in!F4)</f>
        <v>0.5999677492166241</v>
      </c>
      <c r="G4" s="70">
        <f>IF(RES_hh_tes_in!G4=0,"",RES_hh_tes_in!G4/RES_hh_fec_in!G4)</f>
        <v>0.61357431862164491</v>
      </c>
      <c r="H4" s="70">
        <f>IF(RES_hh_tes_in!H4=0,"",RES_hh_tes_in!H4/RES_hh_fec_in!H4)</f>
        <v>0.62047604938057921</v>
      </c>
      <c r="I4" s="70">
        <f>IF(RES_hh_tes_in!I4=0,"",RES_hh_tes_in!I4/RES_hh_fec_in!I4)</f>
        <v>0.63946906223891309</v>
      </c>
      <c r="J4" s="70">
        <f>IF(RES_hh_tes_in!J4=0,"",RES_hh_tes_in!J4/RES_hh_fec_in!J4)</f>
        <v>0.64524148669977732</v>
      </c>
      <c r="K4" s="70">
        <f>IF(RES_hh_tes_in!K4=0,"",RES_hh_tes_in!K4/RES_hh_fec_in!K4)</f>
        <v>0.64896523192521838</v>
      </c>
      <c r="L4" s="70">
        <f>IF(RES_hh_tes_in!L4=0,"",RES_hh_tes_in!L4/RES_hh_fec_in!L4)</f>
        <v>0.64573687780480615</v>
      </c>
      <c r="M4" s="70">
        <f>IF(RES_hh_tes_in!M4=0,"",RES_hh_tes_in!M4/RES_hh_fec_in!M4)</f>
        <v>0.64708059319176536</v>
      </c>
      <c r="N4" s="70">
        <f>IF(RES_hh_tes_in!N4=0,"",RES_hh_tes_in!N4/RES_hh_fec_in!N4)</f>
        <v>0.65698802229415432</v>
      </c>
      <c r="O4" s="70">
        <f>IF(RES_hh_tes_in!O4=0,"",RES_hh_tes_in!O4/RES_hh_fec_in!O4)</f>
        <v>0.66682272619253236</v>
      </c>
      <c r="P4" s="70">
        <f>IF(RES_hh_tes_in!P4=0,"",RES_hh_tes_in!P4/RES_hh_fec_in!P4)</f>
        <v>0.68053395312994858</v>
      </c>
      <c r="Q4" s="70">
        <f>IF(RES_hh_tes_in!Q4=0,"",RES_hh_tes_in!Q4/RES_hh_fec_in!Q4)</f>
        <v>0.69060935519288791</v>
      </c>
      <c r="R4" s="70">
        <f>IF(RES_hh_tes_in!R4=0,"",RES_hh_tes_in!R4/RES_hh_fec_in!R4)</f>
        <v>0.71931570865614314</v>
      </c>
      <c r="S4" s="70">
        <f>IF(RES_hh_tes_in!S4=0,"",RES_hh_tes_in!S4/RES_hh_fec_in!S4)</f>
        <v>0.72637386122869863</v>
      </c>
      <c r="T4" s="70">
        <f>IF(RES_hh_tes_in!T4=0,"",RES_hh_tes_in!T4/RES_hh_fec_in!T4)</f>
        <v>0.73851354159407334</v>
      </c>
      <c r="U4" s="70">
        <f>IF(RES_hh_tes_in!U4=0,"",RES_hh_tes_in!U4/RES_hh_fec_in!U4)</f>
        <v>0.74531207919250808</v>
      </c>
      <c r="V4" s="70">
        <f>IF(RES_hh_tes_in!V4=0,"",RES_hh_tes_in!V4/RES_hh_fec_in!V4)</f>
        <v>0.75015008463038735</v>
      </c>
      <c r="W4" s="70">
        <f>IF(RES_hh_tes_in!W4=0,"",RES_hh_tes_in!W4/RES_hh_fec_in!W4)</f>
        <v>0.76112926141914639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0.59989647601104246</v>
      </c>
      <c r="D5" s="78">
        <f>IF(RES_hh_tes_in!D5=0,"",RES_hh_tes_in!D5/RES_hh_fec_in!D5)</f>
        <v>0.60460205968576874</v>
      </c>
      <c r="E5" s="78">
        <f>IF(RES_hh_tes_in!E5=0,"",RES_hh_tes_in!E5/RES_hh_fec_in!E5)</f>
        <v>0.60953807345090549</v>
      </c>
      <c r="F5" s="78">
        <f>IF(RES_hh_tes_in!F5=0,"",RES_hh_tes_in!F5/RES_hh_fec_in!F5)</f>
        <v>0.61464294232306171</v>
      </c>
      <c r="G5" s="78">
        <f>IF(RES_hh_tes_in!G5=0,"",RES_hh_tes_in!G5/RES_hh_fec_in!G5)</f>
        <v>0.61995107638604241</v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>
        <f>IF(RES_hh_tes_in!K5=0,"",RES_hh_tes_in!K5/RES_hh_fec_in!K5)</f>
        <v>0.6430019002997821</v>
      </c>
      <c r="L5" s="78">
        <f>IF(RES_hh_tes_in!L5=0,"",RES_hh_tes_in!L5/RES_hh_fec_in!L5)</f>
        <v>0.64917476479351144</v>
      </c>
      <c r="M5" s="78">
        <f>IF(RES_hh_tes_in!M5=0,"",RES_hh_tes_in!M5/RES_hh_fec_in!M5)</f>
        <v>0.65548445303115266</v>
      </c>
      <c r="N5" s="78">
        <f>IF(RES_hh_tes_in!N5=0,"",RES_hh_tes_in!N5/RES_hh_fec_in!N5)</f>
        <v>0.6616272171247487</v>
      </c>
      <c r="O5" s="78">
        <f>IF(RES_hh_tes_in!O5=0,"",RES_hh_tes_in!O5/RES_hh_fec_in!O5)</f>
        <v>0.66750567886981527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>
        <f>IF(RES_hh_tes_in!S5=0,"",RES_hh_tes_in!S5/RES_hh_fec_in!S5)</f>
        <v>0.71774445730921965</v>
      </c>
      <c r="T5" s="78">
        <f>IF(RES_hh_tes_in!T5=0,"",RES_hh_tes_in!T5/RES_hh_fec_in!T5)</f>
        <v>0.73833648819632547</v>
      </c>
      <c r="U5" s="78">
        <f>IF(RES_hh_tes_in!U5=0,"",RES_hh_tes_in!U5/RES_hh_fec_in!U5)</f>
        <v>0.75714894883645245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>
        <f>IF(RES_hh_tes_in!G6=0,"",RES_hh_tes_in!G6/RES_hh_fec_in!G6)</f>
        <v>0.52865254899788683</v>
      </c>
      <c r="H6" s="78">
        <f>IF(RES_hh_tes_in!H6=0,"",RES_hh_tes_in!H6/RES_hh_fec_in!H6)</f>
        <v>0.53490221895272327</v>
      </c>
      <c r="I6" s="78">
        <f>IF(RES_hh_tes_in!I6=0,"",RES_hh_tes_in!I6/RES_hh_fec_in!I6)</f>
        <v>0.54133486073428416</v>
      </c>
      <c r="J6" s="78">
        <f>IF(RES_hh_tes_in!J6=0,"",RES_hh_tes_in!J6/RES_hh_fec_in!J6)</f>
        <v>0.54814148458966283</v>
      </c>
      <c r="K6" s="78">
        <f>IF(RES_hh_tes_in!K6=0,"",RES_hh_tes_in!K6/RES_hh_fec_in!K6)</f>
        <v>0.55547711352359086</v>
      </c>
      <c r="L6" s="78">
        <f>IF(RES_hh_tes_in!L6=0,"",RES_hh_tes_in!L6/RES_hh_fec_in!L6)</f>
        <v>0.56337031749692157</v>
      </c>
      <c r="M6" s="78" t="str">
        <f>IF(RES_hh_tes_in!M6=0,"",RES_hh_tes_in!M6/RES_hh_fec_in!M6)</f>
        <v/>
      </c>
      <c r="N6" s="78">
        <f>IF(RES_hh_tes_in!N6=0,"",RES_hh_tes_in!N6/RES_hh_fec_in!N6)</f>
        <v>0.59452597265752838</v>
      </c>
      <c r="O6" s="78">
        <f>IF(RES_hh_tes_in!O6=0,"",RES_hh_tes_in!O6/RES_hh_fec_in!O6)</f>
        <v>0.61969031425862686</v>
      </c>
      <c r="P6" s="78" t="str">
        <f>IF(RES_hh_tes_in!P6=0,"",RES_hh_tes_in!P6/RES_hh_fec_in!P6)</f>
        <v/>
      </c>
      <c r="Q6" s="78">
        <f>IF(RES_hh_tes_in!Q6=0,"",RES_hh_tes_in!Q6/RES_hh_fec_in!Q6)</f>
        <v>0.67238841157753493</v>
      </c>
      <c r="R6" s="78">
        <f>IF(RES_hh_tes_in!R6=0,"",RES_hh_tes_in!R6/RES_hh_fec_in!R6)</f>
        <v>0.68404201049720192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>
        <f>IF(RES_hh_tes_in!U6=0,"",RES_hh_tes_in!U6/RES_hh_fec_in!U6)</f>
        <v>0.70315564386736673</v>
      </c>
      <c r="V6" s="78">
        <f>IF(RES_hh_tes_in!V6=0,"",RES_hh_tes_in!V6/RES_hh_fec_in!V6)</f>
        <v>0.70730796742738056</v>
      </c>
      <c r="W6" s="78">
        <f>IF(RES_hh_tes_in!W6=0,"",RES_hh_tes_in!W6/RES_hh_fec_in!W6)</f>
        <v>0.71005929075817975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0.47987477643281851</v>
      </c>
      <c r="D7" s="78">
        <f>IF(RES_hh_tes_in!D7=0,"",RES_hh_tes_in!D7/RES_hh_fec_in!D7)</f>
        <v>0.48567107253261538</v>
      </c>
      <c r="E7" s="78">
        <f>IF(RES_hh_tes_in!E7=0,"",RES_hh_tes_in!E7/RES_hh_fec_in!E7)</f>
        <v>0.4916731248241939</v>
      </c>
      <c r="F7" s="78">
        <f>IF(RES_hh_tes_in!F7=0,"",RES_hh_tes_in!F7/RES_hh_fec_in!F7)</f>
        <v>0.49764657168589405</v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0.53083996105287634</v>
      </c>
      <c r="L7" s="78">
        <f>IF(RES_hh_tes_in!L7=0,"",RES_hh_tes_in!L7/RES_hh_fec_in!L7)</f>
        <v>0.53881524060415054</v>
      </c>
      <c r="M7" s="78">
        <f>IF(RES_hh_tes_in!M7=0,"",RES_hh_tes_in!M7/RES_hh_fec_in!M7)</f>
        <v>0.55159969436319256</v>
      </c>
      <c r="N7" s="78">
        <f>IF(RES_hh_tes_in!N7=0,"",RES_hh_tes_in!N7/RES_hh_fec_in!N7)</f>
        <v>0.57042943564350301</v>
      </c>
      <c r="O7" s="78">
        <f>IF(RES_hh_tes_in!O7=0,"",RES_hh_tes_in!O7/RES_hh_fec_in!O7)</f>
        <v>0.5960040142268197</v>
      </c>
      <c r="P7" s="78">
        <f>IF(RES_hh_tes_in!P7=0,"",RES_hh_tes_in!P7/RES_hh_fec_in!P7)</f>
        <v>0.62532174995491296</v>
      </c>
      <c r="Q7" s="78">
        <f>IF(RES_hh_tes_in!Q7=0,"",RES_hh_tes_in!Q7/RES_hh_fec_in!Q7)</f>
        <v>0.64958521854956708</v>
      </c>
      <c r="R7" s="78">
        <f>IF(RES_hh_tes_in!R7=0,"",RES_hh_tes_in!R7/RES_hh_fec_in!R7)</f>
        <v>0.66145317674289683</v>
      </c>
      <c r="S7" s="78">
        <f>IF(RES_hh_tes_in!S7=0,"",RES_hh_tes_in!S7/RES_hh_fec_in!S7)</f>
        <v>0.66994455462374303</v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0.56053496609354592</v>
      </c>
      <c r="D8" s="78">
        <f>IF(RES_hh_tes_in!D8=0,"",RES_hh_tes_in!D8/RES_hh_fec_in!D8)</f>
        <v>0.5690576314505611</v>
      </c>
      <c r="E8" s="78">
        <f>IF(RES_hh_tes_in!E8=0,"",RES_hh_tes_in!E8/RES_hh_fec_in!E8)</f>
        <v>0.57758405548663383</v>
      </c>
      <c r="F8" s="78">
        <f>IF(RES_hh_tes_in!F8=0,"",RES_hh_tes_in!F8/RES_hh_fec_in!F8)</f>
        <v>0.58600545804742965</v>
      </c>
      <c r="G8" s="78">
        <f>IF(RES_hh_tes_in!G8=0,"",RES_hh_tes_in!G8/RES_hh_fec_in!G8)</f>
        <v>0.59442216766825184</v>
      </c>
      <c r="H8" s="78">
        <f>IF(RES_hh_tes_in!H8=0,"",RES_hh_tes_in!H8/RES_hh_fec_in!H8)</f>
        <v>0.60282294621212063</v>
      </c>
      <c r="I8" s="78">
        <f>IF(RES_hh_tes_in!I8=0,"",RES_hh_tes_in!I8/RES_hh_fec_in!I8)</f>
        <v>0.61123356827531872</v>
      </c>
      <c r="J8" s="78">
        <f>IF(RES_hh_tes_in!J8=0,"",RES_hh_tes_in!J8/RES_hh_fec_in!J8)</f>
        <v>0.61975721370784276</v>
      </c>
      <c r="K8" s="78">
        <f>IF(RES_hh_tes_in!K8=0,"",RES_hh_tes_in!K8/RES_hh_fec_in!K8)</f>
        <v>0.62848292948192686</v>
      </c>
      <c r="L8" s="78">
        <f>IF(RES_hh_tes_in!L8=0,"",RES_hh_tes_in!L8/RES_hh_fec_in!L8)</f>
        <v>0.63743684840422565</v>
      </c>
      <c r="M8" s="78">
        <f>IF(RES_hh_tes_in!M8=0,"",RES_hh_tes_in!M8/RES_hh_fec_in!M8)</f>
        <v>0.64889511495635277</v>
      </c>
      <c r="N8" s="78">
        <f>IF(RES_hh_tes_in!N8=0,"",RES_hh_tes_in!N8/RES_hh_fec_in!N8)</f>
        <v>0.66361132705517845</v>
      </c>
      <c r="O8" s="78">
        <f>IF(RES_hh_tes_in!O8=0,"",RES_hh_tes_in!O8/RES_hh_fec_in!O8)</f>
        <v>0.68202488247331572</v>
      </c>
      <c r="P8" s="78">
        <f>IF(RES_hh_tes_in!P8=0,"",RES_hh_tes_in!P8/RES_hh_fec_in!P8)</f>
        <v>0.70249222631912045</v>
      </c>
      <c r="Q8" s="78">
        <f>IF(RES_hh_tes_in!Q8=0,"",RES_hh_tes_in!Q8/RES_hh_fec_in!Q8)</f>
        <v>0.7198781583007261</v>
      </c>
      <c r="R8" s="78">
        <f>IF(RES_hh_tes_in!R8=0,"",RES_hh_tes_in!R8/RES_hh_fec_in!R8)</f>
        <v>0.72981501759285494</v>
      </c>
      <c r="S8" s="78">
        <f>IF(RES_hh_tes_in!S8=0,"",RES_hh_tes_in!S8/RES_hh_fec_in!S8)</f>
        <v>0.7375359149646592</v>
      </c>
      <c r="T8" s="78">
        <f>IF(RES_hh_tes_in!T8=0,"",RES_hh_tes_in!T8/RES_hh_fec_in!T8)</f>
        <v>0.74374432374309474</v>
      </c>
      <c r="U8" s="78">
        <f>IF(RES_hh_tes_in!U8=0,"",RES_hh_tes_in!U8/RES_hh_fec_in!U8)</f>
        <v>0.74897046521239963</v>
      </c>
      <c r="V8" s="78">
        <f>IF(RES_hh_tes_in!V8=0,"",RES_hh_tes_in!V8/RES_hh_fec_in!V8)</f>
        <v>0.75356049391602675</v>
      </c>
      <c r="W8" s="78">
        <f>IF(RES_hh_tes_in!W8=0,"",RES_hh_tes_in!W8/RES_hh_fec_in!W8)</f>
        <v>0.75683685739192763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0.53142798484791398</v>
      </c>
      <c r="D9" s="78">
        <f>IF(RES_hh_tes_in!D9=0,"",RES_hh_tes_in!D9/RES_hh_fec_in!D9)</f>
        <v>0.54180339662424148</v>
      </c>
      <c r="E9" s="78">
        <f>IF(RES_hh_tes_in!E9=0,"",RES_hh_tes_in!E9/RES_hh_fec_in!E9)</f>
        <v>0.55227744200609608</v>
      </c>
      <c r="F9" s="78">
        <f>IF(RES_hh_tes_in!F9=0,"",RES_hh_tes_in!F9/RES_hh_fec_in!F9)</f>
        <v>0.56284005230467526</v>
      </c>
      <c r="G9" s="78">
        <f>IF(RES_hh_tes_in!G9=0,"",RES_hh_tes_in!G9/RES_hh_fec_in!G9)</f>
        <v>0.57348121866110624</v>
      </c>
      <c r="H9" s="78">
        <f>IF(RES_hh_tes_in!H9=0,"",RES_hh_tes_in!H9/RES_hh_fec_in!H9)</f>
        <v>0.58418901629817932</v>
      </c>
      <c r="I9" s="78">
        <f>IF(RES_hh_tes_in!I9=0,"",RES_hh_tes_in!I9/RES_hh_fec_in!I9)</f>
        <v>0.59494776497968427</v>
      </c>
      <c r="J9" s="78">
        <f>IF(RES_hh_tes_in!J9=0,"",RES_hh_tes_in!J9/RES_hh_fec_in!J9)</f>
        <v>0.60572365570563047</v>
      </c>
      <c r="K9" s="78">
        <f>IF(RES_hh_tes_in!K9=0,"",RES_hh_tes_in!K9/RES_hh_fec_in!K9)</f>
        <v>0.61647196488957146</v>
      </c>
      <c r="L9" s="78">
        <f>IF(RES_hh_tes_in!L9=0,"",RES_hh_tes_in!L9/RES_hh_fec_in!L9)</f>
        <v>0.62715299770744992</v>
      </c>
      <c r="M9" s="78">
        <f>IF(RES_hh_tes_in!M9=0,"",RES_hh_tes_in!M9/RES_hh_fec_in!M9)</f>
        <v>0.63698980570611385</v>
      </c>
      <c r="N9" s="78">
        <f>IF(RES_hh_tes_in!N9=0,"",RES_hh_tes_in!N9/RES_hh_fec_in!N9)</f>
        <v>0.64556530512838139</v>
      </c>
      <c r="O9" s="78">
        <f>IF(RES_hh_tes_in!O9=0,"",RES_hh_tes_in!O9/RES_hh_fec_in!O9)</f>
        <v>0.65265386121678359</v>
      </c>
      <c r="P9" s="78">
        <f>IF(RES_hh_tes_in!P9=0,"",RES_hh_tes_in!P9/RES_hh_fec_in!P9)</f>
        <v>0.65886278649877683</v>
      </c>
      <c r="Q9" s="78">
        <f>IF(RES_hh_tes_in!Q9=0,"",RES_hh_tes_in!Q9/RES_hh_fec_in!Q9)</f>
        <v>0.66625464841182436</v>
      </c>
      <c r="R9" s="78">
        <f>IF(RES_hh_tes_in!R9=0,"",RES_hh_tes_in!R9/RES_hh_fec_in!R9)</f>
        <v>0.6771537153872893</v>
      </c>
      <c r="S9" s="78">
        <f>IF(RES_hh_tes_in!S9=0,"",RES_hh_tes_in!S9/RES_hh_fec_in!S9)</f>
        <v>0.68936907553298754</v>
      </c>
      <c r="T9" s="78">
        <f>IF(RES_hh_tes_in!T9=0,"",RES_hh_tes_in!T9/RES_hh_fec_in!T9)</f>
        <v>0.70164368700233926</v>
      </c>
      <c r="U9" s="78">
        <f>IF(RES_hh_tes_in!U9=0,"",RES_hh_tes_in!U9/RES_hh_fec_in!U9)</f>
        <v>0.7129502542018239</v>
      </c>
      <c r="V9" s="78">
        <f>IF(RES_hh_tes_in!V9=0,"",RES_hh_tes_in!V9/RES_hh_fec_in!V9)</f>
        <v>0.72242771924187599</v>
      </c>
      <c r="W9" s="78">
        <f>IF(RES_hh_tes_in!W9=0,"",RES_hh_tes_in!W9/RES_hh_fec_in!W9)</f>
        <v>0.73005102764558671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0.73763625817741962</v>
      </c>
      <c r="D11" s="78">
        <f>IF(RES_hh_tes_in!D11=0,"",RES_hh_tes_in!D11/RES_hh_fec_in!D11)</f>
        <v>0.73893519375237282</v>
      </c>
      <c r="E11" s="78">
        <f>IF(RES_hh_tes_in!E11=0,"",RES_hh_tes_in!E11/RES_hh_fec_in!E11)</f>
        <v>0.74026919719903805</v>
      </c>
      <c r="F11" s="78">
        <f>IF(RES_hh_tes_in!F11=0,"",RES_hh_tes_in!F11/RES_hh_fec_in!F11)</f>
        <v>0.74160798262820959</v>
      </c>
      <c r="G11" s="78">
        <f>IF(RES_hh_tes_in!G11=0,"",RES_hh_tes_in!G11/RES_hh_fec_in!G11)</f>
        <v>0.74297906350456955</v>
      </c>
      <c r="H11" s="78">
        <f>IF(RES_hh_tes_in!H11=0,"",RES_hh_tes_in!H11/RES_hh_fec_in!H11)</f>
        <v>0.74437907253030655</v>
      </c>
      <c r="I11" s="78">
        <f>IF(RES_hh_tes_in!I11=0,"",RES_hh_tes_in!I11/RES_hh_fec_in!I11)</f>
        <v>0.74581478902392251</v>
      </c>
      <c r="J11" s="78">
        <f>IF(RES_hh_tes_in!J11=0,"",RES_hh_tes_in!J11/RES_hh_fec_in!J11)</f>
        <v>0.74731398546043448</v>
      </c>
      <c r="K11" s="78">
        <f>IF(RES_hh_tes_in!K11=0,"",RES_hh_tes_in!K11/RES_hh_fec_in!K11)</f>
        <v>0.74890027574863638</v>
      </c>
      <c r="L11" s="78">
        <f>IF(RES_hh_tes_in!L11=0,"",RES_hh_tes_in!L11/RES_hh_fec_in!L11)</f>
        <v>0.7505799775772517</v>
      </c>
      <c r="M11" s="78">
        <f>IF(RES_hh_tes_in!M11=0,"",RES_hh_tes_in!M11/RES_hh_fec_in!M11)</f>
        <v>0.75290573445460196</v>
      </c>
      <c r="N11" s="78">
        <f>IF(RES_hh_tes_in!N11=0,"",RES_hh_tes_in!N11/RES_hh_fec_in!N11)</f>
        <v>0.7560522783937248</v>
      </c>
      <c r="O11" s="78">
        <f>IF(RES_hh_tes_in!O11=0,"",RES_hh_tes_in!O11/RES_hh_fec_in!O11)</f>
        <v>0.76017278323649506</v>
      </c>
      <c r="P11" s="78" t="str">
        <f>IF(RES_hh_tes_in!P11=0,"",RES_hh_tes_in!P11/RES_hh_fec_in!P11)</f>
        <v/>
      </c>
      <c r="Q11" s="78">
        <f>IF(RES_hh_tes_in!Q11=0,"",RES_hh_tes_in!Q11/RES_hh_fec_in!Q11)</f>
        <v>0.76950738376653338</v>
      </c>
      <c r="R11" s="78">
        <f>IF(RES_hh_tes_in!R11=0,"",RES_hh_tes_in!R11/RES_hh_fec_in!R11)</f>
        <v>0.77297976637360022</v>
      </c>
      <c r="S11" s="78">
        <f>IF(RES_hh_tes_in!S11=0,"",RES_hh_tes_in!S11/RES_hh_fec_in!S11)</f>
        <v>0.77635781417796268</v>
      </c>
      <c r="T11" s="78">
        <f>IF(RES_hh_tes_in!T11=0,"",RES_hh_tes_in!T11/RES_hh_fec_in!T11)</f>
        <v>0.77961895651261659</v>
      </c>
      <c r="U11" s="78">
        <f>IF(RES_hh_tes_in!U11=0,"",RES_hh_tes_in!U11/RES_hh_fec_in!U11)</f>
        <v>0.78274062271056755</v>
      </c>
      <c r="V11" s="78">
        <f>IF(RES_hh_tes_in!V11=0,"",RES_hh_tes_in!V11/RES_hh_fec_in!V11)</f>
        <v>0.78570024210481781</v>
      </c>
      <c r="W11" s="78">
        <f>IF(RES_hh_tes_in!W11=0,"",RES_hh_tes_in!W11/RES_hh_fec_in!W11)</f>
        <v>0.78842662201924063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1.4005291032933758</v>
      </c>
      <c r="D12" s="78">
        <f>IF(RES_hh_tes_in!D12=0,"",RES_hh_tes_in!D12/RES_hh_fec_in!D12)</f>
        <v>1.515913274215011</v>
      </c>
      <c r="E12" s="78">
        <f>IF(RES_hh_tes_in!E12=0,"",RES_hh_tes_in!E12/RES_hh_fec_in!E12)</f>
        <v>1.6346020670230503</v>
      </c>
      <c r="F12" s="78">
        <f>IF(RES_hh_tes_in!F12=0,"",RES_hh_tes_in!F12/RES_hh_fec_in!F12)</f>
        <v>1.756102110543533</v>
      </c>
      <c r="G12" s="78">
        <f>IF(RES_hh_tes_in!G12=0,"",RES_hh_tes_in!G12/RES_hh_fec_in!G12)</f>
        <v>1.8808232920863759</v>
      </c>
      <c r="H12" s="78">
        <f>IF(RES_hh_tes_in!H12=0,"",RES_hh_tes_in!H12/RES_hh_fec_in!H12)</f>
        <v>2.0086882700585673</v>
      </c>
      <c r="I12" s="78">
        <f>IF(RES_hh_tes_in!I12=0,"",RES_hh_tes_in!I12/RES_hh_fec_in!I12)</f>
        <v>2.1397697337926838</v>
      </c>
      <c r="J12" s="78">
        <f>IF(RES_hh_tes_in!J12=0,"",RES_hh_tes_in!J12/RES_hh_fec_in!J12)</f>
        <v>2.2744285113055471</v>
      </c>
      <c r="K12" s="78">
        <f>IF(RES_hh_tes_in!K12=0,"",RES_hh_tes_in!K12/RES_hh_fec_in!K12)</f>
        <v>2.4129316429486987</v>
      </c>
      <c r="L12" s="78">
        <f>IF(RES_hh_tes_in!L12=0,"",RES_hh_tes_in!L12/RES_hh_fec_in!L12)</f>
        <v>2.5552785586402469</v>
      </c>
      <c r="M12" s="78">
        <f>IF(RES_hh_tes_in!M12=0,"",RES_hh_tes_in!M12/RES_hh_fec_in!M12)</f>
        <v>2.711800207636637</v>
      </c>
      <c r="N12" s="78">
        <f>IF(RES_hh_tes_in!N12=0,"",RES_hh_tes_in!N12/RES_hh_fec_in!N12)</f>
        <v>2.8851209775027309</v>
      </c>
      <c r="O12" s="78">
        <f>IF(RES_hh_tes_in!O12=0,"",RES_hh_tes_in!O12/RES_hh_fec_in!O12)</f>
        <v>3.0734895281996826</v>
      </c>
      <c r="P12" s="78">
        <f>IF(RES_hh_tes_in!P12=0,"",RES_hh_tes_in!P12/RES_hh_fec_in!P12)</f>
        <v>3.2625644633888387</v>
      </c>
      <c r="Q12" s="78">
        <f>IF(RES_hh_tes_in!Q12=0,"",RES_hh_tes_in!Q12/RES_hh_fec_in!Q12)</f>
        <v>3.4175562438666915</v>
      </c>
      <c r="R12" s="78">
        <f>IF(RES_hh_tes_in!R12=0,"",RES_hh_tes_in!R12/RES_hh_fec_in!R12)</f>
        <v>3.476832962898512</v>
      </c>
      <c r="S12" s="78">
        <f>IF(RES_hh_tes_in!S12=0,"",RES_hh_tes_in!S12/RES_hh_fec_in!S12)</f>
        <v>3.5143527995079005</v>
      </c>
      <c r="T12" s="78">
        <f>IF(RES_hh_tes_in!T12=0,"",RES_hh_tes_in!T12/RES_hh_fec_in!T12)</f>
        <v>3.538416745718624</v>
      </c>
      <c r="U12" s="78">
        <f>IF(RES_hh_tes_in!U12=0,"",RES_hh_tes_in!U12/RES_hh_fec_in!U12)</f>
        <v>3.5575683463882042</v>
      </c>
      <c r="V12" s="78">
        <f>IF(RES_hh_tes_in!V12=0,"",RES_hh_tes_in!V12/RES_hh_fec_in!V12)</f>
        <v>3.5806867393568558</v>
      </c>
      <c r="W12" s="78">
        <f>IF(RES_hh_tes_in!W12=0,"",RES_hh_tes_in!W12/RES_hh_fec_in!W12)</f>
        <v>3.607115790608431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0.67454290448355014</v>
      </c>
      <c r="D13" s="79">
        <f>IF(RES_hh_tes_in!D13=0,"",RES_hh_tes_in!D13/RES_hh_fec_in!D13)</f>
        <v>0.67750685399975985</v>
      </c>
      <c r="E13" s="79">
        <f>IF(RES_hh_tes_in!E13=0,"",RES_hh_tes_in!E13/RES_hh_fec_in!E13)</f>
        <v>0.68054684545680388</v>
      </c>
      <c r="F13" s="79">
        <f>IF(RES_hh_tes_in!F13=0,"",RES_hh_tes_in!F13/RES_hh_fec_in!F13)</f>
        <v>0.68359710736657731</v>
      </c>
      <c r="G13" s="79">
        <f>IF(RES_hh_tes_in!G13=0,"",RES_hh_tes_in!G13/RES_hh_fec_in!G13)</f>
        <v>0.68671735205765283</v>
      </c>
      <c r="H13" s="79">
        <f>IF(RES_hh_tes_in!H13=0,"",RES_hh_tes_in!H13/RES_hh_fec_in!H13)</f>
        <v>0.68990022912261328</v>
      </c>
      <c r="I13" s="79">
        <f>IF(RES_hh_tes_in!I13=0,"",RES_hh_tes_in!I13/RES_hh_fec_in!I13)</f>
        <v>0.69316039070145197</v>
      </c>
      <c r="J13" s="79">
        <f>IF(RES_hh_tes_in!J13=0,"",RES_hh_tes_in!J13/RES_hh_fec_in!J13)</f>
        <v>0.69655796247098123</v>
      </c>
      <c r="K13" s="79">
        <f>IF(RES_hh_tes_in!K13=0,"",RES_hh_tes_in!K13/RES_hh_fec_in!K13)</f>
        <v>0.70014389130885124</v>
      </c>
      <c r="L13" s="79">
        <f>IF(RES_hh_tes_in!L13=0,"",RES_hh_tes_in!L13/RES_hh_fec_in!L13)</f>
        <v>0.70393144702398935</v>
      </c>
      <c r="M13" s="79" t="str">
        <f>IF(RES_hh_tes_in!M13=0,"",RES_hh_tes_in!M13/RES_hh_fec_in!M13)</f>
        <v/>
      </c>
      <c r="N13" s="79" t="str">
        <f>IF(RES_hh_tes_in!N13=0,"",RES_hh_tes_in!N13/RES_hh_fec_in!N13)</f>
        <v/>
      </c>
      <c r="O13" s="79" t="str">
        <f>IF(RES_hh_tes_in!O13=0,"",RES_hh_tes_in!O13/RES_hh_fec_in!O13)</f>
        <v/>
      </c>
      <c r="P13" s="79">
        <f>IF(RES_hh_tes_in!P13=0,"",RES_hh_tes_in!P13/RES_hh_fec_in!P13)</f>
        <v>0.73436824771805675</v>
      </c>
      <c r="Q13" s="79">
        <f>IF(RES_hh_tes_in!Q13=0,"",RES_hh_tes_in!Q13/RES_hh_fec_in!Q13)</f>
        <v>0.74525671198773114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>
        <f>IF(RES_hh_tes_in!T13=0,"",RES_hh_tes_in!T13/RES_hh_fec_in!T13)</f>
        <v>0.78437473296135218</v>
      </c>
      <c r="U13" s="79">
        <f>IF(RES_hh_tes_in!U13=0,"",RES_hh_tes_in!U13/RES_hh_fec_in!U13)</f>
        <v>0.79656560439697766</v>
      </c>
      <c r="V13" s="79">
        <f>IF(RES_hh_tes_in!V13=0,"",RES_hh_tes_in!V13/RES_hh_fec_in!V13)</f>
        <v>0.80539485235424224</v>
      </c>
      <c r="W13" s="79">
        <f>IF(RES_hh_tes_in!W13=0,"",RES_hh_tes_in!W13/RES_hh_fec_in!W13)</f>
        <v>0.80983028267404744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2.232837481420181</v>
      </c>
      <c r="D15" s="70">
        <f>IF(RES_hh_tes_in!D15=0,"",RES_hh_tes_in!D15/RES_hh_fec_in!D15)</f>
        <v>2.3051204441187219</v>
      </c>
      <c r="E15" s="70">
        <f>IF(RES_hh_tes_in!E15=0,"",RES_hh_tes_in!E15/RES_hh_fec_in!E15)</f>
        <v>2.3781666153663359</v>
      </c>
      <c r="F15" s="70">
        <f>IF(RES_hh_tes_in!F15=0,"",RES_hh_tes_in!F15/RES_hh_fec_in!F15)</f>
        <v>2.4512912361037746</v>
      </c>
      <c r="G15" s="70">
        <f>IF(RES_hh_tes_in!G15=0,"",RES_hh_tes_in!G15/RES_hh_fec_in!G15)</f>
        <v>2.525110721700131</v>
      </c>
      <c r="H15" s="70">
        <f>IF(RES_hh_tes_in!H15=0,"",RES_hh_tes_in!H15/RES_hh_fec_in!H15)</f>
        <v>2.5995456248225022</v>
      </c>
      <c r="I15" s="70">
        <f>IF(RES_hh_tes_in!I15=0,"",RES_hh_tes_in!I15/RES_hh_fec_in!I15)</f>
        <v>2.6747436664294972</v>
      </c>
      <c r="J15" s="70">
        <f>IF(RES_hh_tes_in!J15=0,"",RES_hh_tes_in!J15/RES_hh_fec_in!J15)</f>
        <v>2.7513192988886983</v>
      </c>
      <c r="K15" s="70">
        <f>IF(RES_hh_tes_in!K15=0,"",RES_hh_tes_in!K15/RES_hh_fec_in!K15)</f>
        <v>2.8297891668725388</v>
      </c>
      <c r="L15" s="70">
        <f>IF(RES_hh_tes_in!L15=0,"",RES_hh_tes_in!L15/RES_hh_fec_in!L15)</f>
        <v>2.9102810077510011</v>
      </c>
      <c r="M15" s="70">
        <f>IF(RES_hh_tes_in!M15=0,"",RES_hh_tes_in!M15/RES_hh_fec_in!M15)</f>
        <v>3.0064209270294784</v>
      </c>
      <c r="N15" s="70">
        <f>IF(RES_hh_tes_in!N15=0,"",RES_hh_tes_in!N15/RES_hh_fec_in!N15)</f>
        <v>3.1226682045761542</v>
      </c>
      <c r="O15" s="70">
        <f>IF(RES_hh_tes_in!O15=0,"",RES_hh_tes_in!O15/RES_hh_fec_in!O15)</f>
        <v>3.261488143505733</v>
      </c>
      <c r="P15" s="70">
        <f>IF(RES_hh_tes_in!P15=0,"",RES_hh_tes_in!P15/RES_hh_fec_in!P15)</f>
        <v>3.4120353780524271</v>
      </c>
      <c r="Q15" s="70">
        <f>IF(RES_hh_tes_in!Q15=0,"",RES_hh_tes_in!Q15/RES_hh_fec_in!Q15)</f>
        <v>3.541413200364155</v>
      </c>
      <c r="R15" s="70">
        <f>IF(RES_hh_tes_in!R15=0,"",RES_hh_tes_in!R15/RES_hh_fec_in!R15)</f>
        <v>3.62257944022141</v>
      </c>
      <c r="S15" s="70">
        <f>IF(RES_hh_tes_in!S15=0,"",RES_hh_tes_in!S15/RES_hh_fec_in!S15)</f>
        <v>3.6871837819338711</v>
      </c>
      <c r="T15" s="70">
        <f>IF(RES_hh_tes_in!T15=0,"",RES_hh_tes_in!T15/RES_hh_fec_in!T15)</f>
        <v>3.7411631687377467</v>
      </c>
      <c r="U15" s="70">
        <f>IF(RES_hh_tes_in!U15=0,"",RES_hh_tes_in!U15/RES_hh_fec_in!U15)</f>
        <v>3.7903044753363933</v>
      </c>
      <c r="V15" s="70">
        <f>IF(RES_hh_tes_in!V15=0,"",RES_hh_tes_in!V15/RES_hh_fec_in!V15)</f>
        <v>3.8404094131070514</v>
      </c>
      <c r="W15" s="70">
        <f>IF(RES_hh_tes_in!W15=0,"",RES_hh_tes_in!W15/RES_hh_fec_in!W15)</f>
        <v>3.8894628470785486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2.232837481420181</v>
      </c>
      <c r="D16" s="78">
        <f>IF(RES_hh_tes_in!D16=0,"",RES_hh_tes_in!D16/RES_hh_fec_in!D16)</f>
        <v>2.3051204441187219</v>
      </c>
      <c r="E16" s="78">
        <f>IF(RES_hh_tes_in!E16=0,"",RES_hh_tes_in!E16/RES_hh_fec_in!E16)</f>
        <v>2.3781666153663359</v>
      </c>
      <c r="F16" s="78">
        <f>IF(RES_hh_tes_in!F16=0,"",RES_hh_tes_in!F16/RES_hh_fec_in!F16)</f>
        <v>2.4512912361037746</v>
      </c>
      <c r="G16" s="78">
        <f>IF(RES_hh_tes_in!G16=0,"",RES_hh_tes_in!G16/RES_hh_fec_in!G16)</f>
        <v>2.525110721700131</v>
      </c>
      <c r="H16" s="78">
        <f>IF(RES_hh_tes_in!H16=0,"",RES_hh_tes_in!H16/RES_hh_fec_in!H16)</f>
        <v>2.5995456248225022</v>
      </c>
      <c r="I16" s="78">
        <f>IF(RES_hh_tes_in!I16=0,"",RES_hh_tes_in!I16/RES_hh_fec_in!I16)</f>
        <v>2.6747436664294972</v>
      </c>
      <c r="J16" s="78">
        <f>IF(RES_hh_tes_in!J16=0,"",RES_hh_tes_in!J16/RES_hh_fec_in!J16)</f>
        <v>2.7513192988886983</v>
      </c>
      <c r="K16" s="78">
        <f>IF(RES_hh_tes_in!K16=0,"",RES_hh_tes_in!K16/RES_hh_fec_in!K16)</f>
        <v>2.8297891668725388</v>
      </c>
      <c r="L16" s="78">
        <f>IF(RES_hh_tes_in!L16=0,"",RES_hh_tes_in!L16/RES_hh_fec_in!L16)</f>
        <v>2.9102810077510011</v>
      </c>
      <c r="M16" s="78">
        <f>IF(RES_hh_tes_in!M16=0,"",RES_hh_tes_in!M16/RES_hh_fec_in!M16)</f>
        <v>3.0064209270294784</v>
      </c>
      <c r="N16" s="78">
        <f>IF(RES_hh_tes_in!N16=0,"",RES_hh_tes_in!N16/RES_hh_fec_in!N16)</f>
        <v>3.1226682045761542</v>
      </c>
      <c r="O16" s="78">
        <f>IF(RES_hh_tes_in!O16=0,"",RES_hh_tes_in!O16/RES_hh_fec_in!O16)</f>
        <v>3.261488143505733</v>
      </c>
      <c r="P16" s="78">
        <f>IF(RES_hh_tes_in!P16=0,"",RES_hh_tes_in!P16/RES_hh_fec_in!P16)</f>
        <v>3.4120353780524271</v>
      </c>
      <c r="Q16" s="78">
        <f>IF(RES_hh_tes_in!Q16=0,"",RES_hh_tes_in!Q16/RES_hh_fec_in!Q16)</f>
        <v>3.541413200364155</v>
      </c>
      <c r="R16" s="78">
        <f>IF(RES_hh_tes_in!R16=0,"",RES_hh_tes_in!R16/RES_hh_fec_in!R16)</f>
        <v>3.62257944022141</v>
      </c>
      <c r="S16" s="78">
        <f>IF(RES_hh_tes_in!S16=0,"",RES_hh_tes_in!S16/RES_hh_fec_in!S16)</f>
        <v>3.6871837819338711</v>
      </c>
      <c r="T16" s="78">
        <f>IF(RES_hh_tes_in!T16=0,"",RES_hh_tes_in!T16/RES_hh_fec_in!T16)</f>
        <v>3.7411631687377467</v>
      </c>
      <c r="U16" s="78">
        <f>IF(RES_hh_tes_in!U16=0,"",RES_hh_tes_in!U16/RES_hh_fec_in!U16)</f>
        <v>3.7903044753363933</v>
      </c>
      <c r="V16" s="78">
        <f>IF(RES_hh_tes_in!V16=0,"",RES_hh_tes_in!V16/RES_hh_fec_in!V16)</f>
        <v>3.8404094131070514</v>
      </c>
      <c r="W16" s="78">
        <f>IF(RES_hh_tes_in!W16=0,"",RES_hh_tes_in!W16/RES_hh_fec_in!W16)</f>
        <v>3.8894628470785486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0.60194799304307722</v>
      </c>
      <c r="D17" s="70">
        <f>IF(RES_hh_tes_in!D17=0,"",RES_hh_tes_in!D17/RES_hh_fec_in!D17)</f>
        <v>0.60424330984570718</v>
      </c>
      <c r="E17" s="70">
        <f>IF(RES_hh_tes_in!E17=0,"",RES_hh_tes_in!E17/RES_hh_fec_in!E17)</f>
        <v>0.60847624983881909</v>
      </c>
      <c r="F17" s="70">
        <f>IF(RES_hh_tes_in!F17=0,"",RES_hh_tes_in!F17/RES_hh_fec_in!F17)</f>
        <v>0.60915234095806903</v>
      </c>
      <c r="G17" s="70">
        <f>IF(RES_hh_tes_in!G17=0,"",RES_hh_tes_in!G17/RES_hh_fec_in!G17)</f>
        <v>0.61117279756780629</v>
      </c>
      <c r="H17" s="70">
        <f>IF(RES_hh_tes_in!H17=0,"",RES_hh_tes_in!H17/RES_hh_fec_in!H17)</f>
        <v>0.61449220082708356</v>
      </c>
      <c r="I17" s="70">
        <f>IF(RES_hh_tes_in!I17=0,"",RES_hh_tes_in!I17/RES_hh_fec_in!I17)</f>
        <v>0.63282803541959065</v>
      </c>
      <c r="J17" s="70">
        <f>IF(RES_hh_tes_in!J17=0,"",RES_hh_tes_in!J17/RES_hh_fec_in!J17)</f>
        <v>0.63865086517547787</v>
      </c>
      <c r="K17" s="70">
        <f>IF(RES_hh_tes_in!K17=0,"",RES_hh_tes_in!K17/RES_hh_fec_in!K17)</f>
        <v>0.64560685519158523</v>
      </c>
      <c r="L17" s="70">
        <f>IF(RES_hh_tes_in!L17=0,"",RES_hh_tes_in!L17/RES_hh_fec_in!L17)</f>
        <v>0.64581893513652588</v>
      </c>
      <c r="M17" s="70">
        <f>IF(RES_hh_tes_in!M17=0,"",RES_hh_tes_in!M17/RES_hh_fec_in!M17)</f>
        <v>0.6576999012567859</v>
      </c>
      <c r="N17" s="70">
        <f>IF(RES_hh_tes_in!N17=0,"",RES_hh_tes_in!N17/RES_hh_fec_in!N17)</f>
        <v>0.6665081090428</v>
      </c>
      <c r="O17" s="70">
        <f>IF(RES_hh_tes_in!O17=0,"",RES_hh_tes_in!O17/RES_hh_fec_in!O17)</f>
        <v>0.68180187659994063</v>
      </c>
      <c r="P17" s="70">
        <f>IF(RES_hh_tes_in!P17=0,"",RES_hh_tes_in!P17/RES_hh_fec_in!P17)</f>
        <v>0.7014170216606711</v>
      </c>
      <c r="Q17" s="70">
        <f>IF(RES_hh_tes_in!Q17=0,"",RES_hh_tes_in!Q17/RES_hh_fec_in!Q17)</f>
        <v>0.71766512805961413</v>
      </c>
      <c r="R17" s="70">
        <f>IF(RES_hh_tes_in!R17=0,"",RES_hh_tes_in!R17/RES_hh_fec_in!R17)</f>
        <v>0.72918884239789705</v>
      </c>
      <c r="S17" s="70">
        <f>IF(RES_hh_tes_in!S17=0,"",RES_hh_tes_in!S17/RES_hh_fec_in!S17)</f>
        <v>0.74261782585985159</v>
      </c>
      <c r="T17" s="70">
        <f>IF(RES_hh_tes_in!T17=0,"",RES_hh_tes_in!T17/RES_hh_fec_in!T17)</f>
        <v>0.75773113749019316</v>
      </c>
      <c r="U17" s="70">
        <f>IF(RES_hh_tes_in!U17=0,"",RES_hh_tes_in!U17/RES_hh_fec_in!U17)</f>
        <v>0.76950283880115322</v>
      </c>
      <c r="V17" s="70">
        <f>IF(RES_hh_tes_in!V17=0,"",RES_hh_tes_in!V17/RES_hh_fec_in!V17)</f>
        <v>0.77116126121580586</v>
      </c>
      <c r="W17" s="70">
        <f>IF(RES_hh_tes_in!W17=0,"",RES_hh_tes_in!W17/RES_hh_fec_in!W17)</f>
        <v>0.77941832864915161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>
        <f>IF(RES_hh_tes_in!D18=0,"",RES_hh_tes_in!D18/RES_hh_fec_in!D18)</f>
        <v>0.62459827610252172</v>
      </c>
      <c r="E18" s="78">
        <f>IF(RES_hh_tes_in!E18=0,"",RES_hh_tes_in!E18/RES_hh_fec_in!E18)</f>
        <v>0.62892480197675626</v>
      </c>
      <c r="F18" s="78">
        <f>IF(RES_hh_tes_in!F18=0,"",RES_hh_tes_in!F18/RES_hh_fec_in!F18)</f>
        <v>0.63339933310873053</v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>
        <f>IF(RES_hh_tes_in!K18=0,"",RES_hh_tes_in!K18/RES_hh_fec_in!K18)</f>
        <v>0.65825659066324049</v>
      </c>
      <c r="L18" s="78">
        <f>IF(RES_hh_tes_in!L18=0,"",RES_hh_tes_in!L18/RES_hh_fec_in!L18)</f>
        <v>0.66366724371670172</v>
      </c>
      <c r="M18" s="78">
        <f>IF(RES_hh_tes_in!M18=0,"",RES_hh_tes_in!M18/RES_hh_fec_in!M18)</f>
        <v>0.66919782582555287</v>
      </c>
      <c r="N18" s="78">
        <f>IF(RES_hh_tes_in!N18=0,"",RES_hh_tes_in!N18/RES_hh_fec_in!N18)</f>
        <v>0.6745820952086683</v>
      </c>
      <c r="O18" s="78">
        <f>IF(RES_hh_tes_in!O18=0,"",RES_hh_tes_in!O18/RES_hh_fec_in!O18)</f>
        <v>0.67973469770349215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>
        <f>IF(RES_hh_tes_in!S18=0,"",RES_hh_tes_in!S18/RES_hh_fec_in!S18)</f>
        <v>0.72377010464324509</v>
      </c>
      <c r="T18" s="78">
        <f>IF(RES_hh_tes_in!T18=0,"",RES_hh_tes_in!T18/RES_hh_fec_in!T18)</f>
        <v>0.74181947781666691</v>
      </c>
      <c r="U18" s="78">
        <f>IF(RES_hh_tes_in!U18=0,"",RES_hh_tes_in!U18/RES_hh_fec_in!U18)</f>
        <v>0.75830901807937989</v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0.54906437086828508</v>
      </c>
      <c r="D19" s="78">
        <f>IF(RES_hh_tes_in!D19=0,"",RES_hh_tes_in!D19/RES_hh_fec_in!D19)</f>
        <v>0.55087063842679918</v>
      </c>
      <c r="E19" s="78">
        <f>IF(RES_hh_tes_in!E19=0,"",RES_hh_tes_in!E19/RES_hh_fec_in!E19)</f>
        <v>0.55297592261507278</v>
      </c>
      <c r="F19" s="78">
        <f>IF(RES_hh_tes_in!F19=0,"",RES_hh_tes_in!F19/RES_hh_fec_in!F19)</f>
        <v>0.5551219817983134</v>
      </c>
      <c r="G19" s="78">
        <f>IF(RES_hh_tes_in!G19=0,"",RES_hh_tes_in!G19/RES_hh_fec_in!G19)</f>
        <v>0.55754341770969007</v>
      </c>
      <c r="H19" s="78">
        <f>IF(RES_hh_tes_in!H19=0,"",RES_hh_tes_in!H19/RES_hh_fec_in!H19)</f>
        <v>0.56021151808371017</v>
      </c>
      <c r="I19" s="78">
        <f>IF(RES_hh_tes_in!I19=0,"",RES_hh_tes_in!I19/RES_hh_fec_in!I19)</f>
        <v>0.56318408879428161</v>
      </c>
      <c r="J19" s="78">
        <f>IF(RES_hh_tes_in!J19=0,"",RES_hh_tes_in!J19/RES_hh_fec_in!J19)</f>
        <v>0.56669794010316743</v>
      </c>
      <c r="K19" s="78">
        <f>IF(RES_hh_tes_in!K19=0,"",RES_hh_tes_in!K19/RES_hh_fec_in!K19)</f>
        <v>0.57095442302137278</v>
      </c>
      <c r="L19" s="78">
        <f>IF(RES_hh_tes_in!L19=0,"",RES_hh_tes_in!L19/RES_hh_fec_in!L19)</f>
        <v>0.5760074071993152</v>
      </c>
      <c r="M19" s="78">
        <f>IF(RES_hh_tes_in!M19=0,"",RES_hh_tes_in!M19/RES_hh_fec_in!M19)</f>
        <v>0.58663501684274022</v>
      </c>
      <c r="N19" s="78">
        <f>IF(RES_hh_tes_in!N19=0,"",RES_hh_tes_in!N19/RES_hh_fec_in!N19)</f>
        <v>0.60435382529020287</v>
      </c>
      <c r="O19" s="78">
        <f>IF(RES_hh_tes_in!O19=0,"",RES_hh_tes_in!O19/RES_hh_fec_in!O19)</f>
        <v>0.63042982754527654</v>
      </c>
      <c r="P19" s="78">
        <f>IF(RES_hh_tes_in!P19=0,"",RES_hh_tes_in!P19/RES_hh_fec_in!P19)</f>
        <v>0.66220225764005403</v>
      </c>
      <c r="Q19" s="78">
        <f>IF(RES_hh_tes_in!Q19=0,"",RES_hh_tes_in!Q19/RES_hh_fec_in!Q19)</f>
        <v>0.6910500977715559</v>
      </c>
      <c r="R19" s="78">
        <f>IF(RES_hh_tes_in!R19=0,"",RES_hh_tes_in!R19/RES_hh_fec_in!R19)</f>
        <v>0.71051886079146476</v>
      </c>
      <c r="S19" s="78">
        <f>IF(RES_hh_tes_in!S19=0,"",RES_hh_tes_in!S19/RES_hh_fec_in!S19)</f>
        <v>0.72927966879248918</v>
      </c>
      <c r="T19" s="78">
        <f>IF(RES_hh_tes_in!T19=0,"",RES_hh_tes_in!T19/RES_hh_fec_in!T19)</f>
        <v>0.74627058924623113</v>
      </c>
      <c r="U19" s="78">
        <f>IF(RES_hh_tes_in!U19=0,"",RES_hh_tes_in!U19/RES_hh_fec_in!U19)</f>
        <v>0.7604296896243532</v>
      </c>
      <c r="V19" s="78">
        <f>IF(RES_hh_tes_in!V19=0,"",RES_hh_tes_in!V19/RES_hh_fec_in!V19)</f>
        <v>0.77069503739849154</v>
      </c>
      <c r="W19" s="78">
        <f>IF(RES_hh_tes_in!W19=0,"",RES_hh_tes_in!W19/RES_hh_fec_in!W19)</f>
        <v>0.77552373508349504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0.49526877267999747</v>
      </c>
      <c r="D20" s="78">
        <f>IF(RES_hh_tes_in!D20=0,"",RES_hh_tes_in!D20/RES_hh_fec_in!D20)</f>
        <v>0.49735223943031953</v>
      </c>
      <c r="E20" s="78">
        <f>IF(RES_hh_tes_in!E20=0,"",RES_hh_tes_in!E20/RES_hh_fec_in!E20)</f>
        <v>0.4997806114539276</v>
      </c>
      <c r="F20" s="78">
        <f>IF(RES_hh_tes_in!F20=0,"",RES_hh_tes_in!F20/RES_hh_fec_in!F20)</f>
        <v>0.50225601601480185</v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>
        <f>IF(RES_hh_tes_in!K20=0,"",RES_hh_tes_in!K20/RES_hh_fec_in!K20)</f>
        <v>0.5205181858185961</v>
      </c>
      <c r="L20" s="78">
        <f>IF(RES_hh_tes_in!L20=0,"",RES_hh_tes_in!L20/RES_hh_fec_in!L20)</f>
        <v>0.52634662716717828</v>
      </c>
      <c r="M20" s="78">
        <f>IF(RES_hh_tes_in!M20=0,"",RES_hh_tes_in!M20/RES_hh_fec_in!M20)</f>
        <v>0.5386052049305361</v>
      </c>
      <c r="N20" s="78">
        <f>IF(RES_hh_tes_in!N20=0,"",RES_hh_tes_in!N20/RES_hh_fec_in!N20)</f>
        <v>0.5590432336608866</v>
      </c>
      <c r="O20" s="78">
        <f>IF(RES_hh_tes_in!O20=0,"",RES_hh_tes_in!O20/RES_hh_fec_in!O20)</f>
        <v>0.58912099452398758</v>
      </c>
      <c r="P20" s="78">
        <f>IF(RES_hh_tes_in!P20=0,"",RES_hh_tes_in!P20/RES_hh_fec_in!P20)</f>
        <v>0.62576938660043668</v>
      </c>
      <c r="Q20" s="78">
        <f>IF(RES_hh_tes_in!Q20=0,"",RES_hh_tes_in!Q20/RES_hh_fec_in!Q20)</f>
        <v>0.65904436596286775</v>
      </c>
      <c r="R20" s="78">
        <f>IF(RES_hh_tes_in!R20=0,"",RES_hh_tes_in!R20/RES_hh_fec_in!R20)</f>
        <v>0.68150090637443572</v>
      </c>
      <c r="S20" s="78">
        <f>IF(RES_hh_tes_in!S20=0,"",RES_hh_tes_in!S20/RES_hh_fec_in!S20)</f>
        <v>0.70314084531651688</v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0.54741316249771665</v>
      </c>
      <c r="D21" s="78">
        <f>IF(RES_hh_tes_in!D21=0,"",RES_hh_tes_in!D21/RES_hh_fec_in!D21)</f>
        <v>0.55320950131497548</v>
      </c>
      <c r="E21" s="78">
        <f>IF(RES_hh_tes_in!E21=0,"",RES_hh_tes_in!E21/RES_hh_fec_in!E21)</f>
        <v>0.55925645453115203</v>
      </c>
      <c r="F21" s="78">
        <f>IF(RES_hh_tes_in!F21=0,"",RES_hh_tes_in!F21/RES_hh_fec_in!F21)</f>
        <v>0.56535228495231971</v>
      </c>
      <c r="G21" s="78">
        <f>IF(RES_hh_tes_in!G21=0,"",RES_hh_tes_in!G21/RES_hh_fec_in!G21)</f>
        <v>0.57167686932637263</v>
      </c>
      <c r="H21" s="78">
        <f>IF(RES_hh_tes_in!H21=0,"",RES_hh_tes_in!H21/RES_hh_fec_in!H21)</f>
        <v>0.57820585482058784</v>
      </c>
      <c r="I21" s="78">
        <f>IF(RES_hh_tes_in!I21=0,"",RES_hh_tes_in!I21/RES_hh_fec_in!I21)</f>
        <v>0.58498120312090263</v>
      </c>
      <c r="J21" s="78">
        <f>IF(RES_hh_tes_in!J21=0,"",RES_hh_tes_in!J21/RES_hh_fec_in!J21)</f>
        <v>0.59218022852849383</v>
      </c>
      <c r="K21" s="78">
        <f>IF(RES_hh_tes_in!K21=0,"",RES_hh_tes_in!K21/RES_hh_fec_in!K21)</f>
        <v>0.59995078427476933</v>
      </c>
      <c r="L21" s="78">
        <f>IF(RES_hh_tes_in!L21=0,"",RES_hh_tes_in!L21/RES_hh_fec_in!L21)</f>
        <v>0.60832734454257986</v>
      </c>
      <c r="M21" s="78">
        <f>IF(RES_hh_tes_in!M21=0,"",RES_hh_tes_in!M21/RES_hh_fec_in!M21)</f>
        <v>0.62099485434575408</v>
      </c>
      <c r="N21" s="78">
        <f>IF(RES_hh_tes_in!N21=0,"",RES_hh_tes_in!N21/RES_hh_fec_in!N21)</f>
        <v>0.6390875756501958</v>
      </c>
      <c r="O21" s="78">
        <f>IF(RES_hh_tes_in!O21=0,"",RES_hh_tes_in!O21/RES_hh_fec_in!O21)</f>
        <v>0.6634430227581789</v>
      </c>
      <c r="P21" s="78">
        <f>IF(RES_hh_tes_in!P21=0,"",RES_hh_tes_in!P21/RES_hh_fec_in!P21)</f>
        <v>0.69178447470706517</v>
      </c>
      <c r="Q21" s="78">
        <f>IF(RES_hh_tes_in!Q21=0,"",RES_hh_tes_in!Q21/RES_hh_fec_in!Q21)</f>
        <v>0.71696941095873423</v>
      </c>
      <c r="R21" s="78">
        <f>IF(RES_hh_tes_in!R21=0,"",RES_hh_tes_in!R21/RES_hh_fec_in!R21)</f>
        <v>0.7335291435294895</v>
      </c>
      <c r="S21" s="78">
        <f>IF(RES_hh_tes_in!S21=0,"",RES_hh_tes_in!S21/RES_hh_fec_in!S21)</f>
        <v>0.74863883305583179</v>
      </c>
      <c r="T21" s="78">
        <f>IF(RES_hh_tes_in!T21=0,"",RES_hh_tes_in!T21/RES_hh_fec_in!T21)</f>
        <v>0.76190623361769483</v>
      </c>
      <c r="U21" s="78">
        <f>IF(RES_hh_tes_in!U21=0,"",RES_hh_tes_in!U21/RES_hh_fec_in!U21)</f>
        <v>0.77289431485021831</v>
      </c>
      <c r="V21" s="78">
        <f>IF(RES_hh_tes_in!V21=0,"",RES_hh_tes_in!V21/RES_hh_fec_in!V21)</f>
        <v>0.78112350359844318</v>
      </c>
      <c r="W21" s="78">
        <f>IF(RES_hh_tes_in!W21=0,"",RES_hh_tes_in!W21/RES_hh_fec_in!W21)</f>
        <v>0.78537070972601808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0.56540520301774899</v>
      </c>
      <c r="D22" s="78">
        <f>IF(RES_hh_tes_in!D22=0,"",RES_hh_tes_in!D22/RES_hh_fec_in!D22)</f>
        <v>0.57877142709111984</v>
      </c>
      <c r="E22" s="78">
        <f>IF(RES_hh_tes_in!E22=0,"",RES_hh_tes_in!E22/RES_hh_fec_in!E22)</f>
        <v>0.59226471685605642</v>
      </c>
      <c r="F22" s="78">
        <f>IF(RES_hh_tes_in!F22=0,"",RES_hh_tes_in!F22/RES_hh_fec_in!F22)</f>
        <v>0.60587210122730872</v>
      </c>
      <c r="G22" s="78">
        <f>IF(RES_hh_tes_in!G22=0,"",RES_hh_tes_in!G22/RES_hh_fec_in!G22)</f>
        <v>0.61958068619610829</v>
      </c>
      <c r="H22" s="78">
        <f>IF(RES_hh_tes_in!H22=0,"",RES_hh_tes_in!H22/RES_hh_fec_in!H22)</f>
        <v>0.633375109553452</v>
      </c>
      <c r="I22" s="78">
        <f>IF(RES_hh_tes_in!I22=0,"",RES_hh_tes_in!I22/RES_hh_fec_in!I22)</f>
        <v>0.64723517108413553</v>
      </c>
      <c r="J22" s="78">
        <f>IF(RES_hh_tes_in!J22=0,"",RES_hh_tes_in!J22/RES_hh_fec_in!J22)</f>
        <v>0.66111731601854484</v>
      </c>
      <c r="K22" s="78">
        <f>IF(RES_hh_tes_in!K22=0,"",RES_hh_tes_in!K22/RES_hh_fec_in!K22)</f>
        <v>0.67496392876602251</v>
      </c>
      <c r="L22" s="78">
        <f>IF(RES_hh_tes_in!L22=0,"",RES_hh_tes_in!L22/RES_hh_fec_in!L22)</f>
        <v>0.68872387208745511</v>
      </c>
      <c r="M22" s="78">
        <f>IF(RES_hh_tes_in!M22=0,"",RES_hh_tes_in!M22/RES_hh_fec_in!M22)</f>
        <v>0.70139623466075107</v>
      </c>
      <c r="N22" s="78">
        <f>IF(RES_hh_tes_in!N22=0,"",RES_hh_tes_in!N22/RES_hh_fec_in!N22)</f>
        <v>0.7124437043217251</v>
      </c>
      <c r="O22" s="78">
        <f>IF(RES_hh_tes_in!O22=0,"",RES_hh_tes_in!O22/RES_hh_fec_in!O22)</f>
        <v>0.72157560492256823</v>
      </c>
      <c r="P22" s="78">
        <f>IF(RES_hh_tes_in!P22=0,"",RES_hh_tes_in!P22/RES_hh_fec_in!P22)</f>
        <v>0.72957431267152617</v>
      </c>
      <c r="Q22" s="78">
        <f>IF(RES_hh_tes_in!Q22=0,"",RES_hh_tes_in!Q22/RES_hh_fec_in!Q22)</f>
        <v>0.73909694991997099</v>
      </c>
      <c r="R22" s="78">
        <f>IF(RES_hh_tes_in!R22=0,"",RES_hh_tes_in!R22/RES_hh_fec_in!R22)</f>
        <v>0.75313777784326552</v>
      </c>
      <c r="S22" s="78">
        <f>IF(RES_hh_tes_in!S22=0,"",RES_hh_tes_in!S22/RES_hh_fec_in!S22)</f>
        <v>0.76887433311106235</v>
      </c>
      <c r="T22" s="78">
        <f>IF(RES_hh_tes_in!T22=0,"",RES_hh_tes_in!T22/RES_hh_fec_in!T22)</f>
        <v>0.78468721946678777</v>
      </c>
      <c r="U22" s="78">
        <f>IF(RES_hh_tes_in!U22=0,"",RES_hh_tes_in!U22/RES_hh_fec_in!U22)</f>
        <v>0.79925301347544053</v>
      </c>
      <c r="V22" s="78">
        <f>IF(RES_hh_tes_in!V22=0,"",RES_hh_tes_in!V22/RES_hh_fec_in!V22)</f>
        <v>0.81146244902400366</v>
      </c>
      <c r="W22" s="78">
        <f>IF(RES_hh_tes_in!W22=0,"",RES_hh_tes_in!W22/RES_hh_fec_in!W22)</f>
        <v>0.82128324944147657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0.7842884477685782</v>
      </c>
      <c r="D24" s="78">
        <f>IF(RES_hh_tes_in!D24=0,"",RES_hh_tes_in!D24/RES_hh_fec_in!D24)</f>
        <v>0.78618743218891429</v>
      </c>
      <c r="E24" s="78">
        <f>IF(RES_hh_tes_in!E24=0,"",RES_hh_tes_in!E24/RES_hh_fec_in!E24)</f>
        <v>0.78813768423431163</v>
      </c>
      <c r="F24" s="78">
        <f>IF(RES_hh_tes_in!F24=0,"",RES_hh_tes_in!F24/RES_hh_fec_in!F24)</f>
        <v>0.79009492731949027</v>
      </c>
      <c r="G24" s="78">
        <f>IF(RES_hh_tes_in!G24=0,"",RES_hh_tes_in!G24/RES_hh_fec_in!G24)</f>
        <v>0.79209938487183784</v>
      </c>
      <c r="H24" s="78">
        <f>IF(RES_hh_tes_in!H24=0,"",RES_hh_tes_in!H24/RES_hh_fec_in!H24)</f>
        <v>0.79414613405591528</v>
      </c>
      <c r="I24" s="78">
        <f>IF(RES_hh_tes_in!I24=0,"",RES_hh_tes_in!I24/RES_hh_fec_in!I24)</f>
        <v>0.79624508592540633</v>
      </c>
      <c r="J24" s="78">
        <f>IF(RES_hh_tes_in!J24=0,"",RES_hh_tes_in!J24/RES_hh_fec_in!J24)</f>
        <v>0.79843684256896574</v>
      </c>
      <c r="K24" s="78">
        <f>IF(RES_hh_tes_in!K24=0,"",RES_hh_tes_in!K24/RES_hh_fec_in!K24)</f>
        <v>0.80075592644156979</v>
      </c>
      <c r="L24" s="78">
        <f>IF(RES_hh_tes_in!L24=0,"",RES_hh_tes_in!L24/RES_hh_fec_in!L24)</f>
        <v>0.80321157371527319</v>
      </c>
      <c r="M24" s="78">
        <f>IF(RES_hh_tes_in!M24=0,"",RES_hh_tes_in!M24/RES_hh_fec_in!M24)</f>
        <v>0.80661172393114278</v>
      </c>
      <c r="N24" s="78">
        <f>IF(RES_hh_tes_in!N24=0,"",RES_hh_tes_in!N24/RES_hh_fec_in!N24)</f>
        <v>0.8112118273030996</v>
      </c>
      <c r="O24" s="78">
        <f>IF(RES_hh_tes_in!O24=0,"",RES_hh_tes_in!O24/RES_hh_fec_in!O24)</f>
        <v>0.81723581698451375</v>
      </c>
      <c r="P24" s="78" t="str">
        <f>IF(RES_hh_tes_in!P24=0,"",RES_hh_tes_in!P24/RES_hh_fec_in!P24)</f>
        <v/>
      </c>
      <c r="Q24" s="78">
        <f>IF(RES_hh_tes_in!Q24=0,"",RES_hh_tes_in!Q24/RES_hh_fec_in!Q24)</f>
        <v>0.83088257616057348</v>
      </c>
      <c r="R24" s="78">
        <f>IF(RES_hh_tes_in!R24=0,"",RES_hh_tes_in!R24/RES_hh_fec_in!R24)</f>
        <v>0.83595904076699046</v>
      </c>
      <c r="S24" s="78">
        <f>IF(RES_hh_tes_in!S24=0,"",RES_hh_tes_in!S24/RES_hh_fec_in!S24)</f>
        <v>0.84089759220505234</v>
      </c>
      <c r="T24" s="78">
        <f>IF(RES_hh_tes_in!T24=0,"",RES_hh_tes_in!T24/RES_hh_fec_in!T24)</f>
        <v>0.84566523319158005</v>
      </c>
      <c r="U24" s="78">
        <f>IF(RES_hh_tes_in!U24=0,"",RES_hh_tes_in!U24/RES_hh_fec_in!U24)</f>
        <v>0.85022896644340984</v>
      </c>
      <c r="V24" s="78">
        <f>IF(RES_hh_tes_in!V24=0,"",RES_hh_tes_in!V24/RES_hh_fec_in!V24)</f>
        <v>0.85455579467737197</v>
      </c>
      <c r="W24" s="78">
        <f>IF(RES_hh_tes_in!W24=0,"",RES_hh_tes_in!W24/RES_hh_fec_in!W24)</f>
        <v>0.85854163745605838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0.61613331312192776</v>
      </c>
      <c r="D25" s="79">
        <f>IF(RES_hh_tes_in!D25=0,"",RES_hh_tes_in!D25/RES_hh_fec_in!D25)</f>
        <v>0.61759293826785389</v>
      </c>
      <c r="E25" s="79">
        <f>IF(RES_hh_tes_in!E25=0,"",RES_hh_tes_in!E25/RES_hh_fec_in!E25)</f>
        <v>0.61916482922986738</v>
      </c>
      <c r="F25" s="79">
        <f>IF(RES_hh_tes_in!F25=0,"",RES_hh_tes_in!F25/RES_hh_fec_in!F25)</f>
        <v>0.62075181964037263</v>
      </c>
      <c r="G25" s="79">
        <f>IF(RES_hh_tes_in!G25=0,"",RES_hh_tes_in!G25/RES_hh_fec_in!G25)</f>
        <v>0.62244310015443172</v>
      </c>
      <c r="H25" s="79">
        <f>IF(RES_hh_tes_in!H25=0,"",RES_hh_tes_in!H25/RES_hh_fec_in!H25)</f>
        <v>0.62422867369877899</v>
      </c>
      <c r="I25" s="79">
        <f>IF(RES_hh_tes_in!I25=0,"",RES_hh_tes_in!I25/RES_hh_fec_in!I25)</f>
        <v>0.62613176944038229</v>
      </c>
      <c r="J25" s="79">
        <f>IF(RES_hh_tes_in!J25=0,"",RES_hh_tes_in!J25/RES_hh_fec_in!J25)</f>
        <v>0.62824537002722314</v>
      </c>
      <c r="K25" s="79">
        <f>IF(RES_hh_tes_in!K25=0,"",RES_hh_tes_in!K25/RES_hh_fec_in!K25)</f>
        <v>0.63065187670958944</v>
      </c>
      <c r="L25" s="79">
        <f>IF(RES_hh_tes_in!L25=0,"",RES_hh_tes_in!L25/RES_hh_fec_in!L25)</f>
        <v>0.6333801288746318</v>
      </c>
      <c r="M25" s="79">
        <f>IF(RES_hh_tes_in!M25=0,"",RES_hh_tes_in!M25/RES_hh_fec_in!M25)</f>
        <v>0.63832056462837339</v>
      </c>
      <c r="N25" s="79">
        <f>IF(RES_hh_tes_in!N25=0,"",RES_hh_tes_in!N25/RES_hh_fec_in!N25)</f>
        <v>0.64630381407225435</v>
      </c>
      <c r="O25" s="79">
        <f>IF(RES_hh_tes_in!O25=0,"",RES_hh_tes_in!O25/RES_hh_fec_in!O25)</f>
        <v>0.65839506341082554</v>
      </c>
      <c r="P25" s="79">
        <f>IF(RES_hh_tes_in!P25=0,"",RES_hh_tes_in!P25/RES_hh_fec_in!P25)</f>
        <v>0.67412422664251181</v>
      </c>
      <c r="Q25" s="79">
        <f>IF(RES_hh_tes_in!Q25=0,"",RES_hh_tes_in!Q25/RES_hh_fec_in!Q25)</f>
        <v>0.68955831866350348</v>
      </c>
      <c r="R25" s="79">
        <f>IF(RES_hh_tes_in!R25=0,"",RES_hh_tes_in!R25/RES_hh_fec_in!R25)</f>
        <v>0.70062233513900052</v>
      </c>
      <c r="S25" s="79">
        <f>IF(RES_hh_tes_in!S25=0,"",RES_hh_tes_in!S25/RES_hh_fec_in!S25)</f>
        <v>0.71157727721419395</v>
      </c>
      <c r="T25" s="79">
        <f>IF(RES_hh_tes_in!T25=0,"",RES_hh_tes_in!T25/RES_hh_fec_in!T25)</f>
        <v>0.72219344010335562</v>
      </c>
      <c r="U25" s="79">
        <f>IF(RES_hh_tes_in!U25=0,"",RES_hh_tes_in!U25/RES_hh_fec_in!U25)</f>
        <v>0.7321659629584687</v>
      </c>
      <c r="V25" s="79">
        <f>IF(RES_hh_tes_in!V25=0,"",RES_hh_tes_in!V25/RES_hh_fec_in!V25)</f>
        <v>0.74102712819931404</v>
      </c>
      <c r="W25" s="79">
        <f>IF(RES_hh_tes_in!W25=0,"",RES_hh_tes_in!W25/RES_hh_fec_in!W25)</f>
        <v>0.74800257831418404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0.66708043571905007</v>
      </c>
      <c r="D27" s="70">
        <f>IF(RES_hh_tes_in!D27=0,"",RES_hh_tes_in!D27/RES_hh_fec_in!D27)</f>
        <v>0.6893266909847805</v>
      </c>
      <c r="E27" s="70">
        <f>IF(RES_hh_tes_in!E27=0,"",RES_hh_tes_in!E27/RES_hh_fec_in!E27)</f>
        <v>0.66882850472231603</v>
      </c>
      <c r="F27" s="70">
        <f>IF(RES_hh_tes_in!F27=0,"",RES_hh_tes_in!F27/RES_hh_fec_in!F27)</f>
        <v>0.68937486761702127</v>
      </c>
      <c r="G27" s="70">
        <f>IF(RES_hh_tes_in!G27=0,"",RES_hh_tes_in!G27/RES_hh_fec_in!G27)</f>
        <v>0.65880922668637798</v>
      </c>
      <c r="H27" s="70">
        <f>IF(RES_hh_tes_in!H27=0,"",RES_hh_tes_in!H27/RES_hh_fec_in!H27)</f>
        <v>0.6622273273678897</v>
      </c>
      <c r="I27" s="70">
        <f>IF(RES_hh_tes_in!I27=0,"",RES_hh_tes_in!I27/RES_hh_fec_in!I27)</f>
        <v>0.66979586139901892</v>
      </c>
      <c r="J27" s="70">
        <f>IF(RES_hh_tes_in!J27=0,"",RES_hh_tes_in!J27/RES_hh_fec_in!J27)</f>
        <v>0.6317377457176474</v>
      </c>
      <c r="K27" s="70">
        <f>IF(RES_hh_tes_in!K27=0,"",RES_hh_tes_in!K27/RES_hh_fec_in!K27)</f>
        <v>0.65485935882950097</v>
      </c>
      <c r="L27" s="70">
        <f>IF(RES_hh_tes_in!L27=0,"",RES_hh_tes_in!L27/RES_hh_fec_in!L27)</f>
        <v>0.66697228700157363</v>
      </c>
      <c r="M27" s="70">
        <f>IF(RES_hh_tes_in!M27=0,"",RES_hh_tes_in!M27/RES_hh_fec_in!M27)</f>
        <v>0.67899142742888674</v>
      </c>
      <c r="N27" s="70">
        <f>IF(RES_hh_tes_in!N27=0,"",RES_hh_tes_in!N27/RES_hh_fec_in!N27)</f>
        <v>0.70105822868490331</v>
      </c>
      <c r="O27" s="70">
        <f>IF(RES_hh_tes_in!O27=0,"",RES_hh_tes_in!O27/RES_hh_fec_in!O27)</f>
        <v>0.69494335516368955</v>
      </c>
      <c r="P27" s="70">
        <f>IF(RES_hh_tes_in!P27=0,"",RES_hh_tes_in!P27/RES_hh_fec_in!P27)</f>
        <v>0.68022484816196316</v>
      </c>
      <c r="Q27" s="70">
        <f>IF(RES_hh_tes_in!Q27=0,"",RES_hh_tes_in!Q27/RES_hh_fec_in!Q27)</f>
        <v>0.66947355475338466</v>
      </c>
      <c r="R27" s="70">
        <f>IF(RES_hh_tes_in!R27=0,"",RES_hh_tes_in!R27/RES_hh_fec_in!R27)</f>
        <v>0.65599252837894173</v>
      </c>
      <c r="S27" s="70">
        <f>IF(RES_hh_tes_in!S27=0,"",RES_hh_tes_in!S27/RES_hh_fec_in!S27)</f>
        <v>0.674272092016583</v>
      </c>
      <c r="T27" s="70">
        <f>IF(RES_hh_tes_in!T27=0,"",RES_hh_tes_in!T27/RES_hh_fec_in!T27)</f>
        <v>0.69219598104590363</v>
      </c>
      <c r="U27" s="70">
        <f>IF(RES_hh_tes_in!U27=0,"",RES_hh_tes_in!U27/RES_hh_fec_in!U27)</f>
        <v>0.71942679256352382</v>
      </c>
      <c r="V27" s="70">
        <f>IF(RES_hh_tes_in!V27=0,"",RES_hh_tes_in!V27/RES_hh_fec_in!V27)</f>
        <v>0.7338950304583054</v>
      </c>
      <c r="W27" s="70">
        <f>IF(RES_hh_tes_in!W27=0,"",RES_hh_tes_in!W27/RES_hh_fec_in!W27)</f>
        <v>0.7350193969844705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0.58872405446195075</v>
      </c>
      <c r="D29" s="78">
        <f>IF(RES_hh_tes_in!D29=0,"",RES_hh_tes_in!D29/RES_hh_fec_in!D29)</f>
        <v>0.58931407141929326</v>
      </c>
      <c r="E29" s="78">
        <f>IF(RES_hh_tes_in!E29=0,"",RES_hh_tes_in!E29/RES_hh_fec_in!E29)</f>
        <v>0.58989576733943272</v>
      </c>
      <c r="F29" s="78">
        <f>IF(RES_hh_tes_in!F29=0,"",RES_hh_tes_in!F29/RES_hh_fec_in!F29)</f>
        <v>0.59047632857268073</v>
      </c>
      <c r="G29" s="78">
        <f>IF(RES_hh_tes_in!G29=0,"",RES_hh_tes_in!G29/RES_hh_fec_in!G29)</f>
        <v>0.59104922662010018</v>
      </c>
      <c r="H29" s="78">
        <f>IF(RES_hh_tes_in!H29=0,"",RES_hh_tes_in!H29/RES_hh_fec_in!H29)</f>
        <v>0.59161526048684843</v>
      </c>
      <c r="I29" s="78">
        <f>IF(RES_hh_tes_in!I29=0,"",RES_hh_tes_in!I29/RES_hh_fec_in!I29)</f>
        <v>0.59217282155059703</v>
      </c>
      <c r="J29" s="78">
        <f>IF(RES_hh_tes_in!J29=0,"",RES_hh_tes_in!J29/RES_hh_fec_in!J29)</f>
        <v>0.59271531985345649</v>
      </c>
      <c r="K29" s="78">
        <f>IF(RES_hh_tes_in!K29=0,"",RES_hh_tes_in!K29/RES_hh_fec_in!K29)</f>
        <v>0.59323715219785667</v>
      </c>
      <c r="L29" s="78">
        <f>IF(RES_hh_tes_in!L29=0,"",RES_hh_tes_in!L29/RES_hh_fec_in!L29)</f>
        <v>0.59373681949872725</v>
      </c>
      <c r="M29" s="78">
        <f>IF(RES_hh_tes_in!M29=0,"",RES_hh_tes_in!M29/RES_hh_fec_in!M29)</f>
        <v>0.59400570666122032</v>
      </c>
      <c r="N29" s="78">
        <f>IF(RES_hh_tes_in!N29=0,"",RES_hh_tes_in!N29/RES_hh_fec_in!N29)</f>
        <v>0.59400570666122043</v>
      </c>
      <c r="O29" s="78">
        <f>IF(RES_hh_tes_in!O29=0,"",RES_hh_tes_in!O29/RES_hh_fec_in!O29)</f>
        <v>0.59400570666122032</v>
      </c>
      <c r="P29" s="78">
        <f>IF(RES_hh_tes_in!P29=0,"",RES_hh_tes_in!P29/RES_hh_fec_in!P29)</f>
        <v>0.59400570666122032</v>
      </c>
      <c r="Q29" s="78">
        <f>IF(RES_hh_tes_in!Q29=0,"",RES_hh_tes_in!Q29/RES_hh_fec_in!Q29)</f>
        <v>0.59400570666122021</v>
      </c>
      <c r="R29" s="78">
        <f>IF(RES_hh_tes_in!R29=0,"",RES_hh_tes_in!R29/RES_hh_fec_in!R29)</f>
        <v>0.59570445467844479</v>
      </c>
      <c r="S29" s="78">
        <f>IF(RES_hh_tes_in!S29=0,"",RES_hh_tes_in!S29/RES_hh_fec_in!S29)</f>
        <v>0.59848229257922447</v>
      </c>
      <c r="T29" s="78">
        <f>IF(RES_hh_tes_in!T29=0,"",RES_hh_tes_in!T29/RES_hh_fec_in!T29)</f>
        <v>0.60172310346346536</v>
      </c>
      <c r="U29" s="78">
        <f>IF(RES_hh_tes_in!U29=0,"",RES_hh_tes_in!U29/RES_hh_fec_in!U29)</f>
        <v>0.60507965759357263</v>
      </c>
      <c r="V29" s="78">
        <f>IF(RES_hh_tes_in!V29=0,"",RES_hh_tes_in!V29/RES_hh_fec_in!V29)</f>
        <v>0.60820472523194857</v>
      </c>
      <c r="W29" s="78">
        <f>IF(RES_hh_tes_in!W29=0,"",RES_hh_tes_in!W29/RES_hh_fec_in!W29)</f>
        <v>0.61109830637859108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0.58394778785541812</v>
      </c>
      <c r="D30" s="78">
        <f>IF(RES_hh_tes_in!D30=0,"",RES_hh_tes_in!D30/RES_hh_fec_in!D30)</f>
        <v>0.58479110613686802</v>
      </c>
      <c r="E30" s="78">
        <f>IF(RES_hh_tes_in!E30=0,"",RES_hh_tes_in!E30/RES_hh_fec_in!E30)</f>
        <v>0.585622531060497</v>
      </c>
      <c r="F30" s="78">
        <f>IF(RES_hh_tes_in!F30=0,"",RES_hh_tes_in!F30/RES_hh_fec_in!F30)</f>
        <v>0.586452334162605</v>
      </c>
      <c r="G30" s="78">
        <f>IF(RES_hh_tes_in!G30=0,"",RES_hh_tes_in!G30/RES_hh_fec_in!G30)</f>
        <v>0.58727118418171587</v>
      </c>
      <c r="H30" s="78">
        <f>IF(RES_hh_tes_in!H30=0,"",RES_hh_tes_in!H30/RES_hh_fec_in!H30)</f>
        <v>0.58808022314544117</v>
      </c>
      <c r="I30" s="78">
        <f>IF(RES_hh_tes_in!I30=0,"",RES_hh_tes_in!I30/RES_hh_fec_in!I30)</f>
        <v>0.58887715183068001</v>
      </c>
      <c r="J30" s="78">
        <f>IF(RES_hh_tes_in!J30=0,"",RES_hh_tes_in!J30/RES_hh_fec_in!J30)</f>
        <v>0.58965255113194381</v>
      </c>
      <c r="K30" s="78">
        <f>IF(RES_hh_tes_in!K30=0,"",RES_hh_tes_in!K30/RES_hh_fec_in!K30)</f>
        <v>0.59039841233204648</v>
      </c>
      <c r="L30" s="78">
        <f>IF(RES_hh_tes_in!L30=0,"",RES_hh_tes_in!L30/RES_hh_fec_in!L30)</f>
        <v>0.59111259277080008</v>
      </c>
      <c r="M30" s="78">
        <f>IF(RES_hh_tes_in!M30=0,"",RES_hh_tes_in!M30/RES_hh_fec_in!M30)</f>
        <v>0.59149691640244428</v>
      </c>
      <c r="N30" s="78">
        <f>IF(RES_hh_tes_in!N30=0,"",RES_hh_tes_in!N30/RES_hh_fec_in!N30)</f>
        <v>0.59149691640244428</v>
      </c>
      <c r="O30" s="78">
        <f>IF(RES_hh_tes_in!O30=0,"",RES_hh_tes_in!O30/RES_hh_fec_in!O30)</f>
        <v>0.59149691640244428</v>
      </c>
      <c r="P30" s="78">
        <f>IF(RES_hh_tes_in!P30=0,"",RES_hh_tes_in!P30/RES_hh_fec_in!P30)</f>
        <v>0.59149691640244428</v>
      </c>
      <c r="Q30" s="78">
        <f>IF(RES_hh_tes_in!Q30=0,"",RES_hh_tes_in!Q30/RES_hh_fec_in!Q30)</f>
        <v>0.59149691640244428</v>
      </c>
      <c r="R30" s="78">
        <f>IF(RES_hh_tes_in!R30=0,"",RES_hh_tes_in!R30/RES_hh_fec_in!R30)</f>
        <v>0.59392495722512584</v>
      </c>
      <c r="S30" s="78">
        <f>IF(RES_hh_tes_in!S30=0,"",RES_hh_tes_in!S30/RES_hh_fec_in!S30)</f>
        <v>0.59789535410182471</v>
      </c>
      <c r="T30" s="78">
        <f>IF(RES_hh_tes_in!T30=0,"",RES_hh_tes_in!T30/RES_hh_fec_in!T30)</f>
        <v>0.60252748379130339</v>
      </c>
      <c r="U30" s="78">
        <f>IF(RES_hh_tes_in!U30=0,"",RES_hh_tes_in!U30/RES_hh_fec_in!U30)</f>
        <v>0.60732504668397858</v>
      </c>
      <c r="V30" s="78">
        <f>IF(RES_hh_tes_in!V30=0,"",RES_hh_tes_in!V30/RES_hh_fec_in!V30)</f>
        <v>0.6117917431702623</v>
      </c>
      <c r="W30" s="78">
        <f>IF(RES_hh_tes_in!W30=0,"",RES_hh_tes_in!W30/RES_hh_fec_in!W30)</f>
        <v>0.61592757325015268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0.58297882090319775</v>
      </c>
      <c r="D31" s="78">
        <f>IF(RES_hh_tes_in!D31=0,"",RES_hh_tes_in!D31/RES_hh_fec_in!D31)</f>
        <v>0.58337079336236375</v>
      </c>
      <c r="E31" s="78">
        <f>IF(RES_hh_tes_in!E31=0,"",RES_hh_tes_in!E31/RES_hh_fec_in!E31)</f>
        <v>0.58375723781530064</v>
      </c>
      <c r="F31" s="78">
        <f>IF(RES_hh_tes_in!F31=0,"",RES_hh_tes_in!F31/RES_hh_fec_in!F31)</f>
        <v>0.58414292844920646</v>
      </c>
      <c r="G31" s="78">
        <f>IF(RES_hh_tes_in!G31=0,"",RES_hh_tes_in!G31/RES_hh_fec_in!G31)</f>
        <v>0.58452352811452757</v>
      </c>
      <c r="H31" s="78">
        <f>IF(RES_hh_tes_in!H31=0,"",RES_hh_tes_in!H31/RES_hh_fec_in!H31)</f>
        <v>0.58489956762315443</v>
      </c>
      <c r="I31" s="78">
        <f>IF(RES_hh_tes_in!I31=0,"",RES_hh_tes_in!I31/RES_hh_fec_in!I31)</f>
        <v>0.58526997830131011</v>
      </c>
      <c r="J31" s="78">
        <f>IF(RES_hh_tes_in!J31=0,"",RES_hh_tes_in!J31/RES_hh_fec_in!J31)</f>
        <v>0.58563038216973973</v>
      </c>
      <c r="K31" s="78">
        <f>IF(RES_hh_tes_in!K31=0,"",RES_hh_tes_in!K31/RES_hh_fec_in!K31)</f>
        <v>0.58597705679453027</v>
      </c>
      <c r="L31" s="78">
        <f>IF(RES_hh_tes_in!L31=0,"",RES_hh_tes_in!L31/RES_hh_fec_in!L31)</f>
        <v>0.58630900627199822</v>
      </c>
      <c r="M31" s="78">
        <f>IF(RES_hh_tes_in!M31=0,"",RES_hh_tes_in!M31/RES_hh_fec_in!M31)</f>
        <v>0.58648763904010581</v>
      </c>
      <c r="N31" s="78">
        <f>IF(RES_hh_tes_in!N31=0,"",RES_hh_tes_in!N31/RES_hh_fec_in!N31)</f>
        <v>0.58648763904010581</v>
      </c>
      <c r="O31" s="78">
        <f>IF(RES_hh_tes_in!O31=0,"",RES_hh_tes_in!O31/RES_hh_fec_in!O31)</f>
        <v>0.58648763904010581</v>
      </c>
      <c r="P31" s="78">
        <f>IF(RES_hh_tes_in!P31=0,"",RES_hh_tes_in!P31/RES_hh_fec_in!P31)</f>
        <v>0.58648763904010581</v>
      </c>
      <c r="Q31" s="78">
        <f>IF(RES_hh_tes_in!Q31=0,"",RES_hh_tes_in!Q31/RES_hh_fec_in!Q31)</f>
        <v>0.58648763904010581</v>
      </c>
      <c r="R31" s="78">
        <f>IF(RES_hh_tes_in!R31=0,"",RES_hh_tes_in!R31/RES_hh_fec_in!R31)</f>
        <v>0.58761618700729268</v>
      </c>
      <c r="S31" s="78">
        <f>IF(RES_hh_tes_in!S31=0,"",RES_hh_tes_in!S31/RES_hh_fec_in!S31)</f>
        <v>0.58946161863359237</v>
      </c>
      <c r="T31" s="78">
        <f>IF(RES_hh_tes_in!T31=0,"",RES_hh_tes_in!T31/RES_hh_fec_in!T31)</f>
        <v>0.59161462219760719</v>
      </c>
      <c r="U31" s="78">
        <f>IF(RES_hh_tes_in!U31=0,"",RES_hh_tes_in!U31/RES_hh_fec_in!U31)</f>
        <v>0.59384451874605149</v>
      </c>
      <c r="V31" s="78">
        <f>IF(RES_hh_tes_in!V31=0,"",RES_hh_tes_in!V31/RES_hh_fec_in!V31)</f>
        <v>0.59592062932563761</v>
      </c>
      <c r="W31" s="78">
        <f>IF(RES_hh_tes_in!W31=0,"",RES_hh_tes_in!W31/RES_hh_fec_in!W31)</f>
        <v>0.59784295393636444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0.75077060377572946</v>
      </c>
      <c r="D32" s="81">
        <f>IF(RES_hh_tes_in!D32=0,"",RES_hh_tes_in!D32/RES_hh_fec_in!D32)</f>
        <v>0.75219176354950257</v>
      </c>
      <c r="E32" s="81">
        <f>IF(RES_hh_tes_in!E32=0,"",RES_hh_tes_in!E32/RES_hh_fec_in!E32)</f>
        <v>0.75366547436707831</v>
      </c>
      <c r="F32" s="81">
        <f>IF(RES_hh_tes_in!F32=0,"",RES_hh_tes_in!F32/RES_hh_fec_in!F32)</f>
        <v>0.75514635123608231</v>
      </c>
      <c r="G32" s="81">
        <f>IF(RES_hh_tes_in!G32=0,"",RES_hh_tes_in!G32/RES_hh_fec_in!G32)</f>
        <v>0.75667562452542647</v>
      </c>
      <c r="H32" s="81">
        <f>IF(RES_hh_tes_in!H32=0,"",RES_hh_tes_in!H32/RES_hh_fec_in!H32)</f>
        <v>0.7582482481628483</v>
      </c>
      <c r="I32" s="81">
        <f>IF(RES_hh_tes_in!I32=0,"",RES_hh_tes_in!I32/RES_hh_fec_in!I32)</f>
        <v>0.75987438131245277</v>
      </c>
      <c r="J32" s="81">
        <f>IF(RES_hh_tes_in!J32=0,"",RES_hh_tes_in!J32/RES_hh_fec_in!J32)</f>
        <v>0.76159564248371547</v>
      </c>
      <c r="K32" s="81">
        <f>IF(RES_hh_tes_in!K32=0,"",RES_hh_tes_in!K32/RES_hh_fec_in!K32)</f>
        <v>0.76344741835666008</v>
      </c>
      <c r="L32" s="81">
        <f>IF(RES_hh_tes_in!L32=0,"",RES_hh_tes_in!L32/RES_hh_fec_in!L32)</f>
        <v>0.76543917631897296</v>
      </c>
      <c r="M32" s="81">
        <f>IF(RES_hh_tes_in!M32=0,"",RES_hh_tes_in!M32/RES_hh_fec_in!M32)</f>
        <v>0.76814902730073209</v>
      </c>
      <c r="N32" s="81">
        <f>IF(RES_hh_tes_in!N32=0,"",RES_hh_tes_in!N32/RES_hh_fec_in!N32)</f>
        <v>0.77174089679243973</v>
      </c>
      <c r="O32" s="81">
        <f>IF(RES_hh_tes_in!O32=0,"",RES_hh_tes_in!O32/RES_hh_fec_in!O32)</f>
        <v>0.77661336621034294</v>
      </c>
      <c r="P32" s="81">
        <f>IF(RES_hh_tes_in!P32=0,"",RES_hh_tes_in!P32/RES_hh_fec_in!P32)</f>
        <v>0.7829757741116754</v>
      </c>
      <c r="Q32" s="81">
        <f>IF(RES_hh_tes_in!Q32=0,"",RES_hh_tes_in!Q32/RES_hh_fec_in!Q32)</f>
        <v>0.79117607021436198</v>
      </c>
      <c r="R32" s="81">
        <f>IF(RES_hh_tes_in!R32=0,"",RES_hh_tes_in!R32/RES_hh_fec_in!R32)</f>
        <v>0.80233130861898083</v>
      </c>
      <c r="S32" s="81">
        <f>IF(RES_hh_tes_in!S32=0,"",RES_hh_tes_in!S32/RES_hh_fec_in!S32)</f>
        <v>0.81625408951610179</v>
      </c>
      <c r="T32" s="81">
        <f>IF(RES_hh_tes_in!T32=0,"",RES_hh_tes_in!T32/RES_hh_fec_in!T32)</f>
        <v>0.83122333701676054</v>
      </c>
      <c r="U32" s="81">
        <f>IF(RES_hh_tes_in!U32=0,"",RES_hh_tes_in!U32/RES_hh_fec_in!U32)</f>
        <v>0.84551797523203553</v>
      </c>
      <c r="V32" s="81">
        <f>IF(RES_hh_tes_in!V32=0,"",RES_hh_tes_in!V32/RES_hh_fec_in!V32)</f>
        <v>0.85741692827298643</v>
      </c>
      <c r="W32" s="81">
        <f>IF(RES_hh_tes_in!W32=0,"",RES_hh_tes_in!W32/RES_hh_fec_in!W32)</f>
        <v>0.86631563768748454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45.597741954423121</v>
      </c>
      <c r="D3" s="65">
        <f t="shared" si="0"/>
        <v>44.696775604569254</v>
      </c>
      <c r="E3" s="65">
        <f t="shared" si="0"/>
        <v>43.766485844884627</v>
      </c>
      <c r="F3" s="65">
        <f t="shared" si="0"/>
        <v>40.665974718278079</v>
      </c>
      <c r="G3" s="65">
        <f t="shared" si="0"/>
        <v>38.747569999317122</v>
      </c>
      <c r="H3" s="65">
        <f t="shared" si="0"/>
        <v>36.336100885324953</v>
      </c>
      <c r="I3" s="65">
        <f t="shared" si="0"/>
        <v>30.226152478791729</v>
      </c>
      <c r="J3" s="65">
        <f t="shared" si="0"/>
        <v>39.349091054421535</v>
      </c>
      <c r="K3" s="65">
        <f t="shared" si="0"/>
        <v>31.548000308488596</v>
      </c>
      <c r="L3" s="65">
        <f t="shared" si="0"/>
        <v>35.033249203424177</v>
      </c>
      <c r="M3" s="65">
        <f t="shared" si="0"/>
        <v>30.226952636402931</v>
      </c>
      <c r="N3" s="65">
        <f t="shared" si="0"/>
        <v>26.369735204698578</v>
      </c>
      <c r="O3" s="65">
        <f t="shared" si="0"/>
        <v>27.325965962550143</v>
      </c>
      <c r="P3" s="65">
        <f t="shared" si="0"/>
        <v>16.851027577054097</v>
      </c>
      <c r="Q3" s="65">
        <f t="shared" si="0"/>
        <v>29.229764533510803</v>
      </c>
      <c r="R3" s="65">
        <f t="shared" ref="R3:V3" si="1">SUM(R4,R15,R17,R27)</f>
        <v>38.549899775651234</v>
      </c>
      <c r="S3" s="65">
        <f t="shared" si="1"/>
        <v>33.969549529567217</v>
      </c>
      <c r="T3" s="65">
        <f t="shared" si="1"/>
        <v>29.077582216501554</v>
      </c>
      <c r="U3" s="65">
        <f t="shared" si="1"/>
        <v>24.238409505009731</v>
      </c>
      <c r="V3" s="65">
        <f t="shared" si="1"/>
        <v>21.520712572904124</v>
      </c>
      <c r="W3" s="65">
        <f t="shared" ref="W3" si="2">SUM(W4,W15,W17,W27)</f>
        <v>19.58867931026834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37.025005916646855</v>
      </c>
      <c r="D4" s="69">
        <f t="shared" si="3"/>
        <v>37.349991616692961</v>
      </c>
      <c r="E4" s="69">
        <f t="shared" si="3"/>
        <v>35.263225478823188</v>
      </c>
      <c r="F4" s="69">
        <f t="shared" si="3"/>
        <v>33.417480822018234</v>
      </c>
      <c r="G4" s="69">
        <f t="shared" si="3"/>
        <v>28.694818825394982</v>
      </c>
      <c r="H4" s="69">
        <f t="shared" si="3"/>
        <v>26.128583657505217</v>
      </c>
      <c r="I4" s="69">
        <f t="shared" si="3"/>
        <v>20.846618089945391</v>
      </c>
      <c r="J4" s="69">
        <f t="shared" si="3"/>
        <v>26.677458576837868</v>
      </c>
      <c r="K4" s="69">
        <f t="shared" si="3"/>
        <v>21.644701800827718</v>
      </c>
      <c r="L4" s="69">
        <f t="shared" si="3"/>
        <v>26.455808196772921</v>
      </c>
      <c r="M4" s="69">
        <f t="shared" si="3"/>
        <v>23.59081167775232</v>
      </c>
      <c r="N4" s="69">
        <f t="shared" si="3"/>
        <v>21.072092228794517</v>
      </c>
      <c r="O4" s="69">
        <f t="shared" si="3"/>
        <v>21.195289699616417</v>
      </c>
      <c r="P4" s="69">
        <f t="shared" si="3"/>
        <v>10.753201471330019</v>
      </c>
      <c r="Q4" s="69">
        <f t="shared" si="3"/>
        <v>21.80323448905272</v>
      </c>
      <c r="R4" s="69">
        <f t="shared" ref="R4:V4" si="4">SUM(R5:R14)</f>
        <v>28.743556820011893</v>
      </c>
      <c r="S4" s="69">
        <f t="shared" si="4"/>
        <v>24.91986341186805</v>
      </c>
      <c r="T4" s="69">
        <f t="shared" si="4"/>
        <v>20.721784834384863</v>
      </c>
      <c r="U4" s="69">
        <f t="shared" si="4"/>
        <v>17.203505864379558</v>
      </c>
      <c r="V4" s="69">
        <f t="shared" si="4"/>
        <v>15.035125663561248</v>
      </c>
      <c r="W4" s="69">
        <f t="shared" ref="W4" si="5">SUM(W5:W14)</f>
        <v>12.938368382828788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9.4844316421423436E-2</v>
      </c>
      <c r="D5" s="72">
        <v>0.41755715580681491</v>
      </c>
      <c r="E5" s="72">
        <v>1.0813326415056488</v>
      </c>
      <c r="F5" s="72">
        <v>0.37260299440280503</v>
      </c>
      <c r="G5" s="72">
        <v>0.71508692721285472</v>
      </c>
      <c r="H5" s="72">
        <v>0</v>
      </c>
      <c r="I5" s="72">
        <v>0</v>
      </c>
      <c r="J5" s="72">
        <v>0</v>
      </c>
      <c r="K5" s="72">
        <v>1.9828658715402677E-2</v>
      </c>
      <c r="L5" s="72">
        <v>0.87767712812948195</v>
      </c>
      <c r="M5" s="72">
        <v>0.57914927744346745</v>
      </c>
      <c r="N5" s="72">
        <v>0.4813965867202657</v>
      </c>
      <c r="O5" s="72">
        <v>0.56914231992565056</v>
      </c>
      <c r="P5" s="72">
        <v>0</v>
      </c>
      <c r="Q5" s="72">
        <v>0</v>
      </c>
      <c r="R5" s="72">
        <v>0</v>
      </c>
      <c r="S5" s="72">
        <v>0.17461791585134634</v>
      </c>
      <c r="T5" s="72">
        <v>2.2525934578261794E-2</v>
      </c>
      <c r="U5" s="72">
        <v>5.9496906296466763E-2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0.40613062321853666</v>
      </c>
      <c r="H6" s="72">
        <v>0.75958482099832669</v>
      </c>
      <c r="I6" s="72">
        <v>6.9353198339292557E-2</v>
      </c>
      <c r="J6" s="72">
        <v>0.98527804952641762</v>
      </c>
      <c r="K6" s="72">
        <v>0.60384402690800465</v>
      </c>
      <c r="L6" s="72">
        <v>0.26953500936688551</v>
      </c>
      <c r="M6" s="72">
        <v>0</v>
      </c>
      <c r="N6" s="72">
        <v>0.36802517228826559</v>
      </c>
      <c r="O6" s="72">
        <v>0.34316943442432279</v>
      </c>
      <c r="P6" s="72">
        <v>0</v>
      </c>
      <c r="Q6" s="72">
        <v>0.26055506403728568</v>
      </c>
      <c r="R6" s="72">
        <v>3.5473541775227678E-2</v>
      </c>
      <c r="S6" s="72">
        <v>0</v>
      </c>
      <c r="T6" s="72">
        <v>0</v>
      </c>
      <c r="U6" s="72">
        <v>0.13137706339814945</v>
      </c>
      <c r="V6" s="72">
        <v>0.1611295914214137</v>
      </c>
      <c r="W6" s="72">
        <v>0.17227346829686602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18.31328764373923</v>
      </c>
      <c r="D7" s="72">
        <v>17.126543633381193</v>
      </c>
      <c r="E7" s="72">
        <v>9.7087236175698539</v>
      </c>
      <c r="F7" s="72">
        <v>7.5243415237108078</v>
      </c>
      <c r="G7" s="72">
        <v>0</v>
      </c>
      <c r="H7" s="72">
        <v>0</v>
      </c>
      <c r="I7" s="72">
        <v>0</v>
      </c>
      <c r="J7" s="72">
        <v>0</v>
      </c>
      <c r="K7" s="72">
        <v>0.65779031026359414</v>
      </c>
      <c r="L7" s="72">
        <v>7.031826635186877</v>
      </c>
      <c r="M7" s="72">
        <v>9.7027943481062007</v>
      </c>
      <c r="N7" s="72">
        <v>7.2525906198942396</v>
      </c>
      <c r="O7" s="72">
        <v>7.8332193570178914</v>
      </c>
      <c r="P7" s="72">
        <v>0.71837206292435807</v>
      </c>
      <c r="Q7" s="72">
        <v>8.2552194281009488</v>
      </c>
      <c r="R7" s="72">
        <v>6.80748768993673</v>
      </c>
      <c r="S7" s="72">
        <v>3.8930735347067338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18.616873956486202</v>
      </c>
      <c r="D8" s="72">
        <v>19.805890827504953</v>
      </c>
      <c r="E8" s="72">
        <v>24.473169219747685</v>
      </c>
      <c r="F8" s="72">
        <v>25.520536303904624</v>
      </c>
      <c r="G8" s="72">
        <v>27.57360127496359</v>
      </c>
      <c r="H8" s="72">
        <v>25.36899883650689</v>
      </c>
      <c r="I8" s="72">
        <v>20.777264891606098</v>
      </c>
      <c r="J8" s="72">
        <v>25.69218052731145</v>
      </c>
      <c r="K8" s="72">
        <v>20.363238804940718</v>
      </c>
      <c r="L8" s="72">
        <v>18.276769424089675</v>
      </c>
      <c r="M8" s="72">
        <v>13.308868052202651</v>
      </c>
      <c r="N8" s="72">
        <v>12.970079849891745</v>
      </c>
      <c r="O8" s="72">
        <v>12.449758588248555</v>
      </c>
      <c r="P8" s="72">
        <v>10.034829408405662</v>
      </c>
      <c r="Q8" s="72">
        <v>13.287459996914485</v>
      </c>
      <c r="R8" s="72">
        <v>21.900595588299936</v>
      </c>
      <c r="S8" s="72">
        <v>20.852171961309971</v>
      </c>
      <c r="T8" s="72">
        <v>20.699258899806601</v>
      </c>
      <c r="U8" s="72">
        <v>17.01263189468494</v>
      </c>
      <c r="V8" s="72">
        <v>14.873996072139834</v>
      </c>
      <c r="W8" s="72">
        <v>12.766094914531921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3.1213545994436247</v>
      </c>
      <c r="D17" s="69">
        <f t="shared" si="7"/>
        <v>3.2436278718605234</v>
      </c>
      <c r="E17" s="69">
        <f t="shared" si="7"/>
        <v>3.5059389951417907</v>
      </c>
      <c r="F17" s="69">
        <f t="shared" si="7"/>
        <v>3.2276487949399888</v>
      </c>
      <c r="G17" s="69">
        <f t="shared" si="7"/>
        <v>3.7567601218538837</v>
      </c>
      <c r="H17" s="69">
        <f t="shared" si="7"/>
        <v>3.9667418532793395</v>
      </c>
      <c r="I17" s="69">
        <f t="shared" si="7"/>
        <v>3.6462565490889136</v>
      </c>
      <c r="J17" s="69">
        <f t="shared" si="7"/>
        <v>4.1721727237527055</v>
      </c>
      <c r="K17" s="69">
        <f t="shared" si="7"/>
        <v>3.4922119734786836</v>
      </c>
      <c r="L17" s="69">
        <f t="shared" si="7"/>
        <v>3.1630822484452397</v>
      </c>
      <c r="M17" s="69">
        <f t="shared" si="7"/>
        <v>2.4286097609816126</v>
      </c>
      <c r="N17" s="69">
        <f t="shared" si="7"/>
        <v>2.4092635836792944</v>
      </c>
      <c r="O17" s="69">
        <f t="shared" si="7"/>
        <v>2.6071588274089308</v>
      </c>
      <c r="P17" s="69">
        <f t="shared" si="7"/>
        <v>1.8202448539135099</v>
      </c>
      <c r="Q17" s="69">
        <f t="shared" si="7"/>
        <v>2.2303616644910895</v>
      </c>
      <c r="R17" s="69">
        <f t="shared" ref="R17:V17" si="8">SUM(R18:R26)</f>
        <v>3.6408299800693156</v>
      </c>
      <c r="S17" s="69">
        <f t="shared" si="8"/>
        <v>3.5127531253749007</v>
      </c>
      <c r="T17" s="69">
        <f t="shared" si="8"/>
        <v>3.5750018278311866</v>
      </c>
      <c r="U17" s="69">
        <f t="shared" si="8"/>
        <v>3.1718033816909732</v>
      </c>
      <c r="V17" s="69">
        <f t="shared" si="8"/>
        <v>3.0588967283541955</v>
      </c>
      <c r="W17" s="69">
        <f t="shared" ref="W17" si="9">SUM(W18:W26)</f>
        <v>2.9130738870985331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4.9243497152041222E-4</v>
      </c>
      <c r="E18" s="72">
        <v>2.5436445665264406E-3</v>
      </c>
      <c r="F18" s="72">
        <v>1.4038075664538551E-3</v>
      </c>
      <c r="G18" s="72">
        <v>0</v>
      </c>
      <c r="H18" s="72">
        <v>0</v>
      </c>
      <c r="I18" s="72">
        <v>0</v>
      </c>
      <c r="J18" s="72">
        <v>0</v>
      </c>
      <c r="K18" s="72">
        <v>6.6351279982179029E-4</v>
      </c>
      <c r="L18" s="72">
        <v>2.2105732531347795E-2</v>
      </c>
      <c r="M18" s="72">
        <v>2.1132719646776248E-2</v>
      </c>
      <c r="N18" s="72">
        <v>3.2356540761904314E-2</v>
      </c>
      <c r="O18" s="72">
        <v>3.514004376845245E-2</v>
      </c>
      <c r="P18" s="72">
        <v>0</v>
      </c>
      <c r="Q18" s="72">
        <v>0</v>
      </c>
      <c r="R18" s="72">
        <v>0</v>
      </c>
      <c r="S18" s="72">
        <v>1.1209722595955283E-3</v>
      </c>
      <c r="T18" s="72">
        <v>5.5865487134518612E-4</v>
      </c>
      <c r="U18" s="72">
        <v>1.3024949322296149E-3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0.39198744278021713</v>
      </c>
      <c r="D19" s="72">
        <v>0.39221173722618891</v>
      </c>
      <c r="E19" s="72">
        <v>0.42141409933714458</v>
      </c>
      <c r="F19" s="72">
        <v>0.36265592100580857</v>
      </c>
      <c r="G19" s="72">
        <v>0.34189697780835415</v>
      </c>
      <c r="H19" s="72">
        <v>0.40101260336569022</v>
      </c>
      <c r="I19" s="72">
        <v>0.43238029028762165</v>
      </c>
      <c r="J19" s="72">
        <v>0.40970620834992005</v>
      </c>
      <c r="K19" s="72">
        <v>0.49996079683145572</v>
      </c>
      <c r="L19" s="72">
        <v>0.41507684789151639</v>
      </c>
      <c r="M19" s="72">
        <v>0.32772992783091515</v>
      </c>
      <c r="N19" s="72">
        <v>0.16705174543317527</v>
      </c>
      <c r="O19" s="72">
        <v>0.21092196526337192</v>
      </c>
      <c r="P19" s="72">
        <v>0.25557357731592334</v>
      </c>
      <c r="Q19" s="72">
        <v>0.29545977746452234</v>
      </c>
      <c r="R19" s="72">
        <v>0.24888674910696038</v>
      </c>
      <c r="S19" s="72">
        <v>0.20438188374627186</v>
      </c>
      <c r="T19" s="72">
        <v>0.16312258414942976</v>
      </c>
      <c r="U19" s="72">
        <v>0.15867032715090137</v>
      </c>
      <c r="V19" s="72">
        <v>0.13211159289009472</v>
      </c>
      <c r="W19" s="72">
        <v>0.14976530129171398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7.6977075942392545E-2</v>
      </c>
      <c r="D20" s="72">
        <v>0.11703487684603639</v>
      </c>
      <c r="E20" s="72">
        <v>0.13690274722123563</v>
      </c>
      <c r="F20" s="72">
        <v>1.4829744321945155E-2</v>
      </c>
      <c r="G20" s="72">
        <v>0</v>
      </c>
      <c r="H20" s="72">
        <v>0</v>
      </c>
      <c r="I20" s="72">
        <v>0</v>
      </c>
      <c r="J20" s="72">
        <v>0</v>
      </c>
      <c r="K20" s="72">
        <v>3.282886238016814E-2</v>
      </c>
      <c r="L20" s="72">
        <v>0.29344624707581951</v>
      </c>
      <c r="M20" s="72">
        <v>0.41480994168053087</v>
      </c>
      <c r="N20" s="72">
        <v>0.57558329141675102</v>
      </c>
      <c r="O20" s="72">
        <v>0.75737673647386072</v>
      </c>
      <c r="P20" s="72">
        <v>6.6037057936989441E-2</v>
      </c>
      <c r="Q20" s="72">
        <v>0.16744902013319879</v>
      </c>
      <c r="R20" s="72">
        <v>0.12409608695586373</v>
      </c>
      <c r="S20" s="72">
        <v>0.12183178702733755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2.6523900807210148</v>
      </c>
      <c r="D21" s="72">
        <v>2.7338888228167777</v>
      </c>
      <c r="E21" s="72">
        <v>2.9450785040168843</v>
      </c>
      <c r="F21" s="72">
        <v>2.848759322045781</v>
      </c>
      <c r="G21" s="72">
        <v>3.4148631440455297</v>
      </c>
      <c r="H21" s="72">
        <v>3.5657292499136495</v>
      </c>
      <c r="I21" s="72">
        <v>3.2138762588012919</v>
      </c>
      <c r="J21" s="72">
        <v>3.7624665154027856</v>
      </c>
      <c r="K21" s="72">
        <v>2.9587588014672379</v>
      </c>
      <c r="L21" s="72">
        <v>2.432453420946556</v>
      </c>
      <c r="M21" s="72">
        <v>1.6649371718233903</v>
      </c>
      <c r="N21" s="72">
        <v>1.6342720060674638</v>
      </c>
      <c r="O21" s="72">
        <v>1.6037200819032456</v>
      </c>
      <c r="P21" s="72">
        <v>1.498634218660597</v>
      </c>
      <c r="Q21" s="72">
        <v>1.7674528668933682</v>
      </c>
      <c r="R21" s="72">
        <v>3.2678471440064913</v>
      </c>
      <c r="S21" s="72">
        <v>3.1854184823416958</v>
      </c>
      <c r="T21" s="72">
        <v>3.4113205888104114</v>
      </c>
      <c r="U21" s="72">
        <v>3.0118305596078421</v>
      </c>
      <c r="V21" s="72">
        <v>2.9267851354641006</v>
      </c>
      <c r="W21" s="72">
        <v>2.7633085858068189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5.4513814383326382</v>
      </c>
      <c r="D27" s="69">
        <f t="shared" si="10"/>
        <v>4.1031561160157706</v>
      </c>
      <c r="E27" s="69">
        <f t="shared" si="10"/>
        <v>4.9973213709196527</v>
      </c>
      <c r="F27" s="69">
        <f t="shared" si="10"/>
        <v>4.0208451013198552</v>
      </c>
      <c r="G27" s="69">
        <f t="shared" si="10"/>
        <v>6.2959910520682492</v>
      </c>
      <c r="H27" s="69">
        <f t="shared" si="10"/>
        <v>6.2407753745403989</v>
      </c>
      <c r="I27" s="69">
        <f t="shared" si="10"/>
        <v>5.7332778397574229</v>
      </c>
      <c r="J27" s="69">
        <f t="shared" si="10"/>
        <v>8.4994597538309655</v>
      </c>
      <c r="K27" s="69">
        <f t="shared" si="10"/>
        <v>6.4110865341821981</v>
      </c>
      <c r="L27" s="69">
        <f t="shared" si="10"/>
        <v>5.4143587582060153</v>
      </c>
      <c r="M27" s="69">
        <f t="shared" si="10"/>
        <v>4.2075311976689989</v>
      </c>
      <c r="N27" s="69">
        <f t="shared" si="10"/>
        <v>2.8883793922247651</v>
      </c>
      <c r="O27" s="69">
        <f t="shared" si="10"/>
        <v>3.5235174355247967</v>
      </c>
      <c r="P27" s="69">
        <f t="shared" si="10"/>
        <v>4.2775812518105667</v>
      </c>
      <c r="Q27" s="69">
        <f t="shared" si="10"/>
        <v>5.1961683799669967</v>
      </c>
      <c r="R27" s="69">
        <f t="shared" ref="R27:V27" si="11">SUM(R28:R32)</f>
        <v>6.1655129755700244</v>
      </c>
      <c r="S27" s="69">
        <f t="shared" si="11"/>
        <v>5.5369329923242683</v>
      </c>
      <c r="T27" s="69">
        <f t="shared" si="11"/>
        <v>4.7807955542855023</v>
      </c>
      <c r="U27" s="69">
        <f t="shared" si="11"/>
        <v>3.8631002589391974</v>
      </c>
      <c r="V27" s="69">
        <f t="shared" si="11"/>
        <v>3.4266901809886789</v>
      </c>
      <c r="W27" s="69">
        <f t="shared" ref="W27" si="12">SUM(W28:W32)</f>
        <v>3.7372370403410167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5.0405608013925649</v>
      </c>
      <c r="D29" s="72">
        <v>3.7462074087947164</v>
      </c>
      <c r="E29" s="72">
        <v>4.5165124153719844</v>
      </c>
      <c r="F29" s="72">
        <v>3.3287194983813291</v>
      </c>
      <c r="G29" s="72">
        <v>3.0992527072800775</v>
      </c>
      <c r="H29" s="72">
        <v>3.4247476029571433</v>
      </c>
      <c r="I29" s="72">
        <v>4.6957504082763428</v>
      </c>
      <c r="J29" s="72">
        <v>5.4048741128496927</v>
      </c>
      <c r="K29" s="72">
        <v>5.3483147559206667</v>
      </c>
      <c r="L29" s="72">
        <v>4.6437715828072665</v>
      </c>
      <c r="M29" s="72">
        <v>3.6448628969736396</v>
      </c>
      <c r="N29" s="72">
        <v>2.3504171218282051</v>
      </c>
      <c r="O29" s="72">
        <v>2.8593382565961063</v>
      </c>
      <c r="P29" s="72">
        <v>2.7641475952074357</v>
      </c>
      <c r="Q29" s="72">
        <v>3.3593948552292971</v>
      </c>
      <c r="R29" s="72">
        <v>3.137883056547726</v>
      </c>
      <c r="S29" s="72">
        <v>2.4626787270525412</v>
      </c>
      <c r="T29" s="72">
        <v>2.0453731030332603</v>
      </c>
      <c r="U29" s="72">
        <v>2.0878670296080948</v>
      </c>
      <c r="V29" s="72">
        <v>1.7923022079589159</v>
      </c>
      <c r="W29" s="72">
        <v>1.9408984542211787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0.41082063694007309</v>
      </c>
      <c r="D30" s="72">
        <v>0.35694870722105454</v>
      </c>
      <c r="E30" s="72">
        <v>0.48080895554766828</v>
      </c>
      <c r="F30" s="72">
        <v>0.69212560293852599</v>
      </c>
      <c r="G30" s="72">
        <v>3.1967383447881721</v>
      </c>
      <c r="H30" s="72">
        <v>2.8160277715832556</v>
      </c>
      <c r="I30" s="72">
        <v>1.0375274314810801</v>
      </c>
      <c r="J30" s="72">
        <v>3.0945856409812729</v>
      </c>
      <c r="K30" s="72">
        <v>1.0627717782615309</v>
      </c>
      <c r="L30" s="72">
        <v>0.77058717539874888</v>
      </c>
      <c r="M30" s="72">
        <v>0.56266830069535922</v>
      </c>
      <c r="N30" s="72">
        <v>0.5379622703965603</v>
      </c>
      <c r="O30" s="72">
        <v>0.66417917892869038</v>
      </c>
      <c r="P30" s="72">
        <v>1.5134336566031312</v>
      </c>
      <c r="Q30" s="72">
        <v>1.8367735247376999</v>
      </c>
      <c r="R30" s="72">
        <v>3.0276299190222979</v>
      </c>
      <c r="S30" s="72">
        <v>3.0742542652717271</v>
      </c>
      <c r="T30" s="72">
        <v>2.735422451252242</v>
      </c>
      <c r="U30" s="72">
        <v>1.7752332293311028</v>
      </c>
      <c r="V30" s="72">
        <v>1.634387973029763</v>
      </c>
      <c r="W30" s="72">
        <v>1.796338586119838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14753.505799337776</v>
      </c>
      <c r="D3" s="65">
        <f>IF(RES_hh_fec_in!D3=0,0,1000*11630*RES_hh_fec_in!D3/RES_hh_num_in!D3)</f>
        <v>14593.920350218406</v>
      </c>
      <c r="E3" s="65">
        <f>IF(RES_hh_fec_in!E3=0,0,1000*11630*RES_hh_fec_in!E3/RES_hh_num_in!E3)</f>
        <v>15967.764431209778</v>
      </c>
      <c r="F3" s="65">
        <f>IF(RES_hh_fec_in!F3=0,0,1000*11630*RES_hh_fec_in!F3/RES_hh_num_in!F3)</f>
        <v>15662.36844506257</v>
      </c>
      <c r="G3" s="65">
        <f>IF(RES_hh_fec_in!G3=0,0,1000*11630*RES_hh_fec_in!G3/RES_hh_num_in!G3)</f>
        <v>16537.882669814568</v>
      </c>
      <c r="H3" s="65">
        <f>IF(RES_hh_fec_in!H3=0,0,1000*11630*RES_hh_fec_in!H3/RES_hh_num_in!H3)</f>
        <v>15751.403529419185</v>
      </c>
      <c r="I3" s="65">
        <f>IF(RES_hh_fec_in!I3=0,0,1000*11630*RES_hh_fec_in!I3/RES_hh_num_in!I3)</f>
        <v>14895.142924217213</v>
      </c>
      <c r="J3" s="65">
        <f>IF(RES_hh_fec_in!J3=0,0,1000*11630*RES_hh_fec_in!J3/RES_hh_num_in!J3)</f>
        <v>15112.335211488931</v>
      </c>
      <c r="K3" s="65">
        <f>IF(RES_hh_fec_in!K3=0,0,1000*11630*RES_hh_fec_in!K3/RES_hh_num_in!K3)</f>
        <v>15164.452814682809</v>
      </c>
      <c r="L3" s="65">
        <f>IF(RES_hh_fec_in!L3=0,0,1000*11630*RES_hh_fec_in!L3/RES_hh_num_in!L3)</f>
        <v>15851.311713219489</v>
      </c>
      <c r="M3" s="65">
        <f>IF(RES_hh_fec_in!M3=0,0,1000*11630*RES_hh_fec_in!M3/RES_hh_num_in!M3)</f>
        <v>15166.813548779079</v>
      </c>
      <c r="N3" s="65">
        <f>IF(RES_hh_fec_in!N3=0,0,1000*11630*RES_hh_fec_in!N3/RES_hh_num_in!N3)</f>
        <v>14512.897934442981</v>
      </c>
      <c r="O3" s="65">
        <f>IF(RES_hh_fec_in!O3=0,0,1000*11630*RES_hh_fec_in!O3/RES_hh_num_in!O3)</f>
        <v>13826.264738772494</v>
      </c>
      <c r="P3" s="65">
        <f>IF(RES_hh_fec_in!P3=0,0,1000*11630*RES_hh_fec_in!P3/RES_hh_num_in!P3)</f>
        <v>11777.070509023903</v>
      </c>
      <c r="Q3" s="65">
        <f>IF(RES_hh_fec_in!Q3=0,0,1000*11630*RES_hh_fec_in!Q3/RES_hh_num_in!Q3)</f>
        <v>12488.100904061308</v>
      </c>
      <c r="R3" s="65">
        <f>IF(RES_hh_fec_in!R3=0,0,1000*11630*RES_hh_fec_in!R3/RES_hh_num_in!R3)</f>
        <v>11834.857850725355</v>
      </c>
      <c r="S3" s="65">
        <f>IF(RES_hh_fec_in!S3=0,0,1000*11630*RES_hh_fec_in!S3/RES_hh_num_in!S3)</f>
        <v>11246.171094905794</v>
      </c>
      <c r="T3" s="65">
        <f>IF(RES_hh_fec_in!T3=0,0,1000*11630*RES_hh_fec_in!T3/RES_hh_num_in!T3)</f>
        <v>10448.611558488408</v>
      </c>
      <c r="U3" s="65">
        <f>IF(RES_hh_fec_in!U3=0,0,1000*11630*RES_hh_fec_in!U3/RES_hh_num_in!U3)</f>
        <v>9621.9179237730095</v>
      </c>
      <c r="V3" s="65">
        <f>IF(RES_hh_fec_in!V3=0,0,1000*11630*RES_hh_fec_in!V3/RES_hh_num_in!V3)</f>
        <v>9309.4329163837392</v>
      </c>
      <c r="W3" s="65">
        <f>IF(RES_hh_fec_in!W3=0,0,1000*11630*RES_hh_fec_in!W3/RES_hh_num_in!W3)</f>
        <v>9265.7097255542722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11846.197924340246</v>
      </c>
      <c r="D4" s="69">
        <f>IF(RES_hh_fec_in!D4=0,0,1000*11630*RES_hh_fec_in!D4/RES_hh_num_in!D4)</f>
        <v>11536.13660891642</v>
      </c>
      <c r="E4" s="69">
        <f>IF(RES_hh_fec_in!E4=0,0,1000*11630*RES_hh_fec_in!E4/RES_hh_num_in!E4)</f>
        <v>12779.989049995003</v>
      </c>
      <c r="F4" s="69">
        <f>IF(RES_hh_fec_in!F4=0,0,1000*11630*RES_hh_fec_in!F4/RES_hh_num_in!F4)</f>
        <v>12466.352035923648</v>
      </c>
      <c r="G4" s="69">
        <f>IF(RES_hh_fec_in!G4=0,0,1000*11630*RES_hh_fec_in!G4/RES_hh_num_in!G4)</f>
        <v>13151.075478206934</v>
      </c>
      <c r="H4" s="69">
        <f>IF(RES_hh_fec_in!H4=0,0,1000*11630*RES_hh_fec_in!H4/RES_hh_num_in!H4)</f>
        <v>11982.915917704211</v>
      </c>
      <c r="I4" s="69">
        <f>IF(RES_hh_fec_in!I4=0,0,1000*11630*RES_hh_fec_in!I4/RES_hh_num_in!I4)</f>
        <v>11103.310208997213</v>
      </c>
      <c r="J4" s="69">
        <f>IF(RES_hh_fec_in!J4=0,0,1000*11630*RES_hh_fec_in!J4/RES_hh_num_in!J4)</f>
        <v>11448.726997255482</v>
      </c>
      <c r="K4" s="69">
        <f>IF(RES_hh_fec_in!K4=0,0,1000*11630*RES_hh_fec_in!K4/RES_hh_num_in!K4)</f>
        <v>11682.651157072338</v>
      </c>
      <c r="L4" s="69">
        <f>IF(RES_hh_fec_in!L4=0,0,1000*11630*RES_hh_fec_in!L4/RES_hh_num_in!L4)</f>
        <v>12605.340620414117</v>
      </c>
      <c r="M4" s="69">
        <f>IF(RES_hh_fec_in!M4=0,0,1000*11630*RES_hh_fec_in!M4/RES_hh_num_in!M4)</f>
        <v>12060.623555976003</v>
      </c>
      <c r="N4" s="69">
        <f>IF(RES_hh_fec_in!N4=0,0,1000*11630*RES_hh_fec_in!N4/RES_hh_num_in!N4)</f>
        <v>11480.34613881053</v>
      </c>
      <c r="O4" s="69">
        <f>IF(RES_hh_fec_in!O4=0,0,1000*11630*RES_hh_fec_in!O4/RES_hh_num_in!O4)</f>
        <v>11065.480150831494</v>
      </c>
      <c r="P4" s="69">
        <f>IF(RES_hh_fec_in!P4=0,0,1000*11630*RES_hh_fec_in!P4/RES_hh_num_in!P4)</f>
        <v>9118.0252958030014</v>
      </c>
      <c r="Q4" s="69">
        <f>IF(RES_hh_fec_in!Q4=0,0,1000*11630*RES_hh_fec_in!Q4/RES_hh_num_in!Q4)</f>
        <v>9869.6566322019462</v>
      </c>
      <c r="R4" s="69">
        <f>IF(RES_hh_fec_in!R4=0,0,1000*11630*RES_hh_fec_in!R4/RES_hh_num_in!R4)</f>
        <v>9115.5594365374818</v>
      </c>
      <c r="S4" s="69">
        <f>IF(RES_hh_fec_in!S4=0,0,1000*11630*RES_hh_fec_in!S4/RES_hh_num_in!S4)</f>
        <v>8609.6343907949231</v>
      </c>
      <c r="T4" s="69">
        <f>IF(RES_hh_fec_in!T4=0,0,1000*11630*RES_hh_fec_in!T4/RES_hh_num_in!T4)</f>
        <v>7798.5171777598962</v>
      </c>
      <c r="U4" s="69">
        <f>IF(RES_hh_fec_in!U4=0,0,1000*11630*RES_hh_fec_in!U4/RES_hh_num_in!U4)</f>
        <v>7182.4841996330715</v>
      </c>
      <c r="V4" s="69">
        <f>IF(RES_hh_fec_in!V4=0,0,1000*11630*RES_hh_fec_in!V4/RES_hh_num_in!V4)</f>
        <v>6676.4825648389588</v>
      </c>
      <c r="W4" s="69">
        <f>IF(RES_hh_fec_in!W4=0,0,1000*11630*RES_hh_fec_in!W4/RES_hh_num_in!W4)</f>
        <v>6266.0447554312068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7231.456810055829</v>
      </c>
      <c r="D5" s="72">
        <f>IF(RES_hh_fec_in!D5=0,0,1000*11630*RES_hh_fec_in!D5/RES_hh_num_in!D5)</f>
        <v>10514.930815101929</v>
      </c>
      <c r="E5" s="72">
        <f>IF(RES_hh_fec_in!E5=0,0,1000*11630*RES_hh_fec_in!E5/RES_hh_num_in!E5)</f>
        <v>14000.39983388086</v>
      </c>
      <c r="F5" s="72">
        <f>IF(RES_hh_fec_in!F5=0,0,1000*11630*RES_hh_fec_in!F5/RES_hh_num_in!F5)</f>
        <v>10227.354918829737</v>
      </c>
      <c r="G5" s="72">
        <f>IF(RES_hh_fec_in!G5=0,0,1000*11630*RES_hh_fec_in!G5/RES_hh_num_in!G5)</f>
        <v>15098.453751833862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7775.2128095405433</v>
      </c>
      <c r="L5" s="72">
        <f>IF(RES_hh_fec_in!L5=0,0,1000*11630*RES_hh_fec_in!L5/RES_hh_num_in!L5)</f>
        <v>15745.640694553553</v>
      </c>
      <c r="M5" s="72">
        <f>IF(RES_hh_fec_in!M5=0,0,1000*11630*RES_hh_fec_in!M5/RES_hh_num_in!M5)</f>
        <v>11436.48870317713</v>
      </c>
      <c r="N5" s="72">
        <f>IF(RES_hh_fec_in!N5=0,0,1000*11630*RES_hh_fec_in!N5/RES_hh_num_in!N5)</f>
        <v>9597.9385494741491</v>
      </c>
      <c r="O5" s="72">
        <f>IF(RES_hh_fec_in!O5=0,0,1000*11630*RES_hh_fec_in!O5/RES_hh_num_in!O5)</f>
        <v>13467.279616007585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9781.595673423808</v>
      </c>
      <c r="T5" s="72">
        <f>IF(RES_hh_fec_in!T5=0,0,1000*11630*RES_hh_fec_in!T5/RES_hh_num_in!T5)</f>
        <v>6870.0088378537157</v>
      </c>
      <c r="U5" s="72">
        <f>IF(RES_hh_fec_in!U5=0,0,1000*11630*RES_hh_fec_in!U5/RES_hh_num_in!U5)</f>
        <v>7423.1577504874285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13859.391639350491</v>
      </c>
      <c r="H6" s="72">
        <f>IF(RES_hh_fec_in!H6=0,0,1000*11630*RES_hh_fec_in!H6/RES_hh_num_in!H6)</f>
        <v>16635.978870358689</v>
      </c>
      <c r="I6" s="72">
        <f>IF(RES_hh_fec_in!I6=0,0,1000*11630*RES_hh_fec_in!I6/RES_hh_num_in!I6)</f>
        <v>5356.2369161926636</v>
      </c>
      <c r="J6" s="72">
        <f>IF(RES_hh_fec_in!J6=0,0,1000*11630*RES_hh_fec_in!J6/RES_hh_num_in!J6)</f>
        <v>22828.28818839532</v>
      </c>
      <c r="K6" s="72">
        <f>IF(RES_hh_fec_in!K6=0,0,1000*11630*RES_hh_fec_in!K6/RES_hh_num_in!K6)</f>
        <v>12193.725695262372</v>
      </c>
      <c r="L6" s="72">
        <f>IF(RES_hh_fec_in!L6=0,0,1000*11630*RES_hh_fec_in!L6/RES_hh_num_in!L6)</f>
        <v>13183.806292524383</v>
      </c>
      <c r="M6" s="72">
        <f>IF(RES_hh_fec_in!M6=0,0,1000*11630*RES_hh_fec_in!M6/RES_hh_num_in!M6)</f>
        <v>0</v>
      </c>
      <c r="N6" s="72">
        <f>IF(RES_hh_fec_in!N6=0,0,1000*11630*RES_hh_fec_in!N6/RES_hh_num_in!N6)</f>
        <v>12657.143240456395</v>
      </c>
      <c r="O6" s="72">
        <f>IF(RES_hh_fec_in!O6=0,0,1000*11630*RES_hh_fec_in!O6/RES_hh_num_in!O6)</f>
        <v>11620.729354583105</v>
      </c>
      <c r="P6" s="72">
        <f>IF(RES_hh_fec_in!P6=0,0,1000*11630*RES_hh_fec_in!P6/RES_hh_num_in!P6)</f>
        <v>0</v>
      </c>
      <c r="Q6" s="72">
        <f>IF(RES_hh_fec_in!Q6=0,0,1000*11630*RES_hh_fec_in!Q6/RES_hh_num_in!Q6)</f>
        <v>10719.73083475625</v>
      </c>
      <c r="R6" s="72">
        <f>IF(RES_hh_fec_in!R6=0,0,1000*11630*RES_hh_fec_in!R6/RES_hh_num_in!R6)</f>
        <v>9760.0649804178975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7414.6915197098979</v>
      </c>
      <c r="V6" s="72">
        <f>IF(RES_hh_fec_in!V6=0,0,1000*11630*RES_hh_fec_in!V6/RES_hh_num_in!V6)</f>
        <v>6886.6216114476292</v>
      </c>
      <c r="W6" s="72">
        <f>IF(RES_hh_fec_in!W6=0,0,1000*11630*RES_hh_fec_in!W6/RES_hh_num_in!W6)</f>
        <v>6426.9442092956951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12391.411577787158</v>
      </c>
      <c r="D7" s="72">
        <f>IF(RES_hh_fec_in!D7=0,0,1000*11630*RES_hh_fec_in!D7/RES_hh_num_in!D7)</f>
        <v>13959.24961677721</v>
      </c>
      <c r="E7" s="72">
        <f>IF(RES_hh_fec_in!E7=0,0,1000*11630*RES_hh_fec_in!E7/RES_hh_num_in!E7)</f>
        <v>14738.486785068679</v>
      </c>
      <c r="F7" s="72">
        <f>IF(RES_hh_fec_in!F7=0,0,1000*11630*RES_hh_fec_in!F7/RES_hh_num_in!F7)</f>
        <v>15231.454116938739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13973.040387201339</v>
      </c>
      <c r="L7" s="72">
        <f>IF(RES_hh_fec_in!L7=0,0,1000*11630*RES_hh_fec_in!L7/RES_hh_num_in!L7)</f>
        <v>14635.021825785658</v>
      </c>
      <c r="M7" s="72">
        <f>IF(RES_hh_fec_in!M7=0,0,1000*11630*RES_hh_fec_in!M7/RES_hh_num_in!M7)</f>
        <v>14325.834031200491</v>
      </c>
      <c r="N7" s="72">
        <f>IF(RES_hh_fec_in!N7=0,0,1000*11630*RES_hh_fec_in!N7/RES_hh_num_in!N7)</f>
        <v>12607.087869078356</v>
      </c>
      <c r="O7" s="72">
        <f>IF(RES_hh_fec_in!O7=0,0,1000*11630*RES_hh_fec_in!O7/RES_hh_num_in!O7)</f>
        <v>11683.899071041042</v>
      </c>
      <c r="P7" s="72">
        <f>IF(RES_hh_fec_in!P7=0,0,1000*11630*RES_hh_fec_in!P7/RES_hh_num_in!P7)</f>
        <v>9010.6587252207137</v>
      </c>
      <c r="Q7" s="72">
        <f>IF(RES_hh_fec_in!Q7=0,0,1000*11630*RES_hh_fec_in!Q7/RES_hh_num_in!Q7)</f>
        <v>10534.658863024852</v>
      </c>
      <c r="R7" s="72">
        <f>IF(RES_hh_fec_in!R7=0,0,1000*11630*RES_hh_fec_in!R7/RES_hh_num_in!R7)</f>
        <v>10001.62431225462</v>
      </c>
      <c r="S7" s="72">
        <f>IF(RES_hh_fec_in!S7=0,0,1000*11630*RES_hh_fec_in!S7/RES_hh_num_in!S7)</f>
        <v>9847.7246885160203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11405.175999698986</v>
      </c>
      <c r="D8" s="72">
        <f>IF(RES_hh_fec_in!D8=0,0,1000*11630*RES_hh_fec_in!D8/RES_hh_num_in!D8)</f>
        <v>10985.102993987513</v>
      </c>
      <c r="E8" s="72">
        <f>IF(RES_hh_fec_in!E8=0,0,1000*11630*RES_hh_fec_in!E8/RES_hh_num_in!E8)</f>
        <v>12674.253089752627</v>
      </c>
      <c r="F8" s="72">
        <f>IF(RES_hh_fec_in!F8=0,0,1000*11630*RES_hh_fec_in!F8/RES_hh_num_in!F8)</f>
        <v>12347.76604877996</v>
      </c>
      <c r="G8" s="72">
        <f>IF(RES_hh_fec_in!G8=0,0,1000*11630*RES_hh_fec_in!G8/RES_hh_num_in!G8)</f>
        <v>13328.555544967339</v>
      </c>
      <c r="H8" s="72">
        <f>IF(RES_hh_fec_in!H8=0,0,1000*11630*RES_hh_fec_in!H8/RES_hh_num_in!H8)</f>
        <v>12171.69122575302</v>
      </c>
      <c r="I8" s="72">
        <f>IF(RES_hh_fec_in!I8=0,0,1000*11630*RES_hh_fec_in!I8/RES_hh_num_in!I8)</f>
        <v>11194.441174890144</v>
      </c>
      <c r="J8" s="72">
        <f>IF(RES_hh_fec_in!J8=0,0,1000*11630*RES_hh_fec_in!J8/RES_hh_num_in!J8)</f>
        <v>11775.958231778084</v>
      </c>
      <c r="K8" s="72">
        <f>IF(RES_hh_fec_in!K8=0,0,1000*11630*RES_hh_fec_in!K8/RES_hh_num_in!K8)</f>
        <v>11988.100577528383</v>
      </c>
      <c r="L8" s="72">
        <f>IF(RES_hh_fec_in!L8=0,0,1000*11630*RES_hh_fec_in!L8/RES_hh_num_in!L8)</f>
        <v>12680.666165553768</v>
      </c>
      <c r="M8" s="72">
        <f>IF(RES_hh_fec_in!M8=0,0,1000*11630*RES_hh_fec_in!M8/RES_hh_num_in!M8)</f>
        <v>11749.501052810756</v>
      </c>
      <c r="N8" s="72">
        <f>IF(RES_hh_fec_in!N8=0,0,1000*11630*RES_hh_fec_in!N8/RES_hh_num_in!N8)</f>
        <v>11043.28635279537</v>
      </c>
      <c r="O8" s="72">
        <f>IF(RES_hh_fec_in!O8=0,0,1000*11630*RES_hh_fec_in!O8/RES_hh_num_in!O8)</f>
        <v>10516.537355790471</v>
      </c>
      <c r="P8" s="72">
        <f>IF(RES_hh_fec_in!P8=0,0,1000*11630*RES_hh_fec_in!P8/RES_hh_num_in!P8)</f>
        <v>8737.2521501600622</v>
      </c>
      <c r="Q8" s="72">
        <f>IF(RES_hh_fec_in!Q8=0,0,1000*11630*RES_hh_fec_in!Q8/RES_hh_num_in!Q8)</f>
        <v>8837.4985330741692</v>
      </c>
      <c r="R8" s="72">
        <f>IF(RES_hh_fec_in!R8=0,0,1000*11630*RES_hh_fec_in!R8/RES_hh_num_in!R8)</f>
        <v>8755.0672824613357</v>
      </c>
      <c r="S8" s="72">
        <f>IF(RES_hh_fec_in!S8=0,0,1000*11630*RES_hh_fec_in!S8/RES_hh_num_in!S8)</f>
        <v>8387.410188161688</v>
      </c>
      <c r="T8" s="72">
        <f>IF(RES_hh_fec_in!T8=0,0,1000*11630*RES_hh_fec_in!T8/RES_hh_num_in!T8)</f>
        <v>7606.0760024144092</v>
      </c>
      <c r="U8" s="72">
        <f>IF(RES_hh_fec_in!U8=0,0,1000*11630*RES_hh_fec_in!U8/RES_hh_num_in!U8)</f>
        <v>6963.5141516604817</v>
      </c>
      <c r="V8" s="72">
        <f>IF(RES_hh_fec_in!V8=0,0,1000*11630*RES_hh_fec_in!V8/RES_hh_num_in!V8)</f>
        <v>6796.6249288441668</v>
      </c>
      <c r="W8" s="72">
        <f>IF(RES_hh_fec_in!W8=0,0,1000*11630*RES_hh_fec_in!W8/RES_hh_num_in!W8)</f>
        <v>6164.5218165527276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12393.473672184406</v>
      </c>
      <c r="D9" s="72">
        <f>IF(RES_hh_fec_in!D9=0,0,1000*11630*RES_hh_fec_in!D9/RES_hh_num_in!D9)</f>
        <v>11676.341196049563</v>
      </c>
      <c r="E9" s="72">
        <f>IF(RES_hh_fec_in!E9=0,0,1000*11630*RES_hh_fec_in!E9/RES_hh_num_in!E9)</f>
        <v>13428.44951374889</v>
      </c>
      <c r="F9" s="72">
        <f>IF(RES_hh_fec_in!F9=0,0,1000*11630*RES_hh_fec_in!F9/RES_hh_num_in!F9)</f>
        <v>13129.533867642995</v>
      </c>
      <c r="G9" s="72">
        <f>IF(RES_hh_fec_in!G9=0,0,1000*11630*RES_hh_fec_in!G9/RES_hh_num_in!G9)</f>
        <v>13857.846805871626</v>
      </c>
      <c r="H9" s="72">
        <f>IF(RES_hh_fec_in!H9=0,0,1000*11630*RES_hh_fec_in!H9/RES_hh_num_in!H9)</f>
        <v>12633.698146018871</v>
      </c>
      <c r="I9" s="72">
        <f>IF(RES_hh_fec_in!I9=0,0,1000*11630*RES_hh_fec_in!I9/RES_hh_num_in!I9)</f>
        <v>11948.27063826728</v>
      </c>
      <c r="J9" s="72">
        <f>IF(RES_hh_fec_in!J9=0,0,1000*11630*RES_hh_fec_in!J9/RES_hh_num_in!J9)</f>
        <v>11905.983715346816</v>
      </c>
      <c r="K9" s="72">
        <f>IF(RES_hh_fec_in!K9=0,0,1000*11630*RES_hh_fec_in!K9/RES_hh_num_in!K9)</f>
        <v>12115.737041191174</v>
      </c>
      <c r="L9" s="72">
        <f>IF(RES_hh_fec_in!L9=0,0,1000*11630*RES_hh_fec_in!L9/RES_hh_num_in!L9)</f>
        <v>12779.566897461149</v>
      </c>
      <c r="M9" s="72">
        <f>IF(RES_hh_fec_in!M9=0,0,1000*11630*RES_hh_fec_in!M9/RES_hh_num_in!M9)</f>
        <v>12110.341824474948</v>
      </c>
      <c r="N9" s="72">
        <f>IF(RES_hh_fec_in!N9=0,0,1000*11630*RES_hh_fec_in!N9/RES_hh_num_in!N9)</f>
        <v>11672.886350491299</v>
      </c>
      <c r="O9" s="72">
        <f>IF(RES_hh_fec_in!O9=0,0,1000*11630*RES_hh_fec_in!O9/RES_hh_num_in!O9)</f>
        <v>11253.068284963356</v>
      </c>
      <c r="P9" s="72">
        <f>IF(RES_hh_fec_in!P9=0,0,1000*11630*RES_hh_fec_in!P9/RES_hh_num_in!P9)</f>
        <v>9352.4806999378034</v>
      </c>
      <c r="Q9" s="72">
        <f>IF(RES_hh_fec_in!Q9=0,0,1000*11630*RES_hh_fec_in!Q9/RES_hh_num_in!Q9)</f>
        <v>10279.826653166747</v>
      </c>
      <c r="R9" s="72">
        <f>IF(RES_hh_fec_in!R9=0,0,1000*11630*RES_hh_fec_in!R9/RES_hh_num_in!R9)</f>
        <v>9614.9578808356619</v>
      </c>
      <c r="S9" s="72">
        <f>IF(RES_hh_fec_in!S9=0,0,1000*11630*RES_hh_fec_in!S9/RES_hh_num_in!S9)</f>
        <v>8905.2370620238853</v>
      </c>
      <c r="T9" s="72">
        <f>IF(RES_hh_fec_in!T9=0,0,1000*11630*RES_hh_fec_in!T9/RES_hh_num_in!T9)</f>
        <v>8124.7304906991239</v>
      </c>
      <c r="U9" s="72">
        <f>IF(RES_hh_fec_in!U9=0,0,1000*11630*RES_hh_fec_in!U9/RES_hh_num_in!U9)</f>
        <v>7440.0851339969067</v>
      </c>
      <c r="V9" s="72">
        <f>IF(RES_hh_fec_in!V9=0,0,1000*11630*RES_hh_fec_in!V9/RES_hh_num_in!V9)</f>
        <v>6941.7677161726815</v>
      </c>
      <c r="W9" s="72">
        <f>IF(RES_hh_fec_in!W9=0,0,1000*11630*RES_hh_fec_in!W9/RES_hh_num_in!W9)</f>
        <v>6394.6712176698802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8674.515056123586</v>
      </c>
      <c r="D11" s="72">
        <f>IF(RES_hh_fec_in!D11=0,0,1000*11630*RES_hh_fec_in!D11/RES_hh_num_in!D11)</f>
        <v>8803.4960478122266</v>
      </c>
      <c r="E11" s="72">
        <f>IF(RES_hh_fec_in!E11=0,0,1000*11630*RES_hh_fec_in!E11/RES_hh_num_in!E11)</f>
        <v>9973.1615596266329</v>
      </c>
      <c r="F11" s="72">
        <f>IF(RES_hh_fec_in!F11=0,0,1000*11630*RES_hh_fec_in!F11/RES_hh_num_in!F11)</f>
        <v>10046.544159741687</v>
      </c>
      <c r="G11" s="72">
        <f>IF(RES_hh_fec_in!G11=0,0,1000*11630*RES_hh_fec_in!G11/RES_hh_num_in!G11)</f>
        <v>10854.829616654055</v>
      </c>
      <c r="H11" s="72">
        <f>IF(RES_hh_fec_in!H11=0,0,1000*11630*RES_hh_fec_in!H11/RES_hh_num_in!H11)</f>
        <v>9877.7547198371776</v>
      </c>
      <c r="I11" s="72">
        <f>IF(RES_hh_fec_in!I11=0,0,1000*11630*RES_hh_fec_in!I11/RES_hh_num_in!I11)</f>
        <v>9397.77057268727</v>
      </c>
      <c r="J11" s="72">
        <f>IF(RES_hh_fec_in!J11=0,0,1000*11630*RES_hh_fec_in!J11/RES_hh_num_in!J11)</f>
        <v>9863.2382397954825</v>
      </c>
      <c r="K11" s="72">
        <f>IF(RES_hh_fec_in!K11=0,0,1000*11630*RES_hh_fec_in!K11/RES_hh_num_in!K11)</f>
        <v>10106.761152104242</v>
      </c>
      <c r="L11" s="72">
        <f>IF(RES_hh_fec_in!L11=0,0,1000*11630*RES_hh_fec_in!L11/RES_hh_num_in!L11)</f>
        <v>10786.732509264235</v>
      </c>
      <c r="M11" s="72">
        <f>IF(RES_hh_fec_in!M11=0,0,1000*11630*RES_hh_fec_in!M11/RES_hh_num_in!M11)</f>
        <v>10435.298135725729</v>
      </c>
      <c r="N11" s="72">
        <f>IF(RES_hh_fec_in!N11=0,0,1000*11630*RES_hh_fec_in!N11/RES_hh_num_in!N11)</f>
        <v>9794.6638875020726</v>
      </c>
      <c r="O11" s="72">
        <f>IF(RES_hh_fec_in!O11=0,0,1000*11630*RES_hh_fec_in!O11/RES_hh_num_in!O11)</f>
        <v>9818.408533096559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8494.7145107852539</v>
      </c>
      <c r="R11" s="72">
        <f>IF(RES_hh_fec_in!R11=0,0,1000*11630*RES_hh_fec_in!R11/RES_hh_num_in!R11)</f>
        <v>8356.2688972077685</v>
      </c>
      <c r="S11" s="72">
        <f>IF(RES_hh_fec_in!S11=0,0,1000*11630*RES_hh_fec_in!S11/RES_hh_num_in!S11)</f>
        <v>7930.118181963222</v>
      </c>
      <c r="T11" s="72">
        <f>IF(RES_hh_fec_in!T11=0,0,1000*11630*RES_hh_fec_in!T11/RES_hh_num_in!T11)</f>
        <v>7205.2424842263081</v>
      </c>
      <c r="U11" s="72">
        <f>IF(RES_hh_fec_in!U11=0,0,1000*11630*RES_hh_fec_in!U11/RES_hh_num_in!U11)</f>
        <v>6712.434951275709</v>
      </c>
      <c r="V11" s="72">
        <f>IF(RES_hh_fec_in!V11=0,0,1000*11630*RES_hh_fec_in!V11/RES_hh_num_in!V11)</f>
        <v>6455.0165835219377</v>
      </c>
      <c r="W11" s="72">
        <f>IF(RES_hh_fec_in!W11=0,0,1000*11630*RES_hh_fec_in!W11/RES_hh_num_in!W11)</f>
        <v>5888.4308827693067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4910.9482894019693</v>
      </c>
      <c r="D12" s="72">
        <f>IF(RES_hh_fec_in!D12=0,0,1000*11630*RES_hh_fec_in!D12/RES_hh_num_in!D12)</f>
        <v>3975.4489060178876</v>
      </c>
      <c r="E12" s="72">
        <f>IF(RES_hh_fec_in!E12=0,0,1000*11630*RES_hh_fec_in!E12/RES_hh_num_in!E12)</f>
        <v>3812.8430494429022</v>
      </c>
      <c r="F12" s="72">
        <f>IF(RES_hh_fec_in!F12=0,0,1000*11630*RES_hh_fec_in!F12/RES_hh_num_in!F12)</f>
        <v>4489.7749152032329</v>
      </c>
      <c r="G12" s="72">
        <f>IF(RES_hh_fec_in!G12=0,0,1000*11630*RES_hh_fec_in!G12/RES_hh_num_in!G12)</f>
        <v>4386.0962650831243</v>
      </c>
      <c r="H12" s="72">
        <f>IF(RES_hh_fec_in!H12=0,0,1000*11630*RES_hh_fec_in!H12/RES_hh_num_in!H12)</f>
        <v>3266.0016192306689</v>
      </c>
      <c r="I12" s="72">
        <f>IF(RES_hh_fec_in!I12=0,0,1000*11630*RES_hh_fec_in!I12/RES_hh_num_in!I12)</f>
        <v>3478.3692272723692</v>
      </c>
      <c r="J12" s="72">
        <f>IF(RES_hh_fec_in!J12=0,0,1000*11630*RES_hh_fec_in!J12/RES_hh_num_in!J12)</f>
        <v>3325.531910964693</v>
      </c>
      <c r="K12" s="72">
        <f>IF(RES_hh_fec_in!K12=0,0,1000*11630*RES_hh_fec_in!K12/RES_hh_num_in!K12)</f>
        <v>3210.5216287981025</v>
      </c>
      <c r="L12" s="72">
        <f>IF(RES_hh_fec_in!L12=0,0,1000*11630*RES_hh_fec_in!L12/RES_hh_num_in!L12)</f>
        <v>3313.6775904519541</v>
      </c>
      <c r="M12" s="72">
        <f>IF(RES_hh_fec_in!M12=0,0,1000*11630*RES_hh_fec_in!M12/RES_hh_num_in!M12)</f>
        <v>2831.386069729951</v>
      </c>
      <c r="N12" s="72">
        <f>IF(RES_hh_fec_in!N12=0,0,1000*11630*RES_hh_fec_in!N12/RES_hh_num_in!N12)</f>
        <v>2620.695625684416</v>
      </c>
      <c r="O12" s="72">
        <f>IF(RES_hh_fec_in!O12=0,0,1000*11630*RES_hh_fec_in!O12/RES_hh_num_in!O12)</f>
        <v>2430.9699522661731</v>
      </c>
      <c r="P12" s="72">
        <f>IF(RES_hh_fec_in!P12=0,0,1000*11630*RES_hh_fec_in!P12/RES_hh_num_in!P12)</f>
        <v>1805.4138514379658</v>
      </c>
      <c r="Q12" s="72">
        <f>IF(RES_hh_fec_in!Q12=0,0,1000*11630*RES_hh_fec_in!Q12/RES_hh_num_in!Q12)</f>
        <v>1967.3822638690251</v>
      </c>
      <c r="R12" s="72">
        <f>IF(RES_hh_fec_in!R12=0,0,1000*11630*RES_hh_fec_in!R12/RES_hh_num_in!R12)</f>
        <v>1913.671483091229</v>
      </c>
      <c r="S12" s="72">
        <f>IF(RES_hh_fec_in!S12=0,0,1000*11630*RES_hh_fec_in!S12/RES_hh_num_in!S12)</f>
        <v>1796.5907948947347</v>
      </c>
      <c r="T12" s="72">
        <f>IF(RES_hh_fec_in!T12=0,0,1000*11630*RES_hh_fec_in!T12/RES_hh_num_in!T12)</f>
        <v>1619.58433985375</v>
      </c>
      <c r="U12" s="72">
        <f>IF(RES_hh_fec_in!U12=0,0,1000*11630*RES_hh_fec_in!U12/RES_hh_num_in!U12)</f>
        <v>1480.3616639279328</v>
      </c>
      <c r="V12" s="72">
        <f>IF(RES_hh_fec_in!V12=0,0,1000*11630*RES_hh_fec_in!V12/RES_hh_num_in!V12)</f>
        <v>1410.9950180159267</v>
      </c>
      <c r="W12" s="72">
        <f>IF(RES_hh_fec_in!W12=0,0,1000*11630*RES_hh_fec_in!W12/RES_hh_num_in!W12)</f>
        <v>1286.6193941588913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9709.1510495526763</v>
      </c>
      <c r="D13" s="74">
        <f>IF(RES_hh_fec_in!D13=0,0,1000*11630*RES_hh_fec_in!D13/RES_hh_num_in!D13)</f>
        <v>10101.422742199666</v>
      </c>
      <c r="E13" s="74">
        <f>IF(RES_hh_fec_in!E13=0,0,1000*11630*RES_hh_fec_in!E13/RES_hh_num_in!E13)</f>
        <v>10198.00617214281</v>
      </c>
      <c r="F13" s="74">
        <f>IF(RES_hh_fec_in!F13=0,0,1000*11630*RES_hh_fec_in!F13/RES_hh_num_in!F13)</f>
        <v>11101.878306404187</v>
      </c>
      <c r="G13" s="74">
        <f>IF(RES_hh_fec_in!G13=0,0,1000*11630*RES_hh_fec_in!G13/RES_hh_num_in!G13)</f>
        <v>12017.263495372323</v>
      </c>
      <c r="H13" s="74">
        <f>IF(RES_hh_fec_in!H13=0,0,1000*11630*RES_hh_fec_in!H13/RES_hh_num_in!H13)</f>
        <v>10997.787463893106</v>
      </c>
      <c r="I13" s="74">
        <f>IF(RES_hh_fec_in!I13=0,0,1000*11630*RES_hh_fec_in!I13/RES_hh_num_in!I13)</f>
        <v>9250.7403423576452</v>
      </c>
      <c r="J13" s="74">
        <f>IF(RES_hh_fec_in!J13=0,0,1000*11630*RES_hh_fec_in!J13/RES_hh_num_in!J13)</f>
        <v>10961.29029293247</v>
      </c>
      <c r="K13" s="74">
        <f>IF(RES_hh_fec_in!K13=0,0,1000*11630*RES_hh_fec_in!K13/RES_hh_num_in!K13)</f>
        <v>11006.865472651871</v>
      </c>
      <c r="L13" s="74">
        <f>IF(RES_hh_fec_in!L13=0,0,1000*11630*RES_hh_fec_in!L13/RES_hh_num_in!L13)</f>
        <v>12734.799036219054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9648.8270528106477</v>
      </c>
      <c r="Q13" s="74">
        <f>IF(RES_hh_fec_in!Q13=0,0,1000*11630*RES_hh_fec_in!Q13/RES_hh_num_in!Q13)</f>
        <v>5517.0028112794198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9136.9109879422285</v>
      </c>
      <c r="U13" s="74">
        <f>IF(RES_hh_fec_in!U13=0,0,1000*11630*RES_hh_fec_in!U13/RES_hh_num_in!U13)</f>
        <v>9059.5346291650603</v>
      </c>
      <c r="V13" s="74">
        <f>IF(RES_hh_fec_in!V13=0,0,1000*11630*RES_hh_fec_in!V13/RES_hh_num_in!V13)</f>
        <v>1627.9933675190839</v>
      </c>
      <c r="W13" s="74">
        <f>IF(RES_hh_fec_in!W13=0,0,1000*11630*RES_hh_fec_in!W13/RES_hh_num_in!W13)</f>
        <v>8595.2856495234337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94.386787302098512</v>
      </c>
      <c r="D14" s="76">
        <f>IF(RES_hh_fec_in!D14=0,0,1000*11630*RES_hh_fec_in!D14/RES_hh_num_in!D14)</f>
        <v>95.784806638179489</v>
      </c>
      <c r="E14" s="76">
        <f>IF(RES_hh_fec_in!E14=0,0,1000*11630*RES_hh_fec_in!E14/RES_hh_num_in!E14)</f>
        <v>98.241976832962976</v>
      </c>
      <c r="F14" s="76">
        <f>IF(RES_hh_fec_in!F14=0,0,1000*11630*RES_hh_fec_in!F14/RES_hh_num_in!F14)</f>
        <v>103.44872764917065</v>
      </c>
      <c r="G14" s="76">
        <f>IF(RES_hh_fec_in!G14=0,0,1000*11630*RES_hh_fec_in!G14/RES_hh_num_in!G14)</f>
        <v>103.90361286788044</v>
      </c>
      <c r="H14" s="76">
        <f>IF(RES_hh_fec_in!H14=0,0,1000*11630*RES_hh_fec_in!H14/RES_hh_num_in!H14)</f>
        <v>93.404115464860652</v>
      </c>
      <c r="I14" s="76">
        <f>IF(RES_hh_fec_in!I14=0,0,1000*11630*RES_hh_fec_in!I14/RES_hh_num_in!I14)</f>
        <v>81.703940676563178</v>
      </c>
      <c r="J14" s="76">
        <f>IF(RES_hh_fec_in!J14=0,0,1000*11630*RES_hh_fec_in!J14/RES_hh_num_in!J14)</f>
        <v>88.977646548322895</v>
      </c>
      <c r="K14" s="76">
        <f>IF(RES_hh_fec_in!K14=0,0,1000*11630*RES_hh_fec_in!K14/RES_hh_num_in!K14)</f>
        <v>83.922711007696506</v>
      </c>
      <c r="L14" s="76">
        <f>IF(RES_hh_fec_in!L14=0,0,1000*11630*RES_hh_fec_in!L14/RES_hh_num_in!L14)</f>
        <v>87.096634576500705</v>
      </c>
      <c r="M14" s="76">
        <f>IF(RES_hh_fec_in!M14=0,0,1000*11630*RES_hh_fec_in!M14/RES_hh_num_in!M14)</f>
        <v>79.928933674471352</v>
      </c>
      <c r="N14" s="76">
        <f>IF(RES_hh_fec_in!N14=0,0,1000*11630*RES_hh_fec_in!N14/RES_hh_num_in!N14)</f>
        <v>75.962434597608208</v>
      </c>
      <c r="O14" s="76">
        <f>IF(RES_hh_fec_in!O14=0,0,1000*11630*RES_hh_fec_in!O14/RES_hh_num_in!O14)</f>
        <v>74.281263841030608</v>
      </c>
      <c r="P14" s="76">
        <f>IF(RES_hh_fec_in!P14=0,0,1000*11630*RES_hh_fec_in!P14/RES_hh_num_in!P14)</f>
        <v>59.719923665258392</v>
      </c>
      <c r="Q14" s="76">
        <f>IF(RES_hh_fec_in!Q14=0,0,1000*11630*RES_hh_fec_in!Q14/RES_hh_num_in!Q14)</f>
        <v>74.490452571741955</v>
      </c>
      <c r="R14" s="76">
        <f>IF(RES_hh_fec_in!R14=0,0,1000*11630*RES_hh_fec_in!R14/RES_hh_num_in!R14)</f>
        <v>81.468158387153778</v>
      </c>
      <c r="S14" s="76">
        <f>IF(RES_hh_fec_in!S14=0,0,1000*11630*RES_hh_fec_in!S14/RES_hh_num_in!S14)</f>
        <v>74.555909756110893</v>
      </c>
      <c r="T14" s="76">
        <f>IF(RES_hh_fec_in!T14=0,0,1000*11630*RES_hh_fec_in!T14/RES_hh_num_in!T14)</f>
        <v>67.288963644934455</v>
      </c>
      <c r="U14" s="76">
        <f>IF(RES_hh_fec_in!U14=0,0,1000*11630*RES_hh_fec_in!U14/RES_hh_num_in!U14)</f>
        <v>60.344148379428383</v>
      </c>
      <c r="V14" s="76">
        <f>IF(RES_hh_fec_in!V14=0,0,1000*11630*RES_hh_fec_in!V14/RES_hh_num_in!V14)</f>
        <v>55.707737354744509</v>
      </c>
      <c r="W14" s="76">
        <f>IF(RES_hh_fec_in!W14=0,0,1000*11630*RES_hh_fec_in!W14/RES_hh_num_in!W14)</f>
        <v>51.08850904365994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133.8299336790304</v>
      </c>
      <c r="D15" s="69">
        <f t="shared" si="0"/>
        <v>119.76506749843932</v>
      </c>
      <c r="E15" s="69">
        <f t="shared" si="0"/>
        <v>506.5298627019132</v>
      </c>
      <c r="F15" s="69">
        <f t="shared" si="0"/>
        <v>260.77556451912892</v>
      </c>
      <c r="G15" s="69">
        <f t="shared" si="0"/>
        <v>276.30965314168492</v>
      </c>
      <c r="H15" s="69">
        <f t="shared" si="0"/>
        <v>565.53080624987149</v>
      </c>
      <c r="I15" s="69">
        <f t="shared" si="0"/>
        <v>759.47008707354394</v>
      </c>
      <c r="J15" s="69">
        <f t="shared" si="0"/>
        <v>451.92656468031709</v>
      </c>
      <c r="K15" s="69">
        <f t="shared" si="0"/>
        <v>392.96521555310858</v>
      </c>
      <c r="L15" s="69">
        <f t="shared" si="0"/>
        <v>223.41754494841538</v>
      </c>
      <c r="M15" s="69">
        <f t="shared" si="0"/>
        <v>298.44689646175414</v>
      </c>
      <c r="N15" s="69">
        <f t="shared" si="0"/>
        <v>313.36966085347206</v>
      </c>
      <c r="O15" s="69">
        <f t="shared" si="0"/>
        <v>159.43225588160371</v>
      </c>
      <c r="P15" s="69">
        <f t="shared" si="0"/>
        <v>139.4828034807619</v>
      </c>
      <c r="Q15" s="69">
        <f t="shared" si="0"/>
        <v>117.74864654519392</v>
      </c>
      <c r="R15" s="69">
        <f t="shared" si="0"/>
        <v>156.49089959301841</v>
      </c>
      <c r="S15" s="69">
        <f t="shared" si="0"/>
        <v>82.565323362065953</v>
      </c>
      <c r="T15" s="69">
        <f t="shared" si="0"/>
        <v>183.25467714382719</v>
      </c>
      <c r="U15" s="69">
        <f t="shared" si="0"/>
        <v>30.484622834535319</v>
      </c>
      <c r="V15" s="69">
        <f t="shared" si="0"/>
        <v>245.22946038729788</v>
      </c>
      <c r="W15" s="69">
        <f t="shared" si="0"/>
        <v>466.41592354503405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133.8299336790304</v>
      </c>
      <c r="D16" s="72">
        <f>IF(RES_hh_fec_in!D16=0,0,1000*11630*RES_hh_fec_in!D16/RES_hh_num_in!D$3)</f>
        <v>119.76506749843932</v>
      </c>
      <c r="E16" s="72">
        <f>IF(RES_hh_fec_in!E16=0,0,1000*11630*RES_hh_fec_in!E16/RES_hh_num_in!E$3)</f>
        <v>506.5298627019132</v>
      </c>
      <c r="F16" s="72">
        <f>IF(RES_hh_fec_in!F16=0,0,1000*11630*RES_hh_fec_in!F16/RES_hh_num_in!F$3)</f>
        <v>260.77556451912892</v>
      </c>
      <c r="G16" s="72">
        <f>IF(RES_hh_fec_in!G16=0,0,1000*11630*RES_hh_fec_in!G16/RES_hh_num_in!G$3)</f>
        <v>276.30965314168492</v>
      </c>
      <c r="H16" s="72">
        <f>IF(RES_hh_fec_in!H16=0,0,1000*11630*RES_hh_fec_in!H16/RES_hh_num_in!H$3)</f>
        <v>565.53080624987149</v>
      </c>
      <c r="I16" s="72">
        <f>IF(RES_hh_fec_in!I16=0,0,1000*11630*RES_hh_fec_in!I16/RES_hh_num_in!I$3)</f>
        <v>759.47008707354394</v>
      </c>
      <c r="J16" s="72">
        <f>IF(RES_hh_fec_in!J16=0,0,1000*11630*RES_hh_fec_in!J16/RES_hh_num_in!J$3)</f>
        <v>451.92656468031709</v>
      </c>
      <c r="K16" s="72">
        <f>IF(RES_hh_fec_in!K16=0,0,1000*11630*RES_hh_fec_in!K16/RES_hh_num_in!K$3)</f>
        <v>392.96521555310858</v>
      </c>
      <c r="L16" s="72">
        <f>IF(RES_hh_fec_in!L16=0,0,1000*11630*RES_hh_fec_in!L16/RES_hh_num_in!L$3)</f>
        <v>223.41754494841538</v>
      </c>
      <c r="M16" s="72">
        <f>IF(RES_hh_fec_in!M16=0,0,1000*11630*RES_hh_fec_in!M16/RES_hh_num_in!M$3)</f>
        <v>298.44689646175414</v>
      </c>
      <c r="N16" s="72">
        <f>IF(RES_hh_fec_in!N16=0,0,1000*11630*RES_hh_fec_in!N16/RES_hh_num_in!N$3)</f>
        <v>313.36966085347206</v>
      </c>
      <c r="O16" s="72">
        <f>IF(RES_hh_fec_in!O16=0,0,1000*11630*RES_hh_fec_in!O16/RES_hh_num_in!O$3)</f>
        <v>159.43225588160371</v>
      </c>
      <c r="P16" s="72">
        <f>IF(RES_hh_fec_in!P16=0,0,1000*11630*RES_hh_fec_in!P16/RES_hh_num_in!P$3)</f>
        <v>139.4828034807619</v>
      </c>
      <c r="Q16" s="72">
        <f>IF(RES_hh_fec_in!Q16=0,0,1000*11630*RES_hh_fec_in!Q16/RES_hh_num_in!Q$3)</f>
        <v>117.74864654519392</v>
      </c>
      <c r="R16" s="72">
        <f>IF(RES_hh_fec_in!R16=0,0,1000*11630*RES_hh_fec_in!R16/RES_hh_num_in!R$3)</f>
        <v>156.49089959301841</v>
      </c>
      <c r="S16" s="72">
        <f>IF(RES_hh_fec_in!S16=0,0,1000*11630*RES_hh_fec_in!S16/RES_hh_num_in!S$3)</f>
        <v>82.565323362065953</v>
      </c>
      <c r="T16" s="72">
        <f>IF(RES_hh_fec_in!T16=0,0,1000*11630*RES_hh_fec_in!T16/RES_hh_num_in!T$3)</f>
        <v>183.25467714382719</v>
      </c>
      <c r="U16" s="72">
        <f>IF(RES_hh_fec_in!U16=0,0,1000*11630*RES_hh_fec_in!U16/RES_hh_num_in!U$3)</f>
        <v>30.484622834535319</v>
      </c>
      <c r="V16" s="72">
        <f>IF(RES_hh_fec_in!V16=0,0,1000*11630*RES_hh_fec_in!V16/RES_hh_num_in!V$3)</f>
        <v>245.22946038729788</v>
      </c>
      <c r="W16" s="72">
        <f>IF(RES_hh_fec_in!W16=0,0,1000*11630*RES_hh_fec_in!W16/RES_hh_num_in!W$3)</f>
        <v>466.41592354503405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1471.3177204218784</v>
      </c>
      <c r="D17" s="69">
        <f>IF(RES_hh_fec_in!D17=0,0,1000*11630*RES_hh_fec_in!D17/RES_hh_num_in!D17)</f>
        <v>1575.6075510288028</v>
      </c>
      <c r="E17" s="69">
        <f>IF(RES_hh_fec_in!E17=0,0,1000*11630*RES_hh_fec_in!E17/RES_hh_num_in!E17)</f>
        <v>1419.8553705193074</v>
      </c>
      <c r="F17" s="69">
        <f>IF(RES_hh_fec_in!F17=0,0,1000*11630*RES_hh_fec_in!F17/RES_hh_num_in!F17)</f>
        <v>1588.2828731663394</v>
      </c>
      <c r="G17" s="69">
        <f>IF(RES_hh_fec_in!G17=0,0,1000*11630*RES_hh_fec_in!G17/RES_hh_num_in!G17)</f>
        <v>1651.6521862174068</v>
      </c>
      <c r="H17" s="69">
        <f>IF(RES_hh_fec_in!H17=0,0,1000*11630*RES_hh_fec_in!H17/RES_hh_num_in!H17)</f>
        <v>1720.5157884085779</v>
      </c>
      <c r="I17" s="69">
        <f>IF(RES_hh_fec_in!I17=0,0,1000*11630*RES_hh_fec_in!I17/RES_hh_num_in!I17)</f>
        <v>1616.3066640978523</v>
      </c>
      <c r="J17" s="69">
        <f>IF(RES_hh_fec_in!J17=0,0,1000*11630*RES_hh_fec_in!J17/RES_hh_num_in!J17)</f>
        <v>1675.707110490124</v>
      </c>
      <c r="K17" s="69">
        <f>IF(RES_hh_fec_in!K17=0,0,1000*11630*RES_hh_fec_in!K17/RES_hh_num_in!K17)</f>
        <v>1606.1341201443836</v>
      </c>
      <c r="L17" s="69">
        <f>IF(RES_hh_fec_in!L17=0,0,1000*11630*RES_hh_fec_in!L17/RES_hh_num_in!L17)</f>
        <v>1621.2998771982468</v>
      </c>
      <c r="M17" s="69">
        <f>IF(RES_hh_fec_in!M17=0,0,1000*11630*RES_hh_fec_in!M17/RES_hh_num_in!M17)</f>
        <v>1513.2188023065924</v>
      </c>
      <c r="N17" s="69">
        <f>IF(RES_hh_fec_in!N17=0,0,1000*11630*RES_hh_fec_in!N17/RES_hh_num_in!N17)</f>
        <v>1500.591454254934</v>
      </c>
      <c r="O17" s="69">
        <f>IF(RES_hh_fec_in!O17=0,0,1000*11630*RES_hh_fec_in!O17/RES_hh_num_in!O17)</f>
        <v>1434.3951483655151</v>
      </c>
      <c r="P17" s="69">
        <f>IF(RES_hh_fec_in!P17=0,0,1000*11630*RES_hh_fec_in!P17/RES_hh_num_in!P17)</f>
        <v>1374.9678183363064</v>
      </c>
      <c r="Q17" s="69">
        <f>IF(RES_hh_fec_in!Q17=0,0,1000*11630*RES_hh_fec_in!Q17/RES_hh_num_in!Q17)</f>
        <v>1341.3645276714633</v>
      </c>
      <c r="R17" s="69">
        <f>IF(RES_hh_fec_in!R17=0,0,1000*11630*RES_hh_fec_in!R17/RES_hh_num_in!R17)</f>
        <v>1352.7912248346856</v>
      </c>
      <c r="S17" s="69">
        <f>IF(RES_hh_fec_in!S17=0,0,1000*11630*RES_hh_fec_in!S17/RES_hh_num_in!S17)</f>
        <v>1364.9189377750902</v>
      </c>
      <c r="T17" s="69">
        <f>IF(RES_hh_fec_in!T17=0,0,1000*11630*RES_hh_fec_in!T17/RES_hh_num_in!T17)</f>
        <v>1339.0618818800392</v>
      </c>
      <c r="U17" s="69">
        <f>IF(RES_hh_fec_in!U17=0,0,1000*11630*RES_hh_fec_in!U17/RES_hh_num_in!U17)</f>
        <v>1333.8168957405283</v>
      </c>
      <c r="V17" s="69">
        <f>IF(RES_hh_fec_in!V17=0,0,1000*11630*RES_hh_fec_in!V17/RES_hh_num_in!V17)</f>
        <v>1339.6407065955066</v>
      </c>
      <c r="W17" s="69">
        <f>IF(RES_hh_fec_in!W17=0,0,1000*11630*RES_hh_fec_in!W17/RES_hh_num_in!W17)</f>
        <v>1413.4730448237497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1351.6550601680176</v>
      </c>
      <c r="E18" s="72">
        <f>IF(RES_hh_fec_in!E18=0,0,1000*11630*RES_hh_fec_in!E18/RES_hh_num_in!E18)</f>
        <v>1745.4741480885214</v>
      </c>
      <c r="F18" s="72">
        <f>IF(RES_hh_fec_in!F18=0,0,1000*11630*RES_hh_fec_in!F18/RES_hh_num_in!F18)</f>
        <v>1284.40891382471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910.61813765616796</v>
      </c>
      <c r="L18" s="72">
        <f>IF(RES_hh_fec_in!L18=0,0,1000*11630*RES_hh_fec_in!L18/RES_hh_num_in!L18)</f>
        <v>1733.6197794205875</v>
      </c>
      <c r="M18" s="72">
        <f>IF(RES_hh_fec_in!M18=0,0,1000*11630*RES_hh_fec_in!M18/RES_hh_num_in!M18)</f>
        <v>1611.2757745614542</v>
      </c>
      <c r="N18" s="72">
        <f>IF(RES_hh_fec_in!N18=0,0,1000*11630*RES_hh_fec_in!N18/RES_hh_num_in!N18)</f>
        <v>1712.0355804065648</v>
      </c>
      <c r="O18" s="72">
        <f>IF(RES_hh_fec_in!O18=0,0,1000*11630*RES_hh_fec_in!O18/RES_hh_num_in!O18)</f>
        <v>1819.8827781740933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1538.4445811313242</v>
      </c>
      <c r="T18" s="72">
        <f>IF(RES_hh_fec_in!T18=0,0,1000*11630*RES_hh_fec_in!T18/RES_hh_num_in!T18)</f>
        <v>1533.4180702272345</v>
      </c>
      <c r="U18" s="72">
        <f>IF(RES_hh_fec_in!U18=0,0,1000*11630*RES_hh_fec_in!U18/RES_hh_num_in!U18)</f>
        <v>1191.7132669353084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1657.6375083126295</v>
      </c>
      <c r="D19" s="72">
        <f>IF(RES_hh_fec_in!D19=0,0,1000*11630*RES_hh_fec_in!D19/RES_hh_num_in!D19)</f>
        <v>1613.6336742605929</v>
      </c>
      <c r="E19" s="72">
        <f>IF(RES_hh_fec_in!E19=0,0,1000*11630*RES_hh_fec_in!E19/RES_hh_num_in!E19)</f>
        <v>1730.5430854556805</v>
      </c>
      <c r="F19" s="72">
        <f>IF(RES_hh_fec_in!F19=0,0,1000*11630*RES_hh_fec_in!F19/RES_hh_num_in!F19)</f>
        <v>1744.784596138436</v>
      </c>
      <c r="G19" s="72">
        <f>IF(RES_hh_fec_in!G19=0,0,1000*11630*RES_hh_fec_in!G19/RES_hh_num_in!G19)</f>
        <v>1770.697915997815</v>
      </c>
      <c r="H19" s="72">
        <f>IF(RES_hh_fec_in!H19=0,0,1000*11630*RES_hh_fec_in!H19/RES_hh_num_in!H19)</f>
        <v>1821.8070784461379</v>
      </c>
      <c r="I19" s="72">
        <f>IF(RES_hh_fec_in!I19=0,0,1000*11630*RES_hh_fec_in!I19/RES_hh_num_in!I19)</f>
        <v>1770.6208114252902</v>
      </c>
      <c r="J19" s="72">
        <f>IF(RES_hh_fec_in!J19=0,0,1000*11630*RES_hh_fec_in!J19/RES_hh_num_in!J19)</f>
        <v>1960.4368513953004</v>
      </c>
      <c r="K19" s="72">
        <f>IF(RES_hh_fec_in!K19=0,0,1000*11630*RES_hh_fec_in!K19/RES_hh_num_in!K19)</f>
        <v>2086.1793004386145</v>
      </c>
      <c r="L19" s="72">
        <f>IF(RES_hh_fec_in!L19=0,0,1000*11630*RES_hh_fec_in!L19/RES_hh_num_in!L19)</f>
        <v>1929.5083885605909</v>
      </c>
      <c r="M19" s="72">
        <f>IF(RES_hh_fec_in!M19=0,0,1000*11630*RES_hh_fec_in!M19/RES_hh_num_in!M19)</f>
        <v>1697.326206099433</v>
      </c>
      <c r="N19" s="72">
        <f>IF(RES_hh_fec_in!N19=0,0,1000*11630*RES_hh_fec_in!N19/RES_hh_num_in!N19)</f>
        <v>1609.1738174037414</v>
      </c>
      <c r="O19" s="72">
        <f>IF(RES_hh_fec_in!O19=0,0,1000*11630*RES_hh_fec_in!O19/RES_hh_num_in!O19)</f>
        <v>1565.7962760302064</v>
      </c>
      <c r="P19" s="72">
        <f>IF(RES_hh_fec_in!P19=0,0,1000*11630*RES_hh_fec_in!P19/RES_hh_num_in!P19)</f>
        <v>1399.3554486981541</v>
      </c>
      <c r="Q19" s="72">
        <f>IF(RES_hh_fec_in!Q19=0,0,1000*11630*RES_hh_fec_in!Q19/RES_hh_num_in!Q19)</f>
        <v>1373.4616180014918</v>
      </c>
      <c r="R19" s="72">
        <f>IF(RES_hh_fec_in!R19=0,0,1000*11630*RES_hh_fec_in!R19/RES_hh_num_in!R19)</f>
        <v>1428.4812725659849</v>
      </c>
      <c r="S19" s="72">
        <f>IF(RES_hh_fec_in!S19=0,0,1000*11630*RES_hh_fec_in!S19/RES_hh_num_in!S19)</f>
        <v>1394.9248881454441</v>
      </c>
      <c r="T19" s="72">
        <f>IF(RES_hh_fec_in!T19=0,0,1000*11630*RES_hh_fec_in!T19/RES_hh_num_in!T19)</f>
        <v>1322.4595684127667</v>
      </c>
      <c r="U19" s="72">
        <f>IF(RES_hh_fec_in!U19=0,0,1000*11630*RES_hh_fec_in!U19/RES_hh_num_in!U19)</f>
        <v>1383.1601850041695</v>
      </c>
      <c r="V19" s="72">
        <f>IF(RES_hh_fec_in!V19=0,0,1000*11630*RES_hh_fec_in!V19/RES_hh_num_in!V19)</f>
        <v>1336.9643037576909</v>
      </c>
      <c r="W19" s="72">
        <f>IF(RES_hh_fec_in!W19=0,0,1000*11630*RES_hh_fec_in!W19/RES_hh_num_in!W19)</f>
        <v>1385.0721337689827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1665.2269489880616</v>
      </c>
      <c r="D20" s="72">
        <f>IF(RES_hh_fec_in!D20=0,0,1000*11630*RES_hh_fec_in!D20/RES_hh_num_in!D20)</f>
        <v>1934.8344890842097</v>
      </c>
      <c r="E20" s="72">
        <f>IF(RES_hh_fec_in!E20=0,0,1000*11630*RES_hh_fec_in!E20/RES_hh_num_in!E20)</f>
        <v>1860.622533641465</v>
      </c>
      <c r="F20" s="72">
        <f>IF(RES_hh_fec_in!F20=0,0,1000*11630*RES_hh_fec_in!F20/RES_hh_num_in!F20)</f>
        <v>1981.3010329999004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2080.2710829247471</v>
      </c>
      <c r="L20" s="72">
        <f>IF(RES_hh_fec_in!L20=0,0,1000*11630*RES_hh_fec_in!L20/RES_hh_num_in!L20)</f>
        <v>2081.3709858423845</v>
      </c>
      <c r="M20" s="72">
        <f>IF(RES_hh_fec_in!M20=0,0,1000*11630*RES_hh_fec_in!M20/RES_hh_num_in!M20)</f>
        <v>1660.7762394530146</v>
      </c>
      <c r="N20" s="72">
        <f>IF(RES_hh_fec_in!N20=0,0,1000*11630*RES_hh_fec_in!N20/RES_hh_num_in!N20)</f>
        <v>1745.0335683657991</v>
      </c>
      <c r="O20" s="72">
        <f>IF(RES_hh_fec_in!O20=0,0,1000*11630*RES_hh_fec_in!O20/RES_hh_num_in!O20)</f>
        <v>1725.1702296330729</v>
      </c>
      <c r="P20" s="72">
        <f>IF(RES_hh_fec_in!P20=0,0,1000*11630*RES_hh_fec_in!P20/RES_hh_num_in!P20)</f>
        <v>1572.2131880014799</v>
      </c>
      <c r="Q20" s="72">
        <f>IF(RES_hh_fec_in!Q20=0,0,1000*11630*RES_hh_fec_in!Q20/RES_hh_num_in!Q20)</f>
        <v>1440.2874441204681</v>
      </c>
      <c r="R20" s="72">
        <f>IF(RES_hh_fec_in!R20=0,0,1000*11630*RES_hh_fec_in!R20/RES_hh_num_in!R20)</f>
        <v>1252.6729106889231</v>
      </c>
      <c r="S20" s="72">
        <f>IF(RES_hh_fec_in!S20=0,0,1000*11630*RES_hh_fec_in!S20/RES_hh_num_in!S20)</f>
        <v>1557.7269879869878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1624.9224097013023</v>
      </c>
      <c r="D21" s="72">
        <f>IF(RES_hh_fec_in!D21=0,0,1000*11630*RES_hh_fec_in!D21/RES_hh_num_in!D21)</f>
        <v>1666.7778639218366</v>
      </c>
      <c r="E21" s="72">
        <f>IF(RES_hh_fec_in!E21=0,0,1000*11630*RES_hh_fec_in!E21/RES_hh_num_in!E21)</f>
        <v>1597.2098164644133</v>
      </c>
      <c r="F21" s="72">
        <f>IF(RES_hh_fec_in!F21=0,0,1000*11630*RES_hh_fec_in!F21/RES_hh_num_in!F21)</f>
        <v>1676.0955403701957</v>
      </c>
      <c r="G21" s="72">
        <f>IF(RES_hh_fec_in!G21=0,0,1000*11630*RES_hh_fec_in!G21/RES_hh_num_in!G21)</f>
        <v>1759.1376282435003</v>
      </c>
      <c r="H21" s="72">
        <f>IF(RES_hh_fec_in!H21=0,0,1000*11630*RES_hh_fec_in!H21/RES_hh_num_in!H21)</f>
        <v>1828.4920581162291</v>
      </c>
      <c r="I21" s="72">
        <f>IF(RES_hh_fec_in!I21=0,0,1000*11630*RES_hh_fec_in!I21/RES_hh_num_in!I21)</f>
        <v>1731.5825210979438</v>
      </c>
      <c r="J21" s="72">
        <f>IF(RES_hh_fec_in!J21=0,0,1000*11630*RES_hh_fec_in!J21/RES_hh_num_in!J21)</f>
        <v>1831.0102991186216</v>
      </c>
      <c r="K21" s="72">
        <f>IF(RES_hh_fec_in!K21=0,0,1000*11630*RES_hh_fec_in!K21/RES_hh_num_in!K21)</f>
        <v>1741.8593592307402</v>
      </c>
      <c r="L21" s="72">
        <f>IF(RES_hh_fec_in!L21=0,0,1000*11630*RES_hh_fec_in!L21/RES_hh_num_in!L21)</f>
        <v>1751.1553304547583</v>
      </c>
      <c r="M21" s="72">
        <f>IF(RES_hh_fec_in!M21=0,0,1000*11630*RES_hh_fec_in!M21/RES_hh_num_in!M21)</f>
        <v>1599.8308440563885</v>
      </c>
      <c r="N21" s="72">
        <f>IF(RES_hh_fec_in!N21=0,0,1000*11630*RES_hh_fec_in!N21/RES_hh_num_in!N21)</f>
        <v>1552.0565674859174</v>
      </c>
      <c r="O21" s="72">
        <f>IF(RES_hh_fec_in!O21=0,0,1000*11630*RES_hh_fec_in!O21/RES_hh_num_in!O21)</f>
        <v>1460.814814661642</v>
      </c>
      <c r="P21" s="72">
        <f>IF(RES_hh_fec_in!P21=0,0,1000*11630*RES_hh_fec_in!P21/RES_hh_num_in!P21)</f>
        <v>1408.3464150379195</v>
      </c>
      <c r="Q21" s="72">
        <f>IF(RES_hh_fec_in!Q21=0,0,1000*11630*RES_hh_fec_in!Q21/RES_hh_num_in!Q21)</f>
        <v>1282.6984107668438</v>
      </c>
      <c r="R21" s="72">
        <f>IF(RES_hh_fec_in!R21=0,0,1000*11630*RES_hh_fec_in!R21/RES_hh_num_in!R21)</f>
        <v>1333.058592936402</v>
      </c>
      <c r="S21" s="72">
        <f>IF(RES_hh_fec_in!S21=0,0,1000*11630*RES_hh_fec_in!S21/RES_hh_num_in!S21)</f>
        <v>1363.107916261145</v>
      </c>
      <c r="T21" s="72">
        <f>IF(RES_hh_fec_in!T21=0,0,1000*11630*RES_hh_fec_in!T21/RES_hh_num_in!T21)</f>
        <v>1331.0536212456038</v>
      </c>
      <c r="U21" s="72">
        <f>IF(RES_hh_fec_in!U21=0,0,1000*11630*RES_hh_fec_in!U21/RES_hh_num_in!U21)</f>
        <v>1312.8801255085677</v>
      </c>
      <c r="V21" s="72">
        <f>IF(RES_hh_fec_in!V21=0,0,1000*11630*RES_hh_fec_in!V21/RES_hh_num_in!V21)</f>
        <v>1337.5085379086065</v>
      </c>
      <c r="W21" s="72">
        <f>IF(RES_hh_fec_in!W21=0,0,1000*11630*RES_hh_fec_in!W21/RES_hh_num_in!W21)</f>
        <v>1402.3219095311467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1607.2187047601687</v>
      </c>
      <c r="D22" s="72">
        <f>IF(RES_hh_fec_in!D22=0,0,1000*11630*RES_hh_fec_in!D22/RES_hh_num_in!D22)</f>
        <v>1521.8050031970849</v>
      </c>
      <c r="E22" s="72">
        <f>IF(RES_hh_fec_in!E22=0,0,1000*11630*RES_hh_fec_in!E22/RES_hh_num_in!E22)</f>
        <v>1607.0758962895482</v>
      </c>
      <c r="F22" s="72">
        <f>IF(RES_hh_fec_in!F22=0,0,1000*11630*RES_hh_fec_in!F22/RES_hh_num_in!F22)</f>
        <v>1582.6824470580996</v>
      </c>
      <c r="G22" s="72">
        <f>IF(RES_hh_fec_in!G22=0,0,1000*11630*RES_hh_fec_in!G22/RES_hh_num_in!G22)</f>
        <v>1600.031234169561</v>
      </c>
      <c r="H22" s="72">
        <f>IF(RES_hh_fec_in!H22=0,0,1000*11630*RES_hh_fec_in!H22/RES_hh_num_in!H22)</f>
        <v>1606.7447240733213</v>
      </c>
      <c r="I22" s="72">
        <f>IF(RES_hh_fec_in!I22=0,0,1000*11630*RES_hh_fec_in!I22/RES_hh_num_in!I22)</f>
        <v>1615.9984392709075</v>
      </c>
      <c r="J22" s="72">
        <f>IF(RES_hh_fec_in!J22=0,0,1000*11630*RES_hh_fec_in!J22/RES_hh_num_in!J22)</f>
        <v>1543.8604619225898</v>
      </c>
      <c r="K22" s="72">
        <f>IF(RES_hh_fec_in!K22=0,0,1000*11630*RES_hh_fec_in!K22/RES_hh_num_in!K22)</f>
        <v>1550.4972882567226</v>
      </c>
      <c r="L22" s="72">
        <f>IF(RES_hh_fec_in!L22=0,0,1000*11630*RES_hh_fec_in!L22/RES_hh_num_in!L22)</f>
        <v>1519.204659119604</v>
      </c>
      <c r="M22" s="72">
        <f>IF(RES_hh_fec_in!M22=0,0,1000*11630*RES_hh_fec_in!M22/RES_hh_num_in!M22)</f>
        <v>1466.1516194235599</v>
      </c>
      <c r="N22" s="72">
        <f>IF(RES_hh_fec_in!N22=0,0,1000*11630*RES_hh_fec_in!N22/RES_hh_num_in!N22)</f>
        <v>1425.6888964751899</v>
      </c>
      <c r="O22" s="72">
        <f>IF(RES_hh_fec_in!O22=0,0,1000*11630*RES_hh_fec_in!O22/RES_hh_num_in!O22)</f>
        <v>1352.9485043920965</v>
      </c>
      <c r="P22" s="72">
        <f>IF(RES_hh_fec_in!P22=0,0,1000*11630*RES_hh_fec_in!P22/RES_hh_num_in!P22)</f>
        <v>1323.0422167686172</v>
      </c>
      <c r="Q22" s="72">
        <f>IF(RES_hh_fec_in!Q22=0,0,1000*11630*RES_hh_fec_in!Q22/RES_hh_num_in!Q22)</f>
        <v>1302.5551174679081</v>
      </c>
      <c r="R22" s="72">
        <f>IF(RES_hh_fec_in!R22=0,0,1000*11630*RES_hh_fec_in!R22/RES_hh_num_in!R22)</f>
        <v>1335.693781210316</v>
      </c>
      <c r="S22" s="72">
        <f>IF(RES_hh_fec_in!S22=0,0,1000*11630*RES_hh_fec_in!S22/RES_hh_num_in!S22)</f>
        <v>1302.4498719763546</v>
      </c>
      <c r="T22" s="72">
        <f>IF(RES_hh_fec_in!T22=0,0,1000*11630*RES_hh_fec_in!T22/RES_hh_num_in!T22)</f>
        <v>1269.4472132107894</v>
      </c>
      <c r="U22" s="72">
        <f>IF(RES_hh_fec_in!U22=0,0,1000*11630*RES_hh_fec_in!U22/RES_hh_num_in!U22)</f>
        <v>1231.3503903726582</v>
      </c>
      <c r="V22" s="72">
        <f>IF(RES_hh_fec_in!V22=0,0,1000*11630*RES_hh_fec_in!V22/RES_hh_num_in!V22)</f>
        <v>1280.5029604636027</v>
      </c>
      <c r="W22" s="72">
        <f>IF(RES_hh_fec_in!W22=0,0,1000*11630*RES_hh_fec_in!W22/RES_hh_num_in!W22)</f>
        <v>1298.5978609740807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1133.2913953254306</v>
      </c>
      <c r="D24" s="72">
        <f>IF(RES_hh_fec_in!D24=0,0,1000*11630*RES_hh_fec_in!D24/RES_hh_num_in!D24)</f>
        <v>1131.2274706707556</v>
      </c>
      <c r="E24" s="72">
        <f>IF(RES_hh_fec_in!E24=0,0,1000*11630*RES_hh_fec_in!E24/RES_hh_num_in!E24)</f>
        <v>1178.8550209095565</v>
      </c>
      <c r="F24" s="72">
        <f>IF(RES_hh_fec_in!F24=0,0,1000*11630*RES_hh_fec_in!F24/RES_hh_num_in!F24)</f>
        <v>1216.572923274907</v>
      </c>
      <c r="G24" s="72">
        <f>IF(RES_hh_fec_in!G24=0,0,1000*11630*RES_hh_fec_in!G24/RES_hh_num_in!G24)</f>
        <v>1263.4098224956174</v>
      </c>
      <c r="H24" s="72">
        <f>IF(RES_hh_fec_in!H24=0,0,1000*11630*RES_hh_fec_in!H24/RES_hh_num_in!H24)</f>
        <v>1275.9411221425923</v>
      </c>
      <c r="I24" s="72">
        <f>IF(RES_hh_fec_in!I24=0,0,1000*11630*RES_hh_fec_in!I24/RES_hh_num_in!I24)</f>
        <v>1296.3239823578251</v>
      </c>
      <c r="J24" s="72">
        <f>IF(RES_hh_fec_in!J24=0,0,1000*11630*RES_hh_fec_in!J24/RES_hh_num_in!J24)</f>
        <v>1300.549630230299</v>
      </c>
      <c r="K24" s="72">
        <f>IF(RES_hh_fec_in!K24=0,0,1000*11630*RES_hh_fec_in!K24/RES_hh_num_in!K24)</f>
        <v>1335.3583348412089</v>
      </c>
      <c r="L24" s="72">
        <f>IF(RES_hh_fec_in!L24=0,0,1000*11630*RES_hh_fec_in!L24/RES_hh_num_in!L24)</f>
        <v>1335.5042407049455</v>
      </c>
      <c r="M24" s="72">
        <f>IF(RES_hh_fec_in!M24=0,0,1000*11630*RES_hh_fec_in!M24/RES_hh_num_in!M24)</f>
        <v>1172.8121954294493</v>
      </c>
      <c r="N24" s="72">
        <f>IF(RES_hh_fec_in!N24=0,0,1000*11630*RES_hh_fec_in!N24/RES_hh_num_in!N24)</f>
        <v>1235.2007992335423</v>
      </c>
      <c r="O24" s="72">
        <f>IF(RES_hh_fec_in!O24=0,0,1000*11630*RES_hh_fec_in!O24/RES_hh_num_in!O24)</f>
        <v>1265.6357899532325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1134.9557198263292</v>
      </c>
      <c r="R24" s="72">
        <f>IF(RES_hh_fec_in!R24=0,0,1000*11630*RES_hh_fec_in!R24/RES_hh_num_in!R24)</f>
        <v>1129.6130013155403</v>
      </c>
      <c r="S24" s="72">
        <f>IF(RES_hh_fec_in!S24=0,0,1000*11630*RES_hh_fec_in!S24/RES_hh_num_in!S24)</f>
        <v>1184.7707182331681</v>
      </c>
      <c r="T24" s="72">
        <f>IF(RES_hh_fec_in!T24=0,0,1000*11630*RES_hh_fec_in!T24/RES_hh_num_in!T24)</f>
        <v>1215.3222972964368</v>
      </c>
      <c r="U24" s="72">
        <f>IF(RES_hh_fec_in!U24=0,0,1000*11630*RES_hh_fec_in!U24/RES_hh_num_in!U24)</f>
        <v>1153.4113776786228</v>
      </c>
      <c r="V24" s="72">
        <f>IF(RES_hh_fec_in!V24=0,0,1000*11630*RES_hh_fec_in!V24/RES_hh_num_in!V24)</f>
        <v>1198.98691617804</v>
      </c>
      <c r="W24" s="72">
        <f>IF(RES_hh_fec_in!W24=0,0,1000*11630*RES_hh_fec_in!W24/RES_hh_num_in!W24)</f>
        <v>1261.366448950952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1403.8124568496951</v>
      </c>
      <c r="D25" s="74">
        <f>IF(RES_hh_fec_in!D25=0,0,1000*11630*RES_hh_fec_in!D25/RES_hh_num_in!D25)</f>
        <v>1534.4842877755582</v>
      </c>
      <c r="E25" s="74">
        <f>IF(RES_hh_fec_in!E25=0,0,1000*11630*RES_hh_fec_in!E25/RES_hh_num_in!E25)</f>
        <v>1306.9008355209314</v>
      </c>
      <c r="F25" s="74">
        <f>IF(RES_hh_fec_in!F25=0,0,1000*11630*RES_hh_fec_in!F25/RES_hh_num_in!F25)</f>
        <v>1539.5375128337114</v>
      </c>
      <c r="G25" s="74">
        <f>IF(RES_hh_fec_in!G25=0,0,1000*11630*RES_hh_fec_in!G25/RES_hh_num_in!G25)</f>
        <v>1590.4834714737708</v>
      </c>
      <c r="H25" s="74">
        <f>IF(RES_hh_fec_in!H25=0,0,1000*11630*RES_hh_fec_in!H25/RES_hh_num_in!H25)</f>
        <v>1655.5470515876884</v>
      </c>
      <c r="I25" s="74">
        <f>IF(RES_hh_fec_in!I25=0,0,1000*11630*RES_hh_fec_in!I25/RES_hh_num_in!I25)</f>
        <v>1529.1832481873992</v>
      </c>
      <c r="J25" s="74">
        <f>IF(RES_hh_fec_in!J25=0,0,1000*11630*RES_hh_fec_in!J25/RES_hh_num_in!J25)</f>
        <v>1588.9694592003468</v>
      </c>
      <c r="K25" s="74">
        <f>IF(RES_hh_fec_in!K25=0,0,1000*11630*RES_hh_fec_in!K25/RES_hh_num_in!K25)</f>
        <v>1502.2805246814876</v>
      </c>
      <c r="L25" s="74">
        <f>IF(RES_hh_fec_in!L25=0,0,1000*11630*RES_hh_fec_in!L25/RES_hh_num_in!L25)</f>
        <v>1538.3958696765362</v>
      </c>
      <c r="M25" s="74">
        <f>IF(RES_hh_fec_in!M25=0,0,1000*11630*RES_hh_fec_in!M25/RES_hh_num_in!M25)</f>
        <v>1427.6463989913923</v>
      </c>
      <c r="N25" s="74">
        <f>IF(RES_hh_fec_in!N25=0,0,1000*11630*RES_hh_fec_in!N25/RES_hh_num_in!N25)</f>
        <v>1429.2083935533979</v>
      </c>
      <c r="O25" s="74">
        <f>IF(RES_hh_fec_in!O25=0,0,1000*11630*RES_hh_fec_in!O25/RES_hh_num_in!O25)</f>
        <v>1328.8799678426471</v>
      </c>
      <c r="P25" s="74">
        <f>IF(RES_hh_fec_in!P25=0,0,1000*11630*RES_hh_fec_in!P25/RES_hh_num_in!P25)</f>
        <v>1241.4778407307299</v>
      </c>
      <c r="Q25" s="74">
        <f>IF(RES_hh_fec_in!Q25=0,0,1000*11630*RES_hh_fec_in!Q25/RES_hh_num_in!Q25)</f>
        <v>1225.5437444926836</v>
      </c>
      <c r="R25" s="74">
        <f>IF(RES_hh_fec_in!R25=0,0,1000*11630*RES_hh_fec_in!R25/RES_hh_num_in!R25)</f>
        <v>1250.6690394336424</v>
      </c>
      <c r="S25" s="74">
        <f>IF(RES_hh_fec_in!S25=0,0,1000*11630*RES_hh_fec_in!S25/RES_hh_num_in!S25)</f>
        <v>1250.2573058690716</v>
      </c>
      <c r="T25" s="74">
        <f>IF(RES_hh_fec_in!T25=0,0,1000*11630*RES_hh_fec_in!T25/RES_hh_num_in!T25)</f>
        <v>1212.3515839406916</v>
      </c>
      <c r="U25" s="74">
        <f>IF(RES_hh_fec_in!U25=0,0,1000*11630*RES_hh_fec_in!U25/RES_hh_num_in!U25)</f>
        <v>1196.0553981365754</v>
      </c>
      <c r="V25" s="74">
        <f>IF(RES_hh_fec_in!V25=0,0,1000*11630*RES_hh_fec_in!V25/RES_hh_num_in!V25)</f>
        <v>1240.3967684680426</v>
      </c>
      <c r="W25" s="74">
        <f>IF(RES_hh_fec_in!W25=0,0,1000*11630*RES_hh_fec_in!W25/RES_hh_num_in!W25)</f>
        <v>1297.3165683929722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630.68548601268276</v>
      </c>
      <c r="D26" s="77">
        <f>IF(RES_hh_fec_in!D26=0,0,1000*11630*RES_hh_fec_in!D26/RES_hh_num_in!D26)</f>
        <v>673.36521563825136</v>
      </c>
      <c r="E26" s="77">
        <f>IF(RES_hh_fec_in!E26=0,0,1000*11630*RES_hh_fec_in!E26/RES_hh_num_in!E26)</f>
        <v>626.23668357017721</v>
      </c>
      <c r="F26" s="77">
        <f>IF(RES_hh_fec_in!F26=0,0,1000*11630*RES_hh_fec_in!F26/RES_hh_num_in!F26)</f>
        <v>690.51635432526723</v>
      </c>
      <c r="G26" s="77">
        <f>IF(RES_hh_fec_in!G26=0,0,1000*11630*RES_hh_fec_in!G26/RES_hh_num_in!G26)</f>
        <v>718.51393167267327</v>
      </c>
      <c r="H26" s="77">
        <f>IF(RES_hh_fec_in!H26=0,0,1000*11630*RES_hh_fec_in!H26/RES_hh_num_in!H26)</f>
        <v>750.62863797945772</v>
      </c>
      <c r="I26" s="77">
        <f>IF(RES_hh_fec_in!I26=0,0,1000*11630*RES_hh_fec_in!I26/RES_hh_num_in!I26)</f>
        <v>732.03332937694279</v>
      </c>
      <c r="J26" s="77">
        <f>IF(RES_hh_fec_in!J26=0,0,1000*11630*RES_hh_fec_in!J26/RES_hh_num_in!J26)</f>
        <v>761.52415144985389</v>
      </c>
      <c r="K26" s="77">
        <f>IF(RES_hh_fec_in!K26=0,0,1000*11630*RES_hh_fec_in!K26/RES_hh_num_in!K26)</f>
        <v>741.5243399042505</v>
      </c>
      <c r="L26" s="77">
        <f>IF(RES_hh_fec_in!L26=0,0,1000*11630*RES_hh_fec_in!L26/RES_hh_num_in!L26)</f>
        <v>750.29395960402564</v>
      </c>
      <c r="M26" s="77">
        <f>IF(RES_hh_fec_in!M26=0,0,1000*11630*RES_hh_fec_in!M26/RES_hh_num_in!M26)</f>
        <v>711.30220981353352</v>
      </c>
      <c r="N26" s="77">
        <f>IF(RES_hh_fec_in!N26=0,0,1000*11630*RES_hh_fec_in!N26/RES_hh_num_in!N26)</f>
        <v>714.64427507732614</v>
      </c>
      <c r="O26" s="77">
        <f>IF(RES_hh_fec_in!O26=0,0,1000*11630*RES_hh_fec_in!O26/RES_hh_num_in!O26)</f>
        <v>703.82358646175544</v>
      </c>
      <c r="P26" s="77">
        <f>IF(RES_hh_fec_in!P26=0,0,1000*11630*RES_hh_fec_in!P26/RES_hh_num_in!P26)</f>
        <v>687.26140689727993</v>
      </c>
      <c r="Q26" s="77">
        <f>IF(RES_hh_fec_in!Q26=0,0,1000*11630*RES_hh_fec_in!Q26/RES_hh_num_in!Q26)</f>
        <v>672.1874216813693</v>
      </c>
      <c r="R26" s="77">
        <f>IF(RES_hh_fec_in!R26=0,0,1000*11630*RES_hh_fec_in!R26/RES_hh_num_in!R26)</f>
        <v>695.55785526468719</v>
      </c>
      <c r="S26" s="77">
        <f>IF(RES_hh_fec_in!S26=0,0,1000*11630*RES_hh_fec_in!S26/RES_hh_num_in!S26)</f>
        <v>716.62134580480995</v>
      </c>
      <c r="T26" s="77">
        <f>IF(RES_hh_fec_in!T26=0,0,1000*11630*RES_hh_fec_in!T26/RES_hh_num_in!T26)</f>
        <v>715.52349912359784</v>
      </c>
      <c r="U26" s="77">
        <f>IF(RES_hh_fec_in!U26=0,0,1000*11630*RES_hh_fec_in!U26/RES_hh_num_in!U26)</f>
        <v>725.72922124493675</v>
      </c>
      <c r="V26" s="77">
        <f>IF(RES_hh_fec_in!V26=0,0,1000*11630*RES_hh_fec_in!V26/RES_hh_num_in!V26)</f>
        <v>758.20666816965991</v>
      </c>
      <c r="W26" s="77">
        <f>IF(RES_hh_fec_in!W26=0,0,1000*11630*RES_hh_fec_in!W26/RES_hh_num_in!W26)</f>
        <v>777.38980748298184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1302.1602208966199</v>
      </c>
      <c r="D27" s="69">
        <f>IF(RES_hh_fec_in!D27=0,0,1000*11630*RES_hh_fec_in!D27/RES_hh_num_in!D27)</f>
        <v>1362.4111227747433</v>
      </c>
      <c r="E27" s="69">
        <f>IF(RES_hh_fec_in!E27=0,0,1000*11630*RES_hh_fec_in!E27/RES_hh_num_in!E27)</f>
        <v>1261.3901479935528</v>
      </c>
      <c r="F27" s="69">
        <f>IF(RES_hh_fec_in!F27=0,0,1000*11630*RES_hh_fec_in!F27/RES_hh_num_in!F27)</f>
        <v>1346.9579714534509</v>
      </c>
      <c r="G27" s="69">
        <f>IF(RES_hh_fec_in!G27=0,0,1000*11630*RES_hh_fec_in!G27/RES_hh_num_in!G27)</f>
        <v>1458.845352248542</v>
      </c>
      <c r="H27" s="69">
        <f>IF(RES_hh_fec_in!H27=0,0,1000*11630*RES_hh_fec_in!H27/RES_hh_num_in!H27)</f>
        <v>1482.4410170565272</v>
      </c>
      <c r="I27" s="69">
        <f>IF(RES_hh_fec_in!I27=0,0,1000*11630*RES_hh_fec_in!I27/RES_hh_num_in!I27)</f>
        <v>1416.0559640486056</v>
      </c>
      <c r="J27" s="69">
        <f>IF(RES_hh_fec_in!J27=0,0,1000*11630*RES_hh_fec_in!J27/RES_hh_num_in!J27)</f>
        <v>1535.9745390630078</v>
      </c>
      <c r="K27" s="69">
        <f>IF(RES_hh_fec_in!K27=0,0,1000*11630*RES_hh_fec_in!K27/RES_hh_num_in!K27)</f>
        <v>1482.7023219129755</v>
      </c>
      <c r="L27" s="69">
        <f>IF(RES_hh_fec_in!L27=0,0,1000*11630*RES_hh_fec_in!L27/RES_hh_num_in!L27)</f>
        <v>1401.2536706587118</v>
      </c>
      <c r="M27" s="69">
        <f>IF(RES_hh_fec_in!M27=0,0,1000*11630*RES_hh_fec_in!M27/RES_hh_num_in!M27)</f>
        <v>1294.5242940347289</v>
      </c>
      <c r="N27" s="69">
        <f>IF(RES_hh_fec_in!N27=0,0,1000*11630*RES_hh_fec_in!N27/RES_hh_num_in!N27)</f>
        <v>1218.5906805240459</v>
      </c>
      <c r="O27" s="69">
        <f>IF(RES_hh_fec_in!O27=0,0,1000*11630*RES_hh_fec_in!O27/RES_hh_num_in!O27)</f>
        <v>1166.9571836938824</v>
      </c>
      <c r="P27" s="69">
        <f>IF(RES_hh_fec_in!P27=0,0,1000*11630*RES_hh_fec_in!P27/RES_hh_num_in!P27)</f>
        <v>1144.5945914038327</v>
      </c>
      <c r="Q27" s="69">
        <f>IF(RES_hh_fec_in!Q27=0,0,1000*11630*RES_hh_fec_in!Q27/RES_hh_num_in!Q27)</f>
        <v>1159.3310976427049</v>
      </c>
      <c r="R27" s="69">
        <f>IF(RES_hh_fec_in!R27=0,0,1000*11630*RES_hh_fec_in!R27/RES_hh_num_in!R27)</f>
        <v>1210.016289760171</v>
      </c>
      <c r="S27" s="69">
        <f>IF(RES_hh_fec_in!S27=0,0,1000*11630*RES_hh_fec_in!S27/RES_hh_num_in!S27)</f>
        <v>1189.0524429737152</v>
      </c>
      <c r="T27" s="69">
        <f>IF(RES_hh_fec_in!T27=0,0,1000*11630*RES_hh_fec_in!T27/RES_hh_num_in!T27)</f>
        <v>1127.7778217046459</v>
      </c>
      <c r="U27" s="69">
        <f>IF(RES_hh_fec_in!U27=0,0,1000*11630*RES_hh_fec_in!U27/RES_hh_num_in!U27)</f>
        <v>1075.1322055648748</v>
      </c>
      <c r="V27" s="69">
        <f>IF(RES_hh_fec_in!V27=0,0,1000*11630*RES_hh_fec_in!V27/RES_hh_num_in!V27)</f>
        <v>1048.0801845619769</v>
      </c>
      <c r="W27" s="69">
        <f>IF(RES_hh_fec_in!W27=0,0,1000*11630*RES_hh_fec_in!W27/RES_hh_num_in!W27)</f>
        <v>1119.7760017542801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1620.4975903736038</v>
      </c>
      <c r="D29" s="72">
        <f>IF(RES_hh_fec_in!D29=0,0,1000*11630*RES_hh_fec_in!D29/RES_hh_num_in!D29)</f>
        <v>1417.2819163730401</v>
      </c>
      <c r="E29" s="72">
        <f>IF(RES_hh_fec_in!E29=0,0,1000*11630*RES_hh_fec_in!E29/RES_hh_num_in!E29)</f>
        <v>1675.5870854331015</v>
      </c>
      <c r="F29" s="72">
        <f>IF(RES_hh_fec_in!F29=0,0,1000*11630*RES_hh_fec_in!F29/RES_hh_num_in!F29)</f>
        <v>1567.5688912429969</v>
      </c>
      <c r="G29" s="72">
        <f>IF(RES_hh_fec_in!G29=0,0,1000*11630*RES_hh_fec_in!G29/RES_hh_num_in!G29)</f>
        <v>1588.8528097886172</v>
      </c>
      <c r="H29" s="72">
        <f>IF(RES_hh_fec_in!H29=0,0,1000*11630*RES_hh_fec_in!H29/RES_hh_num_in!H29)</f>
        <v>1563.4519683923784</v>
      </c>
      <c r="I29" s="72">
        <f>IF(RES_hh_fec_in!I29=0,0,1000*11630*RES_hh_fec_in!I29/RES_hh_num_in!I29)</f>
        <v>1633.3403040170806</v>
      </c>
      <c r="J29" s="72">
        <f>IF(RES_hh_fec_in!J29=0,0,1000*11630*RES_hh_fec_in!J29/RES_hh_num_in!J29)</f>
        <v>1602.1310044658351</v>
      </c>
      <c r="K29" s="72">
        <f>IF(RES_hh_fec_in!K29=0,0,1000*11630*RES_hh_fec_in!K29/RES_hh_num_in!K29)</f>
        <v>1842.995137412104</v>
      </c>
      <c r="L29" s="72">
        <f>IF(RES_hh_fec_in!L29=0,0,1000*11630*RES_hh_fec_in!L29/RES_hh_num_in!L29)</f>
        <v>1661.6056702181643</v>
      </c>
      <c r="M29" s="72">
        <f>IF(RES_hh_fec_in!M29=0,0,1000*11630*RES_hh_fec_in!M29/RES_hh_num_in!M29)</f>
        <v>1478.1534079119745</v>
      </c>
      <c r="N29" s="72">
        <f>IF(RES_hh_fec_in!N29=0,0,1000*11630*RES_hh_fec_in!N29/RES_hh_num_in!N29)</f>
        <v>1405.2651679872768</v>
      </c>
      <c r="O29" s="72">
        <f>IF(RES_hh_fec_in!O29=0,0,1000*11630*RES_hh_fec_in!O29/RES_hh_num_in!O29)</f>
        <v>1391.4803941542166</v>
      </c>
      <c r="P29" s="72">
        <f>IF(RES_hh_fec_in!P29=0,0,1000*11630*RES_hh_fec_in!P29/RES_hh_num_in!P29)</f>
        <v>1280.8720934965545</v>
      </c>
      <c r="Q29" s="72">
        <f>IF(RES_hh_fec_in!Q29=0,0,1000*11630*RES_hh_fec_in!Q29/RES_hh_num_in!Q29)</f>
        <v>1297.5934495561132</v>
      </c>
      <c r="R29" s="72">
        <f>IF(RES_hh_fec_in!R29=0,0,1000*11630*RES_hh_fec_in!R29/RES_hh_num_in!R29)</f>
        <v>1365.5137369655702</v>
      </c>
      <c r="S29" s="72">
        <f>IF(RES_hh_fec_in!S29=0,0,1000*11630*RES_hh_fec_in!S29/RES_hh_num_in!S29)</f>
        <v>1333.9686989276247</v>
      </c>
      <c r="T29" s="72">
        <f>IF(RES_hh_fec_in!T29=0,0,1000*11630*RES_hh_fec_in!T29/RES_hh_num_in!T29)</f>
        <v>1257.5569400504135</v>
      </c>
      <c r="U29" s="72">
        <f>IF(RES_hh_fec_in!U29=0,0,1000*11630*RES_hh_fec_in!U29/RES_hh_num_in!U29)</f>
        <v>1311.3388147320354</v>
      </c>
      <c r="V29" s="72">
        <f>IF(RES_hh_fec_in!V29=0,0,1000*11630*RES_hh_fec_in!V29/RES_hh_num_in!V29)</f>
        <v>1266.6628955586355</v>
      </c>
      <c r="W29" s="72">
        <f>IF(RES_hh_fec_in!W29=0,0,1000*11630*RES_hh_fec_in!W29/RES_hh_num_in!W29)</f>
        <v>1315.0979093993228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1650.4863086018863</v>
      </c>
      <c r="D30" s="72">
        <f>IF(RES_hh_fec_in!D30=0,0,1000*11630*RES_hh_fec_in!D30/RES_hh_num_in!D30)</f>
        <v>1417.6764002151158</v>
      </c>
      <c r="E30" s="72">
        <f>IF(RES_hh_fec_in!E30=0,0,1000*11630*RES_hh_fec_in!E30/RES_hh_num_in!E30)</f>
        <v>1703.2094701032636</v>
      </c>
      <c r="F30" s="72">
        <f>IF(RES_hh_fec_in!F30=0,0,1000*11630*RES_hh_fec_in!F30/RES_hh_num_in!F30)</f>
        <v>1550.5572007041433</v>
      </c>
      <c r="G30" s="72">
        <f>IF(RES_hh_fec_in!G30=0,0,1000*11630*RES_hh_fec_in!G30/RES_hh_num_in!G30)</f>
        <v>1629.0179941985721</v>
      </c>
      <c r="H30" s="72">
        <f>IF(RES_hh_fec_in!H30=0,0,1000*11630*RES_hh_fec_in!H30/RES_hh_num_in!H30)</f>
        <v>1580.5501184776238</v>
      </c>
      <c r="I30" s="72">
        <f>IF(RES_hh_fec_in!I30=0,0,1000*11630*RES_hh_fec_in!I30/RES_hh_num_in!I30)</f>
        <v>1692.2592360196827</v>
      </c>
      <c r="J30" s="72">
        <f>IF(RES_hh_fec_in!J30=0,0,1000*11630*RES_hh_fec_in!J30/RES_hh_num_in!J30)</f>
        <v>1576.4015344436532</v>
      </c>
      <c r="K30" s="72">
        <f>IF(RES_hh_fec_in!K30=0,0,1000*11630*RES_hh_fec_in!K30/RES_hh_num_in!K30)</f>
        <v>1708.7640700454174</v>
      </c>
      <c r="L30" s="72">
        <f>IF(RES_hh_fec_in!L30=0,0,1000*11630*RES_hh_fec_in!L30/RES_hh_num_in!L30)</f>
        <v>1654.1768031895886</v>
      </c>
      <c r="M30" s="72">
        <f>IF(RES_hh_fec_in!M30=0,0,1000*11630*RES_hh_fec_in!M30/RES_hh_num_in!M30)</f>
        <v>1495.0198534678013</v>
      </c>
      <c r="N30" s="72">
        <f>IF(RES_hh_fec_in!N30=0,0,1000*11630*RES_hh_fec_in!N30/RES_hh_num_in!N30)</f>
        <v>1432.2191807083741</v>
      </c>
      <c r="O30" s="72">
        <f>IF(RES_hh_fec_in!O30=0,0,1000*11630*RES_hh_fec_in!O30/RES_hh_num_in!O30)</f>
        <v>1362.3036561246288</v>
      </c>
      <c r="P30" s="72">
        <f>IF(RES_hh_fec_in!P30=0,0,1000*11630*RES_hh_fec_in!P30/RES_hh_num_in!P30)</f>
        <v>1335.3429218062622</v>
      </c>
      <c r="Q30" s="72">
        <f>IF(RES_hh_fec_in!Q30=0,0,1000*11630*RES_hh_fec_in!Q30/RES_hh_num_in!Q30)</f>
        <v>1275.7896744408015</v>
      </c>
      <c r="R30" s="72">
        <f>IF(RES_hh_fec_in!R30=0,0,1000*11630*RES_hh_fec_in!R30/RES_hh_num_in!R30)</f>
        <v>1301.7745299874607</v>
      </c>
      <c r="S30" s="72">
        <f>IF(RES_hh_fec_in!S30=0,0,1000*11630*RES_hh_fec_in!S30/RES_hh_num_in!S30)</f>
        <v>1372.4727073613426</v>
      </c>
      <c r="T30" s="72">
        <f>IF(RES_hh_fec_in!T30=0,0,1000*11630*RES_hh_fec_in!T30/RES_hh_num_in!T30)</f>
        <v>1332.1901601407815</v>
      </c>
      <c r="U30" s="72">
        <f>IF(RES_hh_fec_in!U30=0,0,1000*11630*RES_hh_fec_in!U30/RES_hh_num_in!U30)</f>
        <v>1232.9953587199925</v>
      </c>
      <c r="V30" s="72">
        <f>IF(RES_hh_fec_in!V30=0,0,1000*11630*RES_hh_fec_in!V30/RES_hh_num_in!V30)</f>
        <v>1265.0667611152792</v>
      </c>
      <c r="W30" s="72">
        <f>IF(RES_hh_fec_in!W30=0,0,1000*11630*RES_hh_fec_in!W30/RES_hh_num_in!W30)</f>
        <v>1337.5227925129504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1637.4192544935092</v>
      </c>
      <c r="D31" s="72">
        <f>IF(RES_hh_fec_in!D31=0,0,1000*11630*RES_hh_fec_in!D31/RES_hh_num_in!D31)</f>
        <v>1423.5881510516256</v>
      </c>
      <c r="E31" s="72">
        <f>IF(RES_hh_fec_in!E31=0,0,1000*11630*RES_hh_fec_in!E31/RES_hh_num_in!E31)</f>
        <v>1709.0597473502539</v>
      </c>
      <c r="F31" s="72">
        <f>IF(RES_hh_fec_in!F31=0,0,1000*11630*RES_hh_fec_in!F31/RES_hh_num_in!F31)</f>
        <v>1569.847095972287</v>
      </c>
      <c r="G31" s="72">
        <f>IF(RES_hh_fec_in!G31=0,0,1000*11630*RES_hh_fec_in!G31/RES_hh_num_in!G31)</f>
        <v>1616.0046504409597</v>
      </c>
      <c r="H31" s="72">
        <f>IF(RES_hh_fec_in!H31=0,0,1000*11630*RES_hh_fec_in!H31/RES_hh_num_in!H31)</f>
        <v>1565.6443441897686</v>
      </c>
      <c r="I31" s="72">
        <f>IF(RES_hh_fec_in!I31=0,0,1000*11630*RES_hh_fec_in!I31/RES_hh_num_in!I31)</f>
        <v>1746.2897088556354</v>
      </c>
      <c r="J31" s="72">
        <f>IF(RES_hh_fec_in!J31=0,0,1000*11630*RES_hh_fec_in!J31/RES_hh_num_in!J31)</f>
        <v>1556.3761060745064</v>
      </c>
      <c r="K31" s="72">
        <f>IF(RES_hh_fec_in!K31=0,0,1000*11630*RES_hh_fec_in!K31/RES_hh_num_in!K31)</f>
        <v>1677.9891065595693</v>
      </c>
      <c r="L31" s="72">
        <f>IF(RES_hh_fec_in!L31=0,0,1000*11630*RES_hh_fec_in!L31/RES_hh_num_in!L31)</f>
        <v>1581.8501110546888</v>
      </c>
      <c r="M31" s="72">
        <f>IF(RES_hh_fec_in!M31=0,0,1000*11630*RES_hh_fec_in!M31/RES_hh_num_in!M31)</f>
        <v>1521.8223621512695</v>
      </c>
      <c r="N31" s="72">
        <f>IF(RES_hh_fec_in!N31=0,0,1000*11630*RES_hh_fec_in!N31/RES_hh_num_in!N31)</f>
        <v>1522.5940761645845</v>
      </c>
      <c r="O31" s="72">
        <f>IF(RES_hh_fec_in!O31=0,0,1000*11630*RES_hh_fec_in!O31/RES_hh_num_in!O31)</f>
        <v>1358.3626082094311</v>
      </c>
      <c r="P31" s="72">
        <f>IF(RES_hh_fec_in!P31=0,0,1000*11630*RES_hh_fec_in!P31/RES_hh_num_in!P31)</f>
        <v>1357.5567214569044</v>
      </c>
      <c r="Q31" s="72">
        <f>IF(RES_hh_fec_in!Q31=0,0,1000*11630*RES_hh_fec_in!Q31/RES_hh_num_in!Q31)</f>
        <v>1346.9796915484162</v>
      </c>
      <c r="R31" s="72">
        <f>IF(RES_hh_fec_in!R31=0,0,1000*11630*RES_hh_fec_in!R31/RES_hh_num_in!R31)</f>
        <v>1405.6293444515322</v>
      </c>
      <c r="S31" s="72">
        <f>IF(RES_hh_fec_in!S31=0,0,1000*11630*RES_hh_fec_in!S31/RES_hh_num_in!S31)</f>
        <v>1330.6278886642112</v>
      </c>
      <c r="T31" s="72">
        <f>IF(RES_hh_fec_in!T31=0,0,1000*11630*RES_hh_fec_in!T31/RES_hh_num_in!T31)</f>
        <v>1273.8473005769329</v>
      </c>
      <c r="U31" s="72">
        <f>IF(RES_hh_fec_in!U31=0,0,1000*11630*RES_hh_fec_in!U31/RES_hh_num_in!U31)</f>
        <v>1198.0261636677496</v>
      </c>
      <c r="V31" s="72">
        <f>IF(RES_hh_fec_in!V31=0,0,1000*11630*RES_hh_fec_in!V31/RES_hh_num_in!V31)</f>
        <v>1357.7845333135585</v>
      </c>
      <c r="W31" s="72">
        <f>IF(RES_hh_fec_in!W31=0,0,1000*11630*RES_hh_fec_in!W31/RES_hh_num_in!W31)</f>
        <v>1349.8429456050267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1076.3449544920095</v>
      </c>
      <c r="D32" s="77">
        <f>IF(RES_hh_fec_in!D32=0,0,1000*11630*RES_hh_fec_in!D32/RES_hh_num_in!D32)</f>
        <v>1330.0651559895948</v>
      </c>
      <c r="E32" s="77">
        <f>IF(RES_hh_fec_in!E32=0,0,1000*11630*RES_hh_fec_in!E32/RES_hh_num_in!E32)</f>
        <v>996.96264758953214</v>
      </c>
      <c r="F32" s="77">
        <f>IF(RES_hh_fec_in!F32=0,0,1000*11630*RES_hh_fec_in!F32/RES_hh_num_in!F32)</f>
        <v>1234.0888484877257</v>
      </c>
      <c r="G32" s="77">
        <f>IF(RES_hh_fec_in!G32=0,0,1000*11630*RES_hh_fec_in!G32/RES_hh_num_in!G32)</f>
        <v>1289.1713395698237</v>
      </c>
      <c r="H32" s="77">
        <f>IF(RES_hh_fec_in!H32=0,0,1000*11630*RES_hh_fec_in!H32/RES_hh_num_in!H32)</f>
        <v>1379.2589031271623</v>
      </c>
      <c r="I32" s="77">
        <f>IF(RES_hh_fec_in!I32=0,0,1000*11630*RES_hh_fec_in!I32/RES_hh_num_in!I32)</f>
        <v>1217.9194883935572</v>
      </c>
      <c r="J32" s="77">
        <f>IF(RES_hh_fec_in!J32=0,0,1000*11630*RES_hh_fec_in!J32/RES_hh_num_in!J32)</f>
        <v>1388.8427961640809</v>
      </c>
      <c r="K32" s="77">
        <f>IF(RES_hh_fec_in!K32=0,0,1000*11630*RES_hh_fec_in!K32/RES_hh_num_in!K32)</f>
        <v>1142.4564464314501</v>
      </c>
      <c r="L32" s="77">
        <f>IF(RES_hh_fec_in!L32=0,0,1000*11630*RES_hh_fec_in!L32/RES_hh_num_in!L32)</f>
        <v>1170.9718716613618</v>
      </c>
      <c r="M32" s="77">
        <f>IF(RES_hh_fec_in!M32=0,0,1000*11630*RES_hh_fec_in!M32/RES_hh_num_in!M32)</f>
        <v>1141.4587212586509</v>
      </c>
      <c r="N32" s="77">
        <f>IF(RES_hh_fec_in!N32=0,0,1000*11630*RES_hh_fec_in!N32/RES_hh_num_in!N32)</f>
        <v>1109.5790927500493</v>
      </c>
      <c r="O32" s="77">
        <f>IF(RES_hh_fec_in!O32=0,0,1000*11630*RES_hh_fec_in!O32/RES_hh_num_in!O32)</f>
        <v>1038.5881156663645</v>
      </c>
      <c r="P32" s="77">
        <f>IF(RES_hh_fec_in!P32=0,0,1000*11630*RES_hh_fec_in!P32/RES_hh_num_in!P32)</f>
        <v>999.25742703039089</v>
      </c>
      <c r="Q32" s="77">
        <f>IF(RES_hh_fec_in!Q32=0,0,1000*11630*RES_hh_fec_in!Q32/RES_hh_num_in!Q32)</f>
        <v>996.52683551404095</v>
      </c>
      <c r="R32" s="77">
        <f>IF(RES_hh_fec_in!R32=0,0,1000*11630*RES_hh_fec_in!R32/RES_hh_num_in!R32)</f>
        <v>989.53325426879917</v>
      </c>
      <c r="S32" s="77">
        <f>IF(RES_hh_fec_in!S32=0,0,1000*11630*RES_hh_fec_in!S32/RES_hh_num_in!S32)</f>
        <v>968.91708139478726</v>
      </c>
      <c r="T32" s="77">
        <f>IF(RES_hh_fec_in!T32=0,0,1000*11630*RES_hh_fec_in!T32/RES_hh_num_in!T32)</f>
        <v>937.67124725704321</v>
      </c>
      <c r="U32" s="77">
        <f>IF(RES_hh_fec_in!U32=0,0,1000*11630*RES_hh_fec_in!U32/RES_hh_num_in!U32)</f>
        <v>922.39036248436366</v>
      </c>
      <c r="V32" s="77">
        <f>IF(RES_hh_fec_in!V32=0,0,1000*11630*RES_hh_fec_in!V32/RES_hh_num_in!V32)</f>
        <v>890.47885475302803</v>
      </c>
      <c r="W32" s="77">
        <f>IF(RES_hh_fec_in!W32=0,0,1000*11630*RES_hh_fec_in!W32/RES_hh_num_in!W32)</f>
        <v>958.98792102914388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8585.0795623012818</v>
      </c>
      <c r="D3" s="65">
        <f>IF(RES_hh_tes_in!D3=0,0,1000*11630*RES_hh_tes_in!D3/RES_hh_num_in!D3)</f>
        <v>8638.0895721980014</v>
      </c>
      <c r="E3" s="65">
        <f>IF(RES_hh_tes_in!E3=0,0,1000*11630*RES_hh_tes_in!E3/RES_hh_num_in!E3)</f>
        <v>10346.752654840349</v>
      </c>
      <c r="F3" s="65">
        <f>IF(RES_hh_tes_in!F3=0,0,1000*11630*RES_hh_tes_in!F3/RES_hh_num_in!F3)</f>
        <v>10014.711231380246</v>
      </c>
      <c r="G3" s="65">
        <f>IF(RES_hh_tes_in!G3=0,0,1000*11630*RES_hh_tes_in!G3/RES_hh_num_in!G3)</f>
        <v>10737.420308969311</v>
      </c>
      <c r="H3" s="65">
        <f>IF(RES_hh_tes_in!H3=0,0,1000*11630*RES_hh_tes_in!H3/RES_hh_num_in!H3)</f>
        <v>10944.191947848774</v>
      </c>
      <c r="I3" s="65">
        <f>IF(RES_hh_tes_in!I3=0,0,1000*11630*RES_hh_tes_in!I3/RES_hh_num_in!I3)</f>
        <v>11102.923767443608</v>
      </c>
      <c r="J3" s="65">
        <f>IF(RES_hh_tes_in!J3=0,0,1000*11630*RES_hh_tes_in!J3/RES_hh_num_in!J3)</f>
        <v>10671.112796297019</v>
      </c>
      <c r="K3" s="65">
        <f>IF(RES_hh_tes_in!K3=0,0,1000*11630*RES_hh_tes_in!K3/RES_hh_num_in!K3)</f>
        <v>10701.535817766053</v>
      </c>
      <c r="L3" s="65">
        <f>IF(RES_hh_tes_in!L3=0,0,1000*11630*RES_hh_tes_in!L3/RES_hh_num_in!L3)</f>
        <v>10771.604659371782</v>
      </c>
      <c r="M3" s="65">
        <f>IF(RES_hh_tes_in!M3=0,0,1000*11630*RES_hh_tes_in!M3/RES_hh_num_in!M3)</f>
        <v>10575.667195098118</v>
      </c>
      <c r="N3" s="65">
        <f>IF(RES_hh_tes_in!N3=0,0,1000*11630*RES_hh_tes_in!N3/RES_hh_num_in!N3)</f>
        <v>10375.458777816772</v>
      </c>
      <c r="O3" s="65">
        <f>IF(RES_hh_tes_in!O3=0,0,1000*11630*RES_hh_tes_in!O3/RES_hh_num_in!O3)</f>
        <v>9687.6424975670889</v>
      </c>
      <c r="P3" s="65">
        <f>IF(RES_hh_tes_in!P3=0,0,1000*11630*RES_hh_tes_in!P3/RES_hh_num_in!P3)</f>
        <v>8424.0535735593785</v>
      </c>
      <c r="Q3" s="65">
        <f>IF(RES_hh_tes_in!Q3=0,0,1000*11630*RES_hh_tes_in!Q3/RES_hh_num_in!Q3)</f>
        <v>8971.8658705413272</v>
      </c>
      <c r="R3" s="65">
        <f>IF(RES_hh_tes_in!R3=0,0,1000*11630*RES_hh_tes_in!R3/RES_hh_num_in!R3)</f>
        <v>8904.0677238802928</v>
      </c>
      <c r="S3" s="65">
        <f>IF(RES_hh_tes_in!S3=0,0,1000*11630*RES_hh_tes_in!S3/RES_hh_num_in!S3)</f>
        <v>8373.6049097466275</v>
      </c>
      <c r="T3" s="65">
        <f>IF(RES_hh_tes_in!T3=0,0,1000*11630*RES_hh_tes_in!T3/RES_hh_num_in!T3)</f>
        <v>8240.188347382471</v>
      </c>
      <c r="U3" s="65">
        <f>IF(RES_hh_tes_in!U3=0,0,1000*11630*RES_hh_tes_in!U3/RES_hh_num_in!U3)</f>
        <v>7268.5930368991076</v>
      </c>
      <c r="V3" s="65">
        <f>IF(RES_hh_tes_in!V3=0,0,1000*11630*RES_hh_tes_in!V3/RES_hh_num_in!V3)</f>
        <v>7752.4053449358735</v>
      </c>
      <c r="W3" s="65">
        <f>IF(RES_hh_tes_in!W3=0,0,1000*11630*RES_hh_tes_in!W3/RES_hh_num_in!W3)</f>
        <v>8508.121302389176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6531.9567137783688</v>
      </c>
      <c r="D4" s="69">
        <f>IF(RES_hh_tes_in!D4=0,0,1000*11630*RES_hh_tes_in!D4/RES_hh_num_in!D4)</f>
        <v>6470.8199939413853</v>
      </c>
      <c r="E4" s="69">
        <f>IF(RES_hh_tes_in!E4=0,0,1000*11630*RES_hh_tes_in!E4/RES_hh_num_in!E4)</f>
        <v>7434.5382879554818</v>
      </c>
      <c r="F4" s="69">
        <f>IF(RES_hh_tes_in!F4=0,0,1000*11630*RES_hh_tes_in!F4/RES_hh_num_in!F4)</f>
        <v>7479.4091719351927</v>
      </c>
      <c r="G4" s="69">
        <f>IF(RES_hh_tes_in!G4=0,0,1000*11630*RES_hh_tes_in!G4/RES_hh_num_in!G4)</f>
        <v>8069.1621756826426</v>
      </c>
      <c r="H4" s="69">
        <f>IF(RES_hh_tes_in!H4=0,0,1000*11630*RES_hh_tes_in!H4/RES_hh_num_in!H4)</f>
        <v>7435.1123286767661</v>
      </c>
      <c r="I4" s="69">
        <f>IF(RES_hh_tes_in!I4=0,0,1000*11630*RES_hh_tes_in!I4/RES_hh_num_in!I4)</f>
        <v>7100.2233670951973</v>
      </c>
      <c r="J4" s="69">
        <f>IF(RES_hh_tes_in!J4=0,0,1000*11630*RES_hh_tes_in!J4/RES_hh_num_in!J4)</f>
        <v>7387.1936285290058</v>
      </c>
      <c r="K4" s="69">
        <f>IF(RES_hh_tes_in!K4=0,0,1000*11630*RES_hh_tes_in!K4/RES_hh_num_in!K4)</f>
        <v>7581.634417650871</v>
      </c>
      <c r="L4" s="69">
        <f>IF(RES_hh_tes_in!L4=0,0,1000*11630*RES_hh_tes_in!L4/RES_hh_num_in!L4)</f>
        <v>8139.7332958923098</v>
      </c>
      <c r="M4" s="69">
        <f>IF(RES_hh_tes_in!M4=0,0,1000*11630*RES_hh_tes_in!M4/RES_hh_num_in!M4)</f>
        <v>7804.1954448635297</v>
      </c>
      <c r="N4" s="69">
        <f>IF(RES_hh_tes_in!N4=0,0,1000*11630*RES_hh_tes_in!N4/RES_hh_num_in!N4)</f>
        <v>7542.4499049894612</v>
      </c>
      <c r="O4" s="69">
        <f>IF(RES_hh_tes_in!O4=0,0,1000*11630*RES_hh_tes_in!O4/RES_hh_num_in!O4)</f>
        <v>7378.7136408068109</v>
      </c>
      <c r="P4" s="69">
        <f>IF(RES_hh_tes_in!P4=0,0,1000*11630*RES_hh_tes_in!P4/RES_hh_num_in!P4)</f>
        <v>6205.1257992916853</v>
      </c>
      <c r="Q4" s="69">
        <f>IF(RES_hh_tes_in!Q4=0,0,1000*11630*RES_hh_tes_in!Q4/RES_hh_num_in!Q4)</f>
        <v>6816.0772027401954</v>
      </c>
      <c r="R4" s="69">
        <f>IF(RES_hh_tes_in!R4=0,0,1000*11630*RES_hh_tes_in!R4/RES_hh_num_in!R4)</f>
        <v>6556.965095890152</v>
      </c>
      <c r="S4" s="69">
        <f>IF(RES_hh_tes_in!S4=0,0,1000*11630*RES_hh_tes_in!S4/RES_hh_num_in!S4)</f>
        <v>6253.813376209102</v>
      </c>
      <c r="T4" s="69">
        <f>IF(RES_hh_tes_in!T4=0,0,1000*11630*RES_hh_tes_in!T4/RES_hh_num_in!T4)</f>
        <v>5759.310540129678</v>
      </c>
      <c r="U4" s="69">
        <f>IF(RES_hh_tes_in!U4=0,0,1000*11630*RES_hh_tes_in!U4/RES_hh_num_in!U4)</f>
        <v>5353.1922325958622</v>
      </c>
      <c r="V4" s="69">
        <f>IF(RES_hh_tes_in!V4=0,0,1000*11630*RES_hh_tes_in!V4/RES_hh_num_in!V4)</f>
        <v>5008.3639610472492</v>
      </c>
      <c r="W4" s="69">
        <f>IF(RES_hh_tes_in!W4=0,0,1000*11630*RES_hh_tes_in!W4/RES_hh_num_in!W4)</f>
        <v>4769.2700167206704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4338.1254567785463</v>
      </c>
      <c r="D5" s="72">
        <f>IF(RES_hh_tes_in!D5=0,0,1000*11630*RES_hh_tes_in!D5/RES_hh_num_in!D5)</f>
        <v>6357.3488282639846</v>
      </c>
      <c r="E5" s="72">
        <f>IF(RES_hh_tes_in!E5=0,0,1000*11630*RES_hh_tes_in!E5/RES_hh_num_in!E5)</f>
        <v>8533.7767422861161</v>
      </c>
      <c r="F5" s="72">
        <f>IF(RES_hh_tes_in!F5=0,0,1000*11630*RES_hh_tes_in!F5/RES_hh_num_in!F5)</f>
        <v>6286.1715194917469</v>
      </c>
      <c r="G5" s="72">
        <f>IF(RES_hh_tes_in!G5=0,0,1000*11630*RES_hh_tes_in!G5/RES_hh_num_in!G5)</f>
        <v>9360.3026552142837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4999.4766117697782</v>
      </c>
      <c r="L5" s="72">
        <f>IF(RES_hh_tes_in!L5=0,0,1000*11630*RES_hh_tes_in!L5/RES_hh_num_in!L5)</f>
        <v>10221.672594409943</v>
      </c>
      <c r="M5" s="72">
        <f>IF(RES_hh_tes_in!M5=0,0,1000*11630*RES_hh_tes_in!M5/RES_hh_num_in!M5)</f>
        <v>7496.4405421990186</v>
      </c>
      <c r="N5" s="72">
        <f>IF(RES_hh_tes_in!N5=0,0,1000*11630*RES_hh_tes_in!N5/RES_hh_num_in!N5)</f>
        <v>6350.2573726229293</v>
      </c>
      <c r="O5" s="72">
        <f>IF(RES_hh_tes_in!O5=0,0,1000*11630*RES_hh_tes_in!O5/RES_hh_num_in!O5)</f>
        <v>8989.4856226127686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7020.6860782397825</v>
      </c>
      <c r="T5" s="72">
        <f>IF(RES_hh_tes_in!T5=0,0,1000*11630*RES_hh_tes_in!T5/RES_hh_num_in!T5)</f>
        <v>5072.3781992186314</v>
      </c>
      <c r="U5" s="72">
        <f>IF(RES_hh_tes_in!U5=0,0,1000*11630*RES_hh_tes_in!U5/RES_hh_num_in!U5)</f>
        <v>5620.4360878287207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7326.8027177026379</v>
      </c>
      <c r="H6" s="72">
        <f>IF(RES_hh_tes_in!H6=0,0,1000*11630*RES_hh_tes_in!H6/RES_hh_num_in!H6)</f>
        <v>8898.6220122054801</v>
      </c>
      <c r="I6" s="72">
        <f>IF(RES_hh_tes_in!I6=0,0,1000*11630*RES_hh_tes_in!I6/RES_hh_num_in!I6)</f>
        <v>2899.5177650869873</v>
      </c>
      <c r="J6" s="72">
        <f>IF(RES_hh_tes_in!J6=0,0,1000*11630*RES_hh_tes_in!J6/RES_hh_num_in!J6)</f>
        <v>12513.131778227678</v>
      </c>
      <c r="K6" s="72">
        <f>IF(RES_hh_tes_in!K6=0,0,1000*11630*RES_hh_tes_in!K6/RES_hh_num_in!K6)</f>
        <v>6773.335552302784</v>
      </c>
      <c r="L6" s="72">
        <f>IF(RES_hh_tes_in!L6=0,0,1000*11630*RES_hh_tes_in!L6/RES_hh_num_in!L6)</f>
        <v>7427.3651368373748</v>
      </c>
      <c r="M6" s="72">
        <f>IF(RES_hh_tes_in!M6=0,0,1000*11630*RES_hh_tes_in!M6/RES_hh_num_in!M6)</f>
        <v>0</v>
      </c>
      <c r="N6" s="72">
        <f>IF(RES_hh_tes_in!N6=0,0,1000*11630*RES_hh_tes_in!N6/RES_hh_num_in!N6)</f>
        <v>7525.0003960979984</v>
      </c>
      <c r="O6" s="72">
        <f>IF(RES_hh_tes_in!O6=0,0,1000*11630*RES_hh_tes_in!O6/RES_hh_num_in!O6)</f>
        <v>7201.2534256560548</v>
      </c>
      <c r="P6" s="72">
        <f>IF(RES_hh_tes_in!P6=0,0,1000*11630*RES_hh_tes_in!P6/RES_hh_num_in!P6)</f>
        <v>0</v>
      </c>
      <c r="Q6" s="72">
        <f>IF(RES_hh_tes_in!Q6=0,0,1000*11630*RES_hh_tes_in!Q6/RES_hh_num_in!Q6)</f>
        <v>7207.8227885204778</v>
      </c>
      <c r="R6" s="72">
        <f>IF(RES_hh_tes_in!R6=0,0,1000*11630*RES_hh_tes_in!R6/RES_hh_num_in!R6)</f>
        <v>6676.294471788392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5213.682189619517</v>
      </c>
      <c r="V6" s="72">
        <f>IF(RES_hh_tes_in!V6=0,0,1000*11630*RES_hh_tes_in!V6/RES_hh_num_in!V6)</f>
        <v>4870.9623344344946</v>
      </c>
      <c r="W6" s="72">
        <f>IF(RES_hh_tes_in!W6=0,0,1000*11630*RES_hh_tes_in!W6/RES_hh_num_in!W6)</f>
        <v>4563.5114469948921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5946.3258605776518</v>
      </c>
      <c r="D7" s="72">
        <f>IF(RES_hh_tes_in!D7=0,0,1000*11630*RES_hh_tes_in!D7/RES_hh_num_in!D7)</f>
        <v>6779.603733130687</v>
      </c>
      <c r="E7" s="72">
        <f>IF(RES_hh_tes_in!E7=0,0,1000*11630*RES_hh_tes_in!E7/RES_hh_num_in!E7)</f>
        <v>7246.5178527948037</v>
      </c>
      <c r="F7" s="72">
        <f>IF(RES_hh_tes_in!F7=0,0,1000*11630*RES_hh_tes_in!F7/RES_hh_num_in!F7)</f>
        <v>7579.8809230855604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7417.4482149322275</v>
      </c>
      <c r="L7" s="72">
        <f>IF(RES_hh_tes_in!L7=0,0,1000*11630*RES_hh_tes_in!L7/RES_hh_num_in!L7)</f>
        <v>7885.5728063076931</v>
      </c>
      <c r="M7" s="72">
        <f>IF(RES_hh_tes_in!M7=0,0,1000*11630*RES_hh_tes_in!M7/RES_hh_num_in!M7)</f>
        <v>7902.1256731080139</v>
      </c>
      <c r="N7" s="72">
        <f>IF(RES_hh_tes_in!N7=0,0,1000*11630*RES_hh_tes_in!N7/RES_hh_num_in!N7)</f>
        <v>7191.4540182664196</v>
      </c>
      <c r="O7" s="72">
        <f>IF(RES_hh_tes_in!O7=0,0,1000*11630*RES_hh_tes_in!O7/RES_hh_num_in!O7)</f>
        <v>6963.6507481614708</v>
      </c>
      <c r="P7" s="72">
        <f>IF(RES_hh_tes_in!P7=0,0,1000*11630*RES_hh_tes_in!P7/RES_hh_num_in!P7)</f>
        <v>5634.5608823015218</v>
      </c>
      <c r="Q7" s="72">
        <f>IF(RES_hh_tes_in!Q7=0,0,1000*11630*RES_hh_tes_in!Q7/RES_hh_num_in!Q7)</f>
        <v>6843.1586798831313</v>
      </c>
      <c r="R7" s="72">
        <f>IF(RES_hh_tes_in!R7=0,0,1000*11630*RES_hh_tes_in!R7/RES_hh_num_in!R7)</f>
        <v>6615.6061739298102</v>
      </c>
      <c r="S7" s="72">
        <f>IF(RES_hh_tes_in!S7=0,0,1000*11630*RES_hh_tes_in!S7/RES_hh_num_in!S7)</f>
        <v>6597.4295305051037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6392.9999422821948</v>
      </c>
      <c r="D8" s="72">
        <f>IF(RES_hh_tes_in!D8=0,0,1000*11630*RES_hh_tes_in!D8/RES_hh_num_in!D8)</f>
        <v>6251.1566909990006</v>
      </c>
      <c r="E8" s="72">
        <f>IF(RES_hh_tes_in!E8=0,0,1000*11630*RES_hh_tes_in!E8/RES_hh_num_in!E8)</f>
        <v>7320.4464998433214</v>
      </c>
      <c r="F8" s="72">
        <f>IF(RES_hh_tes_in!F8=0,0,1000*11630*RES_hh_tes_in!F8/RES_hh_num_in!F8)</f>
        <v>7235.8582992778001</v>
      </c>
      <c r="G8" s="72">
        <f>IF(RES_hh_tes_in!G8=0,0,1000*11630*RES_hh_tes_in!G8/RES_hh_num_in!G8)</f>
        <v>7922.7888789261842</v>
      </c>
      <c r="H8" s="72">
        <f>IF(RES_hh_tes_in!H8=0,0,1000*11630*RES_hh_tes_in!H8/RES_hh_num_in!H8)</f>
        <v>7337.3747650926534</v>
      </c>
      <c r="I8" s="72">
        <f>IF(RES_hh_tes_in!I8=0,0,1000*11630*RES_hh_tes_in!I8/RES_hh_num_in!I8)</f>
        <v>6842.4182241762537</v>
      </c>
      <c r="J8" s="72">
        <f>IF(RES_hh_tes_in!J8=0,0,1000*11630*RES_hh_tes_in!J8/RES_hh_num_in!J8)</f>
        <v>7298.2350624667197</v>
      </c>
      <c r="K8" s="72">
        <f>IF(RES_hh_tes_in!K8=0,0,1000*11630*RES_hh_tes_in!K8/RES_hh_num_in!K8)</f>
        <v>7534.316569889017</v>
      </c>
      <c r="L8" s="72">
        <f>IF(RES_hh_tes_in!L8=0,0,1000*11630*RES_hh_tes_in!L8/RES_hh_num_in!L8)</f>
        <v>8083.1238762366902</v>
      </c>
      <c r="M8" s="72">
        <f>IF(RES_hh_tes_in!M8=0,0,1000*11630*RES_hh_tes_in!M8/RES_hh_num_in!M8)</f>
        <v>7624.1938363434238</v>
      </c>
      <c r="N8" s="72">
        <f>IF(RES_hh_tes_in!N8=0,0,1000*11630*RES_hh_tes_in!N8/RES_hh_num_in!N8)</f>
        <v>7328.4499116288771</v>
      </c>
      <c r="O8" s="72">
        <f>IF(RES_hh_tes_in!O8=0,0,1000*11630*RES_hh_tes_in!O8/RES_hh_num_in!O8)</f>
        <v>7172.5401541092297</v>
      </c>
      <c r="P8" s="72">
        <f>IF(RES_hh_tes_in!P8=0,0,1000*11630*RES_hh_tes_in!P8/RES_hh_num_in!P8)</f>
        <v>6137.8517148774645</v>
      </c>
      <c r="Q8" s="72">
        <f>IF(RES_hh_tes_in!Q8=0,0,1000*11630*RES_hh_tes_in!Q8/RES_hh_num_in!Q8)</f>
        <v>6361.9221679748007</v>
      </c>
      <c r="R8" s="72">
        <f>IF(RES_hh_tes_in!R8=0,0,1000*11630*RES_hh_tes_in!R8/RES_hh_num_in!R8)</f>
        <v>6389.5795827761485</v>
      </c>
      <c r="S8" s="72">
        <f>IF(RES_hh_tes_in!S8=0,0,1000*11630*RES_hh_tes_in!S8/RES_hh_num_in!S8)</f>
        <v>6186.0162473097344</v>
      </c>
      <c r="T8" s="72">
        <f>IF(RES_hh_tes_in!T8=0,0,1000*11630*RES_hh_tes_in!T8/RES_hh_num_in!T8)</f>
        <v>5656.9758527542863</v>
      </c>
      <c r="U8" s="72">
        <f>IF(RES_hh_tes_in!U8=0,0,1000*11630*RES_hh_tes_in!U8/RES_hh_num_in!U8)</f>
        <v>5215.4664336822798</v>
      </c>
      <c r="V8" s="72">
        <f>IF(RES_hh_tes_in!V8=0,0,1000*11630*RES_hh_tes_in!V8/RES_hh_num_in!V8)</f>
        <v>5121.6680383417906</v>
      </c>
      <c r="W8" s="72">
        <f>IF(RES_hh_tes_in!W8=0,0,1000*11630*RES_hh_tes_in!W8/RES_hh_num_in!W8)</f>
        <v>4665.5373189637439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6586.2387388746347</v>
      </c>
      <c r="D9" s="72">
        <f>IF(RES_hh_tes_in!D9=0,0,1000*11630*RES_hh_tes_in!D9/RES_hh_num_in!D9)</f>
        <v>6326.2813201632107</v>
      </c>
      <c r="E9" s="72">
        <f>IF(RES_hh_tes_in!E9=0,0,1000*11630*RES_hh_tes_in!E9/RES_hh_num_in!E9)</f>
        <v>7416.2297475612413</v>
      </c>
      <c r="F9" s="72">
        <f>IF(RES_hh_tes_in!F9=0,0,1000*11630*RES_hh_tes_in!F9/RES_hh_num_in!F9)</f>
        <v>7389.8275288001869</v>
      </c>
      <c r="G9" s="72">
        <f>IF(RES_hh_tes_in!G9=0,0,1000*11630*RES_hh_tes_in!G9/RES_hh_num_in!G9)</f>
        <v>7947.2148742501795</v>
      </c>
      <c r="H9" s="72">
        <f>IF(RES_hh_tes_in!H9=0,0,1000*11630*RES_hh_tes_in!H9/RES_hh_num_in!H9)</f>
        <v>7380.4676921308965</v>
      </c>
      <c r="I9" s="72">
        <f>IF(RES_hh_tes_in!I9=0,0,1000*11630*RES_hh_tes_in!I9/RES_hh_num_in!I9)</f>
        <v>7108.5969116095057</v>
      </c>
      <c r="J9" s="72">
        <f>IF(RES_hh_tes_in!J9=0,0,1000*11630*RES_hh_tes_in!J9/RES_hh_num_in!J9)</f>
        <v>7211.7359808315778</v>
      </c>
      <c r="K9" s="72">
        <f>IF(RES_hh_tes_in!K9=0,0,1000*11630*RES_hh_tes_in!K9/RES_hh_num_in!K9)</f>
        <v>7469.0122198684867</v>
      </c>
      <c r="L9" s="72">
        <f>IF(RES_hh_tes_in!L9=0,0,1000*11630*RES_hh_tes_in!L9/RES_hh_num_in!L9)</f>
        <v>8014.7436891456555</v>
      </c>
      <c r="M9" s="72">
        <f>IF(RES_hh_tes_in!M9=0,0,1000*11630*RES_hh_tes_in!M9/RES_hh_num_in!M9)</f>
        <v>7714.1642858069208</v>
      </c>
      <c r="N9" s="72">
        <f>IF(RES_hh_tes_in!N9=0,0,1000*11630*RES_hh_tes_in!N9/RES_hh_num_in!N9)</f>
        <v>7535.6104385838335</v>
      </c>
      <c r="O9" s="72">
        <f>IF(RES_hh_tes_in!O9=0,0,1000*11630*RES_hh_tes_in!O9/RES_hh_num_in!O9)</f>
        <v>7344.3584667174628</v>
      </c>
      <c r="P9" s="72">
        <f>IF(RES_hh_tes_in!P9=0,0,1000*11630*RES_hh_tes_in!P9/RES_hh_num_in!P9)</f>
        <v>6162.0014946370511</v>
      </c>
      <c r="Q9" s="72">
        <f>IF(RES_hh_tes_in!Q9=0,0,1000*11630*RES_hh_tes_in!Q9/RES_hh_num_in!Q9)</f>
        <v>6848.9822925401131</v>
      </c>
      <c r="R9" s="72">
        <f>IF(RES_hh_tes_in!R9=0,0,1000*11630*RES_hh_tes_in!R9/RES_hh_num_in!R9)</f>
        <v>6510.8044523001663</v>
      </c>
      <c r="S9" s="72">
        <f>IF(RES_hh_tes_in!S9=0,0,1000*11630*RES_hh_tes_in!S9/RES_hh_num_in!S9)</f>
        <v>6138.9950408495033</v>
      </c>
      <c r="T9" s="72">
        <f>IF(RES_hh_tes_in!T9=0,0,1000*11630*RES_hh_tes_in!T9/RES_hh_num_in!T9)</f>
        <v>5700.6658573944587</v>
      </c>
      <c r="U9" s="72">
        <f>IF(RES_hh_tes_in!U9=0,0,1000*11630*RES_hh_tes_in!U9/RES_hh_num_in!U9)</f>
        <v>5304.4105875663054</v>
      </c>
      <c r="V9" s="72">
        <f>IF(RES_hh_tes_in!V9=0,0,1000*11630*RES_hh_tes_in!V9/RES_hh_num_in!V9)</f>
        <v>5014.9254187015167</v>
      </c>
      <c r="W9" s="72">
        <f>IF(RES_hh_tes_in!W9=0,0,1000*11630*RES_hh_tes_in!W9/RES_hh_num_in!W9)</f>
        <v>4668.4362939155517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6398.6368275026916</v>
      </c>
      <c r="D11" s="72">
        <f>IF(RES_hh_tes_in!D11=0,0,1000*11630*RES_hh_tes_in!D11/RES_hh_num_in!D11)</f>
        <v>6505.2130577883763</v>
      </c>
      <c r="E11" s="72">
        <f>IF(RES_hh_tes_in!E11=0,0,1000*11630*RES_hh_tes_in!E11/RES_hh_num_in!E11)</f>
        <v>7382.8243012811126</v>
      </c>
      <c r="F11" s="72">
        <f>IF(RES_hh_tes_in!F11=0,0,1000*11630*RES_hh_tes_in!F11/RES_hh_num_in!F11)</f>
        <v>7450.5973466912537</v>
      </c>
      <c r="G11" s="72">
        <f>IF(RES_hh_tes_in!G11=0,0,1000*11630*RES_hh_tes_in!G11/RES_hh_num_in!G11)</f>
        <v>8064.9111430832945</v>
      </c>
      <c r="H11" s="72">
        <f>IF(RES_hh_tes_in!H11=0,0,1000*11630*RES_hh_tes_in!H11/RES_hh_num_in!H11)</f>
        <v>7352.7938970342575</v>
      </c>
      <c r="I11" s="72">
        <f>IF(RES_hh_tes_in!I11=0,0,1000*11630*RES_hh_tes_in!I11/RES_hh_num_in!I11)</f>
        <v>7008.9962769639833</v>
      </c>
      <c r="J11" s="72">
        <f>IF(RES_hh_tes_in!J11=0,0,1000*11630*RES_hh_tes_in!J11/RES_hh_num_in!J11)</f>
        <v>7370.9358785273225</v>
      </c>
      <c r="K11" s="72">
        <f>IF(RES_hh_tes_in!K11=0,0,1000*11630*RES_hh_tes_in!K11/RES_hh_num_in!K11)</f>
        <v>7568.9562137364728</v>
      </c>
      <c r="L11" s="72">
        <f>IF(RES_hh_tes_in!L11=0,0,1000*11630*RES_hh_tes_in!L11/RES_hh_num_in!L11)</f>
        <v>8096.3054449353631</v>
      </c>
      <c r="M11" s="72">
        <f>IF(RES_hh_tes_in!M11=0,0,1000*11630*RES_hh_tes_in!M11/RES_hh_num_in!M11)</f>
        <v>7856.7958071313178</v>
      </c>
      <c r="N11" s="72">
        <f>IF(RES_hh_tes_in!N11=0,0,1000*11630*RES_hh_tes_in!N11/RES_hh_num_in!N11)</f>
        <v>7405.2779482466785</v>
      </c>
      <c r="O11" s="72">
        <f>IF(RES_hh_tes_in!O11=0,0,1000*11630*RES_hh_tes_in!O11/RES_hh_num_in!O11)</f>
        <v>7463.6869415569645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6536.7455390379682</v>
      </c>
      <c r="R11" s="72">
        <f>IF(RES_hh_tes_in!R11=0,0,1000*11630*RES_hh_tes_in!R11/RES_hh_num_in!R11)</f>
        <v>6459.2267799186438</v>
      </c>
      <c r="S11" s="72">
        <f>IF(RES_hh_tes_in!S11=0,0,1000*11630*RES_hh_tes_in!S11/RES_hh_num_in!S11)</f>
        <v>6156.6092179218876</v>
      </c>
      <c r="T11" s="72">
        <f>IF(RES_hh_tes_in!T11=0,0,1000*11630*RES_hh_tes_in!T11/RES_hh_num_in!T11)</f>
        <v>5617.3436269728873</v>
      </c>
      <c r="U11" s="72">
        <f>IF(RES_hh_tes_in!U11=0,0,1000*11630*RES_hh_tes_in!U11/RES_hh_num_in!U11)</f>
        <v>5254.0955136657258</v>
      </c>
      <c r="V11" s="72">
        <f>IF(RES_hh_tes_in!V11=0,0,1000*11630*RES_hh_tes_in!V11/RES_hh_num_in!V11)</f>
        <v>5071.7080924637994</v>
      </c>
      <c r="W11" s="72">
        <f>IF(RES_hh_tes_in!W11=0,0,1000*11630*RES_hh_tes_in!W11/RES_hh_num_in!W11)</f>
        <v>4642.5956698955788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6877.9260040762774</v>
      </c>
      <c r="D12" s="72">
        <f>IF(RES_hh_tes_in!D12=0,0,1000*11630*RES_hh_tes_in!D12/RES_hh_num_in!D12)</f>
        <v>6026.43576759606</v>
      </c>
      <c r="E12" s="72">
        <f>IF(RES_hh_tes_in!E12=0,0,1000*11630*RES_hh_tes_in!E12/RES_hh_num_in!E12)</f>
        <v>6232.481129853838</v>
      </c>
      <c r="F12" s="72">
        <f>IF(RES_hh_tes_in!F12=0,0,1000*11630*RES_hh_tes_in!F12/RES_hh_num_in!F12)</f>
        <v>7884.5032044538102</v>
      </c>
      <c r="G12" s="72">
        <f>IF(RES_hh_tes_in!G12=0,0,1000*11630*RES_hh_tes_in!G12/RES_hh_num_in!G12)</f>
        <v>8249.4720167014002</v>
      </c>
      <c r="H12" s="72">
        <f>IF(RES_hh_tes_in!H12=0,0,1000*11630*RES_hh_tes_in!H12/RES_hh_num_in!H12)</f>
        <v>6560.3791425409318</v>
      </c>
      <c r="I12" s="72">
        <f>IF(RES_hh_tes_in!I12=0,0,1000*11630*RES_hh_tes_in!I12/RES_hh_num_in!I12)</f>
        <v>7442.9091954732612</v>
      </c>
      <c r="J12" s="72">
        <f>IF(RES_hh_tes_in!J12=0,0,1000*11630*RES_hh_tes_in!J12/RES_hh_num_in!J12)</f>
        <v>7563.684593554518</v>
      </c>
      <c r="K12" s="72">
        <f>IF(RES_hh_tes_in!K12=0,0,1000*11630*RES_hh_tes_in!K12/RES_hh_num_in!K12)</f>
        <v>7746.7692284981385</v>
      </c>
      <c r="L12" s="72">
        <f>IF(RES_hh_tes_in!L12=0,0,1000*11630*RES_hh_tes_in!L12/RES_hh_num_in!L12)</f>
        <v>8467.3692971285545</v>
      </c>
      <c r="M12" s="72">
        <f>IF(RES_hh_tes_in!M12=0,0,1000*11630*RES_hh_tes_in!M12/RES_hh_num_in!M12)</f>
        <v>7678.1533317931626</v>
      </c>
      <c r="N12" s="72">
        <f>IF(RES_hh_tes_in!N12=0,0,1000*11630*RES_hh_tes_in!N12/RES_hh_num_in!N12)</f>
        <v>7561.0239253117534</v>
      </c>
      <c r="O12" s="72">
        <f>IF(RES_hh_tes_in!O12=0,0,1000*11630*RES_hh_tes_in!O12/RES_hh_num_in!O12)</f>
        <v>7471.5606916581655</v>
      </c>
      <c r="P12" s="72">
        <f>IF(RES_hh_tes_in!P12=0,0,1000*11630*RES_hh_tes_in!P12/RES_hh_num_in!P12)</f>
        <v>5890.2790734114842</v>
      </c>
      <c r="Q12" s="72">
        <f>IF(RES_hh_tes_in!Q12=0,0,1000*11630*RES_hh_tes_in!Q12/RES_hh_num_in!Q12)</f>
        <v>6723.6395399581734</v>
      </c>
      <c r="R12" s="72">
        <f>IF(RES_hh_tes_in!R12=0,0,1000*11630*RES_hh_tes_in!R12/RES_hh_num_in!R12)</f>
        <v>6653.5160925704658</v>
      </c>
      <c r="S12" s="72">
        <f>IF(RES_hh_tes_in!S12=0,0,1000*11630*RES_hh_tes_in!S12/RES_hh_num_in!S12)</f>
        <v>6313.8538896084347</v>
      </c>
      <c r="T12" s="72">
        <f>IF(RES_hh_tes_in!T12=0,0,1000*11630*RES_hh_tes_in!T12/RES_hh_num_in!T12)</f>
        <v>5730.7643492421512</v>
      </c>
      <c r="U12" s="72">
        <f>IF(RES_hh_tes_in!U12=0,0,1000*11630*RES_hh_tes_in!U12/RES_hh_num_in!U12)</f>
        <v>5266.4877967965867</v>
      </c>
      <c r="V12" s="72">
        <f>IF(RES_hh_tes_in!V12=0,0,1000*11630*RES_hh_tes_in!V12/RES_hh_num_in!V12)</f>
        <v>5052.3311503082159</v>
      </c>
      <c r="W12" s="72">
        <f>IF(RES_hh_tes_in!W12=0,0,1000*11630*RES_hh_tes_in!W12/RES_hh_num_in!W12)</f>
        <v>4640.985133173589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6549.2389490347723</v>
      </c>
      <c r="D13" s="74">
        <f>IF(RES_hh_tes_in!D13=0,0,1000*11630*RES_hh_tes_in!D13/RES_hh_num_in!D13)</f>
        <v>6843.7831429893222</v>
      </c>
      <c r="E13" s="74">
        <f>IF(RES_hh_tes_in!E13=0,0,1000*11630*RES_hh_tes_in!E13/RES_hh_num_in!E13)</f>
        <v>6940.2209304008047</v>
      </c>
      <c r="F13" s="74">
        <f>IF(RES_hh_tes_in!F13=0,0,1000*11630*RES_hh_tes_in!F13/RES_hh_num_in!F13)</f>
        <v>7589.2118965936588</v>
      </c>
      <c r="G13" s="74">
        <f>IF(RES_hh_tes_in!G13=0,0,1000*11630*RES_hh_tes_in!G13/RES_hh_num_in!G13)</f>
        <v>8252.4633665211768</v>
      </c>
      <c r="H13" s="74">
        <f>IF(RES_hh_tes_in!H13=0,0,1000*11630*RES_hh_tes_in!H13/RES_hh_num_in!H13)</f>
        <v>7587.376091181658</v>
      </c>
      <c r="I13" s="74">
        <f>IF(RES_hh_tes_in!I13=0,0,1000*11630*RES_hh_tes_in!I13/RES_hh_num_in!I13)</f>
        <v>6412.2467899863086</v>
      </c>
      <c r="J13" s="74">
        <f>IF(RES_hh_tes_in!J13=0,0,1000*11630*RES_hh_tes_in!J13/RES_hh_num_in!J13)</f>
        <v>7635.1740324979855</v>
      </c>
      <c r="K13" s="74">
        <f>IF(RES_hh_tes_in!K13=0,0,1000*11630*RES_hh_tes_in!K13/RES_hh_num_in!K13)</f>
        <v>7706.3896231355184</v>
      </c>
      <c r="L13" s="74">
        <f>IF(RES_hh_tes_in!L13=0,0,1000*11630*RES_hh_tes_in!L13/RES_hh_num_in!L13)</f>
        <v>8964.4255131253849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7085.7922153071377</v>
      </c>
      <c r="Q13" s="74">
        <f>IF(RES_hh_tes_in!Q13=0,0,1000*11630*RES_hh_tes_in!Q13/RES_hh_num_in!Q13)</f>
        <v>4111.5833751611699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7166.7621162588293</v>
      </c>
      <c r="U13" s="74">
        <f>IF(RES_hh_tes_in!U13=0,0,1000*11630*RES_hh_tes_in!U13/RES_hh_num_in!U13)</f>
        <v>7216.5136774362154</v>
      </c>
      <c r="V13" s="74">
        <f>IF(RES_hh_tes_in!V13=0,0,1000*11630*RES_hh_tes_in!V13/RES_hh_num_in!V13)</f>
        <v>1311.1774778667182</v>
      </c>
      <c r="W13" s="74">
        <f>IF(RES_hh_tes_in!W13=0,0,1000*11630*RES_hh_tes_in!W13/RES_hh_num_in!W13)</f>
        <v>6960.7226072177455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94.386787302098512</v>
      </c>
      <c r="D14" s="76">
        <f>IF(RES_hh_tes_in!D14=0,0,1000*11630*RES_hh_tes_in!D14/RES_hh_num_in!D14)</f>
        <v>95.784806638179489</v>
      </c>
      <c r="E14" s="76">
        <f>IF(RES_hh_tes_in!E14=0,0,1000*11630*RES_hh_tes_in!E14/RES_hh_num_in!E14)</f>
        <v>98.241976832962976</v>
      </c>
      <c r="F14" s="76">
        <f>IF(RES_hh_tes_in!F14=0,0,1000*11630*RES_hh_tes_in!F14/RES_hh_num_in!F14)</f>
        <v>103.44872764917065</v>
      </c>
      <c r="G14" s="76">
        <f>IF(RES_hh_tes_in!G14=0,0,1000*11630*RES_hh_tes_in!G14/RES_hh_num_in!G14)</f>
        <v>103.90361286788044</v>
      </c>
      <c r="H14" s="76">
        <f>IF(RES_hh_tes_in!H14=0,0,1000*11630*RES_hh_tes_in!H14/RES_hh_num_in!H14)</f>
        <v>93.404115464860652</v>
      </c>
      <c r="I14" s="76">
        <f>IF(RES_hh_tes_in!I14=0,0,1000*11630*RES_hh_tes_in!I14/RES_hh_num_in!I14)</f>
        <v>81.703940676563178</v>
      </c>
      <c r="J14" s="76">
        <f>IF(RES_hh_tes_in!J14=0,0,1000*11630*RES_hh_tes_in!J14/RES_hh_num_in!J14)</f>
        <v>88.977646548322895</v>
      </c>
      <c r="K14" s="76">
        <f>IF(RES_hh_tes_in!K14=0,0,1000*11630*RES_hh_tes_in!K14/RES_hh_num_in!K14)</f>
        <v>83.922711007696506</v>
      </c>
      <c r="L14" s="76">
        <f>IF(RES_hh_tes_in!L14=0,0,1000*11630*RES_hh_tes_in!L14/RES_hh_num_in!L14)</f>
        <v>87.096634576500705</v>
      </c>
      <c r="M14" s="76">
        <f>IF(RES_hh_tes_in!M14=0,0,1000*11630*RES_hh_tes_in!M14/RES_hh_num_in!M14)</f>
        <v>79.928933674471352</v>
      </c>
      <c r="N14" s="76">
        <f>IF(RES_hh_tes_in!N14=0,0,1000*11630*RES_hh_tes_in!N14/RES_hh_num_in!N14)</f>
        <v>75.962434597608208</v>
      </c>
      <c r="O14" s="76">
        <f>IF(RES_hh_tes_in!O14=0,0,1000*11630*RES_hh_tes_in!O14/RES_hh_num_in!O14)</f>
        <v>74.281263841030608</v>
      </c>
      <c r="P14" s="76">
        <f>IF(RES_hh_tes_in!P14=0,0,1000*11630*RES_hh_tes_in!P14/RES_hh_num_in!P14)</f>
        <v>59.719923665258392</v>
      </c>
      <c r="Q14" s="76">
        <f>IF(RES_hh_tes_in!Q14=0,0,1000*11630*RES_hh_tes_in!Q14/RES_hh_num_in!Q14)</f>
        <v>74.490452571741955</v>
      </c>
      <c r="R14" s="76">
        <f>IF(RES_hh_tes_in!R14=0,0,1000*11630*RES_hh_tes_in!R14/RES_hh_num_in!R14)</f>
        <v>81.468158387153778</v>
      </c>
      <c r="S14" s="76">
        <f>IF(RES_hh_tes_in!S14=0,0,1000*11630*RES_hh_tes_in!S14/RES_hh_num_in!S14)</f>
        <v>74.555909756110893</v>
      </c>
      <c r="T14" s="76">
        <f>IF(RES_hh_tes_in!T14=0,0,1000*11630*RES_hh_tes_in!T14/RES_hh_num_in!T14)</f>
        <v>67.288963644934455</v>
      </c>
      <c r="U14" s="76">
        <f>IF(RES_hh_tes_in!U14=0,0,1000*11630*RES_hh_tes_in!U14/RES_hh_num_in!U14)</f>
        <v>60.344148379428383</v>
      </c>
      <c r="V14" s="76">
        <f>IF(RES_hh_tes_in!V14=0,0,1000*11630*RES_hh_tes_in!V14/RES_hh_num_in!V14)</f>
        <v>55.707737354744509</v>
      </c>
      <c r="W14" s="76">
        <f>IF(RES_hh_tes_in!W14=0,0,1000*11630*RES_hh_tes_in!W14/RES_hh_num_in!W14)</f>
        <v>51.08850904365994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298.82049205451614</v>
      </c>
      <c r="D15" s="69">
        <f t="shared" si="0"/>
        <v>276.07290558191113</v>
      </c>
      <c r="E15" s="69">
        <f t="shared" si="0"/>
        <v>1204.6124091637837</v>
      </c>
      <c r="F15" s="69">
        <f t="shared" si="0"/>
        <v>639.23685589575518</v>
      </c>
      <c r="G15" s="69">
        <f t="shared" si="0"/>
        <v>697.71246765731291</v>
      </c>
      <c r="H15" s="69">
        <f t="shared" si="0"/>
        <v>1470.1231330891956</v>
      </c>
      <c r="I15" s="69">
        <f t="shared" si="0"/>
        <v>2031.3878052426205</v>
      </c>
      <c r="J15" s="69">
        <f t="shared" si="0"/>
        <v>1243.3942790854278</v>
      </c>
      <c r="K15" s="69">
        <f t="shared" si="0"/>
        <v>1112.0087099299187</v>
      </c>
      <c r="L15" s="69">
        <f t="shared" si="0"/>
        <v>650.20783786172888</v>
      </c>
      <c r="M15" s="69">
        <f t="shared" si="0"/>
        <v>897.25699512961762</v>
      </c>
      <c r="N15" s="69">
        <f t="shared" si="0"/>
        <v>978.54947622594989</v>
      </c>
      <c r="O15" s="69">
        <f t="shared" si="0"/>
        <v>519.98641225022277</v>
      </c>
      <c r="P15" s="69">
        <f t="shared" si="0"/>
        <v>475.92026010629377</v>
      </c>
      <c r="Q15" s="69">
        <f t="shared" si="0"/>
        <v>416.99661120016293</v>
      </c>
      <c r="R15" s="69">
        <f t="shared" si="0"/>
        <v>566.90071544742159</v>
      </c>
      <c r="S15" s="69">
        <f t="shared" si="0"/>
        <v>304.43352125073534</v>
      </c>
      <c r="T15" s="69">
        <f t="shared" si="0"/>
        <v>685.5856486294133</v>
      </c>
      <c r="U15" s="69">
        <f t="shared" si="0"/>
        <v>115.54600235868122</v>
      </c>
      <c r="V15" s="69">
        <f t="shared" si="0"/>
        <v>941.78152804254159</v>
      </c>
      <c r="W15" s="69">
        <f t="shared" si="0"/>
        <v>1814.1074059142391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298.82049205451614</v>
      </c>
      <c r="D16" s="72">
        <f>IF(RES_hh_tes_in!D16=0,0,1000*11630*RES_hh_tes_in!D16/RES_hh_num_in!D$3)</f>
        <v>276.07290558191113</v>
      </c>
      <c r="E16" s="72">
        <f>IF(RES_hh_tes_in!E16=0,0,1000*11630*RES_hh_tes_in!E16/RES_hh_num_in!E$3)</f>
        <v>1204.6124091637837</v>
      </c>
      <c r="F16" s="72">
        <f>IF(RES_hh_tes_in!F16=0,0,1000*11630*RES_hh_tes_in!F16/RES_hh_num_in!F$3)</f>
        <v>639.23685589575518</v>
      </c>
      <c r="G16" s="72">
        <f>IF(RES_hh_tes_in!G16=0,0,1000*11630*RES_hh_tes_in!G16/RES_hh_num_in!G$3)</f>
        <v>697.71246765731291</v>
      </c>
      <c r="H16" s="72">
        <f>IF(RES_hh_tes_in!H16=0,0,1000*11630*RES_hh_tes_in!H16/RES_hh_num_in!H$3)</f>
        <v>1470.1231330891956</v>
      </c>
      <c r="I16" s="72">
        <f>IF(RES_hh_tes_in!I16=0,0,1000*11630*RES_hh_tes_in!I16/RES_hh_num_in!I$3)</f>
        <v>2031.3878052426205</v>
      </c>
      <c r="J16" s="72">
        <f>IF(RES_hh_tes_in!J16=0,0,1000*11630*RES_hh_tes_in!J16/RES_hh_num_in!J$3)</f>
        <v>1243.3942790854278</v>
      </c>
      <c r="K16" s="72">
        <f>IF(RES_hh_tes_in!K16=0,0,1000*11630*RES_hh_tes_in!K16/RES_hh_num_in!K$3)</f>
        <v>1112.0087099299187</v>
      </c>
      <c r="L16" s="72">
        <f>IF(RES_hh_tes_in!L16=0,0,1000*11630*RES_hh_tes_in!L16/RES_hh_num_in!L$3)</f>
        <v>650.20783786172888</v>
      </c>
      <c r="M16" s="72">
        <f>IF(RES_hh_tes_in!M16=0,0,1000*11630*RES_hh_tes_in!M16/RES_hh_num_in!M$3)</f>
        <v>897.25699512961762</v>
      </c>
      <c r="N16" s="72">
        <f>IF(RES_hh_tes_in!N16=0,0,1000*11630*RES_hh_tes_in!N16/RES_hh_num_in!N$3)</f>
        <v>978.54947622594989</v>
      </c>
      <c r="O16" s="72">
        <f>IF(RES_hh_tes_in!O16=0,0,1000*11630*RES_hh_tes_in!O16/RES_hh_num_in!O$3)</f>
        <v>519.98641225022277</v>
      </c>
      <c r="P16" s="72">
        <f>IF(RES_hh_tes_in!P16=0,0,1000*11630*RES_hh_tes_in!P16/RES_hh_num_in!P$3)</f>
        <v>475.92026010629377</v>
      </c>
      <c r="Q16" s="72">
        <f>IF(RES_hh_tes_in!Q16=0,0,1000*11630*RES_hh_tes_in!Q16/RES_hh_num_in!Q$3)</f>
        <v>416.99661120016293</v>
      </c>
      <c r="R16" s="72">
        <f>IF(RES_hh_tes_in!R16=0,0,1000*11630*RES_hh_tes_in!R16/RES_hh_num_in!R$3)</f>
        <v>566.90071544742159</v>
      </c>
      <c r="S16" s="72">
        <f>IF(RES_hh_tes_in!S16=0,0,1000*11630*RES_hh_tes_in!S16/RES_hh_num_in!S$3)</f>
        <v>304.43352125073534</v>
      </c>
      <c r="T16" s="72">
        <f>IF(RES_hh_tes_in!T16=0,0,1000*11630*RES_hh_tes_in!T16/RES_hh_num_in!T$3)</f>
        <v>685.5856486294133</v>
      </c>
      <c r="U16" s="72">
        <f>IF(RES_hh_tes_in!U16=0,0,1000*11630*RES_hh_tes_in!U16/RES_hh_num_in!U$3)</f>
        <v>115.54600235868122</v>
      </c>
      <c r="V16" s="72">
        <f>IF(RES_hh_tes_in!V16=0,0,1000*11630*RES_hh_tes_in!V16/RES_hh_num_in!V$3)</f>
        <v>941.78152804254159</v>
      </c>
      <c r="W16" s="72">
        <f>IF(RES_hh_tes_in!W16=0,0,1000*11630*RES_hh_tes_in!W16/RES_hh_num_in!W$3)</f>
        <v>1814.1074059142391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885.65674893666517</v>
      </c>
      <c r="D17" s="69">
        <f>IF(RES_hh_tes_in!D17=0,0,1000*11630*RES_hh_tes_in!D17/RES_hh_num_in!D17)</f>
        <v>952.05032165153284</v>
      </c>
      <c r="E17" s="69">
        <f>IF(RES_hh_tes_in!E17=0,0,1000*11630*RES_hh_tes_in!E17/RES_hh_num_in!E17)</f>
        <v>863.9482711670953</v>
      </c>
      <c r="F17" s="69">
        <f>IF(RES_hh_tes_in!F17=0,0,1000*11630*RES_hh_tes_in!F17/RES_hh_num_in!F17)</f>
        <v>967.50623029288352</v>
      </c>
      <c r="G17" s="69">
        <f>IF(RES_hh_tes_in!G17=0,0,1000*11630*RES_hh_tes_in!G17/RES_hh_num_in!G17)</f>
        <v>1009.4448872594758</v>
      </c>
      <c r="H17" s="69">
        <f>IF(RES_hh_tes_in!H17=0,0,1000*11630*RES_hh_tes_in!H17/RES_hh_num_in!H17)</f>
        <v>1057.2435333769317</v>
      </c>
      <c r="I17" s="69">
        <f>IF(RES_hh_tes_in!I17=0,0,1000*11630*RES_hh_tes_in!I17/RES_hh_num_in!I17)</f>
        <v>1022.844170876636</v>
      </c>
      <c r="J17" s="69">
        <f>IF(RES_hh_tes_in!J17=0,0,1000*11630*RES_hh_tes_in!J17/RES_hh_num_in!J17)</f>
        <v>1070.1917958952181</v>
      </c>
      <c r="K17" s="69">
        <f>IF(RES_hh_tes_in!K17=0,0,1000*11630*RES_hh_tes_in!K17/RES_hh_num_in!K17)</f>
        <v>1036.9311983223192</v>
      </c>
      <c r="L17" s="69">
        <f>IF(RES_hh_tes_in!L17=0,0,1000*11630*RES_hh_tes_in!L17/RES_hh_num_in!L17)</f>
        <v>1047.066160229152</v>
      </c>
      <c r="M17" s="69">
        <f>IF(RES_hh_tes_in!M17=0,0,1000*11630*RES_hh_tes_in!M17/RES_hh_num_in!M17)</f>
        <v>995.24385685695768</v>
      </c>
      <c r="N17" s="69">
        <f>IF(RES_hh_tes_in!N17=0,0,1000*11630*RES_hh_tes_in!N17/RES_hh_num_in!N17)</f>
        <v>1000.1563726212413</v>
      </c>
      <c r="O17" s="69">
        <f>IF(RES_hh_tes_in!O17=0,0,1000*11630*RES_hh_tes_in!O17/RES_hh_num_in!O17)</f>
        <v>977.97330394145843</v>
      </c>
      <c r="P17" s="69">
        <f>IF(RES_hh_tes_in!P17=0,0,1000*11630*RES_hh_tes_in!P17/RES_hh_num_in!P17)</f>
        <v>964.42583201672267</v>
      </c>
      <c r="Q17" s="69">
        <f>IF(RES_hh_tes_in!Q17=0,0,1000*11630*RES_hh_tes_in!Q17/RES_hh_num_in!Q17)</f>
        <v>962.6505455259645</v>
      </c>
      <c r="R17" s="69">
        <f>IF(RES_hh_tes_in!R17=0,0,1000*11630*RES_hh_tes_in!R17/RES_hh_num_in!R17)</f>
        <v>986.44026724323783</v>
      </c>
      <c r="S17" s="69">
        <f>IF(RES_hh_tes_in!S17=0,0,1000*11630*RES_hh_tes_in!S17/RES_hh_num_in!S17)</f>
        <v>1013.6131340454754</v>
      </c>
      <c r="T17" s="69">
        <f>IF(RES_hh_tes_in!T17=0,0,1000*11630*RES_hh_tes_in!T17/RES_hh_num_in!T17)</f>
        <v>1014.6488829267208</v>
      </c>
      <c r="U17" s="69">
        <f>IF(RES_hh_tes_in!U17=0,0,1000*11630*RES_hh_tes_in!U17/RES_hh_num_in!U17)</f>
        <v>1026.3758877132782</v>
      </c>
      <c r="V17" s="69">
        <f>IF(RES_hh_tes_in!V17=0,0,1000*11630*RES_hh_tes_in!V17/RES_hh_num_in!V17)</f>
        <v>1033.0790168742242</v>
      </c>
      <c r="W17" s="69">
        <f>IF(RES_hh_tes_in!W17=0,0,1000*11630*RES_hh_tes_in!W17/RES_hh_num_in!W17)</f>
        <v>1101.6867981871542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844.2414204661942</v>
      </c>
      <c r="E18" s="72">
        <f>IF(RES_hh_tes_in!E18=0,0,1000*11630*RES_hh_tes_in!E18/RES_hh_num_in!E18)</f>
        <v>1097.7719829421205</v>
      </c>
      <c r="F18" s="72">
        <f>IF(RES_hh_tes_in!F18=0,0,1000*11630*RES_hh_tes_in!F18/RES_hh_num_in!F18)</f>
        <v>813.54374945548034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599.42039068965857</v>
      </c>
      <c r="L18" s="72">
        <f>IF(RES_hh_tes_in!L18=0,0,1000*11630*RES_hh_tes_in!L18/RES_hh_num_in!L18)</f>
        <v>1150.5466606608177</v>
      </c>
      <c r="M18" s="72">
        <f>IF(RES_hh_tes_in!M18=0,0,1000*11630*RES_hh_tes_in!M18/RES_hh_num_in!M18)</f>
        <v>1078.2622451419088</v>
      </c>
      <c r="N18" s="72">
        <f>IF(RES_hh_tes_in!N18=0,0,1000*11630*RES_hh_tes_in!N18/RES_hh_num_in!N18)</f>
        <v>1154.908548902449</v>
      </c>
      <c r="O18" s="72">
        <f>IF(RES_hh_tes_in!O18=0,0,1000*11630*RES_hh_tes_in!O18/RES_hh_num_in!O18)</f>
        <v>1237.0374700779587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1113.4801954732518</v>
      </c>
      <c r="T18" s="72">
        <f>IF(RES_hh_tes_in!T18=0,0,1000*11630*RES_hh_tes_in!T18/RES_hh_num_in!T18)</f>
        <v>1137.5193921306081</v>
      </c>
      <c r="U18" s="72">
        <f>IF(RES_hh_tes_in!U18=0,0,1000*11630*RES_hh_tes_in!U18/RES_hh_num_in!U18)</f>
        <v>903.68691728188367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910.14969562934562</v>
      </c>
      <c r="D19" s="72">
        <f>IF(RES_hh_tes_in!D19=0,0,1000*11630*RES_hh_tes_in!D19/RES_hh_num_in!D19)</f>
        <v>888.90341232691458</v>
      </c>
      <c r="E19" s="72">
        <f>IF(RES_hh_tes_in!E19=0,0,1000*11630*RES_hh_tes_in!E19/RES_hh_num_in!E19)</f>
        <v>956.94865930498952</v>
      </c>
      <c r="F19" s="72">
        <f>IF(RES_hh_tes_in!F19=0,0,1000*11630*RES_hh_tes_in!F19/RES_hh_num_in!F19)</f>
        <v>968.56828281953858</v>
      </c>
      <c r="G19" s="72">
        <f>IF(RES_hh_tes_in!G19=0,0,1000*11630*RES_hh_tes_in!G19/RES_hh_num_in!G19)</f>
        <v>987.24096781684739</v>
      </c>
      <c r="H19" s="72">
        <f>IF(RES_hh_tes_in!H19=0,0,1000*11630*RES_hh_tes_in!H19/RES_hh_num_in!H19)</f>
        <v>1020.5973090719597</v>
      </c>
      <c r="I19" s="72">
        <f>IF(RES_hh_tes_in!I19=0,0,1000*11630*RES_hh_tes_in!I19/RES_hh_num_in!I19)</f>
        <v>997.1854682827435</v>
      </c>
      <c r="J19" s="72">
        <f>IF(RES_hh_tes_in!J19=0,0,1000*11630*RES_hh_tes_in!J19/RES_hh_num_in!J19)</f>
        <v>1110.975525388056</v>
      </c>
      <c r="K19" s="72">
        <f>IF(RES_hh_tes_in!K19=0,0,1000*11630*RES_hh_tes_in!K19/RES_hh_num_in!K19)</f>
        <v>1191.1132988010604</v>
      </c>
      <c r="L19" s="72">
        <f>IF(RES_hh_tes_in!L19=0,0,1000*11630*RES_hh_tes_in!L19/RES_hh_num_in!L19)</f>
        <v>1111.4111240641148</v>
      </c>
      <c r="M19" s="72">
        <f>IF(RES_hh_tes_in!M19=0,0,1000*11630*RES_hh_tes_in!M19/RES_hh_num_in!M19)</f>
        <v>995.71098750276519</v>
      </c>
      <c r="N19" s="72">
        <f>IF(RES_hh_tes_in!N19=0,0,1000*11630*RES_hh_tes_in!N19/RES_hh_num_in!N19)</f>
        <v>972.51035210478949</v>
      </c>
      <c r="O19" s="72">
        <f>IF(RES_hh_tes_in!O19=0,0,1000*11630*RES_hh_tes_in!O19/RES_hh_num_in!O19)</f>
        <v>987.12467626875923</v>
      </c>
      <c r="P19" s="72">
        <f>IF(RES_hh_tes_in!P19=0,0,1000*11630*RES_hh_tes_in!P19/RES_hh_num_in!P19)</f>
        <v>926.65633736882842</v>
      </c>
      <c r="Q19" s="72">
        <f>IF(RES_hh_tes_in!Q19=0,0,1000*11630*RES_hh_tes_in!Q19/RES_hh_num_in!Q19)</f>
        <v>949.13078540541028</v>
      </c>
      <c r="R19" s="72">
        <f>IF(RES_hh_tes_in!R19=0,0,1000*11630*RES_hh_tes_in!R19/RES_hh_num_in!R19)</f>
        <v>1014.9628864455256</v>
      </c>
      <c r="S19" s="72">
        <f>IF(RES_hh_tes_in!S19=0,0,1000*11630*RES_hh_tes_in!S19/RES_hh_num_in!S19)</f>
        <v>1017.2903604171095</v>
      </c>
      <c r="T19" s="72">
        <f>IF(RES_hh_tes_in!T19=0,0,1000*11630*RES_hh_tes_in!T19/RES_hh_num_in!T19)</f>
        <v>986.91268137371208</v>
      </c>
      <c r="U19" s="72">
        <f>IF(RES_hh_tes_in!U19=0,0,1000*11630*RES_hh_tes_in!U19/RES_hh_num_in!U19)</f>
        <v>1051.7960701834836</v>
      </c>
      <c r="V19" s="72">
        <f>IF(RES_hh_tes_in!V19=0,0,1000*11630*RES_hh_tes_in!V19/RES_hh_num_in!V19)</f>
        <v>1030.3917540849818</v>
      </c>
      <c r="W19" s="72">
        <f>IF(RES_hh_tes_in!W19=0,0,1000*11630*RES_hh_tes_in!W19/RES_hh_num_in!W19)</f>
        <v>1074.1563145405876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824.73490725897409</v>
      </c>
      <c r="D20" s="72">
        <f>IF(RES_hh_tes_in!D20=0,0,1000*11630*RES_hh_tes_in!D20/RES_hh_num_in!D20)</f>
        <v>962.29426607304981</v>
      </c>
      <c r="E20" s="72">
        <f>IF(RES_hh_tes_in!E20=0,0,1000*11630*RES_hh_tes_in!E20/RES_hh_num_in!E20)</f>
        <v>929.90306754828737</v>
      </c>
      <c r="F20" s="72">
        <f>IF(RES_hh_tes_in!F20=0,0,1000*11630*RES_hh_tes_in!F20/RES_hh_num_in!F20)</f>
        <v>995.12036336054155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1082.8189300948759</v>
      </c>
      <c r="L20" s="72">
        <f>IF(RES_hh_tes_in!L20=0,0,1000*11630*RES_hh_tes_in!L20/RES_hh_num_in!L20)</f>
        <v>1095.5225982817637</v>
      </c>
      <c r="M20" s="72">
        <f>IF(RES_hh_tes_in!M20=0,0,1000*11630*RES_hh_tes_in!M20/RES_hh_num_in!M20)</f>
        <v>894.50272679435602</v>
      </c>
      <c r="N20" s="72">
        <f>IF(RES_hh_tes_in!N20=0,0,1000*11630*RES_hh_tes_in!N20/RES_hh_num_in!N20)</f>
        <v>975.54920890601215</v>
      </c>
      <c r="O20" s="72">
        <f>IF(RES_hh_tes_in!O20=0,0,1000*11630*RES_hh_tes_in!O20/RES_hh_num_in!O20)</f>
        <v>1016.3340014046119</v>
      </c>
      <c r="P20" s="72">
        <f>IF(RES_hh_tes_in!P20=0,0,1000*11630*RES_hh_tes_in!P20/RES_hh_num_in!P20)</f>
        <v>983.84288226080309</v>
      </c>
      <c r="Q20" s="72">
        <f>IF(RES_hh_tes_in!Q20=0,0,1000*11630*RES_hh_tes_in!Q20/RES_hh_num_in!Q20)</f>
        <v>949.21332541465313</v>
      </c>
      <c r="R20" s="72">
        <f>IF(RES_hh_tes_in!R20=0,0,1000*11630*RES_hh_tes_in!R20/RES_hh_num_in!R20)</f>
        <v>853.69772402520368</v>
      </c>
      <c r="S20" s="72">
        <f>IF(RES_hh_tes_in!S20=0,0,1000*11630*RES_hh_tes_in!S20/RES_hh_num_in!S20)</f>
        <v>1095.3014711055223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889.50391510800023</v>
      </c>
      <c r="D21" s="72">
        <f>IF(RES_hh_tes_in!D21=0,0,1000*11630*RES_hh_tes_in!D21/RES_hh_num_in!D21)</f>
        <v>922.07735090303925</v>
      </c>
      <c r="E21" s="72">
        <f>IF(RES_hh_tes_in!E21=0,0,1000*11630*RES_hh_tes_in!E21/RES_hh_num_in!E21)</f>
        <v>893.24989909823978</v>
      </c>
      <c r="F21" s="72">
        <f>IF(RES_hh_tes_in!F21=0,0,1000*11630*RES_hh_tes_in!F21/RES_hh_num_in!F21)</f>
        <v>947.58444354668336</v>
      </c>
      <c r="G21" s="72">
        <f>IF(RES_hh_tes_in!G21=0,0,1000*11630*RES_hh_tes_in!G21/RES_hh_num_in!G21)</f>
        <v>1005.6582920284644</v>
      </c>
      <c r="H21" s="72">
        <f>IF(RES_hh_tes_in!H21=0,0,1000*11630*RES_hh_tes_in!H21/RES_hh_num_in!H21)</f>
        <v>1057.2448134957501</v>
      </c>
      <c r="I21" s="72">
        <f>IF(RES_hh_tes_in!I21=0,0,1000*11630*RES_hh_tes_in!I21/RES_hh_num_in!I21)</f>
        <v>1012.9432264950008</v>
      </c>
      <c r="J21" s="72">
        <f>IF(RES_hh_tes_in!J21=0,0,1000*11630*RES_hh_tes_in!J21/RES_hh_num_in!J21)</f>
        <v>1084.2880973700912</v>
      </c>
      <c r="K21" s="72">
        <f>IF(RES_hh_tes_in!K21=0,0,1000*11630*RES_hh_tes_in!K21/RES_hh_num_in!K21)</f>
        <v>1045.0298886668297</v>
      </c>
      <c r="L21" s="72">
        <f>IF(RES_hh_tes_in!L21=0,0,1000*11630*RES_hh_tes_in!L21/RES_hh_num_in!L21)</f>
        <v>1065.2756720571272</v>
      </c>
      <c r="M21" s="72">
        <f>IF(RES_hh_tes_in!M21=0,0,1000*11630*RES_hh_tes_in!M21/RES_hh_num_in!M21)</f>
        <v>993.48672198264182</v>
      </c>
      <c r="N21" s="72">
        <f>IF(RES_hh_tes_in!N21=0,0,1000*11630*RES_hh_tes_in!N21/RES_hh_num_in!N21)</f>
        <v>991.90006898653951</v>
      </c>
      <c r="O21" s="72">
        <f>IF(RES_hh_tes_in!O21=0,0,1000*11630*RES_hh_tes_in!O21/RES_hh_num_in!O21)</f>
        <v>969.16739632904876</v>
      </c>
      <c r="P21" s="72">
        <f>IF(RES_hh_tes_in!P21=0,0,1000*11630*RES_hh_tes_in!P21/RES_hh_num_in!P21)</f>
        <v>974.27218493258533</v>
      </c>
      <c r="Q21" s="72">
        <f>IF(RES_hh_tes_in!Q21=0,0,1000*11630*RES_hh_tes_in!Q21/RES_hh_num_in!Q21)</f>
        <v>919.65552400520846</v>
      </c>
      <c r="R21" s="72">
        <f>IF(RES_hh_tes_in!R21=0,0,1000*11630*RES_hh_tes_in!R21/RES_hh_num_in!R21)</f>
        <v>977.83732795126537</v>
      </c>
      <c r="S21" s="72">
        <f>IF(RES_hh_tes_in!S21=0,0,1000*11630*RES_hh_tes_in!S21/RES_hh_num_in!S21)</f>
        <v>1020.4755197589101</v>
      </c>
      <c r="T21" s="72">
        <f>IF(RES_hh_tes_in!T21=0,0,1000*11630*RES_hh_tes_in!T21/RES_hh_num_in!T21)</f>
        <v>1014.1380513064316</v>
      </c>
      <c r="U21" s="72">
        <f>IF(RES_hh_tes_in!U21=0,0,1000*11630*RES_hh_tes_in!U21/RES_hh_num_in!U21)</f>
        <v>1014.7175850854132</v>
      </c>
      <c r="V21" s="72">
        <f>IF(RES_hh_tes_in!V21=0,0,1000*11630*RES_hh_tes_in!V21/RES_hh_num_in!V21)</f>
        <v>1044.7593552240019</v>
      </c>
      <c r="W21" s="72">
        <f>IF(RES_hh_tes_in!W21=0,0,1000*11630*RES_hh_tes_in!W21/RES_hh_num_in!W21)</f>
        <v>1101.3425533528216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908.72981805884683</v>
      </c>
      <c r="D22" s="72">
        <f>IF(RES_hh_tes_in!D22=0,0,1000*11630*RES_hh_tes_in!D22/RES_hh_num_in!D22)</f>
        <v>880.77725345478314</v>
      </c>
      <c r="E22" s="72">
        <f>IF(RES_hh_tes_in!E22=0,0,1000*11630*RES_hh_tes_in!E22/RES_hh_num_in!E22)</f>
        <v>951.81435068212215</v>
      </c>
      <c r="F22" s="72">
        <f>IF(RES_hh_tes_in!F22=0,0,1000*11630*RES_hh_tes_in!F22/RES_hh_num_in!F22)</f>
        <v>958.90313977466963</v>
      </c>
      <c r="G22" s="72">
        <f>IF(RES_hh_tes_in!G22=0,0,1000*11630*RES_hh_tes_in!G22/RES_hh_num_in!G22)</f>
        <v>991.34845000198266</v>
      </c>
      <c r="H22" s="72">
        <f>IF(RES_hh_tes_in!H22=0,0,1000*11630*RES_hh_tes_in!H22/RES_hh_num_in!H22)</f>
        <v>1017.6721156343709</v>
      </c>
      <c r="I22" s="72">
        <f>IF(RES_hh_tes_in!I22=0,0,1000*11630*RES_hh_tes_in!I22/RES_hh_num_in!I22)</f>
        <v>1045.931026313202</v>
      </c>
      <c r="J22" s="72">
        <f>IF(RES_hh_tes_in!J22=0,0,1000*11630*RES_hh_tes_in!J22/RES_hh_num_in!J22)</f>
        <v>1020.6728848934135</v>
      </c>
      <c r="K22" s="72">
        <f>IF(RES_hh_tes_in!K22=0,0,1000*11630*RES_hh_tes_in!K22/RES_hh_num_in!K22)</f>
        <v>1046.5297412228215</v>
      </c>
      <c r="L22" s="72">
        <f>IF(RES_hh_tes_in!L22=0,0,1000*11630*RES_hh_tes_in!L22/RES_hh_num_in!L22)</f>
        <v>1046.3125153221563</v>
      </c>
      <c r="M22" s="72">
        <f>IF(RES_hh_tes_in!M22=0,0,1000*11630*RES_hh_tes_in!M22/RES_hh_num_in!M22)</f>
        <v>1028.3532253054475</v>
      </c>
      <c r="N22" s="72">
        <f>IF(RES_hh_tes_in!N22=0,0,1000*11630*RES_hh_tes_in!N22/RES_hh_num_in!N22)</f>
        <v>1015.7230786151368</v>
      </c>
      <c r="O22" s="72">
        <f>IF(RES_hh_tes_in!O22=0,0,1000*11630*RES_hh_tes_in!O22/RES_hh_num_in!O22)</f>
        <v>976.25463548581104</v>
      </c>
      <c r="P22" s="72">
        <f>IF(RES_hh_tes_in!P22=0,0,1000*11630*RES_hh_tes_in!P22/RES_hh_num_in!P22)</f>
        <v>965.25761593437642</v>
      </c>
      <c r="Q22" s="72">
        <f>IF(RES_hh_tes_in!Q22=0,0,1000*11630*RES_hh_tes_in!Q22/RES_hh_num_in!Q22)</f>
        <v>962.71451442318039</v>
      </c>
      <c r="R22" s="72">
        <f>IF(RES_hh_tes_in!R22=0,0,1000*11630*RES_hh_tes_in!R22/RES_hh_num_in!R22)</f>
        <v>1005.9614462598064</v>
      </c>
      <c r="S22" s="72">
        <f>IF(RES_hh_tes_in!S22=0,0,1000*11630*RES_hh_tes_in!S22/RES_hh_num_in!S22)</f>
        <v>1001.4202767264079</v>
      </c>
      <c r="T22" s="72">
        <f>IF(RES_hh_tes_in!T22=0,0,1000*11630*RES_hh_tes_in!T22/RES_hh_num_in!T22)</f>
        <v>996.11900399423678</v>
      </c>
      <c r="U22" s="72">
        <f>IF(RES_hh_tes_in!U22=0,0,1000*11630*RES_hh_tes_in!U22/RES_hh_num_in!U22)</f>
        <v>984.16051014950722</v>
      </c>
      <c r="V22" s="72">
        <f>IF(RES_hh_tes_in!V22=0,0,1000*11630*RES_hh_tes_in!V22/RES_hh_num_in!V22)</f>
        <v>1039.0800682802819</v>
      </c>
      <c r="W22" s="72">
        <f>IF(RES_hh_tes_in!W22=0,0,1000*11630*RES_hh_tes_in!W22/RES_hh_num_in!W22)</f>
        <v>1066.5166709785437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888.82734930926813</v>
      </c>
      <c r="D24" s="72">
        <f>IF(RES_hh_tes_in!D24=0,0,1000*11630*RES_hh_tes_in!D24/RES_hh_num_in!D24)</f>
        <v>889.35682038820164</v>
      </c>
      <c r="E24" s="72">
        <f>IF(RES_hh_tes_in!E24=0,0,1000*11630*RES_hh_tes_in!E24/RES_hh_num_in!E24)</f>
        <v>929.10006622764899</v>
      </c>
      <c r="F24" s="72">
        <f>IF(RES_hh_tes_in!F24=0,0,1000*11630*RES_hh_tes_in!F24/RES_hh_num_in!F24)</f>
        <v>961.20809539374761</v>
      </c>
      <c r="G24" s="72">
        <f>IF(RES_hh_tes_in!G24=0,0,1000*11630*RES_hh_tes_in!G24/RES_hh_num_in!G24)</f>
        <v>1000.7461432398162</v>
      </c>
      <c r="H24" s="72">
        <f>IF(RES_hh_tes_in!H24=0,0,1000*11630*RES_hh_tes_in!H24/RES_hh_num_in!H24)</f>
        <v>1013.2837094325063</v>
      </c>
      <c r="I24" s="72">
        <f>IF(RES_hh_tes_in!I24=0,0,1000*11630*RES_hh_tes_in!I24/RES_hh_num_in!I24)</f>
        <v>1032.1916007196714</v>
      </c>
      <c r="J24" s="72">
        <f>IF(RES_hh_tes_in!J24=0,0,1000*11630*RES_hh_tes_in!J24/RES_hh_num_in!J24)</f>
        <v>1038.406740365316</v>
      </c>
      <c r="K24" s="72">
        <f>IF(RES_hh_tes_in!K24=0,0,1000*11630*RES_hh_tes_in!K24/RES_hh_num_in!K24)</f>
        <v>1069.2961005472444</v>
      </c>
      <c r="L24" s="72">
        <f>IF(RES_hh_tes_in!L24=0,0,1000*11630*RES_hh_tes_in!L24/RES_hh_num_in!L24)</f>
        <v>1072.6924628800402</v>
      </c>
      <c r="M24" s="72">
        <f>IF(RES_hh_tes_in!M24=0,0,1000*11630*RES_hh_tes_in!M24/RES_hh_num_in!M24)</f>
        <v>946.0040668028164</v>
      </c>
      <c r="N24" s="72">
        <f>IF(RES_hh_tes_in!N24=0,0,1000*11630*RES_hh_tes_in!N24/RES_hh_num_in!N24)</f>
        <v>1002.0094974324912</v>
      </c>
      <c r="O24" s="72">
        <f>IF(RES_hh_tes_in!O24=0,0,1000*11630*RES_hh_tes_in!O24/RES_hh_num_in!O24)</f>
        <v>1034.3228988072703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943.01493231747861</v>
      </c>
      <c r="R24" s="72">
        <f>IF(RES_hh_tes_in!R24=0,0,1000*11630*RES_hh_tes_in!R24/RES_hh_num_in!R24)</f>
        <v>944.31020101766012</v>
      </c>
      <c r="S24" s="72">
        <f>IF(RES_hh_tes_in!S24=0,0,1000*11630*RES_hh_tes_in!S24/RES_hh_num_in!S24)</f>
        <v>996.27084427732132</v>
      </c>
      <c r="T24" s="72">
        <f>IF(RES_hh_tes_in!T24=0,0,1000*11630*RES_hh_tes_in!T24/RES_hh_num_in!T24)</f>
        <v>1027.755813946118</v>
      </c>
      <c r="U24" s="72">
        <f>IF(RES_hh_tes_in!U24=0,0,1000*11630*RES_hh_tes_in!U24/RES_hh_num_in!U24)</f>
        <v>980.66376352776479</v>
      </c>
      <c r="V24" s="72">
        <f>IF(RES_hh_tes_in!V24=0,0,1000*11630*RES_hh_tes_in!V24/RES_hh_num_in!V24)</f>
        <v>1024.6012169622966</v>
      </c>
      <c r="W24" s="72">
        <f>IF(RES_hh_tes_in!W24=0,0,1000*11630*RES_hh_tes_in!W24/RES_hh_num_in!W24)</f>
        <v>1082.9356165144843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864.93562004063585</v>
      </c>
      <c r="D25" s="74">
        <f>IF(RES_hh_tes_in!D25=0,0,1000*11630*RES_hh_tes_in!D25/RES_hh_num_in!D25)</f>
        <v>947.68666001316205</v>
      </c>
      <c r="E25" s="74">
        <f>IF(RES_hh_tes_in!E25=0,0,1000*11630*RES_hh_tes_in!E25/RES_hh_num_in!E25)</f>
        <v>809.18703264568865</v>
      </c>
      <c r="F25" s="74">
        <f>IF(RES_hh_tes_in!F25=0,0,1000*11630*RES_hh_tes_in!F25/RES_hh_num_in!F25)</f>
        <v>955.67071249613991</v>
      </c>
      <c r="G25" s="74">
        <f>IF(RES_hh_tes_in!G25=0,0,1000*11630*RES_hh_tes_in!G25/RES_hh_num_in!G25)</f>
        <v>989.98546272851661</v>
      </c>
      <c r="H25" s="74">
        <f>IF(RES_hh_tes_in!H25=0,0,1000*11630*RES_hh_tes_in!H25/RES_hh_num_in!H25)</f>
        <v>1033.4399402585068</v>
      </c>
      <c r="I25" s="74">
        <f>IF(RES_hh_tes_in!I25=0,0,1000*11630*RES_hh_tes_in!I25/RES_hh_num_in!I25)</f>
        <v>957.47021298616755</v>
      </c>
      <c r="J25" s="74">
        <f>IF(RES_hh_tes_in!J25=0,0,1000*11630*RES_hh_tes_in!J25/RES_hh_num_in!J25)</f>
        <v>998.26270585727855</v>
      </c>
      <c r="K25" s="74">
        <f>IF(RES_hh_tes_in!K25=0,0,1000*11630*RES_hh_tes_in!K25/RES_hh_num_in!K25)</f>
        <v>947.41603223464665</v>
      </c>
      <c r="L25" s="74">
        <f>IF(RES_hh_tes_in!L25=0,0,1000*11630*RES_hh_tes_in!L25/RES_hh_num_in!L25)</f>
        <v>974.38937419592583</v>
      </c>
      <c r="M25" s="74">
        <f>IF(RES_hh_tes_in!M25=0,0,1000*11630*RES_hh_tes_in!M25/RES_hh_num_in!M25)</f>
        <v>911.29605549384962</v>
      </c>
      <c r="N25" s="74">
        <f>IF(RES_hh_tes_in!N25=0,0,1000*11630*RES_hh_tes_in!N25/RES_hh_num_in!N25)</f>
        <v>923.70283585764059</v>
      </c>
      <c r="O25" s="74">
        <f>IF(RES_hh_tes_in!O25=0,0,1000*11630*RES_hh_tes_in!O25/RES_hh_num_in!O25)</f>
        <v>874.92801069313566</v>
      </c>
      <c r="P25" s="74">
        <f>IF(RES_hh_tes_in!P25=0,0,1000*11630*RES_hh_tes_in!P25/RES_hh_num_in!P25)</f>
        <v>836.91028927641878</v>
      </c>
      <c r="Q25" s="74">
        <f>IF(RES_hh_tes_in!Q25=0,0,1000*11630*RES_hh_tes_in!Q25/RES_hh_num_in!Q25)</f>
        <v>845.08388390094899</v>
      </c>
      <c r="R25" s="74">
        <f>IF(RES_hh_tes_in!R25=0,0,1000*11630*RES_hh_tes_in!R25/RES_hh_num_in!R25)</f>
        <v>876.24666289404911</v>
      </c>
      <c r="S25" s="74">
        <f>IF(RES_hh_tes_in!S25=0,0,1000*11630*RES_hh_tes_in!S25/RES_hh_num_in!S25)</f>
        <v>889.65468952746767</v>
      </c>
      <c r="T25" s="74">
        <f>IF(RES_hh_tes_in!T25=0,0,1000*11630*RES_hh_tes_in!T25/RES_hh_num_in!T25)</f>
        <v>875.5523610208802</v>
      </c>
      <c r="U25" s="74">
        <f>IF(RES_hh_tes_in!U25=0,0,1000*11630*RES_hh_tes_in!U25/RES_hh_num_in!U25)</f>
        <v>875.71105232834043</v>
      </c>
      <c r="V25" s="74">
        <f>IF(RES_hh_tes_in!V25=0,0,1000*11630*RES_hh_tes_in!V25/RES_hh_num_in!V25)</f>
        <v>919.16765516558326</v>
      </c>
      <c r="W25" s="74">
        <f>IF(RES_hh_tes_in!W25=0,0,1000*11630*RES_hh_tes_in!W25/RES_hh_num_in!W25)</f>
        <v>970.3961380476527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630.68548601268276</v>
      </c>
      <c r="D26" s="77">
        <f>IF(RES_hh_tes_in!D26=0,0,1000*11630*RES_hh_tes_in!D26/RES_hh_num_in!D26)</f>
        <v>673.36521563825136</v>
      </c>
      <c r="E26" s="77">
        <f>IF(RES_hh_tes_in!E26=0,0,1000*11630*RES_hh_tes_in!E26/RES_hh_num_in!E26)</f>
        <v>626.23668357017721</v>
      </c>
      <c r="F26" s="77">
        <f>IF(RES_hh_tes_in!F26=0,0,1000*11630*RES_hh_tes_in!F26/RES_hh_num_in!F26)</f>
        <v>690.51635432526723</v>
      </c>
      <c r="G26" s="77">
        <f>IF(RES_hh_tes_in!G26=0,0,1000*11630*RES_hh_tes_in!G26/RES_hh_num_in!G26)</f>
        <v>718.51393167267327</v>
      </c>
      <c r="H26" s="77">
        <f>IF(RES_hh_tes_in!H26=0,0,1000*11630*RES_hh_tes_in!H26/RES_hh_num_in!H26)</f>
        <v>750.62863797945772</v>
      </c>
      <c r="I26" s="77">
        <f>IF(RES_hh_tes_in!I26=0,0,1000*11630*RES_hh_tes_in!I26/RES_hh_num_in!I26)</f>
        <v>732.03332937694279</v>
      </c>
      <c r="J26" s="77">
        <f>IF(RES_hh_tes_in!J26=0,0,1000*11630*RES_hh_tes_in!J26/RES_hh_num_in!J26)</f>
        <v>761.52415144985389</v>
      </c>
      <c r="K26" s="77">
        <f>IF(RES_hh_tes_in!K26=0,0,1000*11630*RES_hh_tes_in!K26/RES_hh_num_in!K26)</f>
        <v>741.5243399042505</v>
      </c>
      <c r="L26" s="77">
        <f>IF(RES_hh_tes_in!L26=0,0,1000*11630*RES_hh_tes_in!L26/RES_hh_num_in!L26)</f>
        <v>750.29395960402564</v>
      </c>
      <c r="M26" s="77">
        <f>IF(RES_hh_tes_in!M26=0,0,1000*11630*RES_hh_tes_in!M26/RES_hh_num_in!M26)</f>
        <v>711.30220981353352</v>
      </c>
      <c r="N26" s="77">
        <f>IF(RES_hh_tes_in!N26=0,0,1000*11630*RES_hh_tes_in!N26/RES_hh_num_in!N26)</f>
        <v>714.64427507732614</v>
      </c>
      <c r="O26" s="77">
        <f>IF(RES_hh_tes_in!O26=0,0,1000*11630*RES_hh_tes_in!O26/RES_hh_num_in!O26)</f>
        <v>703.82358646175544</v>
      </c>
      <c r="P26" s="77">
        <f>IF(RES_hh_tes_in!P26=0,0,1000*11630*RES_hh_tes_in!P26/RES_hh_num_in!P26)</f>
        <v>687.26140689727993</v>
      </c>
      <c r="Q26" s="77">
        <f>IF(RES_hh_tes_in!Q26=0,0,1000*11630*RES_hh_tes_in!Q26/RES_hh_num_in!Q26)</f>
        <v>672.1874216813693</v>
      </c>
      <c r="R26" s="77">
        <f>IF(RES_hh_tes_in!R26=0,0,1000*11630*RES_hh_tes_in!R26/RES_hh_num_in!R26)</f>
        <v>695.55785526468719</v>
      </c>
      <c r="S26" s="77">
        <f>IF(RES_hh_tes_in!S26=0,0,1000*11630*RES_hh_tes_in!S26/RES_hh_num_in!S26)</f>
        <v>716.62134580480995</v>
      </c>
      <c r="T26" s="77">
        <f>IF(RES_hh_tes_in!T26=0,0,1000*11630*RES_hh_tes_in!T26/RES_hh_num_in!T26)</f>
        <v>715.52349912359784</v>
      </c>
      <c r="U26" s="77">
        <f>IF(RES_hh_tes_in!U26=0,0,1000*11630*RES_hh_tes_in!U26/RES_hh_num_in!U26)</f>
        <v>725.72922124493675</v>
      </c>
      <c r="V26" s="77">
        <f>IF(RES_hh_tes_in!V26=0,0,1000*11630*RES_hh_tes_in!V26/RES_hh_num_in!V26)</f>
        <v>758.20666816965991</v>
      </c>
      <c r="W26" s="77">
        <f>IF(RES_hh_tes_in!W26=0,0,1000*11630*RES_hh_tes_in!W26/RES_hh_num_in!W26)</f>
        <v>777.38980748298184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868.64560753173168</v>
      </c>
      <c r="D27" s="69">
        <f>IF(RES_hh_tes_in!D27=0,0,1000*11630*RES_hh_tes_in!D27/RES_hh_num_in!D27)</f>
        <v>939.14635102317322</v>
      </c>
      <c r="E27" s="69">
        <f>IF(RES_hh_tes_in!E27=0,0,1000*11630*RES_hh_tes_in!E27/RES_hh_num_in!E27)</f>
        <v>843.6536865539889</v>
      </c>
      <c r="F27" s="69">
        <f>IF(RES_hh_tes_in!F27=0,0,1000*11630*RES_hh_tes_in!F27/RES_hh_num_in!F27)</f>
        <v>928.55897325641445</v>
      </c>
      <c r="G27" s="69">
        <f>IF(RES_hh_tes_in!G27=0,0,1000*11630*RES_hh_tes_in!G27/RES_hh_num_in!G27)</f>
        <v>961.10077836987864</v>
      </c>
      <c r="H27" s="69">
        <f>IF(RES_hh_tes_in!H27=0,0,1000*11630*RES_hh_tes_in!H27/RES_hh_num_in!H27)</f>
        <v>981.71295270588018</v>
      </c>
      <c r="I27" s="69">
        <f>IF(RES_hh_tes_in!I27=0,0,1000*11630*RES_hh_tes_in!I27/RES_hh_num_in!I27)</f>
        <v>948.46842422915404</v>
      </c>
      <c r="J27" s="69">
        <f>IF(RES_hh_tes_in!J27=0,0,1000*11630*RES_hh_tes_in!J27/RES_hh_num_in!J27)</f>
        <v>970.33309278736715</v>
      </c>
      <c r="K27" s="69">
        <f>IF(RES_hh_tes_in!K27=0,0,1000*11630*RES_hh_tes_in!K27/RES_hh_num_in!K27)</f>
        <v>970.96149186294338</v>
      </c>
      <c r="L27" s="69">
        <f>IF(RES_hh_tes_in!L27=0,0,1000*11630*RES_hh_tes_in!L27/RES_hh_num_in!L27)</f>
        <v>934.59736538859102</v>
      </c>
      <c r="M27" s="69">
        <f>IF(RES_hh_tes_in!M27=0,0,1000*11630*RES_hh_tes_in!M27/RES_hh_num_in!M27)</f>
        <v>878.97089824801253</v>
      </c>
      <c r="N27" s="69">
        <f>IF(RES_hh_tes_in!N27=0,0,1000*11630*RES_hh_tes_in!N27/RES_hh_num_in!N27)</f>
        <v>854.30302398011838</v>
      </c>
      <c r="O27" s="69">
        <f>IF(RES_hh_tes_in!O27=0,0,1000*11630*RES_hh_tes_in!O27/RES_hh_num_in!O27)</f>
        <v>810.96914056859669</v>
      </c>
      <c r="P27" s="69">
        <f>IF(RES_hh_tes_in!P27=0,0,1000*11630*RES_hh_tes_in!P27/RES_hh_num_in!P27)</f>
        <v>778.58168214467628</v>
      </c>
      <c r="Q27" s="69">
        <f>IF(RES_hh_tes_in!Q27=0,0,1000*11630*RES_hh_tes_in!Q27/RES_hh_num_in!Q27)</f>
        <v>776.14151107500493</v>
      </c>
      <c r="R27" s="69">
        <f>IF(RES_hh_tes_in!R27=0,0,1000*11630*RES_hh_tes_in!R27/RES_hh_num_in!R27)</f>
        <v>793.76164529948073</v>
      </c>
      <c r="S27" s="69">
        <f>IF(RES_hh_tes_in!S27=0,0,1000*11630*RES_hh_tes_in!S27/RES_hh_num_in!S27)</f>
        <v>801.74487824131563</v>
      </c>
      <c r="T27" s="69">
        <f>IF(RES_hh_tes_in!T27=0,0,1000*11630*RES_hh_tes_in!T27/RES_hh_num_in!T27)</f>
        <v>780.64327569665966</v>
      </c>
      <c r="U27" s="69">
        <f>IF(RES_hh_tes_in!U27=0,0,1000*11630*RES_hh_tes_in!U27/RES_hh_num_in!U27)</f>
        <v>773.47891423128499</v>
      </c>
      <c r="V27" s="69">
        <f>IF(RES_hh_tes_in!V27=0,0,1000*11630*RES_hh_tes_in!V27/RES_hh_num_in!V27)</f>
        <v>769.18083897185841</v>
      </c>
      <c r="W27" s="69">
        <f>IF(RES_hh_tes_in!W27=0,0,1000*11630*RES_hh_tes_in!W27/RES_hh_num_in!W27)</f>
        <v>823.05708156711239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954.02591165056947</v>
      </c>
      <c r="D29" s="72">
        <f>IF(RES_hh_tes_in!D29=0,0,1000*11630*RES_hh_tes_in!D29/RES_hh_num_in!D29)</f>
        <v>835.22417648673445</v>
      </c>
      <c r="E29" s="72">
        <f>IF(RES_hh_tes_in!E29=0,0,1000*11630*RES_hh_tes_in!E29/RES_hh_num_in!E29)</f>
        <v>988.42172950560314</v>
      </c>
      <c r="F29" s="72">
        <f>IF(RES_hh_tes_in!F29=0,0,1000*11630*RES_hh_tes_in!F29/RES_hh_num_in!F29)</f>
        <v>925.61232368591266</v>
      </c>
      <c r="G29" s="72">
        <f>IF(RES_hh_tes_in!G29=0,0,1000*11630*RES_hh_tes_in!G29/RES_hh_num_in!G29)</f>
        <v>939.09022443873516</v>
      </c>
      <c r="H29" s="72">
        <f>IF(RES_hh_tes_in!H29=0,0,1000*11630*RES_hh_tes_in!H29/RES_hh_num_in!H29)</f>
        <v>924.96204353913288</v>
      </c>
      <c r="I29" s="72">
        <f>IF(RES_hh_tes_in!I29=0,0,1000*11630*RES_hh_tes_in!I29/RES_hh_num_in!I29)</f>
        <v>967.21973638210454</v>
      </c>
      <c r="J29" s="72">
        <f>IF(RES_hh_tes_in!J29=0,0,1000*11630*RES_hh_tes_in!J29/RES_hh_num_in!J29)</f>
        <v>949.60759075910698</v>
      </c>
      <c r="K29" s="72">
        <f>IF(RES_hh_tes_in!K29=0,0,1000*11630*RES_hh_tes_in!K29/RES_hh_num_in!K29)</f>
        <v>1093.3331868328542</v>
      </c>
      <c r="L29" s="72">
        <f>IF(RES_hh_tes_in!L29=0,0,1000*11630*RES_hh_tes_in!L29/RES_hh_num_in!L29)</f>
        <v>986.556465896384</v>
      </c>
      <c r="M29" s="72">
        <f>IF(RES_hh_tes_in!M29=0,0,1000*11630*RES_hh_tes_in!M29/RES_hh_num_in!M29)</f>
        <v>878.03155962044343</v>
      </c>
      <c r="N29" s="72">
        <f>IF(RES_hh_tes_in!N29=0,0,1000*11630*RES_hh_tes_in!N29/RES_hh_num_in!N29)</f>
        <v>834.73552915668085</v>
      </c>
      <c r="O29" s="72">
        <f>IF(RES_hh_tes_in!O29=0,0,1000*11630*RES_hh_tes_in!O29/RES_hh_num_in!O29)</f>
        <v>826.54729483480878</v>
      </c>
      <c r="P29" s="72">
        <f>IF(RES_hh_tes_in!P29=0,0,1000*11630*RES_hh_tes_in!P29/RES_hh_num_in!P29)</f>
        <v>760.84533304005765</v>
      </c>
      <c r="Q29" s="72">
        <f>IF(RES_hh_tes_in!Q29=0,0,1000*11630*RES_hh_tes_in!Q29/RES_hh_num_in!Q29)</f>
        <v>770.77791396254941</v>
      </c>
      <c r="R29" s="72">
        <f>IF(RES_hh_tes_in!R29=0,0,1000*11630*RES_hh_tes_in!R29/RES_hh_num_in!R29)</f>
        <v>813.44261603500024</v>
      </c>
      <c r="S29" s="72">
        <f>IF(RES_hh_tes_in!S29=0,0,1000*11630*RES_hh_tes_in!S29/RES_hh_num_in!S29)</f>
        <v>798.35664516313011</v>
      </c>
      <c r="T29" s="72">
        <f>IF(RES_hh_tes_in!T29=0,0,1000*11630*RES_hh_tes_in!T29/RES_hh_num_in!T29)</f>
        <v>756.70106474915394</v>
      </c>
      <c r="U29" s="72">
        <f>IF(RES_hh_tes_in!U29=0,0,1000*11630*RES_hh_tes_in!U29/RES_hh_num_in!U29)</f>
        <v>793.46444100722135</v>
      </c>
      <c r="V29" s="72">
        <f>IF(RES_hh_tes_in!V29=0,0,1000*11630*RES_hh_tes_in!V29/RES_hh_num_in!V29)</f>
        <v>770.39035835474431</v>
      </c>
      <c r="W29" s="72">
        <f>IF(RES_hh_tes_in!W29=0,0,1000*11630*RES_hh_tes_in!W29/RES_hh_num_in!W29)</f>
        <v>803.65410515595192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963.79782879372624</v>
      </c>
      <c r="D30" s="72">
        <f>IF(RES_hh_tes_in!D30=0,0,1000*11630*RES_hh_tes_in!D30/RES_hh_num_in!D30)</f>
        <v>829.04455022593072</v>
      </c>
      <c r="E30" s="72">
        <f>IF(RES_hh_tes_in!E30=0,0,1000*11630*RES_hh_tes_in!E30/RES_hh_num_in!E30)</f>
        <v>997.43784080808121</v>
      </c>
      <c r="F30" s="72">
        <f>IF(RES_hh_tes_in!F30=0,0,1000*11630*RES_hh_tes_in!F30/RES_hh_num_in!F30)</f>
        <v>909.32788960557957</v>
      </c>
      <c r="G30" s="72">
        <f>IF(RES_hh_tes_in!G30=0,0,1000*11630*RES_hh_tes_in!G30/RES_hh_num_in!G30)</f>
        <v>956.67532650631892</v>
      </c>
      <c r="H30" s="72">
        <f>IF(RES_hh_tes_in!H30=0,0,1000*11630*RES_hh_tes_in!H30/RES_hh_num_in!H30)</f>
        <v>929.49026636687438</v>
      </c>
      <c r="I30" s="72">
        <f>IF(RES_hh_tes_in!I30=0,0,1000*11630*RES_hh_tes_in!I30/RES_hh_num_in!I30)</f>
        <v>996.5327990664332</v>
      </c>
      <c r="J30" s="72">
        <f>IF(RES_hh_tes_in!J30=0,0,1000*11630*RES_hh_tes_in!J30/RES_hh_num_in!J30)</f>
        <v>929.52918639301072</v>
      </c>
      <c r="K30" s="72">
        <f>IF(RES_hh_tes_in!K30=0,0,1000*11630*RES_hh_tes_in!K30/RES_hh_num_in!K30)</f>
        <v>1008.8515940048602</v>
      </c>
      <c r="L30" s="72">
        <f>IF(RES_hh_tes_in!L30=0,0,1000*11630*RES_hh_tes_in!L30/RES_hh_num_in!L30)</f>
        <v>977.80473903471125</v>
      </c>
      <c r="M30" s="72">
        <f>IF(RES_hh_tes_in!M30=0,0,1000*11630*RES_hh_tes_in!M30/RES_hh_num_in!M30)</f>
        <v>884.29963328663871</v>
      </c>
      <c r="N30" s="72">
        <f>IF(RES_hh_tes_in!N30=0,0,1000*11630*RES_hh_tes_in!N30/RES_hh_num_in!N30)</f>
        <v>847.15322900143849</v>
      </c>
      <c r="O30" s="72">
        <f>IF(RES_hh_tes_in!O30=0,0,1000*11630*RES_hh_tes_in!O30/RES_hh_num_in!O30)</f>
        <v>805.7984118014939</v>
      </c>
      <c r="P30" s="72">
        <f>IF(RES_hh_tes_in!P30=0,0,1000*11630*RES_hh_tes_in!P30/RES_hh_num_in!P30)</f>
        <v>789.85122058823447</v>
      </c>
      <c r="Q30" s="72">
        <f>IF(RES_hh_tes_in!Q30=0,0,1000*11630*RES_hh_tes_in!Q30/RES_hh_num_in!Q30)</f>
        <v>754.62565840981222</v>
      </c>
      <c r="R30" s="72">
        <f>IF(RES_hh_tes_in!R30=0,0,1000*11630*RES_hh_tes_in!R30/RES_hh_num_in!R30)</f>
        <v>773.15638203956098</v>
      </c>
      <c r="S30" s="72">
        <f>IF(RES_hh_tes_in!S30=0,0,1000*11630*RES_hh_tes_in!S30/RES_hh_num_in!S30)</f>
        <v>820.5950553629001</v>
      </c>
      <c r="T30" s="72">
        <f>IF(RES_hh_tes_in!T30=0,0,1000*11630*RES_hh_tes_in!T30/RES_hh_num_in!T30)</f>
        <v>802.68118512115859</v>
      </c>
      <c r="U30" s="72">
        <f>IF(RES_hh_tes_in!U30=0,0,1000*11630*RES_hh_tes_in!U30/RES_hh_num_in!U30)</f>
        <v>748.82896379574845</v>
      </c>
      <c r="V30" s="72">
        <f>IF(RES_hh_tes_in!V30=0,0,1000*11630*RES_hh_tes_in!V30/RES_hh_num_in!V30)</f>
        <v>773.95739900947433</v>
      </c>
      <c r="W30" s="72">
        <f>IF(RES_hh_tes_in!W30=0,0,1000*11630*RES_hh_tes_in!W30/RES_hh_num_in!W30)</f>
        <v>823.81716775926907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954.58074630881913</v>
      </c>
      <c r="D31" s="72">
        <f>IF(RES_hh_tes_in!D31=0,0,1000*11630*RES_hh_tes_in!D31/RES_hh_num_in!D31)</f>
        <v>830.47974910024732</v>
      </c>
      <c r="E31" s="72">
        <f>IF(RES_hh_tes_in!E31=0,0,1000*11630*RES_hh_tes_in!E31/RES_hh_num_in!E31)</f>
        <v>997.67599737449984</v>
      </c>
      <c r="F31" s="72">
        <f>IF(RES_hh_tes_in!F31=0,0,1000*11630*RES_hh_tes_in!F31/RES_hh_num_in!F31)</f>
        <v>917.01507985873411</v>
      </c>
      <c r="G31" s="72">
        <f>IF(RES_hh_tes_in!G31=0,0,1000*11630*RES_hh_tes_in!G31/RES_hh_num_in!G31)</f>
        <v>944.59273972523351</v>
      </c>
      <c r="H31" s="72">
        <f>IF(RES_hh_tes_in!H31=0,0,1000*11630*RES_hh_tes_in!H31/RES_hh_num_in!H31)</f>
        <v>915.74469996823291</v>
      </c>
      <c r="I31" s="72">
        <f>IF(RES_hh_tes_in!I31=0,0,1000*11630*RES_hh_tes_in!I31/RES_hh_num_in!I31)</f>
        <v>1022.0509400097388</v>
      </c>
      <c r="J31" s="72">
        <f>IF(RES_hh_tes_in!J31=0,0,1000*11630*RES_hh_tes_in!J31/RES_hh_num_in!J31)</f>
        <v>911.46113380026452</v>
      </c>
      <c r="K31" s="72">
        <f>IF(RES_hh_tes_in!K31=0,0,1000*11630*RES_hh_tes_in!K31/RES_hh_num_in!K31)</f>
        <v>983.26311799505982</v>
      </c>
      <c r="L31" s="72">
        <f>IF(RES_hh_tes_in!L31=0,0,1000*11630*RES_hh_tes_in!L31/RES_hh_num_in!L31)</f>
        <v>927.45296668372453</v>
      </c>
      <c r="M31" s="72">
        <f>IF(RES_hh_tes_in!M31=0,0,1000*11630*RES_hh_tes_in!M31/RES_hh_num_in!M31)</f>
        <v>892.53000421653496</v>
      </c>
      <c r="N31" s="72">
        <f>IF(RES_hh_tes_in!N31=0,0,1000*11630*RES_hh_tes_in!N31/RES_hh_num_in!N31)</f>
        <v>892.98260494621832</v>
      </c>
      <c r="O31" s="72">
        <f>IF(RES_hh_tes_in!O31=0,0,1000*11630*RES_hh_tes_in!O31/RES_hh_num_in!O31)</f>
        <v>796.66287904910939</v>
      </c>
      <c r="P31" s="72">
        <f>IF(RES_hh_tes_in!P31=0,0,1000*11630*RES_hh_tes_in!P31/RES_hh_num_in!P31)</f>
        <v>796.1902364302864</v>
      </c>
      <c r="Q31" s="72">
        <f>IF(RES_hh_tes_in!Q31=0,0,1000*11630*RES_hh_tes_in!Q31/RES_hh_num_in!Q31)</f>
        <v>789.98693913120064</v>
      </c>
      <c r="R31" s="72">
        <f>IF(RES_hh_tes_in!R31=0,0,1000*11630*RES_hh_tes_in!R31/RES_hh_num_in!R31)</f>
        <v>825.97055573216971</v>
      </c>
      <c r="S31" s="72">
        <f>IF(RES_hh_tes_in!S31=0,0,1000*11630*RES_hh_tes_in!S31/RES_hh_num_in!S31)</f>
        <v>784.35406905100547</v>
      </c>
      <c r="T31" s="72">
        <f>IF(RES_hh_tes_in!T31=0,0,1000*11630*RES_hh_tes_in!T31/RES_hh_num_in!T31)</f>
        <v>753.62668946826386</v>
      </c>
      <c r="U31" s="72">
        <f>IF(RES_hh_tes_in!U31=0,0,1000*11630*RES_hh_tes_in!U31/RES_hh_num_in!U31)</f>
        <v>711.44127060845312</v>
      </c>
      <c r="V31" s="72">
        <f>IF(RES_hh_tes_in!V31=0,0,1000*11630*RES_hh_tes_in!V31/RES_hh_num_in!V31)</f>
        <v>809.13181358083295</v>
      </c>
      <c r="W31" s="72">
        <f>IF(RES_hh_tes_in!W31=0,0,1000*11630*RES_hh_tes_in!W31/RES_hh_num_in!W31)</f>
        <v>806.99409395067232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808.08815135492614</v>
      </c>
      <c r="D32" s="77">
        <f>IF(RES_hh_tes_in!D32=0,0,1000*11630*RES_hh_tes_in!D32/RES_hh_num_in!D32)</f>
        <v>1000.4640553195574</v>
      </c>
      <c r="E32" s="77">
        <f>IF(RES_hh_tes_in!E32=0,0,1000*11630*RES_hh_tes_in!E32/RES_hh_num_in!E32)</f>
        <v>751.37632672182315</v>
      </c>
      <c r="F32" s="77">
        <f>IF(RES_hh_tes_in!F32=0,0,1000*11630*RES_hh_tes_in!F32/RES_hh_num_in!F32)</f>
        <v>931.91769103664444</v>
      </c>
      <c r="G32" s="77">
        <f>IF(RES_hh_tes_in!G32=0,0,1000*11630*RES_hh_tes_in!G32/RES_hh_num_in!G32)</f>
        <v>975.48452848927707</v>
      </c>
      <c r="H32" s="77">
        <f>IF(RES_hh_tes_in!H32=0,0,1000*11630*RES_hh_tes_in!H32/RES_hh_num_in!H32)</f>
        <v>1045.8206470591826</v>
      </c>
      <c r="I32" s="77">
        <f>IF(RES_hh_tes_in!I32=0,0,1000*11630*RES_hh_tes_in!I32/RES_hh_num_in!I32)</f>
        <v>925.46581773143316</v>
      </c>
      <c r="J32" s="77">
        <f>IF(RES_hh_tes_in!J32=0,0,1000*11630*RES_hh_tes_in!J32/RES_hh_num_in!J32)</f>
        <v>1057.7366216534633</v>
      </c>
      <c r="K32" s="77">
        <f>IF(RES_hh_tes_in!K32=0,0,1000*11630*RES_hh_tes_in!K32/RES_hh_num_in!K32)</f>
        <v>872.20542461301443</v>
      </c>
      <c r="L32" s="77">
        <f>IF(RES_hh_tes_in!L32=0,0,1000*11630*RES_hh_tes_in!L32/RES_hh_num_in!L32)</f>
        <v>896.30774493715899</v>
      </c>
      <c r="M32" s="77">
        <f>IF(RES_hh_tes_in!M32=0,0,1000*11630*RES_hh_tes_in!M32/RES_hh_num_in!M32)</f>
        <v>876.81040643877031</v>
      </c>
      <c r="N32" s="77">
        <f>IF(RES_hh_tes_in!N32=0,0,1000*11630*RES_hh_tes_in!N32/RES_hh_num_in!N32)</f>
        <v>856.3075641010646</v>
      </c>
      <c r="O32" s="77">
        <f>IF(RES_hh_tes_in!O32=0,0,1000*11630*RES_hh_tes_in!O32/RES_hh_num_in!O32)</f>
        <v>806.58141261371213</v>
      </c>
      <c r="P32" s="77">
        <f>IF(RES_hh_tes_in!P32=0,0,1000*11630*RES_hh_tes_in!P32/RES_hh_num_in!P32)</f>
        <v>782.39435746596121</v>
      </c>
      <c r="Q32" s="77">
        <f>IF(RES_hh_tes_in!Q32=0,0,1000*11630*RES_hh_tes_in!Q32/RES_hh_num_in!Q32)</f>
        <v>788.42818558515296</v>
      </c>
      <c r="R32" s="77">
        <f>IF(RES_hh_tes_in!R32=0,0,1000*11630*RES_hh_tes_in!R32/RES_hh_num_in!R32)</f>
        <v>793.93351081948435</v>
      </c>
      <c r="S32" s="77">
        <f>IF(RES_hh_tes_in!S32=0,0,1000*11630*RES_hh_tes_in!S32/RES_hh_num_in!S32)</f>
        <v>790.88253009050084</v>
      </c>
      <c r="T32" s="77">
        <f>IF(RES_hh_tes_in!T32=0,0,1000*11630*RES_hh_tes_in!T32/RES_hh_num_in!T32)</f>
        <v>779.41422316966748</v>
      </c>
      <c r="U32" s="77">
        <f>IF(RES_hh_tes_in!U32=0,0,1000*11630*RES_hh_tes_in!U32/RES_hh_num_in!U32)</f>
        <v>779.89763166132252</v>
      </c>
      <c r="V32" s="77">
        <f>IF(RES_hh_tes_in!V32=0,0,1000*11630*RES_hh_tes_in!V32/RES_hh_num_in!V32)</f>
        <v>763.51164433438817</v>
      </c>
      <c r="W32" s="77">
        <f>IF(RES_hh_tes_in!W32=0,0,1000*11630*RES_hh_tes_in!W32/RES_hh_num_in!W32)</f>
        <v>830.78623234095789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1213.5127599314203</v>
      </c>
      <c r="D3" s="65">
        <f>IF(RES_hh_emi_in!D3=0,0,1000000*RES_hh_emi_in!D3/RES_hh_num_in!D3)</f>
        <v>1209.2956252419917</v>
      </c>
      <c r="E3" s="65">
        <f>IF(RES_hh_emi_in!E3=0,0,1000000*RES_hh_emi_in!E3/RES_hh_num_in!E3)</f>
        <v>1189.6946244667997</v>
      </c>
      <c r="F3" s="65">
        <f>IF(RES_hh_emi_in!F3=0,0,1000000*RES_hh_emi_in!F3/RES_hh_num_in!F3)</f>
        <v>1109.7580700326951</v>
      </c>
      <c r="G3" s="65">
        <f>IF(RES_hh_emi_in!G3=0,0,1000000*RES_hh_emi_in!G3/RES_hh_num_in!G3)</f>
        <v>1061.4318586307936</v>
      </c>
      <c r="H3" s="65">
        <f>IF(RES_hh_emi_in!H3=0,0,1000000*RES_hh_emi_in!H3/RES_hh_num_in!H3)</f>
        <v>997.99777212570939</v>
      </c>
      <c r="I3" s="65">
        <f>IF(RES_hh_emi_in!I3=0,0,1000000*RES_hh_emi_in!I3/RES_hh_num_in!I3)</f>
        <v>831.87429417343412</v>
      </c>
      <c r="J3" s="65">
        <f>IF(RES_hh_emi_in!J3=0,0,1000000*RES_hh_emi_in!J3/RES_hh_num_in!J3)</f>
        <v>1072.971697281966</v>
      </c>
      <c r="K3" s="65">
        <f>IF(RES_hh_emi_in!K3=0,0,1000000*RES_hh_emi_in!K3/RES_hh_num_in!K3)</f>
        <v>865.13465443121254</v>
      </c>
      <c r="L3" s="65">
        <f>IF(RES_hh_emi_in!L3=0,0,1000000*RES_hh_emi_in!L3/RES_hh_num_in!L3)</f>
        <v>964.97036781226223</v>
      </c>
      <c r="M3" s="65">
        <f>IF(RES_hh_emi_in!M3=0,0,1000000*RES_hh_emi_in!M3/RES_hh_num_in!M3)</f>
        <v>833.41014740971434</v>
      </c>
      <c r="N3" s="65">
        <f>IF(RES_hh_emi_in!N3=0,0,1000000*RES_hh_emi_in!N3/RES_hh_num_in!N3)</f>
        <v>729.25152667861107</v>
      </c>
      <c r="O3" s="65">
        <f>IF(RES_hh_emi_in!O3=0,0,1000000*RES_hh_emi_in!O3/RES_hh_num_in!O3)</f>
        <v>757.32958157946177</v>
      </c>
      <c r="P3" s="65">
        <f>IF(RES_hh_emi_in!P3=0,0,1000000*RES_hh_emi_in!P3/RES_hh_num_in!P3)</f>
        <v>468.37032567274719</v>
      </c>
      <c r="Q3" s="65">
        <f>IF(RES_hh_emi_in!Q3=0,0,1000000*RES_hh_emi_in!Q3/RES_hh_num_in!Q3)</f>
        <v>815.65365926751883</v>
      </c>
      <c r="R3" s="65">
        <f>IF(RES_hh_emi_in!R3=0,0,1000000*RES_hh_emi_in!R3/RES_hh_num_in!R3)</f>
        <v>1080.8282102686301</v>
      </c>
      <c r="S3" s="65">
        <f>IF(RES_hh_emi_in!S3=0,0,1000000*RES_hh_emi_in!S3/RES_hh_num_in!S3)</f>
        <v>960.62297182193367</v>
      </c>
      <c r="T3" s="65">
        <f>IF(RES_hh_emi_in!T3=0,0,1000000*RES_hh_emi_in!T3/RES_hh_num_in!T3)</f>
        <v>824.98956524148991</v>
      </c>
      <c r="U3" s="65">
        <f>IF(RES_hh_emi_in!U3=0,0,1000000*RES_hh_emi_in!U3/RES_hh_num_in!U3)</f>
        <v>694.07277661673811</v>
      </c>
      <c r="V3" s="65">
        <f>IF(RES_hh_emi_in!V3=0,0,1000000*RES_hh_emi_in!V3/RES_hh_num_in!V3)</f>
        <v>592.33492714147656</v>
      </c>
      <c r="W3" s="65">
        <f>IF(RES_hh_emi_in!W3=0,0,1000000*RES_hh_emi_in!W3/RES_hh_num_in!W3)</f>
        <v>564.35261625665055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985.36276557942392</v>
      </c>
      <c r="D4" s="69">
        <f>IF(RES_hh_emi_in!D4=0,0,1000000*RES_hh_emi_in!D4/RES_hh_num_in!D4)</f>
        <v>1010.5243802032672</v>
      </c>
      <c r="E4" s="69">
        <f>IF(RES_hh_emi_in!E4=0,0,1000000*RES_hh_emi_in!E4/RES_hh_num_in!E4)</f>
        <v>958.55239422700845</v>
      </c>
      <c r="F4" s="69">
        <f>IF(RES_hh_emi_in!F4=0,0,1000000*RES_hh_emi_in!F4/RES_hh_num_in!F4)</f>
        <v>911.94959125691071</v>
      </c>
      <c r="G4" s="69">
        <f>IF(RES_hh_emi_in!G4=0,0,1000000*RES_hh_emi_in!G4/RES_hh_num_in!G4)</f>
        <v>786.05174155307441</v>
      </c>
      <c r="H4" s="69">
        <f>IF(RES_hh_emi_in!H4=0,0,1000000*RES_hh_emi_in!H4/RES_hh_num_in!H4)</f>
        <v>717.64079369126364</v>
      </c>
      <c r="I4" s="69">
        <f>IF(RES_hh_emi_in!I4=0,0,1000000*RES_hh_emi_in!I4/RES_hh_num_in!I4)</f>
        <v>573.7338128511185</v>
      </c>
      <c r="J4" s="69">
        <f>IF(RES_hh_emi_in!J4=0,0,1000000*RES_hh_emi_in!J4/RES_hh_num_in!J4)</f>
        <v>727.44140312594732</v>
      </c>
      <c r="K4" s="69">
        <f>IF(RES_hh_emi_in!K4=0,0,1000000*RES_hh_emi_in!K4/RES_hh_num_in!K4)</f>
        <v>593.55843253517571</v>
      </c>
      <c r="L4" s="69">
        <f>IF(RES_hh_emi_in!L4=0,0,1000000*RES_hh_emi_in!L4/RES_hh_num_in!L4)</f>
        <v>728.70976991524367</v>
      </c>
      <c r="M4" s="69">
        <f>IF(RES_hh_emi_in!M4=0,0,1000000*RES_hh_emi_in!M4/RES_hh_num_in!M4)</f>
        <v>650.4400914762557</v>
      </c>
      <c r="N4" s="69">
        <f>IF(RES_hh_emi_in!N4=0,0,1000000*RES_hh_emi_in!N4/RES_hh_num_in!N4)</f>
        <v>582.74591340692803</v>
      </c>
      <c r="O4" s="69">
        <f>IF(RES_hh_emi_in!O4=0,0,1000000*RES_hh_emi_in!O4/RES_hh_num_in!O4)</f>
        <v>587.42003490982813</v>
      </c>
      <c r="P4" s="69">
        <f>IF(RES_hh_emi_in!P4=0,0,1000000*RES_hh_emi_in!P4/RES_hh_num_in!P4)</f>
        <v>298.88269140391401</v>
      </c>
      <c r="Q4" s="69">
        <f>IF(RES_hh_emi_in!Q4=0,0,1000000*RES_hh_emi_in!Q4/RES_hh_num_in!Q4)</f>
        <v>608.4170802838687</v>
      </c>
      <c r="R4" s="69">
        <f>IF(RES_hh_emi_in!R4=0,0,1000000*RES_hh_emi_in!R4/RES_hh_num_in!R4)</f>
        <v>805.88658479860635</v>
      </c>
      <c r="S4" s="69">
        <f>IF(RES_hh_emi_in!S4=0,0,1000000*RES_hh_emi_in!S4/RES_hh_num_in!S4)</f>
        <v>704.70740941881263</v>
      </c>
      <c r="T4" s="69">
        <f>IF(RES_hh_emi_in!T4=0,0,1000000*RES_hh_emi_in!T4/RES_hh_num_in!T4)</f>
        <v>587.91876622552525</v>
      </c>
      <c r="U4" s="69">
        <f>IF(RES_hh_emi_in!U4=0,0,1000000*RES_hh_emi_in!U4/RES_hh_num_in!U4)</f>
        <v>492.62659253134296</v>
      </c>
      <c r="V4" s="69">
        <f>IF(RES_hh_emi_in!V4=0,0,1000000*RES_hh_emi_in!V4/RES_hh_num_in!V4)</f>
        <v>413.82598435432254</v>
      </c>
      <c r="W4" s="69">
        <f>IF(RES_hh_emi_in!W4=0,0,1000000*RES_hh_emi_in!W4/RES_hh_num_in!W4)</f>
        <v>372.75621961477344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2634.5643450395401</v>
      </c>
      <c r="D5" s="72">
        <f>IF(RES_hh_emi_in!D5=0,0,1000000*RES_hh_emi_in!D5/RES_hh_num_in!D5)</f>
        <v>3830.7995945579351</v>
      </c>
      <c r="E5" s="72">
        <f>IF(RES_hh_emi_in!E5=0,0,1000000*RES_hh_emi_in!E5/RES_hh_num_in!E5)</f>
        <v>5100.6256674794759</v>
      </c>
      <c r="F5" s="72">
        <f>IF(RES_hh_emi_in!F5=0,0,1000000*RES_hh_emi_in!F5/RES_hh_num_in!F5)</f>
        <v>3726.0299440280505</v>
      </c>
      <c r="G5" s="72">
        <f>IF(RES_hh_emi_in!G5=0,0,1000000*RES_hh_emi_in!G5/RES_hh_num_in!G5)</f>
        <v>5500.6686708681136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2832.6655307718111</v>
      </c>
      <c r="L5" s="72">
        <f>IF(RES_hh_emi_in!L5=0,0,1000000*RES_hh_emi_in!L5/RES_hh_num_in!L5)</f>
        <v>5736.4518178397511</v>
      </c>
      <c r="M5" s="72">
        <f>IF(RES_hh_emi_in!M5=0,0,1000000*RES_hh_emi_in!M5/RES_hh_num_in!M5)</f>
        <v>4166.5415643414917</v>
      </c>
      <c r="N5" s="72">
        <f>IF(RES_hh_emi_in!N5=0,0,1000000*RES_hh_emi_in!N5/RES_hh_num_in!N5)</f>
        <v>3488.3810631903311</v>
      </c>
      <c r="O5" s="72">
        <f>IF(RES_hh_emi_in!O5=0,0,1000000*RES_hh_emi_in!O5/RES_hh_num_in!O5)</f>
        <v>4906.3993097038847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3563.6309357417617</v>
      </c>
      <c r="T5" s="72">
        <f>IF(RES_hh_emi_in!T5=0,0,1000000*RES_hh_emi_in!T5/RES_hh_num_in!T5)</f>
        <v>2502.8816198068657</v>
      </c>
      <c r="U5" s="72">
        <f>IF(RES_hh_emi_in!U5=0,0,1000000*RES_hh_emi_in!U5/RES_hh_num_in!U5)</f>
        <v>2704.40483165758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3148.2994047948578</v>
      </c>
      <c r="H6" s="72">
        <f>IF(RES_hh_emi_in!H6=0,0,1000000*RES_hh_emi_in!H6/RES_hh_num_in!H6)</f>
        <v>3779.0289601906798</v>
      </c>
      <c r="I6" s="72">
        <f>IF(RES_hh_emi_in!I6=0,0,1000000*RES_hh_emi_in!I6/RES_hh_num_in!I6)</f>
        <v>1216.7227778823255</v>
      </c>
      <c r="J6" s="72">
        <f>IF(RES_hh_emi_in!J6=0,0,1000000*RES_hh_emi_in!J6/RES_hh_num_in!J6)</f>
        <v>5185.6739448758826</v>
      </c>
      <c r="K6" s="72">
        <f>IF(RES_hh_emi_in!K6=0,0,1000000*RES_hh_emi_in!K6/RES_hh_num_in!K6)</f>
        <v>2769.9267289358013</v>
      </c>
      <c r="L6" s="72">
        <f>IF(RES_hh_emi_in!L6=0,0,1000000*RES_hh_emi_in!L6/RES_hh_num_in!L6)</f>
        <v>2994.833437409839</v>
      </c>
      <c r="M6" s="72">
        <f>IF(RES_hh_emi_in!M6=0,0,1000000*RES_hh_emi_in!M6/RES_hh_num_in!M6)</f>
        <v>0</v>
      </c>
      <c r="N6" s="72">
        <f>IF(RES_hh_emi_in!N6=0,0,1000000*RES_hh_emi_in!N6/RES_hh_num_in!N6)</f>
        <v>2875.196658502075</v>
      </c>
      <c r="O6" s="72">
        <f>IF(RES_hh_emi_in!O6=0,0,1000000*RES_hh_emi_in!O6/RES_hh_num_in!O6)</f>
        <v>2639.7648801870982</v>
      </c>
      <c r="P6" s="72">
        <f>IF(RES_hh_emi_in!P6=0,0,1000000*RES_hh_emi_in!P6/RES_hh_num_in!P6)</f>
        <v>0</v>
      </c>
      <c r="Q6" s="72">
        <f>IF(RES_hh_emi_in!Q6=0,0,1000000*RES_hh_emi_in!Q6/RES_hh_num_in!Q6)</f>
        <v>2435.0940564232305</v>
      </c>
      <c r="R6" s="72">
        <f>IF(RES_hh_emi_in!R6=0,0,1000000*RES_hh_emi_in!R6/RES_hh_num_in!R6)</f>
        <v>2217.0963609517298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1684.3213256173005</v>
      </c>
      <c r="V6" s="72">
        <f>IF(RES_hh_emi_in!V6=0,0,1000000*RES_hh_emi_in!V6/RES_hh_num_in!V6)</f>
        <v>1564.3649652564436</v>
      </c>
      <c r="W6" s="72">
        <f>IF(RES_hh_emi_in!W6=0,0,1000000*RES_hh_emi_in!W6/RES_hh_num_in!W6)</f>
        <v>1459.9446465836104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3311.0265130607904</v>
      </c>
      <c r="D7" s="72">
        <f>IF(RES_hh_emi_in!D7=0,0,1000000*RES_hh_emi_in!D7/RES_hh_num_in!D7)</f>
        <v>3736.156988084902</v>
      </c>
      <c r="E7" s="72">
        <f>IF(RES_hh_emi_in!E7=0,0,1000000*RES_hh_emi_in!E7/RES_hh_num_in!E7)</f>
        <v>3943.4295765921424</v>
      </c>
      <c r="F7" s="72">
        <f>IF(RES_hh_emi_in!F7=0,0,1000000*RES_hh_emi_in!F7/RES_hh_num_in!F7)</f>
        <v>4071.6133786313894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3737.444944679512</v>
      </c>
      <c r="L7" s="72">
        <f>IF(RES_hh_emi_in!L7=0,0,1000000*RES_hh_emi_in!L7/RES_hh_num_in!L7)</f>
        <v>3915.2709550038289</v>
      </c>
      <c r="M7" s="72">
        <f>IF(RES_hh_emi_in!M7=0,0,1000000*RES_hh_emi_in!M7/RES_hh_num_in!M7)</f>
        <v>3835.0965802791302</v>
      </c>
      <c r="N7" s="72">
        <f>IF(RES_hh_emi_in!N7=0,0,1000000*RES_hh_emi_in!N7/RES_hh_num_in!N7)</f>
        <v>3378.0114671142246</v>
      </c>
      <c r="O7" s="72">
        <f>IF(RES_hh_emi_in!O7=0,0,1000000*RES_hh_emi_in!O7/RES_hh_num_in!O7)</f>
        <v>3125.7858567509543</v>
      </c>
      <c r="P7" s="72">
        <f>IF(RES_hh_emi_in!P7=0,0,1000000*RES_hh_emi_in!P7/RES_hh_num_in!P7)</f>
        <v>2410.6445064575773</v>
      </c>
      <c r="Q7" s="72">
        <f>IF(RES_hh_emi_in!Q7=0,0,1000000*RES_hh_emi_in!Q7/RES_hh_num_in!Q7)</f>
        <v>2815.5591501026429</v>
      </c>
      <c r="R7" s="72">
        <f>IF(RES_hh_emi_in!R7=0,0,1000000*RES_hh_emi_in!R7/RES_hh_num_in!R7)</f>
        <v>2670.6503295161751</v>
      </c>
      <c r="S7" s="72">
        <f>IF(RES_hh_emi_in!S7=0,0,1000000*RES_hh_emi_in!S7/RES_hh_num_in!S7)</f>
        <v>2628.6789565879362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2298.6632863916784</v>
      </c>
      <c r="D8" s="72">
        <f>IF(RES_hh_emi_in!D8=0,0,1000000*RES_hh_emi_in!D8/RES_hh_num_in!D8)</f>
        <v>2212.7014665964643</v>
      </c>
      <c r="E8" s="72">
        <f>IF(RES_hh_emi_in!E8=0,0,1000000*RES_hh_emi_in!E8/RES_hh_num_in!E8)</f>
        <v>2553.8108337418016</v>
      </c>
      <c r="F8" s="72">
        <f>IF(RES_hh_emi_in!F8=0,0,1000000*RES_hh_emi_in!F8/RES_hh_num_in!F8)</f>
        <v>2488.3518237036487</v>
      </c>
      <c r="G8" s="72">
        <f>IF(RES_hh_emi_in!G8=0,0,1000000*RES_hh_emi_in!G8/RES_hh_num_in!G8)</f>
        <v>2685.6531873929671</v>
      </c>
      <c r="H8" s="72">
        <f>IF(RES_hh_emi_in!H8=0,0,1000000*RES_hh_emi_in!H8/RES_hh_num_in!H8)</f>
        <v>2452.0586542148549</v>
      </c>
      <c r="I8" s="72">
        <f>IF(RES_hh_emi_in!I8=0,0,1000000*RES_hh_emi_in!I8/RES_hh_num_in!I8)</f>
        <v>2256.1912142041588</v>
      </c>
      <c r="J8" s="72">
        <f>IF(RES_hh_emi_in!J8=0,0,1000000*RES_hh_emi_in!J8/RES_hh_num_in!J8)</f>
        <v>2375.6061513926447</v>
      </c>
      <c r="K8" s="72">
        <f>IF(RES_hh_emi_in!K8=0,0,1000000*RES_hh_emi_in!K8/RES_hh_num_in!K8)</f>
        <v>2418.4369127007981</v>
      </c>
      <c r="L8" s="72">
        <f>IF(RES_hh_emi_in!L8=0,0,1000000*RES_hh_emi_in!L8/RES_hh_num_in!L8)</f>
        <v>2558.3383852309175</v>
      </c>
      <c r="M8" s="72">
        <f>IF(RES_hh_emi_in!M8=0,0,1000000*RES_hh_emi_in!M8/RES_hh_num_in!M8)</f>
        <v>2371.0792895426066</v>
      </c>
      <c r="N8" s="72">
        <f>IF(RES_hh_emi_in!N8=0,0,1000000*RES_hh_emi_in!N8/RES_hh_num_in!N8)</f>
        <v>2228.9190324612036</v>
      </c>
      <c r="O8" s="72">
        <f>IF(RES_hh_emi_in!O8=0,0,1000000*RES_hh_emi_in!O8/RES_hh_num_in!O8)</f>
        <v>2123.0829788964111</v>
      </c>
      <c r="P8" s="72">
        <f>IF(RES_hh_emi_in!P8=0,0,1000000*RES_hh_emi_in!P8/RES_hh_num_in!P8)</f>
        <v>1764.2105148392513</v>
      </c>
      <c r="Q8" s="72">
        <f>IF(RES_hh_emi_in!Q8=0,0,1000000*RES_hh_emi_in!Q8/RES_hh_num_in!Q8)</f>
        <v>1784.7494958918046</v>
      </c>
      <c r="R8" s="72">
        <f>IF(RES_hh_emi_in!R8=0,0,1000000*RES_hh_emi_in!R8/RES_hh_num_in!R8)</f>
        <v>1768.1733883658919</v>
      </c>
      <c r="S8" s="72">
        <f>IF(RES_hh_emi_in!S8=0,0,1000000*RES_hh_emi_in!S8/RES_hh_num_in!S8)</f>
        <v>1693.9213616011348</v>
      </c>
      <c r="T8" s="72">
        <f>IF(RES_hh_emi_in!T8=0,0,1000000*RES_hh_emi_in!T8/RES_hh_num_in!T8)</f>
        <v>1536.1231094476141</v>
      </c>
      <c r="U8" s="72">
        <f>IF(RES_hh_emi_in!U8=0,0,1000000*RES_hh_emi_in!U8/RES_hh_num_in!U8)</f>
        <v>1406.3513180693512</v>
      </c>
      <c r="V8" s="72">
        <f>IF(RES_hh_emi_in!V8=0,0,1000000*RES_hh_emi_in!V8/RES_hh_num_in!V8)</f>
        <v>1372.6463706293682</v>
      </c>
      <c r="W8" s="72">
        <f>IF(RES_hh_emi_in!W8=0,0,1000000*RES_hh_emi_in!W8/RES_hh_num_in!W8)</f>
        <v>1244.9868260709891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83.069982686457081</v>
      </c>
      <c r="D17" s="69">
        <f>IF(RES_hh_emi_in!D17=0,0,1000000*RES_hh_emi_in!D17/RES_hh_num_in!D17)</f>
        <v>87.758119960513056</v>
      </c>
      <c r="E17" s="69">
        <f>IF(RES_hh_emi_in!E17=0,0,1000000*RES_hh_emi_in!E17/RES_hh_num_in!E17)</f>
        <v>95.301157854240259</v>
      </c>
      <c r="F17" s="69">
        <f>IF(RES_hh_emi_in!F17=0,0,1000000*RES_hh_emi_in!F17/RES_hh_num_in!F17)</f>
        <v>88.081235534875802</v>
      </c>
      <c r="G17" s="69">
        <f>IF(RES_hh_emi_in!G17=0,0,1000000*RES_hh_emi_in!G17/RES_hh_num_in!G17)</f>
        <v>102.91083747031595</v>
      </c>
      <c r="H17" s="69">
        <f>IF(RES_hh_emi_in!H17=0,0,1000000*RES_hh_emi_in!H17/RES_hh_num_in!H17)</f>
        <v>108.94948648079705</v>
      </c>
      <c r="I17" s="69">
        <f>IF(RES_hh_emi_in!I17=0,0,1000000*RES_hh_emi_in!I17/RES_hh_num_in!I17)</f>
        <v>100.35108157668677</v>
      </c>
      <c r="J17" s="69">
        <f>IF(RES_hh_emi_in!J17=0,0,1000000*RES_hh_emi_in!J17/RES_hh_num_in!J17)</f>
        <v>113.76687818702329</v>
      </c>
      <c r="K17" s="69">
        <f>IF(RES_hh_emi_in!K17=0,0,1000000*RES_hh_emi_in!K17/RES_hh_num_in!K17)</f>
        <v>95.766247284557778</v>
      </c>
      <c r="L17" s="69">
        <f>IF(RES_hh_emi_in!L17=0,0,1000000*RES_hh_emi_in!L17/RES_hh_num_in!L17)</f>
        <v>87.125251299965285</v>
      </c>
      <c r="M17" s="69">
        <f>IF(RES_hh_emi_in!M17=0,0,1000000*RES_hh_emi_in!M17/RES_hh_num_in!M17)</f>
        <v>66.961034519330909</v>
      </c>
      <c r="N17" s="69">
        <f>IF(RES_hh_emi_in!N17=0,0,1000000*RES_hh_emi_in!N17/RES_hh_num_in!N17)</f>
        <v>66.627864592900835</v>
      </c>
      <c r="O17" s="69">
        <f>IF(RES_hh_emi_in!O17=0,0,1000000*RES_hh_emi_in!O17/RES_hh_num_in!O17)</f>
        <v>72.256494302115485</v>
      </c>
      <c r="P17" s="69">
        <f>IF(RES_hh_emi_in!P17=0,0,1000000*RES_hh_emi_in!P17/RES_hh_num_in!P17)</f>
        <v>50.593275165754349</v>
      </c>
      <c r="Q17" s="69">
        <f>IF(RES_hh_emi_in!Q17=0,0,1000000*RES_hh_emi_in!Q17/RES_hh_num_in!Q17)</f>
        <v>62.238019435514275</v>
      </c>
      <c r="R17" s="69">
        <f>IF(RES_hh_emi_in!R17=0,0,1000000*RES_hh_emi_in!R17/RES_hh_num_in!R17)</f>
        <v>102.07839123193192</v>
      </c>
      <c r="S17" s="69">
        <f>IF(RES_hh_emi_in!S17=0,0,1000000*RES_hh_emi_in!S17/RES_hh_num_in!S17)</f>
        <v>99.33694715725639</v>
      </c>
      <c r="T17" s="69">
        <f>IF(RES_hh_emi_in!T17=0,0,1000000*RES_hh_emi_in!T17/RES_hh_num_in!T17)</f>
        <v>101.43000135706708</v>
      </c>
      <c r="U17" s="69">
        <f>IF(RES_hh_emi_in!U17=0,0,1000000*RES_hh_emi_in!U17/RES_hh_num_in!U17)</f>
        <v>90.825364575080854</v>
      </c>
      <c r="V17" s="69">
        <f>IF(RES_hh_emi_in!V17=0,0,1000000*RES_hh_emi_in!V17/RES_hh_num_in!V17)</f>
        <v>84.192907859578213</v>
      </c>
      <c r="W17" s="69">
        <f>IF(RES_hh_emi_in!W17=0,0,1000000*RES_hh_emi_in!W17/RES_hh_num_in!W17)</f>
        <v>83.926069925051365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492.4349715204122</v>
      </c>
      <c r="E18" s="72">
        <f>IF(RES_hh_emi_in!E18=0,0,1000000*RES_hh_emi_in!E18/RES_hh_num_in!E18)</f>
        <v>635.91114163161012</v>
      </c>
      <c r="F18" s="72">
        <f>IF(RES_hh_emi_in!F18=0,0,1000000*RES_hh_emi_in!F18/RES_hh_num_in!F18)</f>
        <v>467.93585548461834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331.75639991089514</v>
      </c>
      <c r="L18" s="72">
        <f>IF(RES_hh_emi_in!L18=0,0,1000000*RES_hh_emi_in!L18/RES_hh_num_in!L18)</f>
        <v>631.59235803850845</v>
      </c>
      <c r="M18" s="72">
        <f>IF(RES_hh_emi_in!M18=0,0,1000000*RES_hh_emi_in!M18/RES_hh_num_in!M18)</f>
        <v>587.01999018822914</v>
      </c>
      <c r="N18" s="72">
        <f>IF(RES_hh_emi_in!N18=0,0,1000000*RES_hh_emi_in!N18/RES_hh_num_in!N18)</f>
        <v>622.24116849815994</v>
      </c>
      <c r="O18" s="72">
        <f>IF(RES_hh_emi_in!O18=0,0,1000000*RES_hh_emi_in!O18/RES_hh_num_in!O18)</f>
        <v>663.0196937443859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560.48612979776408</v>
      </c>
      <c r="T18" s="72">
        <f>IF(RES_hh_emi_in!T18=0,0,1000000*RES_hh_emi_in!T18/RES_hh_num_in!T18)</f>
        <v>558.65487134518617</v>
      </c>
      <c r="U18" s="72">
        <f>IF(RES_hh_emi_in!U18=0,0,1000000*RES_hh_emi_in!U18/RES_hh_num_in!U18)</f>
        <v>434.16497740987165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376.54893638829697</v>
      </c>
      <c r="D19" s="72">
        <f>IF(RES_hh_emi_in!D19=0,0,1000000*RES_hh_emi_in!D19/RES_hh_num_in!D19)</f>
        <v>366.55302544503633</v>
      </c>
      <c r="E19" s="72">
        <f>IF(RES_hh_emi_in!E19=0,0,1000000*RES_hh_emi_in!E19/RES_hh_num_in!E19)</f>
        <v>393.11016729211246</v>
      </c>
      <c r="F19" s="72">
        <f>IF(RES_hh_emi_in!F19=0,0,1000000*RES_hh_emi_in!F19/RES_hh_num_in!F19)</f>
        <v>396.34526885880717</v>
      </c>
      <c r="G19" s="72">
        <f>IF(RES_hh_emi_in!G19=0,0,1000000*RES_hh_emi_in!G19/RES_hh_num_in!G19)</f>
        <v>402.23173859806366</v>
      </c>
      <c r="H19" s="72">
        <f>IF(RES_hh_emi_in!H19=0,0,1000000*RES_hh_emi_in!H19/RES_hh_num_in!H19)</f>
        <v>413.84169593982477</v>
      </c>
      <c r="I19" s="72">
        <f>IF(RES_hh_emi_in!I19=0,0,1000000*RES_hh_emi_in!I19/RES_hh_num_in!I19)</f>
        <v>402.21422352336901</v>
      </c>
      <c r="J19" s="72">
        <f>IF(RES_hh_emi_in!J19=0,0,1000000*RES_hh_emi_in!J19/RES_hh_num_in!J19)</f>
        <v>445.3328351629566</v>
      </c>
      <c r="K19" s="72">
        <f>IF(RES_hh_emi_in!K19=0,0,1000000*RES_hh_emi_in!K19/RES_hh_num_in!K19)</f>
        <v>473.89648988763577</v>
      </c>
      <c r="L19" s="72">
        <f>IF(RES_hh_emi_in!L19=0,0,1000000*RES_hh_emi_in!L19/RES_hh_num_in!L19)</f>
        <v>438.30712554542384</v>
      </c>
      <c r="M19" s="72">
        <f>IF(RES_hh_emi_in!M19=0,0,1000000*RES_hh_emi_in!M19/RES_hh_num_in!M19)</f>
        <v>385.56462097754724</v>
      </c>
      <c r="N19" s="72">
        <f>IF(RES_hh_emi_in!N19=0,0,1000000*RES_hh_emi_in!N19/RES_hh_num_in!N19)</f>
        <v>365.53992436143386</v>
      </c>
      <c r="O19" s="72">
        <f>IF(RES_hh_emi_in!O19=0,0,1000000*RES_hh_emi_in!O19/RES_hh_num_in!O19)</f>
        <v>355.68628206302179</v>
      </c>
      <c r="P19" s="72">
        <f>IF(RES_hh_emi_in!P19=0,0,1000000*RES_hh_emi_in!P19/RES_hh_num_in!P19)</f>
        <v>317.8775837262728</v>
      </c>
      <c r="Q19" s="72">
        <f>IF(RES_hh_emi_in!Q19=0,0,1000000*RES_hh_emi_in!Q19/RES_hh_num_in!Q19)</f>
        <v>311.99554114521897</v>
      </c>
      <c r="R19" s="72">
        <f>IF(RES_hh_emi_in!R19=0,0,1000000*RES_hh_emi_in!R19/RES_hh_num_in!R19)</f>
        <v>324.49380587608914</v>
      </c>
      <c r="S19" s="72">
        <f>IF(RES_hh_emi_in!S19=0,0,1000000*RES_hh_emi_in!S19/RES_hh_num_in!S19)</f>
        <v>316.87113759111918</v>
      </c>
      <c r="T19" s="72">
        <f>IF(RES_hh_emi_in!T19=0,0,1000000*RES_hh_emi_in!T19/RES_hh_num_in!T19)</f>
        <v>300.40991556064409</v>
      </c>
      <c r="U19" s="72">
        <f>IF(RES_hh_emi_in!U19=0,0,1000000*RES_hh_emi_in!U19/RES_hh_num_in!U19)</f>
        <v>314.19866762554727</v>
      </c>
      <c r="V19" s="72">
        <f>IF(RES_hh_emi_in!V19=0,0,1000000*RES_hh_emi_in!V19/RES_hh_num_in!V19)</f>
        <v>303.7048112415971</v>
      </c>
      <c r="W19" s="72">
        <f>IF(RES_hh_emi_in!W19=0,0,1000000*RES_hh_emi_in!W19/RES_hh_num_in!W19)</f>
        <v>314.63298590696218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444.95419619880084</v>
      </c>
      <c r="D20" s="72">
        <f>IF(RES_hh_emi_in!D20=0,0,1000000*RES_hh_emi_in!D20/RES_hh_num_in!D20)</f>
        <v>517.85343737184246</v>
      </c>
      <c r="E20" s="72">
        <f>IF(RES_hh_emi_in!E20=0,0,1000000*RES_hh_emi_in!E20/RES_hh_num_in!E20)</f>
        <v>497.82817171358408</v>
      </c>
      <c r="F20" s="72">
        <f>IF(RES_hh_emi_in!F20=0,0,1000000*RES_hh_emi_in!F20/RES_hh_num_in!F20)</f>
        <v>529.63372578375549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556.42139627403628</v>
      </c>
      <c r="L20" s="72">
        <f>IF(RES_hh_emi_in!L20=0,0,1000000*RES_hh_emi_in!L20/RES_hh_num_in!L20)</f>
        <v>556.82399824633683</v>
      </c>
      <c r="M20" s="72">
        <f>IF(RES_hh_emi_in!M20=0,0,1000000*RES_hh_emi_in!M20/RES_hh_num_in!M20)</f>
        <v>444.59800823208019</v>
      </c>
      <c r="N20" s="72">
        <f>IF(RES_hh_emi_in!N20=0,0,1000000*RES_hh_emi_in!N20/RES_hh_num_in!N20)</f>
        <v>467.57375419719818</v>
      </c>
      <c r="O20" s="72">
        <f>IF(RES_hh_emi_in!O20=0,0,1000000*RES_hh_emi_in!O20/RES_hh_num_in!O20)</f>
        <v>461.53366025220032</v>
      </c>
      <c r="P20" s="72">
        <f>IF(RES_hh_emi_in!P20=0,0,1000000*RES_hh_emi_in!P20/RES_hh_num_in!P20)</f>
        <v>420.6182034203149</v>
      </c>
      <c r="Q20" s="72">
        <f>IF(RES_hh_emi_in!Q20=0,0,1000000*RES_hh_emi_in!Q20/RES_hh_num_in!Q20)</f>
        <v>384.9402761682731</v>
      </c>
      <c r="R20" s="72">
        <f>IF(RES_hh_emi_in!R20=0,0,1000000*RES_hh_emi_in!R20/RES_hh_num_in!R20)</f>
        <v>334.49080042011786</v>
      </c>
      <c r="S20" s="72">
        <f>IF(RES_hh_emi_in!S20=0,0,1000000*RES_hh_emi_in!S20/RES_hh_num_in!S20)</f>
        <v>415.80814685098136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327.49599712569636</v>
      </c>
      <c r="D21" s="72">
        <f>IF(RES_hh_emi_in!D21=0,0,1000000*RES_hh_emi_in!D21/RES_hh_num_in!D21)</f>
        <v>335.73484254166493</v>
      </c>
      <c r="E21" s="72">
        <f>IF(RES_hh_emi_in!E21=0,0,1000000*RES_hh_emi_in!E21/RES_hh_num_in!E21)</f>
        <v>321.83133034825528</v>
      </c>
      <c r="F21" s="72">
        <f>IF(RES_hh_emi_in!F21=0,0,1000000*RES_hh_emi_in!F21/RES_hh_num_in!F21)</f>
        <v>337.77084681595699</v>
      </c>
      <c r="G21" s="72">
        <f>IF(RES_hh_emi_in!G21=0,0,1000000*RES_hh_emi_in!G21/RES_hh_num_in!G21)</f>
        <v>354.45953332421942</v>
      </c>
      <c r="H21" s="72">
        <f>IF(RES_hh_emi_in!H21=0,0,1000000*RES_hh_emi_in!H21/RES_hh_num_in!H21)</f>
        <v>368.36045970182329</v>
      </c>
      <c r="I21" s="72">
        <f>IF(RES_hh_emi_in!I21=0,0,1000000*RES_hh_emi_in!I21/RES_hh_num_in!I21)</f>
        <v>348.99296979056265</v>
      </c>
      <c r="J21" s="72">
        <f>IF(RES_hh_emi_in!J21=0,0,1000000*RES_hh_emi_in!J21/RES_hh_num_in!J21)</f>
        <v>369.37625323019688</v>
      </c>
      <c r="K21" s="72">
        <f>IF(RES_hh_emi_in!K21=0,0,1000000*RES_hh_emi_in!K21/RES_hh_num_in!K21)</f>
        <v>351.3965322407646</v>
      </c>
      <c r="L21" s="72">
        <f>IF(RES_hh_emi_in!L21=0,0,1000000*RES_hh_emi_in!L21/RES_hh_num_in!L21)</f>
        <v>353.29751938221585</v>
      </c>
      <c r="M21" s="72">
        <f>IF(RES_hh_emi_in!M21=0,0,1000000*RES_hh_emi_in!M21/RES_hh_num_in!M21)</f>
        <v>322.84994605844292</v>
      </c>
      <c r="N21" s="72">
        <f>IF(RES_hh_emi_in!N21=0,0,1000000*RES_hh_emi_in!N21/RES_hh_num_in!N21)</f>
        <v>313.25896225176615</v>
      </c>
      <c r="O21" s="72">
        <f>IF(RES_hh_emi_in!O21=0,0,1000000*RES_hh_emi_in!O21/RES_hh_num_in!O21)</f>
        <v>294.90990840442174</v>
      </c>
      <c r="P21" s="72">
        <f>IF(RES_hh_emi_in!P21=0,0,1000000*RES_hh_emi_in!P21/RES_hh_num_in!P21)</f>
        <v>284.3708194801892</v>
      </c>
      <c r="Q21" s="72">
        <f>IF(RES_hh_emi_in!Q21=0,0,1000000*RES_hh_emi_in!Q21/RES_hh_num_in!Q21)</f>
        <v>259.04336316772213</v>
      </c>
      <c r="R21" s="72">
        <f>IF(RES_hh_emi_in!R21=0,0,1000000*RES_hh_emi_in!R21/RES_hh_num_in!R21)</f>
        <v>269.22451342943577</v>
      </c>
      <c r="S21" s="72">
        <f>IF(RES_hh_emi_in!S21=0,0,1000000*RES_hh_emi_in!S21/RES_hh_num_in!S21)</f>
        <v>275.2932747681009</v>
      </c>
      <c r="T21" s="72">
        <f>IF(RES_hh_emi_in!T21=0,0,1000000*RES_hh_emi_in!T21/RES_hh_num_in!T21)</f>
        <v>268.81958934676214</v>
      </c>
      <c r="U21" s="72">
        <f>IF(RES_hh_emi_in!U21=0,0,1000000*RES_hh_emi_in!U21/RES_hh_num_in!U21)</f>
        <v>265.14927014771035</v>
      </c>
      <c r="V21" s="72">
        <f>IF(RES_hh_emi_in!V21=0,0,1000000*RES_hh_emi_in!V21/RES_hh_num_in!V21)</f>
        <v>270.12322431602223</v>
      </c>
      <c r="W21" s="72">
        <f>IF(RES_hh_emi_in!W21=0,0,1000000*RES_hh_emi_in!W21/RES_hh_num_in!W21)</f>
        <v>283.21293284891044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145.08001166553927</v>
      </c>
      <c r="D27" s="69">
        <f>IF(RES_hh_emi_in!D27=0,0,1000000*RES_hh_emi_in!D27/RES_hh_num_in!D27)</f>
        <v>111.01312507821137</v>
      </c>
      <c r="E27" s="69">
        <f>IF(RES_hh_emi_in!E27=0,0,1000000*RES_hh_emi_in!E27/RES_hh_num_in!E27)</f>
        <v>135.84107238555106</v>
      </c>
      <c r="F27" s="69">
        <f>IF(RES_hh_emi_in!F27=0,0,1000000*RES_hh_emi_in!F27/RES_hh_num_in!F27)</f>
        <v>109.72724324090861</v>
      </c>
      <c r="G27" s="69">
        <f>IF(RES_hh_emi_in!G27=0,0,1000000*RES_hh_emi_in!G27/RES_hh_num_in!G27)</f>
        <v>172.46927960740308</v>
      </c>
      <c r="H27" s="69">
        <f>IF(RES_hh_emi_in!H27=0,0,1000000*RES_hh_emi_in!H27/RES_hh_num_in!H27)</f>
        <v>171.40749195364879</v>
      </c>
      <c r="I27" s="69">
        <f>IF(RES_hh_emi_in!I27=0,0,1000000*RES_hh_emi_in!I27/RES_hh_num_in!I27)</f>
        <v>157.7893997456288</v>
      </c>
      <c r="J27" s="69">
        <f>IF(RES_hh_emi_in!J27=0,0,1000000*RES_hh_emi_in!J27/RES_hh_num_in!J27)</f>
        <v>231.76341596899533</v>
      </c>
      <c r="K27" s="69">
        <f>IF(RES_hh_emi_in!K27=0,0,1000000*RES_hh_emi_in!K27/RES_hh_num_in!K27)</f>
        <v>175.80997461147913</v>
      </c>
      <c r="L27" s="69">
        <f>IF(RES_hh_emi_in!L27=0,0,1000000*RES_hh_emi_in!L27/RES_hh_num_in!L27)</f>
        <v>149.13534659705317</v>
      </c>
      <c r="M27" s="69">
        <f>IF(RES_hh_emi_in!M27=0,0,1000000*RES_hh_emi_in!M27/RES_hh_num_in!M27)</f>
        <v>116.00902141412773</v>
      </c>
      <c r="N27" s="69">
        <f>IF(RES_hh_emi_in!N27=0,0,1000000*RES_hh_emi_in!N27/RES_hh_num_in!N27)</f>
        <v>79.877748678782211</v>
      </c>
      <c r="O27" s="69">
        <f>IF(RES_hh_emi_in!O27=0,0,1000000*RES_hh_emi_in!O27/RES_hh_num_in!O27)</f>
        <v>97.653052367518342</v>
      </c>
      <c r="P27" s="69">
        <f>IF(RES_hh_emi_in!P27=0,0,1000000*RES_hh_emi_in!P27/RES_hh_num_in!P27)</f>
        <v>118.89435910307873</v>
      </c>
      <c r="Q27" s="69">
        <f>IF(RES_hh_emi_in!Q27=0,0,1000000*RES_hh_emi_in!Q27/RES_hh_num_in!Q27)</f>
        <v>144.99855954813586</v>
      </c>
      <c r="R27" s="69">
        <f>IF(RES_hh_emi_in!R27=0,0,1000000*RES_hh_emi_in!R27/RES_hh_num_in!R27)</f>
        <v>172.86323423809191</v>
      </c>
      <c r="S27" s="69">
        <f>IF(RES_hh_emi_in!S27=0,0,1000000*RES_hh_emi_in!S27/RES_hh_num_in!S27)</f>
        <v>156.57861524586474</v>
      </c>
      <c r="T27" s="69">
        <f>IF(RES_hh_emi_in!T27=0,0,1000000*RES_hh_emi_in!T27/RES_hh_num_in!T27)</f>
        <v>135.64079765889753</v>
      </c>
      <c r="U27" s="69">
        <f>IF(RES_hh_emi_in!U27=0,0,1000000*RES_hh_emi_in!U27/RES_hh_num_in!U27)</f>
        <v>110.62081951031433</v>
      </c>
      <c r="V27" s="69">
        <f>IF(RES_hh_emi_in!V27=0,0,1000000*RES_hh_emi_in!V27/RES_hh_num_in!V27)</f>
        <v>94.316034927575672</v>
      </c>
      <c r="W27" s="69">
        <f>IF(RES_hh_emi_in!W27=0,0,1000000*RES_hh_emi_in!W27/RES_hh_num_in!W27)</f>
        <v>107.67032671682561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368.11223262926785</v>
      </c>
      <c r="D29" s="72">
        <f>IF(RES_hh_emi_in!D29=0,0,1000000*RES_hh_emi_in!D29/RES_hh_num_in!D29)</f>
        <v>321.94976012329982</v>
      </c>
      <c r="E29" s="72">
        <f>IF(RES_hh_emi_in!E29=0,0,1000000*RES_hh_emi_in!E29/RES_hh_num_in!E29)</f>
        <v>380.62636232698333</v>
      </c>
      <c r="F29" s="72">
        <f>IF(RES_hh_emi_in!F29=0,0,1000000*RES_hh_emi_in!F29/RES_hh_num_in!F29)</f>
        <v>356.08894933475921</v>
      </c>
      <c r="G29" s="72">
        <f>IF(RES_hh_emi_in!G29=0,0,1000000*RES_hh_emi_in!G29/RES_hh_num_in!G29)</f>
        <v>360.92380427158236</v>
      </c>
      <c r="H29" s="72">
        <f>IF(RES_hh_emi_in!H29=0,0,1000000*RES_hh_emi_in!H29/RES_hh_num_in!H29)</f>
        <v>355.15374914001279</v>
      </c>
      <c r="I29" s="72">
        <f>IF(RES_hh_emi_in!I29=0,0,1000000*RES_hh_emi_in!I29/RES_hh_num_in!I29)</f>
        <v>371.02958346052014</v>
      </c>
      <c r="J29" s="72">
        <f>IF(RES_hh_emi_in!J29=0,0,1000000*RES_hh_emi_in!J29/RES_hh_num_in!J29)</f>
        <v>363.94007897445914</v>
      </c>
      <c r="K29" s="72">
        <f>IF(RES_hh_emi_in!K29=0,0,1000000*RES_hh_emi_in!K29/RES_hh_num_in!K29)</f>
        <v>418.65477541453362</v>
      </c>
      <c r="L29" s="72">
        <f>IF(RES_hh_emi_in!L29=0,0,1000000*RES_hh_emi_in!L29/RES_hh_num_in!L29)</f>
        <v>377.45034404675818</v>
      </c>
      <c r="M29" s="72">
        <f>IF(RES_hh_emi_in!M29=0,0,1000000*RES_hh_emi_in!M29/RES_hh_num_in!M29)</f>
        <v>335.77732814128416</v>
      </c>
      <c r="N29" s="72">
        <f>IF(RES_hh_emi_in!N29=0,0,1000000*RES_hh_emi_in!N29/RES_hh_num_in!N29)</f>
        <v>319.22003555998981</v>
      </c>
      <c r="O29" s="72">
        <f>IF(RES_hh_emi_in!O29=0,0,1000000*RES_hh_emi_in!O29/RES_hh_num_in!O29)</f>
        <v>316.08868633607187</v>
      </c>
      <c r="P29" s="72">
        <f>IF(RES_hh_emi_in!P29=0,0,1000000*RES_hh_emi_in!P29/RES_hh_num_in!P29)</f>
        <v>290.96290475867744</v>
      </c>
      <c r="Q29" s="72">
        <f>IF(RES_hh_emi_in!Q29=0,0,1000000*RES_hh_emi_in!Q29/RES_hh_num_in!Q29)</f>
        <v>294.7613280011667</v>
      </c>
      <c r="R29" s="72">
        <f>IF(RES_hh_emi_in!R29=0,0,1000000*RES_hh_emi_in!R29/RES_hh_num_in!R29)</f>
        <v>310.19010048909905</v>
      </c>
      <c r="S29" s="72">
        <f>IF(RES_hh_emi_in!S29=0,0,1000000*RES_hh_emi_in!S29/RES_hh_num_in!S29)</f>
        <v>303.02432964839926</v>
      </c>
      <c r="T29" s="72">
        <f>IF(RES_hh_emi_in!T29=0,0,1000000*RES_hh_emi_in!T29/RES_hh_num_in!T29)</f>
        <v>285.666634501852</v>
      </c>
      <c r="U29" s="72">
        <f>IF(RES_hh_emi_in!U29=0,0,1000000*RES_hh_emi_in!U29/RES_hh_num_in!U29)</f>
        <v>297.88372515452915</v>
      </c>
      <c r="V29" s="72">
        <f>IF(RES_hh_emi_in!V29=0,0,1000000*RES_hh_emi_in!V29/RES_hh_num_in!V29)</f>
        <v>287.73514335509969</v>
      </c>
      <c r="W29" s="72">
        <f>IF(RES_hh_emi_in!W29=0,0,1000000*RES_hh_emi_in!W29/RES_hh_num_in!W29)</f>
        <v>298.73764109915021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332.64828902030212</v>
      </c>
      <c r="D30" s="72">
        <f>IF(RES_hh_emi_in!D30=0,0,1000000*RES_hh_emi_in!D30/RES_hh_num_in!D30)</f>
        <v>285.55896577684365</v>
      </c>
      <c r="E30" s="72">
        <f>IF(RES_hh_emi_in!E30=0,0,1000000*RES_hh_emi_in!E30/RES_hh_num_in!E30)</f>
        <v>343.1898326535819</v>
      </c>
      <c r="F30" s="72">
        <f>IF(RES_hh_emi_in!F30=0,0,1000000*RES_hh_emi_in!F30/RES_hh_num_in!F30)</f>
        <v>312.47205550272054</v>
      </c>
      <c r="G30" s="72">
        <f>IF(RES_hh_emi_in!G30=0,0,1000000*RES_hh_emi_in!G30/RES_hh_num_in!G30)</f>
        <v>328.24092255756977</v>
      </c>
      <c r="H30" s="72">
        <f>IF(RES_hh_emi_in!H30=0,0,1000000*RES_hh_emi_in!H30/RES_hh_num_in!H30)</f>
        <v>318.41110035993387</v>
      </c>
      <c r="I30" s="72">
        <f>IF(RES_hh_emi_in!I30=0,0,1000000*RES_hh_emi_in!I30/RES_hh_num_in!I30)</f>
        <v>341.06753171633136</v>
      </c>
      <c r="J30" s="72">
        <f>IF(RES_hh_emi_in!J30=0,0,1000000*RES_hh_emi_in!J30/RES_hh_num_in!J30)</f>
        <v>318.0131169439187</v>
      </c>
      <c r="K30" s="72">
        <f>IF(RES_hh_emi_in!K30=0,0,1000000*RES_hh_emi_in!K30/RES_hh_num_in!K30)</f>
        <v>344.72000592329903</v>
      </c>
      <c r="L30" s="72">
        <f>IF(RES_hh_emi_in!L30=0,0,1000000*RES_hh_emi_in!L30/RES_hh_num_in!L30)</f>
        <v>333.73199454255041</v>
      </c>
      <c r="M30" s="72">
        <f>IF(RES_hh_emi_in!M30=0,0,1000000*RES_hh_emi_in!M30/RES_hh_num_in!M30)</f>
        <v>301.6988207481819</v>
      </c>
      <c r="N30" s="72">
        <f>IF(RES_hh_emi_in!N30=0,0,1000000*RES_hh_emi_in!N30/RES_hh_num_in!N30)</f>
        <v>289.07161224962942</v>
      </c>
      <c r="O30" s="72">
        <f>IF(RES_hh_emi_in!O30=0,0,1000000*RES_hh_emi_in!O30/RES_hh_num_in!O30)</f>
        <v>275.02243433900225</v>
      </c>
      <c r="P30" s="72">
        <f>IF(RES_hh_emi_in!P30=0,0,1000000*RES_hh_emi_in!P30/RES_hh_num_in!P30)</f>
        <v>269.63008312900968</v>
      </c>
      <c r="Q30" s="72">
        <f>IF(RES_hh_emi_in!Q30=0,0,1000000*RES_hh_emi_in!Q30/RES_hh_num_in!Q30)</f>
        <v>257.64813083710197</v>
      </c>
      <c r="R30" s="72">
        <f>IF(RES_hh_emi_in!R30=0,0,1000000*RES_hh_emi_in!R30/RES_hh_num_in!R30)</f>
        <v>262.90638407626761</v>
      </c>
      <c r="S30" s="72">
        <f>IF(RES_hh_emi_in!S30=0,0,1000000*RES_hh_emi_in!S30/RES_hh_num_in!S30)</f>
        <v>277.18458797869687</v>
      </c>
      <c r="T30" s="72">
        <f>IF(RES_hh_emi_in!T30=0,0,1000000*RES_hh_emi_in!T30/RES_hh_num_in!T30)</f>
        <v>269.04912474203229</v>
      </c>
      <c r="U30" s="72">
        <f>IF(RES_hh_emi_in!U30=0,0,1000000*RES_hh_emi_in!U30/RES_hh_num_in!U30)</f>
        <v>249.01574264708975</v>
      </c>
      <c r="V30" s="72">
        <f>IF(RES_hh_emi_in!V30=0,0,1000000*RES_hh_emi_in!V30/RES_hh_num_in!V30)</f>
        <v>255.49288307484179</v>
      </c>
      <c r="W30" s="72">
        <f>IF(RES_hh_emi_in!W30=0,0,1000000*RES_hh_emi_in!W30/RES_hh_num_in!W30)</f>
        <v>270.12610317591549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177.73147699512913</v>
      </c>
      <c r="D3" s="65">
        <f>IF(RES_hh_fech_in!D3=0,0,RES_hh_fech_in!D3/RES_summary!D$21)</f>
        <v>175.70956892892971</v>
      </c>
      <c r="E3" s="65">
        <f>IF(RES_hh_fech_in!E3=0,0,RES_hh_fech_in!E3/RES_summary!E$21)</f>
        <v>189.03734180512208</v>
      </c>
      <c r="F3" s="65">
        <f>IF(RES_hh_fech_in!F3=0,0,RES_hh_fech_in!F3/RES_summary!F$21)</f>
        <v>182.26450885004954</v>
      </c>
      <c r="G3" s="65">
        <f>IF(RES_hh_fech_in!G3=0,0,RES_hh_fech_in!G3/RES_summary!G$21)</f>
        <v>188.37615491747698</v>
      </c>
      <c r="H3" s="65">
        <f>IF(RES_hh_fech_in!H3=0,0,RES_hh_fech_in!H3/RES_summary!H$21)</f>
        <v>175.7399638917004</v>
      </c>
      <c r="I3" s="65">
        <f>IF(RES_hh_fech_in!I3=0,0,RES_hh_fech_in!I3/RES_summary!I$21)</f>
        <v>164.14284892638179</v>
      </c>
      <c r="J3" s="65">
        <f>IF(RES_hh_fech_in!J3=0,0,RES_hh_fech_in!J3/RES_summary!J$21)</f>
        <v>164.44024431145831</v>
      </c>
      <c r="K3" s="65">
        <f>IF(RES_hh_fech_in!K3=0,0,RES_hh_fech_in!K3/RES_summary!K$21)</f>
        <v>164.50601832546934</v>
      </c>
      <c r="L3" s="65">
        <f>IF(RES_hh_fech_in!L3=0,0,RES_hh_fech_in!L3/RES_summary!L$21)</f>
        <v>170.25357549972364</v>
      </c>
      <c r="M3" s="65">
        <f>IF(RES_hh_fech_in!M3=0,0,RES_hh_fech_in!M3/RES_summary!M$21)</f>
        <v>161.31376358179057</v>
      </c>
      <c r="N3" s="65">
        <f>IF(RES_hh_fech_in!N3=0,0,RES_hh_fech_in!N3/RES_summary!N$21)</f>
        <v>153.84285263454058</v>
      </c>
      <c r="O3" s="65">
        <f>IF(RES_hh_fech_in!O3=0,0,RES_hh_fech_in!O3/RES_summary!O$21)</f>
        <v>145.8324294812484</v>
      </c>
      <c r="P3" s="65">
        <f>IF(RES_hh_fech_in!P3=0,0,RES_hh_fech_in!P3/RES_summary!P$21)</f>
        <v>123.60280738789973</v>
      </c>
      <c r="Q3" s="65">
        <f>IF(RES_hh_fech_in!Q3=0,0,RES_hh_fech_in!Q3/RES_summary!Q$21)</f>
        <v>130.23125905998126</v>
      </c>
      <c r="R3" s="65">
        <f>IF(RES_hh_fech_in!R3=0,0,RES_hh_fech_in!R3/RES_summary!R$21)</f>
        <v>122.31988091767815</v>
      </c>
      <c r="S3" s="65">
        <f>IF(RES_hh_fech_in!S3=0,0,RES_hh_fech_in!S3/RES_summary!S$21)</f>
        <v>115.22694175539006</v>
      </c>
      <c r="T3" s="65">
        <f>IF(RES_hh_fech_in!T3=0,0,RES_hh_fech_in!T3/RES_summary!T$21)</f>
        <v>106.05833477862132</v>
      </c>
      <c r="U3" s="65">
        <f>IF(RES_hh_fech_in!U3=0,0,RES_hh_fech_in!U3/RES_summary!U$21)</f>
        <v>96.723790966361804</v>
      </c>
      <c r="V3" s="65">
        <f>IF(RES_hh_fech_in!V3=0,0,RES_hh_fech_in!V3/RES_summary!V$21)</f>
        <v>93.09108951285144</v>
      </c>
      <c r="W3" s="65">
        <f>IF(RES_hh_fech_in!W3=0,0,RES_hh_fech_in!W3/RES_summary!W$21)</f>
        <v>91.22995375952145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142.70792871238302</v>
      </c>
      <c r="D4" s="69">
        <f>IF(RES_hh_fech_in!D4=0,0,RES_hh_fech_in!D4/RES_summary!D$21)</f>
        <v>138.89411083620269</v>
      </c>
      <c r="E4" s="69">
        <f>IF(RES_hh_fech_in!E4=0,0,RES_hh_fech_in!E4/RES_summary!E$21)</f>
        <v>151.2982715092939</v>
      </c>
      <c r="F4" s="69">
        <f>IF(RES_hh_fech_in!F4=0,0,RES_hh_fech_in!F4/RES_summary!F$21)</f>
        <v>145.07215424980777</v>
      </c>
      <c r="G4" s="69">
        <f>IF(RES_hh_fech_in!G4=0,0,RES_hh_fech_in!G4/RES_summary!G$21)</f>
        <v>149.79844040953762</v>
      </c>
      <c r="H4" s="69">
        <f>IF(RES_hh_fech_in!H4=0,0,RES_hh_fech_in!H4/RES_summary!H$21)</f>
        <v>133.69457564600097</v>
      </c>
      <c r="I4" s="69">
        <f>IF(RES_hh_fech_in!I4=0,0,RES_hh_fech_in!I4/RES_summary!I$21)</f>
        <v>122.35726635795017</v>
      </c>
      <c r="J4" s="69">
        <f>IF(RES_hh_fech_in!J4=0,0,RES_hh_fech_in!J4/RES_summary!J$21)</f>
        <v>124.57581426943447</v>
      </c>
      <c r="K4" s="69">
        <f>IF(RES_hh_fech_in!K4=0,0,RES_hh_fech_in!K4/RES_summary!K$21)</f>
        <v>126.73496688746873</v>
      </c>
      <c r="L4" s="69">
        <f>IF(RES_hh_fech_in!L4=0,0,RES_hh_fech_in!L4/RES_summary!L$21)</f>
        <v>135.38969833188162</v>
      </c>
      <c r="M4" s="69">
        <f>IF(RES_hh_fech_in!M4=0,0,RES_hh_fech_in!M4/RES_summary!M$21)</f>
        <v>128.27642211730773</v>
      </c>
      <c r="N4" s="69">
        <f>IF(RES_hh_fech_in!N4=0,0,RES_hh_fech_in!N4/RES_summary!N$21)</f>
        <v>121.69652175634435</v>
      </c>
      <c r="O4" s="69">
        <f>IF(RES_hh_fech_in!O4=0,0,RES_hh_fech_in!O4/RES_summary!O$21)</f>
        <v>116.71307357850822</v>
      </c>
      <c r="P4" s="69">
        <f>IF(RES_hh_fech_in!P4=0,0,RES_hh_fech_in!P4/RES_summary!P$21)</f>
        <v>95.695574169449714</v>
      </c>
      <c r="Q4" s="69">
        <f>IF(RES_hh_fech_in!Q4=0,0,RES_hh_fech_in!Q4/RES_summary!Q$21)</f>
        <v>102.92500193390843</v>
      </c>
      <c r="R4" s="69">
        <f>IF(RES_hh_fech_in!R4=0,0,RES_hh_fech_in!R4/RES_summary!R$21)</f>
        <v>94.214409572054407</v>
      </c>
      <c r="S4" s="69">
        <f>IF(RES_hh_fech_in!S4=0,0,RES_hh_fech_in!S4/RES_summary!S$21)</f>
        <v>88.213297851453333</v>
      </c>
      <c r="T4" s="69">
        <f>IF(RES_hh_fech_in!T4=0,0,RES_hh_fech_in!T4/RES_summary!T$21)</f>
        <v>79.158627056410893</v>
      </c>
      <c r="U4" s="69">
        <f>IF(RES_hh_fech_in!U4=0,0,RES_hh_fech_in!U4/RES_summary!U$21)</f>
        <v>72.201520096950546</v>
      </c>
      <c r="V4" s="69">
        <f>IF(RES_hh_fech_in!V4=0,0,RES_hh_fech_in!V4/RES_summary!V$21)</f>
        <v>66.762502255169167</v>
      </c>
      <c r="W4" s="69">
        <f>IF(RES_hh_fech_in!W4=0,0,RES_hh_fech_in!W4/RES_summary!W$21)</f>
        <v>61.695325045258194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87.115395971539002</v>
      </c>
      <c r="D5" s="72">
        <f>IF(RES_hh_fech_in!D5=0,0,RES_hh_fech_in!D5/RES_summary!D$21)</f>
        <v>126.59887929369366</v>
      </c>
      <c r="E5" s="72">
        <f>IF(RES_hh_fech_in!E5=0,0,RES_hh_fech_in!E5/RES_summary!E$21)</f>
        <v>165.74633100378188</v>
      </c>
      <c r="F5" s="72">
        <f>IF(RES_hh_fech_in!F5=0,0,RES_hh_fech_in!F5/RES_summary!F$21)</f>
        <v>119.01672647110259</v>
      </c>
      <c r="G5" s="72">
        <f>IF(RES_hh_fech_in!G5=0,0,RES_hh_fech_in!G5/RES_summary!G$21)</f>
        <v>171.98021776760544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84.3465515413953</v>
      </c>
      <c r="L5" s="72">
        <f>IF(RES_hh_fech_in!L5=0,0,RES_hh_fech_in!L5/RES_summary!L$21)</f>
        <v>169.11859884415955</v>
      </c>
      <c r="M5" s="72">
        <f>IF(RES_hh_fech_in!M5=0,0,RES_hh_fech_in!M5/RES_summary!M$21)</f>
        <v>121.63814297160954</v>
      </c>
      <c r="N5" s="72">
        <f>IF(RES_hh_fech_in!N5=0,0,RES_hh_fech_in!N5/RES_summary!N$21)</f>
        <v>101.74220562509593</v>
      </c>
      <c r="O5" s="72">
        <f>IF(RES_hh_fech_in!O5=0,0,RES_hh_fech_in!O5/RES_summary!O$21)</f>
        <v>142.04603643948761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100.22107483736642</v>
      </c>
      <c r="T5" s="72">
        <f>IF(RES_hh_fech_in!T5=0,0,RES_hh_fech_in!T5/RES_summary!T$21)</f>
        <v>69.733829531182764</v>
      </c>
      <c r="U5" s="72">
        <f>IF(RES_hh_fech_in!U5=0,0,RES_hh_fech_in!U5/RES_summary!U$21)</f>
        <v>74.620877485819292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157.86657570630516</v>
      </c>
      <c r="H6" s="72">
        <f>IF(RES_hh_fech_in!H6=0,0,RES_hh_fech_in!H6/RES_summary!H$21)</f>
        <v>185.60925828098135</v>
      </c>
      <c r="I6" s="72">
        <f>IF(RES_hh_fech_in!I6=0,0,RES_hh_fech_in!I6/RES_summary!I$21)</f>
        <v>59.025146077591309</v>
      </c>
      <c r="J6" s="72">
        <f>IF(RES_hh_fech_in!J6=0,0,RES_hh_fech_in!J6/RES_summary!J$21)</f>
        <v>248.39902201601942</v>
      </c>
      <c r="K6" s="72">
        <f>IF(RES_hh_fech_in!K6=0,0,RES_hh_fech_in!K6/RES_summary!K$21)</f>
        <v>132.27917203437426</v>
      </c>
      <c r="L6" s="72">
        <f>IF(RES_hh_fech_in!L6=0,0,RES_hh_fech_in!L6/RES_summary!L$21)</f>
        <v>141.6028023804563</v>
      </c>
      <c r="M6" s="72">
        <f>IF(RES_hh_fech_in!M6=0,0,RES_hh_fech_in!M6/RES_summary!M$21)</f>
        <v>0</v>
      </c>
      <c r="N6" s="72">
        <f>IF(RES_hh_fech_in!N6=0,0,RES_hh_fech_in!N6/RES_summary!N$21)</f>
        <v>134.17106846004566</v>
      </c>
      <c r="O6" s="72">
        <f>IF(RES_hh_fech_in!O6=0,0,RES_hh_fech_in!O6/RES_summary!O$21)</f>
        <v>122.56956062548018</v>
      </c>
      <c r="P6" s="72">
        <f>IF(RES_hh_fech_in!P6=0,0,RES_hh_fech_in!P6/RES_summary!P$21)</f>
        <v>0</v>
      </c>
      <c r="Q6" s="72">
        <f>IF(RES_hh_fech_in!Q6=0,0,RES_hh_fech_in!Q6/RES_summary!Q$21)</f>
        <v>111.78993940867318</v>
      </c>
      <c r="R6" s="72">
        <f>IF(RES_hh_fech_in!R6=0,0,RES_hh_fech_in!R6/RES_summary!R$21)</f>
        <v>100.87573515556397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74.535771175155844</v>
      </c>
      <c r="V6" s="72">
        <f>IF(RES_hh_fech_in!V6=0,0,RES_hh_fech_in!V6/RES_summary!V$21)</f>
        <v>68.863819593582505</v>
      </c>
      <c r="W6" s="72">
        <f>IF(RES_hh_fech_in!W6=0,0,RES_hh_fech_in!W6/RES_summary!W$21)</f>
        <v>63.279537174794925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149.27596950370327</v>
      </c>
      <c r="D7" s="72">
        <f>IF(RES_hh_fech_in!D7=0,0,RES_hh_fech_in!D7/RES_summary!D$21)</f>
        <v>168.06818688019931</v>
      </c>
      <c r="E7" s="72">
        <f>IF(RES_hh_fech_in!E7=0,0,RES_hh_fech_in!E7/RES_summary!E$21)</f>
        <v>174.48431031670822</v>
      </c>
      <c r="F7" s="72">
        <f>IF(RES_hh_fech_in!F7=0,0,RES_hh_fech_in!F7/RES_summary!F$21)</f>
        <v>177.24991679474016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151.58141649356619</v>
      </c>
      <c r="L7" s="72">
        <f>IF(RES_hh_fech_in!L7=0,0,RES_hh_fech_in!L7/RES_summary!L$21)</f>
        <v>157.189817375084</v>
      </c>
      <c r="M7" s="72">
        <f>IF(RES_hh_fech_in!M7=0,0,RES_hh_fech_in!M7/RES_summary!M$21)</f>
        <v>152.36913123436375</v>
      </c>
      <c r="N7" s="72">
        <f>IF(RES_hh_fech_in!N7=0,0,RES_hh_fech_in!N7/RES_summary!N$21)</f>
        <v>133.64046036528308</v>
      </c>
      <c r="O7" s="72">
        <f>IF(RES_hh_fech_in!O7=0,0,RES_hh_fech_in!O7/RES_summary!O$21)</f>
        <v>123.23584276275685</v>
      </c>
      <c r="P7" s="72">
        <f>IF(RES_hh_fech_in!P7=0,0,RES_hh_fech_in!P7/RES_summary!P$21)</f>
        <v>94.56873965373434</v>
      </c>
      <c r="Q7" s="72">
        <f>IF(RES_hh_fech_in!Q7=0,0,RES_hh_fech_in!Q7/RES_summary!Q$21)</f>
        <v>109.85992970740188</v>
      </c>
      <c r="R7" s="72">
        <f>IF(RES_hh_fech_in!R7=0,0,RES_hh_fech_in!R7/RES_summary!R$21)</f>
        <v>103.37238607250006</v>
      </c>
      <c r="S7" s="72">
        <f>IF(RES_hh_fech_in!S7=0,0,RES_hh_fech_in!S7/RES_summary!S$21)</f>
        <v>100.89862492139663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137.39505737726998</v>
      </c>
      <c r="D8" s="72">
        <f>IF(RES_hh_fech_in!D8=0,0,RES_hh_fech_in!D8/RES_summary!D$21)</f>
        <v>132.25971263331959</v>
      </c>
      <c r="E8" s="72">
        <f>IF(RES_hh_fech_in!E8=0,0,RES_hh_fech_in!E8/RES_summary!E$21)</f>
        <v>150.04649672619632</v>
      </c>
      <c r="F8" s="72">
        <f>IF(RES_hh_fech_in!F8=0,0,RES_hh_fech_in!F8/RES_summary!F$21)</f>
        <v>143.69215755396601</v>
      </c>
      <c r="G8" s="72">
        <f>IF(RES_hh_fech_in!G8=0,0,RES_hh_fech_in!G8/RES_summary!G$21)</f>
        <v>151.82004215979342</v>
      </c>
      <c r="H8" s="72">
        <f>IF(RES_hh_fech_in!H8=0,0,RES_hh_fech_in!H8/RES_summary!H$21)</f>
        <v>135.80076039062897</v>
      </c>
      <c r="I8" s="72">
        <f>IF(RES_hh_fech_in!I8=0,0,RES_hh_fech_in!I8/RES_summary!I$21)</f>
        <v>123.36151965334879</v>
      </c>
      <c r="J8" s="72">
        <f>IF(RES_hh_fech_in!J8=0,0,RES_hh_fech_in!J8/RES_summary!J$21)</f>
        <v>128.13648066534188</v>
      </c>
      <c r="K8" s="72">
        <f>IF(RES_hh_fech_in!K8=0,0,RES_hh_fech_in!K8/RES_summary!K$21)</f>
        <v>130.04852317420753</v>
      </c>
      <c r="L8" s="72">
        <f>IF(RES_hh_fech_in!L8=0,0,RES_hh_fech_in!L8/RES_summary!L$21)</f>
        <v>136.19874452430466</v>
      </c>
      <c r="M8" s="72">
        <f>IF(RES_hh_fech_in!M8=0,0,RES_hh_fech_in!M8/RES_summary!M$21)</f>
        <v>124.9673327189869</v>
      </c>
      <c r="N8" s="72">
        <f>IF(RES_hh_fech_in!N8=0,0,RES_hh_fech_in!N8/RES_summary!N$21)</f>
        <v>117.06350328159584</v>
      </c>
      <c r="O8" s="72">
        <f>IF(RES_hh_fech_in!O8=0,0,RES_hh_fech_in!O8/RES_summary!O$21)</f>
        <v>110.92310333277962</v>
      </c>
      <c r="P8" s="72">
        <f>IF(RES_hh_fech_in!P8=0,0,RES_hh_fech_in!P8/RES_summary!P$21)</f>
        <v>91.699280715714622</v>
      </c>
      <c r="Q8" s="72">
        <f>IF(RES_hh_fech_in!Q8=0,0,RES_hh_fech_in!Q8/RES_summary!Q$21)</f>
        <v>92.16121568401897</v>
      </c>
      <c r="R8" s="72">
        <f>IF(RES_hh_fech_in!R8=0,0,RES_hh_fech_in!R8/RES_summary!R$21)</f>
        <v>90.488521359915978</v>
      </c>
      <c r="S8" s="72">
        <f>IF(RES_hh_fech_in!S8=0,0,RES_hh_fech_in!S8/RES_summary!S$21)</f>
        <v>85.936414898369264</v>
      </c>
      <c r="T8" s="72">
        <f>IF(RES_hh_fech_in!T8=0,0,RES_hh_fech_in!T8/RES_summary!T$21)</f>
        <v>77.205258373334331</v>
      </c>
      <c r="U8" s="72">
        <f>IF(RES_hh_fech_in!U8=0,0,RES_hh_fech_in!U8/RES_summary!U$21)</f>
        <v>70.000335955100184</v>
      </c>
      <c r="V8" s="72">
        <f>IF(RES_hh_fech_in!V8=0,0,RES_hh_fech_in!V8/RES_summary!V$21)</f>
        <v>67.963884086087276</v>
      </c>
      <c r="W8" s="72">
        <f>IF(RES_hh_fech_in!W8=0,0,RES_hh_fech_in!W8/RES_summary!W$21)</f>
        <v>60.695732645566402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149.3008109947977</v>
      </c>
      <c r="D9" s="72">
        <f>IF(RES_hh_fech_in!D9=0,0,RES_hh_fech_in!D9/RES_summary!D$21)</f>
        <v>140.58216222855214</v>
      </c>
      <c r="E9" s="72">
        <f>IF(RES_hh_fech_in!E9=0,0,RES_hh_fech_in!E9/RES_summary!E$21)</f>
        <v>158.97519102184361</v>
      </c>
      <c r="F9" s="72">
        <f>IF(RES_hh_fech_in!F9=0,0,RES_hh_fech_in!F9/RES_summary!F$21)</f>
        <v>152.78966589311912</v>
      </c>
      <c r="G9" s="72">
        <f>IF(RES_hh_fech_in!G9=0,0,RES_hh_fech_in!G9/RES_summary!G$21)</f>
        <v>157.84897914956653</v>
      </c>
      <c r="H9" s="72">
        <f>IF(RES_hh_fech_in!H9=0,0,RES_hh_fech_in!H9/RES_summary!H$21)</f>
        <v>140.95541720159764</v>
      </c>
      <c r="I9" s="72">
        <f>IF(RES_hh_fech_in!I9=0,0,RES_hh_fech_in!I9/RES_summary!I$21)</f>
        <v>131.66863804441797</v>
      </c>
      <c r="J9" s="72">
        <f>IF(RES_hh_fech_in!J9=0,0,RES_hh_fech_in!J9/RES_summary!J$21)</f>
        <v>129.55131311747692</v>
      </c>
      <c r="K9" s="72">
        <f>IF(RES_hh_fech_in!K9=0,0,RES_hh_fech_in!K9/RES_summary!K$21)</f>
        <v>131.43314065344683</v>
      </c>
      <c r="L9" s="72">
        <f>IF(RES_hh_fech_in!L9=0,0,RES_hh_fech_in!L9/RES_summary!L$21)</f>
        <v>137.2610038206586</v>
      </c>
      <c r="M9" s="72">
        <f>IF(RES_hh_fech_in!M9=0,0,RES_hh_fech_in!M9/RES_summary!M$21)</f>
        <v>128.80522409568903</v>
      </c>
      <c r="N9" s="72">
        <f>IF(RES_hh_fech_in!N9=0,0,RES_hh_fech_in!N9/RES_summary!N$21)</f>
        <v>123.73752938594599</v>
      </c>
      <c r="O9" s="72">
        <f>IF(RES_hh_fech_in!O9=0,0,RES_hh_fech_in!O9/RES_summary!O$21)</f>
        <v>118.69165809566917</v>
      </c>
      <c r="P9" s="72">
        <f>IF(RES_hh_fech_in!P9=0,0,RES_hh_fech_in!P9/RES_summary!P$21)</f>
        <v>98.156232457614109</v>
      </c>
      <c r="Q9" s="72">
        <f>IF(RES_hh_fech_in!Q9=0,0,RES_hh_fech_in!Q9/RES_summary!Q$21)</f>
        <v>107.20243039715324</v>
      </c>
      <c r="R9" s="72">
        <f>IF(RES_hh_fech_in!R9=0,0,RES_hh_fech_in!R9/RES_summary!R$21)</f>
        <v>99.375972051935236</v>
      </c>
      <c r="S9" s="72">
        <f>IF(RES_hh_fech_in!S9=0,0,RES_hh_fech_in!S9/RES_summary!S$21)</f>
        <v>91.242007933577739</v>
      </c>
      <c r="T9" s="72">
        <f>IF(RES_hh_fech_in!T9=0,0,RES_hh_fech_in!T9/RES_summary!T$21)</f>
        <v>82.469846021656551</v>
      </c>
      <c r="U9" s="72">
        <f>IF(RES_hh_fech_in!U9=0,0,RES_hh_fech_in!U9/RES_summary!U$21)</f>
        <v>74.791039060377415</v>
      </c>
      <c r="V9" s="72">
        <f>IF(RES_hh_fech_in!V9=0,0,RES_hh_fech_in!V9/RES_summary!V$21)</f>
        <v>69.415261450176175</v>
      </c>
      <c r="W9" s="72">
        <f>IF(RES_hh_fech_in!W9=0,0,RES_hh_fech_in!W9/RES_summary!W$21)</f>
        <v>62.961778080142473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104.49952669626039</v>
      </c>
      <c r="D11" s="72">
        <f>IF(RES_hh_fech_in!D11=0,0,RES_hh_fech_in!D11/RES_summary!D$21)</f>
        <v>105.99334918293378</v>
      </c>
      <c r="E11" s="72">
        <f>IF(RES_hh_fech_in!E11=0,0,RES_hh_fech_in!E11/RES_summary!E$21)</f>
        <v>118.06912349858651</v>
      </c>
      <c r="F11" s="72">
        <f>IF(RES_hh_fech_in!F11=0,0,RES_hh_fech_in!F11/RES_summary!F$21)</f>
        <v>116.912614036538</v>
      </c>
      <c r="G11" s="72">
        <f>IF(RES_hh_fech_in!G11=0,0,RES_hh_fech_in!G11/RES_summary!G$21)</f>
        <v>123.64285720818752</v>
      </c>
      <c r="H11" s="72">
        <f>IF(RES_hh_fech_in!H11=0,0,RES_hh_fech_in!H11/RES_summary!H$21)</f>
        <v>110.20708437524669</v>
      </c>
      <c r="I11" s="72">
        <f>IF(RES_hh_fech_in!I11=0,0,RES_hh_fech_in!I11/RES_summary!I$21)</f>
        <v>103.56240575908878</v>
      </c>
      <c r="J11" s="72">
        <f>IF(RES_hh_fech_in!J11=0,0,RES_hh_fech_in!J11/RES_summary!J$21)</f>
        <v>107.32380424046254</v>
      </c>
      <c r="K11" s="72">
        <f>IF(RES_hh_fech_in!K11=0,0,RES_hh_fech_in!K11/RES_summary!K$21)</f>
        <v>109.63950072035479</v>
      </c>
      <c r="L11" s="72">
        <f>IF(RES_hh_fech_in!L11=0,0,RES_hh_fech_in!L11/RES_summary!L$21)</f>
        <v>115.8566439728629</v>
      </c>
      <c r="M11" s="72">
        <f>IF(RES_hh_fech_in!M11=0,0,RES_hh_fech_in!M11/RES_summary!M$21)</f>
        <v>110.98951081306524</v>
      </c>
      <c r="N11" s="72">
        <f>IF(RES_hh_fech_in!N11=0,0,RES_hh_fech_in!N11/RES_summary!N$21)</f>
        <v>103.82757736300938</v>
      </c>
      <c r="O11" s="72">
        <f>IF(RES_hh_fech_in!O11=0,0,RES_hh_fech_in!O11/RES_summary!O$21)</f>
        <v>103.55959451619842</v>
      </c>
      <c r="P11" s="72">
        <f>IF(RES_hh_fech_in!P11=0,0,RES_hh_fech_in!P11/RES_summary!P$21)</f>
        <v>0</v>
      </c>
      <c r="Q11" s="72">
        <f>IF(RES_hh_fech_in!Q11=0,0,RES_hh_fech_in!Q11/RES_summary!Q$21)</f>
        <v>88.58651724497831</v>
      </c>
      <c r="R11" s="72">
        <f>IF(RES_hh_fech_in!R11=0,0,RES_hh_fech_in!R11/RES_summary!R$21)</f>
        <v>86.366716805128803</v>
      </c>
      <c r="S11" s="72">
        <f>IF(RES_hh_fech_in!S11=0,0,RES_hh_fech_in!S11/RES_summary!S$21)</f>
        <v>81.251054972864992</v>
      </c>
      <c r="T11" s="72">
        <f>IF(RES_hh_fech_in!T11=0,0,RES_hh_fech_in!T11/RES_summary!T$21)</f>
        <v>73.136609134675453</v>
      </c>
      <c r="U11" s="72">
        <f>IF(RES_hh_fech_in!U11=0,0,RES_hh_fech_in!U11/RES_summary!U$21)</f>
        <v>67.476376357189253</v>
      </c>
      <c r="V11" s="72">
        <f>IF(RES_hh_fech_in!V11=0,0,RES_hh_fech_in!V11/RES_summary!V$21)</f>
        <v>64.547919511407073</v>
      </c>
      <c r="W11" s="72">
        <f>IF(RES_hh_fech_in!W11=0,0,RES_hh_fech_in!W11/RES_summary!W$21)</f>
        <v>57.977347991985226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59.160860123245591</v>
      </c>
      <c r="D12" s="72">
        <f>IF(RES_hh_fech_in!D12=0,0,RES_hh_fech_in!D12/RES_summary!D$21)</f>
        <v>47.864069202278088</v>
      </c>
      <c r="E12" s="72">
        <f>IF(RES_hh_fech_in!E12=0,0,RES_hh_fech_in!E12/RES_summary!E$21)</f>
        <v>45.139049858353509</v>
      </c>
      <c r="F12" s="72">
        <f>IF(RES_hh_fech_in!F12=0,0,RES_hh_fech_in!F12/RES_summary!F$21)</f>
        <v>52.247948491133897</v>
      </c>
      <c r="G12" s="72">
        <f>IF(RES_hh_fech_in!G12=0,0,RES_hh_fech_in!G12/RES_summary!G$21)</f>
        <v>49.960201436326315</v>
      </c>
      <c r="H12" s="72">
        <f>IF(RES_hh_fech_in!H12=0,0,RES_hh_fech_in!H12/RES_summary!H$21)</f>
        <v>36.439102430575417</v>
      </c>
      <c r="I12" s="72">
        <f>IF(RES_hh_fech_in!I12=0,0,RES_hh_fech_in!I12/RES_summary!I$21)</f>
        <v>38.331249151968045</v>
      </c>
      <c r="J12" s="72">
        <f>IF(RES_hh_fech_in!J12=0,0,RES_hh_fech_in!J12/RES_summary!J$21)</f>
        <v>36.185756354110595</v>
      </c>
      <c r="K12" s="72">
        <f>IF(RES_hh_fech_in!K12=0,0,RES_hh_fech_in!K12/RES_summary!K$21)</f>
        <v>34.828169295366926</v>
      </c>
      <c r="L12" s="72">
        <f>IF(RES_hh_fech_in!L12=0,0,RES_hh_fech_in!L12/RES_summary!L$21)</f>
        <v>35.591089749200883</v>
      </c>
      <c r="M12" s="72">
        <f>IF(RES_hh_fech_in!M12=0,0,RES_hh_fech_in!M12/RES_summary!M$21)</f>
        <v>30.114535369755366</v>
      </c>
      <c r="N12" s="72">
        <f>IF(RES_hh_fech_in!N12=0,0,RES_hh_fech_in!N12/RES_summary!N$21)</f>
        <v>27.780481387201803</v>
      </c>
      <c r="O12" s="72">
        <f>IF(RES_hh_fech_in!O12=0,0,RES_hh_fech_in!O12/RES_summary!O$21)</f>
        <v>25.640638367117258</v>
      </c>
      <c r="P12" s="72">
        <f>IF(RES_hh_fech_in!P12=0,0,RES_hh_fech_in!P12/RES_summary!P$21)</f>
        <v>18.948194320798745</v>
      </c>
      <c r="Q12" s="72">
        <f>IF(RES_hh_fech_in!Q12=0,0,RES_hh_fech_in!Q12/RES_summary!Q$21)</f>
        <v>20.516703960376773</v>
      </c>
      <c r="R12" s="72">
        <f>IF(RES_hh_fech_in!R12=0,0,RES_hh_fech_in!R12/RES_summary!R$21)</f>
        <v>19.77886603115634</v>
      </c>
      <c r="S12" s="72">
        <f>IF(RES_hh_fech_in!S12=0,0,RES_hh_fech_in!S12/RES_summary!S$21)</f>
        <v>18.407657249263966</v>
      </c>
      <c r="T12" s="72">
        <f>IF(RES_hh_fech_in!T12=0,0,RES_hh_fech_in!T12/RES_summary!T$21)</f>
        <v>16.439544829176452</v>
      </c>
      <c r="U12" s="72">
        <f>IF(RES_hh_fech_in!U12=0,0,RES_hh_fech_in!U12/RES_summary!U$21)</f>
        <v>14.881252705617946</v>
      </c>
      <c r="V12" s="72">
        <f>IF(RES_hh_fech_in!V12=0,0,RES_hh_fech_in!V12/RES_summary!V$21)</f>
        <v>14.109459158692937</v>
      </c>
      <c r="W12" s="72">
        <f>IF(RES_hh_fech_in!W12=0,0,RES_hh_fech_in!W12/RES_summary!W$21)</f>
        <v>12.668023423127215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116.9635054797119</v>
      </c>
      <c r="D13" s="74">
        <f>IF(RES_hh_fech_in!D13=0,0,RES_hh_fech_in!D13/RES_summary!D$21)</f>
        <v>121.62027700625539</v>
      </c>
      <c r="E13" s="74">
        <f>IF(RES_hh_fech_in!E13=0,0,RES_hh_fech_in!E13/RES_summary!E$21)</f>
        <v>120.73098816050403</v>
      </c>
      <c r="F13" s="74">
        <f>IF(RES_hh_fech_in!F13=0,0,RES_hh_fech_in!F13/RES_summary!F$21)</f>
        <v>129.19364040804848</v>
      </c>
      <c r="G13" s="74">
        <f>IF(RES_hh_fech_in!G13=0,0,RES_hh_fech_in!G13/RES_summary!G$21)</f>
        <v>136.88365887492299</v>
      </c>
      <c r="H13" s="74">
        <f>IF(RES_hh_fech_in!H13=0,0,RES_hh_fech_in!H13/RES_summary!H$21)</f>
        <v>122.70340025149731</v>
      </c>
      <c r="I13" s="74">
        <f>IF(RES_hh_fech_in!I13=0,0,RES_hh_fech_in!I13/RES_summary!I$21)</f>
        <v>101.94214867210449</v>
      </c>
      <c r="J13" s="74">
        <f>IF(RES_hh_fech_in!J13=0,0,RES_hh_fech_in!J13/RES_summary!J$21)</f>
        <v>119.27192115010293</v>
      </c>
      <c r="K13" s="74">
        <f>IF(RES_hh_fech_in!K13=0,0,RES_hh_fech_in!K13/RES_summary!K$21)</f>
        <v>119.40395313155375</v>
      </c>
      <c r="L13" s="74">
        <f>IF(RES_hh_fech_in!L13=0,0,RES_hh_fech_in!L13/RES_summary!L$21)</f>
        <v>136.78016737116869</v>
      </c>
      <c r="M13" s="74">
        <f>IF(RES_hh_fech_in!M13=0,0,RES_hh_fech_in!M13/RES_summary!M$21)</f>
        <v>0</v>
      </c>
      <c r="N13" s="74">
        <f>IF(RES_hh_fech_in!N13=0,0,RES_hh_fech_in!N13/RES_summary!N$21)</f>
        <v>0</v>
      </c>
      <c r="O13" s="74">
        <f>IF(RES_hh_fech_in!O13=0,0,RES_hh_fech_in!O13/RES_summary!O$21)</f>
        <v>0</v>
      </c>
      <c r="P13" s="74">
        <f>IF(RES_hh_fech_in!P13=0,0,RES_hh_fech_in!P13/RES_summary!P$21)</f>
        <v>101.26644914063239</v>
      </c>
      <c r="Q13" s="74">
        <f>IF(RES_hh_fech_in!Q13=0,0,RES_hh_fech_in!Q13/RES_summary!Q$21)</f>
        <v>57.533665676637277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92.743955402801049</v>
      </c>
      <c r="U13" s="74">
        <f>IF(RES_hh_fech_in!U13=0,0,RES_hh_fech_in!U13/RES_summary!U$21)</f>
        <v>91.070464398668207</v>
      </c>
      <c r="V13" s="74">
        <f>IF(RES_hh_fech_in!V13=0,0,RES_hh_fech_in!V13/RES_summary!V$21)</f>
        <v>16.27936713903707</v>
      </c>
      <c r="W13" s="74">
        <f>IF(RES_hh_fech_in!W13=0,0,RES_hh_fech_in!W13/RES_summary!W$21)</f>
        <v>84.62897452887708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1.1370519891468813</v>
      </c>
      <c r="D14" s="76">
        <f>IF(RES_hh_fech_in!D14=0,0,RES_hh_fech_in!D14/RES_summary!D$21)</f>
        <v>1.1532409853178025</v>
      </c>
      <c r="E14" s="76">
        <f>IF(RES_hh_fech_in!E14=0,0,RES_hh_fech_in!E14/RES_summary!E$21)</f>
        <v>1.1630558701057108</v>
      </c>
      <c r="F14" s="76">
        <f>IF(RES_hh_fech_in!F14=0,0,RES_hh_fech_in!F14/RES_summary!F$21)</f>
        <v>1.2038429310531586</v>
      </c>
      <c r="G14" s="76">
        <f>IF(RES_hh_fech_in!G14=0,0,RES_hh_fech_in!G14/RES_summary!G$21)</f>
        <v>1.1835229131121212</v>
      </c>
      <c r="H14" s="76">
        <f>IF(RES_hh_fech_in!H14=0,0,RES_hh_fech_in!H14/RES_summary!H$21)</f>
        <v>1.0421189355267635</v>
      </c>
      <c r="I14" s="76">
        <f>IF(RES_hh_fech_in!I14=0,0,RES_hh_fech_in!I14/RES_summary!I$21)</f>
        <v>0.90036850665989621</v>
      </c>
      <c r="J14" s="76">
        <f>IF(RES_hh_fech_in!J14=0,0,RES_hh_fech_in!J14/RES_summary!J$21)</f>
        <v>0.96818299302555266</v>
      </c>
      <c r="K14" s="76">
        <f>IF(RES_hh_fech_in!K14=0,0,RES_hh_fech_in!K14/RES_summary!K$21)</f>
        <v>0.9104048265815361</v>
      </c>
      <c r="L14" s="76">
        <f>IF(RES_hh_fech_in!L14=0,0,RES_hh_fech_in!L14/RES_summary!L$21)</f>
        <v>0.93547548107804823</v>
      </c>
      <c r="M14" s="76">
        <f>IF(RES_hh_fech_in!M14=0,0,RES_hh_fech_in!M14/RES_summary!M$21)</f>
        <v>0.85012168631467233</v>
      </c>
      <c r="N14" s="76">
        <f>IF(RES_hh_fech_in!N14=0,0,RES_hh_fech_in!N14/RES_summary!N$21)</f>
        <v>0.8052339156762145</v>
      </c>
      <c r="O14" s="76">
        <f>IF(RES_hh_fech_in!O14=0,0,RES_hh_fech_in!O14/RES_summary!O$21)</f>
        <v>0.78348110466144827</v>
      </c>
      <c r="P14" s="76">
        <f>IF(RES_hh_fech_in!P14=0,0,RES_hh_fech_in!P14/RES_summary!P$21)</f>
        <v>0.62677303463209033</v>
      </c>
      <c r="Q14" s="76">
        <f>IF(RES_hh_fech_in!Q14=0,0,RES_hh_fech_in!Q14/RES_summary!Q$21)</f>
        <v>0.77681830895607795</v>
      </c>
      <c r="R14" s="76">
        <f>IF(RES_hh_fech_in!R14=0,0,RES_hh_fech_in!R14/RES_summary!R$21)</f>
        <v>0.84201902195964529</v>
      </c>
      <c r="S14" s="76">
        <f>IF(RES_hh_fech_in!S14=0,0,RES_hh_fech_in!S14/RES_summary!S$21)</f>
        <v>0.76389105220699749</v>
      </c>
      <c r="T14" s="76">
        <f>IF(RES_hh_fech_in!T14=0,0,RES_hh_fech_in!T14/RES_summary!T$21)</f>
        <v>0.68301471379354983</v>
      </c>
      <c r="U14" s="76">
        <f>IF(RES_hh_fech_in!U14=0,0,RES_hh_fech_in!U14/RES_summary!U$21)</f>
        <v>0.60660617146547224</v>
      </c>
      <c r="V14" s="76">
        <f>IF(RES_hh_fech_in!V14=0,0,RES_hh_fech_in!V14/RES_summary!V$21)</f>
        <v>0.55705798744435286</v>
      </c>
      <c r="W14" s="76">
        <f>IF(RES_hh_fech_in!W14=0,0,RES_hh_fech_in!W14/RES_summary!W$21)</f>
        <v>0.50301622387778633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1.6122128599428818</v>
      </c>
      <c r="D15" s="69">
        <f>IF(RES_hh_fech_in!D15=0,0,RES_hh_fech_in!D15/RES_summary!D$21)</f>
        <v>1.4419613015484225</v>
      </c>
      <c r="E15" s="69">
        <f>IF(RES_hh_fech_in!E15=0,0,RES_hh_fech_in!E15/RES_summary!E$21)</f>
        <v>5.9966477588389946</v>
      </c>
      <c r="F15" s="69">
        <f>IF(RES_hh_fech_in!F15=0,0,RES_hh_fech_in!F15/RES_summary!F$21)</f>
        <v>3.0346706728225969</v>
      </c>
      <c r="G15" s="69">
        <f>IF(RES_hh_fech_in!G15=0,0,RES_hh_fech_in!G15/RES_summary!G$21)</f>
        <v>3.1473285344088118</v>
      </c>
      <c r="H15" s="69">
        <f>IF(RES_hh_fech_in!H15=0,0,RES_hh_fech_in!H15/RES_summary!H$21)</f>
        <v>6.309683025031446</v>
      </c>
      <c r="I15" s="69">
        <f>IF(RES_hh_fech_in!I15=0,0,RES_hh_fech_in!I15/RES_summary!I$21)</f>
        <v>8.3692774484183143</v>
      </c>
      <c r="J15" s="69">
        <f>IF(RES_hh_fech_in!J15=0,0,RES_hh_fech_in!J15/RES_summary!J$21)</f>
        <v>4.917500417167334</v>
      </c>
      <c r="K15" s="69">
        <f>IF(RES_hh_fech_in!K15=0,0,RES_hh_fech_in!K15/RES_summary!K$21)</f>
        <v>4.2629393715056949</v>
      </c>
      <c r="L15" s="69">
        <f>IF(RES_hh_fech_in!L15=0,0,RES_hh_fech_in!L15/RES_summary!L$21)</f>
        <v>2.399652252445188</v>
      </c>
      <c r="M15" s="69">
        <f>IF(RES_hh_fech_in!M15=0,0,RES_hh_fech_in!M15/RES_summary!M$21)</f>
        <v>3.174272034314424</v>
      </c>
      <c r="N15" s="69">
        <f>IF(RES_hh_fech_in!N15=0,0,RES_hh_fech_in!N15/RES_summary!N$21)</f>
        <v>3.3218508648367338</v>
      </c>
      <c r="O15" s="69">
        <f>IF(RES_hh_fech_in!O15=0,0,RES_hh_fech_in!O15/RES_summary!O$21)</f>
        <v>1.6816105905805556</v>
      </c>
      <c r="P15" s="69">
        <f>IF(RES_hh_fech_in!P15=0,0,RES_hh_fech_in!P15/RES_summary!P$21)</f>
        <v>1.4639010677015802</v>
      </c>
      <c r="Q15" s="69">
        <f>IF(RES_hh_fech_in!Q15=0,0,RES_hh_fech_in!Q15/RES_summary!Q$21)</f>
        <v>1.2279332630313951</v>
      </c>
      <c r="R15" s="69">
        <f>IF(RES_hh_fech_in!R15=0,0,RES_hh_fech_in!R15/RES_summary!R$21)</f>
        <v>1.6174210492731129</v>
      </c>
      <c r="S15" s="69">
        <f>IF(RES_hh_fech_in!S15=0,0,RES_hh_fech_in!S15/RES_summary!S$21)</f>
        <v>0.84595455873556702</v>
      </c>
      <c r="T15" s="69">
        <f>IF(RES_hh_fech_in!T15=0,0,RES_hh_fech_in!T15/RES_summary!T$21)</f>
        <v>1.8601213940696952</v>
      </c>
      <c r="U15" s="69">
        <f>IF(RES_hh_fech_in!U15=0,0,RES_hh_fech_in!U15/RES_summary!U$21)</f>
        <v>0.3064449634776924</v>
      </c>
      <c r="V15" s="69">
        <f>IF(RES_hh_fech_in!V15=0,0,RES_hh_fech_in!V15/RES_summary!V$21)</f>
        <v>2.4522092648549885</v>
      </c>
      <c r="W15" s="69">
        <f>IF(RES_hh_fech_in!W15=0,0,RES_hh_fech_in!W15/RES_summary!W$21)</f>
        <v>4.5923198975643018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1.6122128599428818</v>
      </c>
      <c r="D16" s="72">
        <f>IF(RES_hh_fech_in!D16=0,0,RES_hh_fech_in!D16/RES_summary!D$21)</f>
        <v>1.4419613015484225</v>
      </c>
      <c r="E16" s="72">
        <f>IF(RES_hh_fech_in!E16=0,0,RES_hh_fech_in!E16/RES_summary!E$21)</f>
        <v>5.9966477588389946</v>
      </c>
      <c r="F16" s="72">
        <f>IF(RES_hh_fech_in!F16=0,0,RES_hh_fech_in!F16/RES_summary!F$21)</f>
        <v>3.0346706728225969</v>
      </c>
      <c r="G16" s="72">
        <f>IF(RES_hh_fech_in!G16=0,0,RES_hh_fech_in!G16/RES_summary!G$21)</f>
        <v>3.1473285344088118</v>
      </c>
      <c r="H16" s="72">
        <f>IF(RES_hh_fech_in!H16=0,0,RES_hh_fech_in!H16/RES_summary!H$21)</f>
        <v>6.309683025031446</v>
      </c>
      <c r="I16" s="72">
        <f>IF(RES_hh_fech_in!I16=0,0,RES_hh_fech_in!I16/RES_summary!I$21)</f>
        <v>8.3692774484183143</v>
      </c>
      <c r="J16" s="72">
        <f>IF(RES_hh_fech_in!J16=0,0,RES_hh_fech_in!J16/RES_summary!J$21)</f>
        <v>4.917500417167334</v>
      </c>
      <c r="K16" s="72">
        <f>IF(RES_hh_fech_in!K16=0,0,RES_hh_fech_in!K16/RES_summary!K$21)</f>
        <v>4.2629393715056949</v>
      </c>
      <c r="L16" s="72">
        <f>IF(RES_hh_fech_in!L16=0,0,RES_hh_fech_in!L16/RES_summary!L$21)</f>
        <v>2.399652252445188</v>
      </c>
      <c r="M16" s="72">
        <f>IF(RES_hh_fech_in!M16=0,0,RES_hh_fech_in!M16/RES_summary!M$21)</f>
        <v>3.174272034314424</v>
      </c>
      <c r="N16" s="72">
        <f>IF(RES_hh_fech_in!N16=0,0,RES_hh_fech_in!N16/RES_summary!N$21)</f>
        <v>3.3218508648367338</v>
      </c>
      <c r="O16" s="72">
        <f>IF(RES_hh_fech_in!O16=0,0,RES_hh_fech_in!O16/RES_summary!O$21)</f>
        <v>1.6816105905805556</v>
      </c>
      <c r="P16" s="72">
        <f>IF(RES_hh_fech_in!P16=0,0,RES_hh_fech_in!P16/RES_summary!P$21)</f>
        <v>1.4639010677015802</v>
      </c>
      <c r="Q16" s="72">
        <f>IF(RES_hh_fech_in!Q16=0,0,RES_hh_fech_in!Q16/RES_summary!Q$21)</f>
        <v>1.2279332630313951</v>
      </c>
      <c r="R16" s="72">
        <f>IF(RES_hh_fech_in!R16=0,0,RES_hh_fech_in!R16/RES_summary!R$21)</f>
        <v>1.6174210492731129</v>
      </c>
      <c r="S16" s="72">
        <f>IF(RES_hh_fech_in!S16=0,0,RES_hh_fech_in!S16/RES_summary!S$21)</f>
        <v>0.84595455873556702</v>
      </c>
      <c r="T16" s="72">
        <f>IF(RES_hh_fech_in!T16=0,0,RES_hh_fech_in!T16/RES_summary!T$21)</f>
        <v>1.8601213940696952</v>
      </c>
      <c r="U16" s="72">
        <f>IF(RES_hh_fech_in!U16=0,0,RES_hh_fech_in!U16/RES_summary!U$21)</f>
        <v>0.3064449634776924</v>
      </c>
      <c r="V16" s="72">
        <f>IF(RES_hh_fech_in!V16=0,0,RES_hh_fech_in!V16/RES_summary!V$21)</f>
        <v>2.4522092648549885</v>
      </c>
      <c r="W16" s="72">
        <f>IF(RES_hh_fech_in!W16=0,0,RES_hh_fech_in!W16/RES_summary!W$21)</f>
        <v>4.5923198975643018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17.724564936384446</v>
      </c>
      <c r="D17" s="69">
        <f>IF(RES_hh_fech_in!D17=0,0,RES_hh_fech_in!D17/RES_summary!D$21)</f>
        <v>18.970181894153914</v>
      </c>
      <c r="E17" s="69">
        <f>IF(RES_hh_fech_in!E17=0,0,RES_hh_fech_in!E17/RES_summary!E$21)</f>
        <v>16.809221237387778</v>
      </c>
      <c r="F17" s="69">
        <f>IF(RES_hh_fech_in!F17=0,0,RES_hh_fech_in!F17/RES_summary!F$21)</f>
        <v>18.483002670254951</v>
      </c>
      <c r="G17" s="69">
        <f>IF(RES_hh_fech_in!G17=0,0,RES_hh_fech_in!G17/RES_summary!G$21)</f>
        <v>18.813284282671017</v>
      </c>
      <c r="H17" s="69">
        <f>IF(RES_hh_fech_in!H17=0,0,RES_hh_fech_in!H17/RES_summary!H$21)</f>
        <v>19.195964471692591</v>
      </c>
      <c r="I17" s="69">
        <f>IF(RES_hh_fech_in!I17=0,0,RES_hh_fech_in!I17/RES_summary!I$21)</f>
        <v>17.811522986622201</v>
      </c>
      <c r="J17" s="69">
        <f>IF(RES_hh_fech_in!J17=0,0,RES_hh_fech_in!J17/RES_summary!J$21)</f>
        <v>18.233693389355089</v>
      </c>
      <c r="K17" s="69">
        <f>IF(RES_hh_fech_in!K17=0,0,RES_hh_fech_in!K17/RES_summary!K$21)</f>
        <v>17.423558385555907</v>
      </c>
      <c r="L17" s="69">
        <f>IF(RES_hh_fech_in!L17=0,0,RES_hh_fech_in!L17/RES_summary!L$21)</f>
        <v>17.413833381376406</v>
      </c>
      <c r="M17" s="69">
        <f>IF(RES_hh_fech_in!M17=0,0,RES_hh_fech_in!M17/RES_summary!M$21)</f>
        <v>16.094548755262842</v>
      </c>
      <c r="N17" s="69">
        <f>IF(RES_hh_fech_in!N17=0,0,RES_hh_fech_in!N17/RES_summary!N$21)</f>
        <v>15.906903707612495</v>
      </c>
      <c r="O17" s="69">
        <f>IF(RES_hh_fech_in!O17=0,0,RES_hh_fech_in!O17/RES_summary!O$21)</f>
        <v>15.129272675913631</v>
      </c>
      <c r="P17" s="69">
        <f>IF(RES_hh_fech_in!P17=0,0,RES_hh_fech_in!P17/RES_summary!P$21)</f>
        <v>14.430573569561556</v>
      </c>
      <c r="Q17" s="69">
        <f>IF(RES_hh_fech_in!Q17=0,0,RES_hh_fech_in!Q17/RES_summary!Q$21)</f>
        <v>13.988323175723288</v>
      </c>
      <c r="R17" s="69">
        <f>IF(RES_hh_fech_in!R17=0,0,RES_hh_fech_in!R17/RES_summary!R$21)</f>
        <v>13.981854587135317</v>
      </c>
      <c r="S17" s="69">
        <f>IF(RES_hh_fech_in!S17=0,0,RES_hh_fech_in!S17/RES_summary!S$21)</f>
        <v>13.984798347508747</v>
      </c>
      <c r="T17" s="69">
        <f>IF(RES_hh_fech_in!T17=0,0,RES_hh_fech_in!T17/RES_summary!T$21)</f>
        <v>13.59210958917776</v>
      </c>
      <c r="U17" s="69">
        <f>IF(RES_hh_fech_in!U17=0,0,RES_hh_fech_in!U17/RES_summary!U$21)</f>
        <v>13.408119631976604</v>
      </c>
      <c r="V17" s="69">
        <f>IF(RES_hh_fech_in!V17=0,0,RES_hh_fech_in!V17/RES_summary!V$21)</f>
        <v>13.395940875546376</v>
      </c>
      <c r="W17" s="69">
        <f>IF(RES_hh_fech_in!W17=0,0,RES_hh_fech_in!W17/RES_summary!W$21)</f>
        <v>13.917021398151652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16.273812811317324</v>
      </c>
      <c r="E18" s="72">
        <f>IF(RES_hh_fech_in!E18=0,0,RES_hh_fech_in!E18/RES_summary!E$21)</f>
        <v>20.664119549465013</v>
      </c>
      <c r="F18" s="72">
        <f>IF(RES_hh_fech_in!F18=0,0,RES_hh_fech_in!F18/RES_summary!F$21)</f>
        <v>14.946791774310807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9.8785077095380647</v>
      </c>
      <c r="L18" s="72">
        <f>IF(RES_hh_fech_in!L18=0,0,RES_hh_fech_in!L18/RES_summary!L$21)</f>
        <v>18.620223445435585</v>
      </c>
      <c r="M18" s="72">
        <f>IF(RES_hh_fech_in!M18=0,0,RES_hh_fech_in!M18/RES_summary!M$21)</f>
        <v>17.137479703744127</v>
      </c>
      <c r="N18" s="72">
        <f>IF(RES_hh_fech_in!N18=0,0,RES_hh_fech_in!N18/RES_summary!N$21)</f>
        <v>18.148300821195452</v>
      </c>
      <c r="O18" s="72">
        <f>IF(RES_hh_fech_in!O18=0,0,RES_hh_fech_in!O18/RES_summary!O$21)</f>
        <v>19.195200723154542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15.762721609687505</v>
      </c>
      <c r="T18" s="72">
        <f>IF(RES_hh_fech_in!T18=0,0,RES_hh_fech_in!T18/RES_summary!T$21)</f>
        <v>15.564916557322499</v>
      </c>
      <c r="U18" s="72">
        <f>IF(RES_hh_fech_in!U18=0,0,RES_hh_fech_in!U18/RES_summary!U$21)</f>
        <v>11.979630863208573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19.969108812642574</v>
      </c>
      <c r="D19" s="72">
        <f>IF(RES_hh_fech_in!D19=0,0,RES_hh_fech_in!D19/RES_summary!D$21)</f>
        <v>19.428013207519705</v>
      </c>
      <c r="E19" s="72">
        <f>IF(RES_hh_fech_in!E19=0,0,RES_hh_fech_in!E19/RES_summary!E$21)</f>
        <v>20.487355394244812</v>
      </c>
      <c r="F19" s="72">
        <f>IF(RES_hh_fech_in!F19=0,0,RES_hh_fech_in!F19/RES_summary!F$21)</f>
        <v>20.304228481137205</v>
      </c>
      <c r="G19" s="72">
        <f>IF(RES_hh_fech_in!G19=0,0,RES_hh_fech_in!G19/RES_summary!G$21)</f>
        <v>20.169284762485141</v>
      </c>
      <c r="H19" s="72">
        <f>IF(RES_hh_fech_in!H19=0,0,RES_hh_fech_in!H19/RES_summary!H$21)</f>
        <v>20.326081392416349</v>
      </c>
      <c r="I19" s="72">
        <f>IF(RES_hh_fech_in!I19=0,0,RES_hh_fech_in!I19/RES_summary!I$21)</f>
        <v>19.512048043739249</v>
      </c>
      <c r="J19" s="72">
        <f>IF(RES_hh_fech_in!J19=0,0,RES_hh_fech_in!J19/RES_summary!J$21)</f>
        <v>21.331892807376892</v>
      </c>
      <c r="K19" s="72">
        <f>IF(RES_hh_fech_in!K19=0,0,RES_hh_fech_in!K19/RES_summary!K$21)</f>
        <v>22.631152895664041</v>
      </c>
      <c r="L19" s="72">
        <f>IF(RES_hh_fech_in!L19=0,0,RES_hh_fech_in!L19/RES_summary!L$21)</f>
        <v>20.724196713334919</v>
      </c>
      <c r="M19" s="72">
        <f>IF(RES_hh_fech_in!M19=0,0,RES_hh_fech_in!M19/RES_summary!M$21)</f>
        <v>18.052709453525416</v>
      </c>
      <c r="N19" s="72">
        <f>IF(RES_hh_fech_in!N19=0,0,RES_hh_fech_in!N19/RES_summary!N$21)</f>
        <v>17.057922654212238</v>
      </c>
      <c r="O19" s="72">
        <f>IF(RES_hh_fech_in!O19=0,0,RES_hh_fech_in!O19/RES_summary!O$21)</f>
        <v>16.515225140007626</v>
      </c>
      <c r="P19" s="72">
        <f>IF(RES_hh_fech_in!P19=0,0,RES_hh_fech_in!P19/RES_summary!P$21)</f>
        <v>14.686526828562005</v>
      </c>
      <c r="Q19" s="72">
        <f>IF(RES_hh_fech_in!Q19=0,0,RES_hh_fech_in!Q19/RES_summary!Q$21)</f>
        <v>14.323045365906918</v>
      </c>
      <c r="R19" s="72">
        <f>IF(RES_hh_fech_in!R19=0,0,RES_hh_fech_in!R19/RES_summary!R$21)</f>
        <v>14.764153600940409</v>
      </c>
      <c r="S19" s="72">
        <f>IF(RES_hh_fech_in!S19=0,0,RES_hh_fech_in!S19/RES_summary!S$21)</f>
        <v>14.292235773674712</v>
      </c>
      <c r="T19" s="72">
        <f>IF(RES_hh_fech_in!T19=0,0,RES_hh_fech_in!T19/RES_summary!T$21)</f>
        <v>13.423588278001144</v>
      </c>
      <c r="U19" s="72">
        <f>IF(RES_hh_fech_in!U19=0,0,RES_hh_fech_in!U19/RES_summary!U$21)</f>
        <v>13.904140283383041</v>
      </c>
      <c r="V19" s="72">
        <f>IF(RES_hh_fech_in!V19=0,0,RES_hh_fech_in!V19/RES_summary!V$21)</f>
        <v>13.369177778547304</v>
      </c>
      <c r="W19" s="72">
        <f>IF(RES_hh_fech_in!W19=0,0,RES_hh_fech_in!W19/RES_summary!W$21)</f>
        <v>13.637386715110717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20.060536743004182</v>
      </c>
      <c r="D20" s="72">
        <f>IF(RES_hh_fech_in!D20=0,0,RES_hh_fech_in!D20/RES_summary!D$21)</f>
        <v>23.295243900705859</v>
      </c>
      <c r="E20" s="72">
        <f>IF(RES_hh_fech_in!E20=0,0,RES_hh_fech_in!E20/RES_summary!E$21)</f>
        <v>22.027325075940247</v>
      </c>
      <c r="F20" s="72">
        <f>IF(RES_hh_fech_in!F20=0,0,RES_hh_fech_in!F20/RES_summary!F$21)</f>
        <v>23.056593319873212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22.567059759532807</v>
      </c>
      <c r="L20" s="72">
        <f>IF(RES_hh_fech_in!L20=0,0,RES_hh_fech_in!L20/RES_summary!L$21)</f>
        <v>22.355301484956914</v>
      </c>
      <c r="M20" s="72">
        <f>IF(RES_hh_fech_in!M20=0,0,RES_hh_fech_in!M20/RES_summary!M$21)</f>
        <v>17.663965129639582</v>
      </c>
      <c r="N20" s="72">
        <f>IF(RES_hh_fech_in!N20=0,0,RES_hh_fech_in!N20/RES_summary!N$21)</f>
        <v>18.498093441647974</v>
      </c>
      <c r="O20" s="72">
        <f>IF(RES_hh_fech_in!O20=0,0,RES_hh_fech_in!O20/RES_summary!O$21)</f>
        <v>18.196220787715816</v>
      </c>
      <c r="P20" s="72">
        <f>IF(RES_hh_fech_in!P20=0,0,RES_hh_fech_in!P20/RES_summary!P$21)</f>
        <v>16.500704797543833</v>
      </c>
      <c r="Q20" s="72">
        <f>IF(RES_hh_fech_in!Q20=0,0,RES_hh_fech_in!Q20/RES_summary!Q$21)</f>
        <v>15.019933671026823</v>
      </c>
      <c r="R20" s="72">
        <f>IF(RES_hh_fech_in!R20=0,0,RES_hh_fech_in!R20/RES_summary!R$21)</f>
        <v>12.947075765247078</v>
      </c>
      <c r="S20" s="72">
        <f>IF(RES_hh_fech_in!S20=0,0,RES_hh_fech_in!S20/RES_summary!S$21)</f>
        <v>15.960286874604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19.574998905796331</v>
      </c>
      <c r="D21" s="72">
        <f>IF(RES_hh_fech_in!D21=0,0,RES_hh_fech_in!D21/RES_summary!D$21)</f>
        <v>20.067864764357523</v>
      </c>
      <c r="E21" s="72">
        <f>IF(RES_hh_fech_in!E21=0,0,RES_hh_fech_in!E21/RES_summary!E$21)</f>
        <v>18.908864751244586</v>
      </c>
      <c r="F21" s="72">
        <f>IF(RES_hh_fech_in!F21=0,0,RES_hh_fech_in!F21/RES_summary!F$21)</f>
        <v>19.504887241216455</v>
      </c>
      <c r="G21" s="72">
        <f>IF(RES_hh_fech_in!G21=0,0,RES_hh_fech_in!G21/RES_summary!G$21)</f>
        <v>20.037606324539023</v>
      </c>
      <c r="H21" s="72">
        <f>IF(RES_hh_fech_in!H21=0,0,RES_hh_fech_in!H21/RES_summary!H$21)</f>
        <v>20.400666370424457</v>
      </c>
      <c r="I21" s="72">
        <f>IF(RES_hh_fech_in!I21=0,0,RES_hh_fech_in!I21/RES_summary!I$21)</f>
        <v>19.081850346130878</v>
      </c>
      <c r="J21" s="72">
        <f>IF(RES_hh_fech_in!J21=0,0,RES_hh_fech_in!J21/RES_summary!J$21)</f>
        <v>19.923577442549174</v>
      </c>
      <c r="K21" s="72">
        <f>IF(RES_hh_fech_in!K21=0,0,RES_hh_fech_in!K21/RES_summary!K$21)</f>
        <v>18.895923985635488</v>
      </c>
      <c r="L21" s="72">
        <f>IF(RES_hh_fech_in!L21=0,0,RES_hh_fech_in!L21/RES_summary!L$21)</f>
        <v>18.808566865585203</v>
      </c>
      <c r="M21" s="72">
        <f>IF(RES_hh_fech_in!M21=0,0,RES_hh_fech_in!M21/RES_summary!M$21)</f>
        <v>17.015751774026629</v>
      </c>
      <c r="N21" s="72">
        <f>IF(RES_hh_fech_in!N21=0,0,RES_hh_fech_in!N21/RES_summary!N$21)</f>
        <v>16.452455661907141</v>
      </c>
      <c r="O21" s="72">
        <f>IF(RES_hh_fech_in!O21=0,0,RES_hh_fech_in!O21/RES_summary!O$21)</f>
        <v>15.407933919195315</v>
      </c>
      <c r="P21" s="72">
        <f>IF(RES_hh_fech_in!P21=0,0,RES_hh_fech_in!P21/RES_summary!P$21)</f>
        <v>14.780888892529747</v>
      </c>
      <c r="Q21" s="72">
        <f>IF(RES_hh_fech_in!Q21=0,0,RES_hh_fech_in!Q21/RES_summary!Q$21)</f>
        <v>13.376527809290595</v>
      </c>
      <c r="R21" s="72">
        <f>IF(RES_hh_fech_in!R21=0,0,RES_hh_fech_in!R21/RES_summary!R$21)</f>
        <v>13.777906790344289</v>
      </c>
      <c r="S21" s="72">
        <f>IF(RES_hh_fech_in!S21=0,0,RES_hh_fech_in!S21/RES_summary!S$21)</f>
        <v>13.966242834815219</v>
      </c>
      <c r="T21" s="72">
        <f>IF(RES_hh_fech_in!T21=0,0,RES_hh_fech_in!T21/RES_summary!T$21)</f>
        <v>13.51082196712319</v>
      </c>
      <c r="U21" s="72">
        <f>IF(RES_hh_fech_in!U21=0,0,RES_hh_fech_in!U21/RES_summary!U$21)</f>
        <v>13.197653921972625</v>
      </c>
      <c r="V21" s="72">
        <f>IF(RES_hh_fech_in!V21=0,0,RES_hh_fech_in!V21/RES_summary!V$21)</f>
        <v>13.374619930664826</v>
      </c>
      <c r="W21" s="72">
        <f>IF(RES_hh_fech_in!W21=0,0,RES_hh_fech_in!W21/RES_summary!W$21)</f>
        <v>13.80722758987978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19.36172718107753</v>
      </c>
      <c r="D22" s="72">
        <f>IF(RES_hh_fech_in!D22=0,0,RES_hh_fech_in!D22/RES_summary!D$21)</f>
        <v>18.32240376052529</v>
      </c>
      <c r="E22" s="72">
        <f>IF(RES_hh_fech_in!E22=0,0,RES_hh_fech_in!E22/RES_summary!E$21)</f>
        <v>19.025666167761933</v>
      </c>
      <c r="F22" s="72">
        <f>IF(RES_hh_fech_in!F22=0,0,RES_hh_fech_in!F22/RES_summary!F$21)</f>
        <v>18.417829965529627</v>
      </c>
      <c r="G22" s="72">
        <f>IF(RES_hh_fech_in!G22=0,0,RES_hh_fech_in!G22/RES_summary!G$21)</f>
        <v>18.225291451055305</v>
      </c>
      <c r="H22" s="72">
        <f>IF(RES_hh_fech_in!H22=0,0,RES_hh_fech_in!H22/RES_summary!H$21)</f>
        <v>17.926609477335742</v>
      </c>
      <c r="I22" s="72">
        <f>IF(RES_hh_fech_in!I22=0,0,RES_hh_fech_in!I22/RES_summary!I$21)</f>
        <v>17.808126382678086</v>
      </c>
      <c r="J22" s="72">
        <f>IF(RES_hh_fech_in!J22=0,0,RES_hh_fech_in!J22/RES_summary!J$21)</f>
        <v>16.799044488395708</v>
      </c>
      <c r="K22" s="72">
        <f>IF(RES_hh_fech_in!K22=0,0,RES_hh_fech_in!K22/RES_summary!K$21)</f>
        <v>16.820002569996198</v>
      </c>
      <c r="L22" s="72">
        <f>IF(RES_hh_fech_in!L22=0,0,RES_hh_fech_in!L22/RES_summary!L$21)</f>
        <v>16.317263189975975</v>
      </c>
      <c r="M22" s="72">
        <f>IF(RES_hh_fech_in!M22=0,0,RES_hh_fech_in!M22/RES_summary!M$21)</f>
        <v>15.593943642156166</v>
      </c>
      <c r="N22" s="72">
        <f>IF(RES_hh_fech_in!N22=0,0,RES_hh_fech_in!N22/RES_summary!N$21)</f>
        <v>15.112904934210276</v>
      </c>
      <c r="O22" s="72">
        <f>IF(RES_hh_fech_in!O22=0,0,RES_hh_fech_in!O22/RES_summary!O$21)</f>
        <v>14.270214775016502</v>
      </c>
      <c r="P22" s="72">
        <f>IF(RES_hh_fech_in!P22=0,0,RES_hh_fech_in!P22/RES_summary!P$21)</f>
        <v>13.885603568392407</v>
      </c>
      <c r="Q22" s="72">
        <f>IF(RES_hh_fech_in!Q22=0,0,RES_hh_fech_in!Q22/RES_summary!Q$21)</f>
        <v>13.583602042140793</v>
      </c>
      <c r="R22" s="72">
        <f>IF(RES_hh_fech_in!R22=0,0,RES_hh_fech_in!R22/RES_summary!R$21)</f>
        <v>13.805142936306201</v>
      </c>
      <c r="S22" s="72">
        <f>IF(RES_hh_fech_in!S22=0,0,RES_hh_fech_in!S22/RES_summary!S$21)</f>
        <v>13.344747671989051</v>
      </c>
      <c r="T22" s="72">
        <f>IF(RES_hh_fech_in!T22=0,0,RES_hh_fech_in!T22/RES_summary!T$21)</f>
        <v>12.885487872608346</v>
      </c>
      <c r="U22" s="72">
        <f>IF(RES_hh_fech_in!U22=0,0,RES_hh_fech_in!U22/RES_summary!U$21)</f>
        <v>12.378080826327645</v>
      </c>
      <c r="V22" s="72">
        <f>IF(RES_hh_fech_in!V22=0,0,RES_hh_fech_in!V22/RES_summary!V$21)</f>
        <v>12.804583993961817</v>
      </c>
      <c r="W22" s="72">
        <f>IF(RES_hh_fech_in!W22=0,0,RES_hh_fech_in!W22/RES_summary!W$21)</f>
        <v>12.7859631175519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13.652453613167694</v>
      </c>
      <c r="D24" s="72">
        <f>IF(RES_hh_fech_in!D24=0,0,RES_hh_fech_in!D24/RES_summary!D$21)</f>
        <v>13.619883243308729</v>
      </c>
      <c r="E24" s="72">
        <f>IF(RES_hh_fech_in!E24=0,0,RES_hh_fech_in!E24/RES_summary!E$21)</f>
        <v>13.956093884426149</v>
      </c>
      <c r="F24" s="72">
        <f>IF(RES_hh_fech_in!F24=0,0,RES_hh_fech_in!F24/RES_summary!F$21)</f>
        <v>14.157377737520342</v>
      </c>
      <c r="G24" s="72">
        <f>IF(RES_hh_fech_in!G24=0,0,RES_hh_fech_in!G24/RES_summary!G$21)</f>
        <v>14.390976716813597</v>
      </c>
      <c r="H24" s="72">
        <f>IF(RES_hh_fech_in!H24=0,0,RES_hh_fech_in!H24/RES_summary!H$21)</f>
        <v>14.235801039219725</v>
      </c>
      <c r="I24" s="72">
        <f>IF(RES_hh_fech_in!I24=0,0,RES_hh_fech_in!I24/RES_summary!I$21)</f>
        <v>14.285348766264926</v>
      </c>
      <c r="J24" s="72">
        <f>IF(RES_hh_fech_in!J24=0,0,RES_hh_fech_in!J24/RES_summary!J$21)</f>
        <v>14.151532237827887</v>
      </c>
      <c r="K24" s="72">
        <f>IF(RES_hh_fech_in!K24=0,0,RES_hh_fech_in!K24/RES_summary!K$21)</f>
        <v>14.486146344150237</v>
      </c>
      <c r="L24" s="72">
        <f>IF(RES_hh_fech_in!L24=0,0,RES_hh_fech_in!L24/RES_summary!L$21)</f>
        <v>14.344199154536689</v>
      </c>
      <c r="M24" s="72">
        <f>IF(RES_hh_fech_in!M24=0,0,RES_hh_fech_in!M24/RES_summary!M$21)</f>
        <v>12.473994528308598</v>
      </c>
      <c r="N24" s="72">
        <f>IF(RES_hh_fech_in!N24=0,0,RES_hh_fech_in!N24/RES_summary!N$21)</f>
        <v>13.093650585081855</v>
      </c>
      <c r="O24" s="72">
        <f>IF(RES_hh_fech_in!O24=0,0,RES_hh_fech_in!O24/RES_summary!O$21)</f>
        <v>13.349284537400317</v>
      </c>
      <c r="P24" s="72">
        <f>IF(RES_hh_fech_in!P24=0,0,RES_hh_fech_in!P24/RES_summary!P$21)</f>
        <v>0</v>
      </c>
      <c r="Q24" s="72">
        <f>IF(RES_hh_fech_in!Q24=0,0,RES_hh_fech_in!Q24/RES_summary!Q$21)</f>
        <v>11.835803818836965</v>
      </c>
      <c r="R24" s="72">
        <f>IF(RES_hh_fech_in!R24=0,0,RES_hh_fech_in!R24/RES_summary!R$21)</f>
        <v>11.675182714214793</v>
      </c>
      <c r="S24" s="72">
        <f>IF(RES_hh_fech_in!S24=0,0,RES_hh_fech_in!S24/RES_summary!S$21)</f>
        <v>12.139020951333702</v>
      </c>
      <c r="T24" s="72">
        <f>IF(RES_hh_fech_in!T24=0,0,RES_hh_fech_in!T24/RES_summary!T$21)</f>
        <v>12.336094451312512</v>
      </c>
      <c r="U24" s="72">
        <f>IF(RES_hh_fech_in!U24=0,0,RES_hh_fech_in!U24/RES_summary!U$21)</f>
        <v>11.594603266898783</v>
      </c>
      <c r="V24" s="72">
        <f>IF(RES_hh_fech_in!V24=0,0,RES_hh_fech_in!V24/RES_summary!V$21)</f>
        <v>11.989451918412298</v>
      </c>
      <c r="W24" s="72">
        <f>IF(RES_hh_fech_in!W24=0,0,RES_hh_fech_in!W24/RES_summary!W$21)</f>
        <v>12.419383535644206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16.911347362011838</v>
      </c>
      <c r="D25" s="74">
        <f>IF(RES_hh_fech_in!D25=0,0,RES_hh_fech_in!D25/RES_summary!D$21)</f>
        <v>18.475061276405008</v>
      </c>
      <c r="E25" s="74">
        <f>IF(RES_hh_fech_in!E25=0,0,RES_hh_fech_in!E25/RES_summary!E$21)</f>
        <v>15.471988017739831</v>
      </c>
      <c r="F25" s="74">
        <f>IF(RES_hh_fech_in!F25=0,0,RES_hh_fech_in!F25/RES_summary!F$21)</f>
        <v>17.915748158850203</v>
      </c>
      <c r="G25" s="74">
        <f>IF(RES_hh_fech_in!G25=0,0,RES_hh_fech_in!G25/RES_summary!G$21)</f>
        <v>18.116536850444895</v>
      </c>
      <c r="H25" s="74">
        <f>IF(RES_hh_fech_in!H25=0,0,RES_hh_fech_in!H25/RES_summary!H$21)</f>
        <v>18.471101862359546</v>
      </c>
      <c r="I25" s="74">
        <f>IF(RES_hh_fech_in!I25=0,0,RES_hh_fech_in!I25/RES_summary!I$21)</f>
        <v>16.851432454527398</v>
      </c>
      <c r="J25" s="74">
        <f>IF(RES_hh_fech_in!J25=0,0,RES_hh_fech_in!J25/RES_summary!J$21)</f>
        <v>17.289884218271478</v>
      </c>
      <c r="K25" s="74">
        <f>IF(RES_hh_fech_in!K25=0,0,RES_hh_fech_in!K25/RES_summary!K$21)</f>
        <v>16.296940650833353</v>
      </c>
      <c r="L25" s="74">
        <f>IF(RES_hh_fech_in!L25=0,0,RES_hh_fech_in!L25/RES_summary!L$21)</f>
        <v>16.523389488833683</v>
      </c>
      <c r="M25" s="74">
        <f>IF(RES_hh_fech_in!M25=0,0,RES_hh_fech_in!M25/RES_summary!M$21)</f>
        <v>15.184403298992954</v>
      </c>
      <c r="N25" s="74">
        <f>IF(RES_hh_fech_in!N25=0,0,RES_hh_fech_in!N25/RES_summary!N$21)</f>
        <v>15.150213090913109</v>
      </c>
      <c r="O25" s="74">
        <f>IF(RES_hh_fech_in!O25=0,0,RES_hh_fech_in!O25/RES_summary!O$21)</f>
        <v>14.016352056098533</v>
      </c>
      <c r="P25" s="74">
        <f>IF(RES_hh_fech_in!P25=0,0,RES_hh_fech_in!P25/RES_summary!P$21)</f>
        <v>13.029568457334827</v>
      </c>
      <c r="Q25" s="74">
        <f>IF(RES_hh_fech_in!Q25=0,0,RES_hh_fech_in!Q25/RES_summary!Q$21)</f>
        <v>12.780494496682088</v>
      </c>
      <c r="R25" s="74">
        <f>IF(RES_hh_fech_in!R25=0,0,RES_hh_fech_in!R25/RES_summary!R$21)</f>
        <v>12.926364634077448</v>
      </c>
      <c r="S25" s="74">
        <f>IF(RES_hh_fech_in!S25=0,0,RES_hh_fech_in!S25/RES_summary!S$21)</f>
        <v>12.809988799466437</v>
      </c>
      <c r="T25" s="74">
        <f>IF(RES_hh_fech_in!T25=0,0,RES_hh_fech_in!T25/RES_summary!T$21)</f>
        <v>12.305940309793204</v>
      </c>
      <c r="U25" s="74">
        <f>IF(RES_hh_fech_in!U25=0,0,RES_hh_fech_in!U25/RES_summary!U$21)</f>
        <v>12.023279893889056</v>
      </c>
      <c r="V25" s="74">
        <f>IF(RES_hh_fech_in!V25=0,0,RES_hh_fech_in!V25/RES_summary!V$21)</f>
        <v>12.403536030824597</v>
      </c>
      <c r="W25" s="74">
        <f>IF(RES_hh_fech_in!W25=0,0,RES_hh_fech_in!W25/RES_summary!W$21)</f>
        <v>12.773347541801174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7.5976967422520234</v>
      </c>
      <c r="D26" s="77">
        <f>IF(RES_hh_fech_in!D26=0,0,RES_hh_fech_in!D26/RES_summary!D$21)</f>
        <v>8.1072603476119607</v>
      </c>
      <c r="E26" s="77">
        <f>IF(RES_hh_fech_in!E26=0,0,RES_hh_fech_in!E26/RES_summary!E$21)</f>
        <v>7.4138191675459604</v>
      </c>
      <c r="F26" s="77">
        <f>IF(RES_hh_fech_in!F26=0,0,RES_hh_fech_in!F26/RES_summary!F$21)</f>
        <v>8.0356061482959724</v>
      </c>
      <c r="G26" s="77">
        <f>IF(RES_hh_fech_in!G26=0,0,RES_hh_fech_in!G26/RES_summary!G$21)</f>
        <v>8.1842938667223368</v>
      </c>
      <c r="H26" s="77">
        <f>IF(RES_hh_fech_in!H26=0,0,RES_hh_fech_in!H26/RES_summary!H$21)</f>
        <v>8.3748378033871873</v>
      </c>
      <c r="I26" s="77">
        <f>IF(RES_hh_fech_in!I26=0,0,RES_hh_fech_in!I26/RES_summary!I$21)</f>
        <v>8.0669273738647593</v>
      </c>
      <c r="J26" s="77">
        <f>IF(RES_hh_fech_in!J26=0,0,RES_hh_fech_in!J26/RES_summary!J$21)</f>
        <v>8.2862916790179</v>
      </c>
      <c r="K26" s="77">
        <f>IF(RES_hh_fech_in!K26=0,0,RES_hh_fech_in!K26/RES_summary!K$21)</f>
        <v>8.044155508925412</v>
      </c>
      <c r="L26" s="77">
        <f>IF(RES_hh_fech_in!L26=0,0,RES_hh_fech_in!L26/RES_summary!L$21)</f>
        <v>8.0586535429682637</v>
      </c>
      <c r="M26" s="77">
        <f>IF(RES_hh_fech_in!M26=0,0,RES_hh_fech_in!M26/RES_summary!M$21)</f>
        <v>7.565388480581821</v>
      </c>
      <c r="N26" s="77">
        <f>IF(RES_hh_fech_in!N26=0,0,RES_hh_fech_in!N26/RES_summary!N$21)</f>
        <v>7.5755313923841001</v>
      </c>
      <c r="O26" s="77">
        <f>IF(RES_hh_fech_in!O26=0,0,RES_hh_fech_in!O26/RES_summary!O$21)</f>
        <v>7.4235742971196554</v>
      </c>
      <c r="P26" s="77">
        <f>IF(RES_hh_fech_in!P26=0,0,RES_hh_fech_in!P26/RES_summary!P$21)</f>
        <v>7.212951577115251</v>
      </c>
      <c r="Q26" s="77">
        <f>IF(RES_hh_fech_in!Q26=0,0,RES_hh_fech_in!Q26/RES_summary!Q$21)</f>
        <v>7.0098580178334462</v>
      </c>
      <c r="R26" s="77">
        <f>IF(RES_hh_fech_in!R26=0,0,RES_hh_fech_in!R26/RES_summary!R$21)</f>
        <v>7.1889798002193652</v>
      </c>
      <c r="S26" s="77">
        <f>IF(RES_hh_fech_in!S26=0,0,RES_hh_fech_in!S26/RES_summary!S$21)</f>
        <v>7.3424177328338764</v>
      </c>
      <c r="T26" s="77">
        <f>IF(RES_hh_fech_in!T26=0,0,RES_hh_fech_in!T26/RES_summary!T$21)</f>
        <v>7.2629009497793628</v>
      </c>
      <c r="U26" s="77">
        <f>IF(RES_hh_fech_in!U26=0,0,RES_hh_fech_in!U26/RES_summary!U$21)</f>
        <v>7.2953523455488352</v>
      </c>
      <c r="V26" s="77">
        <f>IF(RES_hh_fech_in!V26=0,0,RES_hh_fech_in!V26/RES_summary!V$21)</f>
        <v>7.5818028283553529</v>
      </c>
      <c r="W26" s="77">
        <f>IF(RES_hh_fech_in!W26=0,0,RES_hh_fech_in!W26/RES_summary!W$21)</f>
        <v>7.6541612343196119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15.68677048641876</v>
      </c>
      <c r="D27" s="69">
        <f>IF(RES_hh_fech_in!D27=0,0,RES_hh_fech_in!D27/RES_summary!D$21)</f>
        <v>16.403314897024686</v>
      </c>
      <c r="E27" s="69">
        <f>IF(RES_hh_fech_in!E27=0,0,RES_hh_fech_in!E27/RES_summary!E$21)</f>
        <v>14.933201299601393</v>
      </c>
      <c r="F27" s="69">
        <f>IF(RES_hh_fech_in!F27=0,0,RES_hh_fech_in!F27/RES_summary!F$21)</f>
        <v>15.674681257164201</v>
      </c>
      <c r="G27" s="69">
        <f>IF(RES_hh_fech_in!G27=0,0,RES_hh_fech_in!G27/RES_summary!G$21)</f>
        <v>16.61710169085956</v>
      </c>
      <c r="H27" s="69">
        <f>IF(RES_hh_fech_in!H27=0,0,RES_hh_fech_in!H27/RES_summary!H$21)</f>
        <v>16.539740748975419</v>
      </c>
      <c r="I27" s="69">
        <f>IF(RES_hh_fech_in!I27=0,0,RES_hh_fech_in!I27/RES_summary!I$21)</f>
        <v>15.604782133391138</v>
      </c>
      <c r="J27" s="69">
        <f>IF(RES_hh_fech_in!J27=0,0,RES_hh_fech_in!J27/RES_summary!J$21)</f>
        <v>16.713236235501402</v>
      </c>
      <c r="K27" s="69">
        <f>IF(RES_hh_fech_in!K27=0,0,RES_hh_fech_in!K27/RES_summary!K$21)</f>
        <v>16.084553680938985</v>
      </c>
      <c r="L27" s="69">
        <f>IF(RES_hh_fech_in!L27=0,0,RES_hh_fech_in!L27/RES_summary!L$21)</f>
        <v>15.050391534020454</v>
      </c>
      <c r="M27" s="69">
        <f>IF(RES_hh_fech_in!M27=0,0,RES_hh_fech_in!M27/RES_summary!M$21)</f>
        <v>13.768520674905565</v>
      </c>
      <c r="N27" s="69">
        <f>IF(RES_hh_fech_in!N27=0,0,RES_hh_fech_in!N27/RES_summary!N$21)</f>
        <v>12.917576305747007</v>
      </c>
      <c r="O27" s="69">
        <f>IF(RES_hh_fech_in!O27=0,0,RES_hh_fech_in!O27/RES_summary!O$21)</f>
        <v>12.308472636246011</v>
      </c>
      <c r="P27" s="69">
        <f>IF(RES_hh_fech_in!P27=0,0,RES_hh_fech_in!P27/RES_summary!P$21)</f>
        <v>12.012758581186873</v>
      </c>
      <c r="Q27" s="69">
        <f>IF(RES_hh_fech_in!Q27=0,0,RES_hh_fech_in!Q27/RES_summary!Q$21)</f>
        <v>12.090000687318142</v>
      </c>
      <c r="R27" s="69">
        <f>IF(RES_hh_fech_in!R27=0,0,RES_hh_fech_in!R27/RES_summary!R$21)</f>
        <v>12.506195709215335</v>
      </c>
      <c r="S27" s="69">
        <f>IF(RES_hh_fech_in!S27=0,0,RES_hh_fech_in!S27/RES_summary!S$21)</f>
        <v>12.182890997692423</v>
      </c>
      <c r="T27" s="69">
        <f>IF(RES_hh_fech_in!T27=0,0,RES_hh_fech_in!T27/RES_summary!T$21)</f>
        <v>11.447476738962965</v>
      </c>
      <c r="U27" s="69">
        <f>IF(RES_hh_fech_in!U27=0,0,RES_hh_fech_in!U27/RES_summary!U$21)</f>
        <v>10.80770627395696</v>
      </c>
      <c r="V27" s="69">
        <f>IF(RES_hh_fech_in!V27=0,0,RES_hh_fech_in!V27/RES_summary!V$21)</f>
        <v>10.480437117280914</v>
      </c>
      <c r="W27" s="69">
        <f>IF(RES_hh_fech_in!W27=0,0,RES_hh_fech_in!W27/RES_summary!W$21)</f>
        <v>11.02528741854729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19.521694309231645</v>
      </c>
      <c r="D29" s="72">
        <f>IF(RES_hh_fech_in!D29=0,0,RES_hh_fech_in!D29/RES_summary!D$21)</f>
        <v>17.063954619496563</v>
      </c>
      <c r="E29" s="72">
        <f>IF(RES_hh_fech_in!E29=0,0,RES_hh_fech_in!E29/RES_summary!E$21)</f>
        <v>19.836748591691709</v>
      </c>
      <c r="F29" s="72">
        <f>IF(RES_hh_fech_in!F29=0,0,RES_hh_fech_in!F29/RES_summary!F$21)</f>
        <v>18.241952042769746</v>
      </c>
      <c r="G29" s="72">
        <f>IF(RES_hh_fech_in!G29=0,0,RES_hh_fech_in!G29/RES_summary!G$21)</f>
        <v>18.09796266024453</v>
      </c>
      <c r="H29" s="72">
        <f>IF(RES_hh_fech_in!H29=0,0,RES_hh_fech_in!H29/RES_summary!H$21)</f>
        <v>17.443587929069835</v>
      </c>
      <c r="I29" s="72">
        <f>IF(RES_hh_fech_in!I29=0,0,RES_hh_fech_in!I29/RES_summary!I$21)</f>
        <v>17.999231838974499</v>
      </c>
      <c r="J29" s="72">
        <f>IF(RES_hh_fech_in!J29=0,0,RES_hh_fech_in!J29/RES_summary!J$21)</f>
        <v>17.433097539620242</v>
      </c>
      <c r="K29" s="72">
        <f>IF(RES_hh_fech_in!K29=0,0,RES_hh_fech_in!K29/RES_summary!K$21)</f>
        <v>19.993058473914221</v>
      </c>
      <c r="L29" s="72">
        <f>IF(RES_hh_fech_in!L29=0,0,RES_hh_fech_in!L29/RES_summary!L$21)</f>
        <v>17.846744265922943</v>
      </c>
      <c r="M29" s="72">
        <f>IF(RES_hh_fech_in!M29=0,0,RES_hh_fech_in!M29/RES_summary!M$21)</f>
        <v>15.721594296299971</v>
      </c>
      <c r="N29" s="72">
        <f>IF(RES_hh_fech_in!N29=0,0,RES_hh_fech_in!N29/RES_summary!N$21)</f>
        <v>14.896404779230409</v>
      </c>
      <c r="O29" s="72">
        <f>IF(RES_hh_fech_in!O29=0,0,RES_hh_fech_in!O29/RES_summary!O$21)</f>
        <v>14.676629609585371</v>
      </c>
      <c r="P29" s="72">
        <f>IF(RES_hh_fech_in!P29=0,0,RES_hh_fech_in!P29/RES_summary!P$21)</f>
        <v>13.443019343365739</v>
      </c>
      <c r="Q29" s="72">
        <f>IF(RES_hh_fech_in!Q29=0,0,RES_hh_fech_in!Q29/RES_summary!Q$21)</f>
        <v>13.531859646387055</v>
      </c>
      <c r="R29" s="72">
        <f>IF(RES_hh_fech_in!R29=0,0,RES_hh_fech_in!R29/RES_summary!R$21)</f>
        <v>14.113348871938081</v>
      </c>
      <c r="S29" s="72">
        <f>IF(RES_hh_fech_in!S29=0,0,RES_hh_fech_in!S29/RES_summary!S$21)</f>
        <v>13.667685853052056</v>
      </c>
      <c r="T29" s="72">
        <f>IF(RES_hh_fech_in!T29=0,0,RES_hh_fech_in!T29/RES_summary!T$21)</f>
        <v>12.764795992697476</v>
      </c>
      <c r="U29" s="72">
        <f>IF(RES_hh_fech_in!U29=0,0,RES_hh_fech_in!U29/RES_summary!U$21)</f>
        <v>13.182159981726556</v>
      </c>
      <c r="V29" s="72">
        <f>IF(RES_hh_fech_in!V29=0,0,RES_hh_fech_in!V29/RES_summary!V$21)</f>
        <v>12.66618816120765</v>
      </c>
      <c r="W29" s="72">
        <f>IF(RES_hh_fech_in!W29=0,0,RES_hh_fech_in!W29/RES_summary!W$21)</f>
        <v>12.948422195102449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19.882960252146898</v>
      </c>
      <c r="D30" s="72">
        <f>IF(RES_hh_fech_in!D30=0,0,RES_hh_fech_in!D30/RES_summary!D$21)</f>
        <v>17.068704171650968</v>
      </c>
      <c r="E30" s="72">
        <f>IF(RES_hh_fech_in!E30=0,0,RES_hh_fech_in!E30/RES_summary!E$21)</f>
        <v>20.163761317540793</v>
      </c>
      <c r="F30" s="72">
        <f>IF(RES_hh_fech_in!F30=0,0,RES_hh_fech_in!F30/RES_summary!F$21)</f>
        <v>18.04398534114036</v>
      </c>
      <c r="G30" s="72">
        <f>IF(RES_hh_fech_in!G30=0,0,RES_hh_fech_in!G30/RES_summary!G$21)</f>
        <v>18.555467599163261</v>
      </c>
      <c r="H30" s="72">
        <f>IF(RES_hh_fech_in!H30=0,0,RES_hh_fech_in!H30/RES_summary!H$21)</f>
        <v>17.634353677213085</v>
      </c>
      <c r="I30" s="72">
        <f>IF(RES_hh_fech_in!I30=0,0,RES_hh_fech_in!I30/RES_summary!I$21)</f>
        <v>18.648512037480224</v>
      </c>
      <c r="J30" s="72">
        <f>IF(RES_hh_fech_in!J30=0,0,RES_hh_fech_in!J30/RES_summary!J$21)</f>
        <v>17.153130196569553</v>
      </c>
      <c r="K30" s="72">
        <f>IF(RES_hh_fech_in!K30=0,0,RES_hh_fech_in!K30/RES_summary!K$21)</f>
        <v>18.53690184908098</v>
      </c>
      <c r="L30" s="72">
        <f>IF(RES_hh_fech_in!L30=0,0,RES_hh_fech_in!L30/RES_summary!L$21)</f>
        <v>17.766953318876446</v>
      </c>
      <c r="M30" s="72">
        <f>IF(RES_hh_fech_in!M30=0,0,RES_hh_fech_in!M30/RES_summary!M$21)</f>
        <v>15.90098529376343</v>
      </c>
      <c r="N30" s="72">
        <f>IF(RES_hh_fech_in!N30=0,0,RES_hh_fech_in!N30/RES_summary!N$21)</f>
        <v>15.182128707400544</v>
      </c>
      <c r="O30" s="72">
        <f>IF(RES_hh_fech_in!O30=0,0,RES_hh_fech_in!O30/RES_summary!O$21)</f>
        <v>14.368888171707299</v>
      </c>
      <c r="P30" s="72">
        <f>IF(RES_hh_fech_in!P30=0,0,RES_hh_fech_in!P30/RES_summary!P$21)</f>
        <v>14.014702029197105</v>
      </c>
      <c r="Q30" s="72">
        <f>IF(RES_hh_fech_in!Q30=0,0,RES_hh_fech_in!Q30/RES_summary!Q$21)</f>
        <v>13.304480551091286</v>
      </c>
      <c r="R30" s="72">
        <f>IF(RES_hh_fech_in!R30=0,0,RES_hh_fech_in!R30/RES_summary!R$21)</f>
        <v>13.45456848727366</v>
      </c>
      <c r="S30" s="72">
        <f>IF(RES_hh_fech_in!S30=0,0,RES_hh_fech_in!S30/RES_summary!S$21)</f>
        <v>14.062193379186953</v>
      </c>
      <c r="T30" s="72">
        <f>IF(RES_hh_fech_in!T30=0,0,RES_hh_fech_in!T30/RES_summary!T$21)</f>
        <v>13.522358372889538</v>
      </c>
      <c r="U30" s="72">
        <f>IF(RES_hh_fech_in!U30=0,0,RES_hh_fech_in!U30/RES_summary!U$21)</f>
        <v>12.394616778497923</v>
      </c>
      <c r="V30" s="72">
        <f>IF(RES_hh_fech_in!V30=0,0,RES_hh_fech_in!V30/RES_summary!V$21)</f>
        <v>12.650227372223444</v>
      </c>
      <c r="W30" s="72">
        <f>IF(RES_hh_fech_in!W30=0,0,RES_hh_fech_in!W30/RES_summary!W$21)</f>
        <v>13.169217051634234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19.72554500059622</v>
      </c>
      <c r="D31" s="72">
        <f>IF(RES_hh_fech_in!D31=0,0,RES_hh_fech_in!D31/RES_summary!D$21)</f>
        <v>17.139881152624611</v>
      </c>
      <c r="E31" s="72">
        <f>IF(RES_hh_fech_in!E31=0,0,RES_hh_fech_in!E31/RES_summary!E$21)</f>
        <v>20.23302091016307</v>
      </c>
      <c r="F31" s="72">
        <f>IF(RES_hh_fech_in!F31=0,0,RES_hh_fech_in!F31/RES_summary!F$21)</f>
        <v>18.268463733354757</v>
      </c>
      <c r="G31" s="72">
        <f>IF(RES_hh_fech_in!G31=0,0,RES_hh_fech_in!G31/RES_summary!G$21)</f>
        <v>18.407238003596429</v>
      </c>
      <c r="H31" s="72">
        <f>IF(RES_hh_fech_in!H31=0,0,RES_hh_fech_in!H31/RES_summary!H$21)</f>
        <v>17.46804848223583</v>
      </c>
      <c r="I31" s="72">
        <f>IF(RES_hh_fech_in!I31=0,0,RES_hh_fech_in!I31/RES_summary!I$21)</f>
        <v>19.243921949641159</v>
      </c>
      <c r="J31" s="72">
        <f>IF(RES_hh_fech_in!J31=0,0,RES_hh_fech_in!J31/RES_summary!J$21)</f>
        <v>16.935229634718549</v>
      </c>
      <c r="K31" s="72">
        <f>IF(RES_hh_fech_in!K31=0,0,RES_hh_fech_in!K31/RES_summary!K$21)</f>
        <v>18.203050916967776</v>
      </c>
      <c r="L31" s="72">
        <f>IF(RES_hh_fech_in!L31=0,0,RES_hh_fech_in!L31/RES_summary!L$21)</f>
        <v>16.990116791854835</v>
      </c>
      <c r="M31" s="72">
        <f>IF(RES_hh_fech_in!M31=0,0,RES_hh_fech_in!M31/RES_summary!M$21)</f>
        <v>16.186055953810669</v>
      </c>
      <c r="N31" s="72">
        <f>IF(RES_hh_fech_in!N31=0,0,RES_hh_fech_in!N31/RES_summary!N$21)</f>
        <v>16.140140800253139</v>
      </c>
      <c r="O31" s="72">
        <f>IF(RES_hh_fech_in!O31=0,0,RES_hh_fech_in!O31/RES_summary!O$21)</f>
        <v>14.327319996713255</v>
      </c>
      <c r="P31" s="72">
        <f>IF(RES_hh_fech_in!P31=0,0,RES_hh_fech_in!P31/RES_summary!P$21)</f>
        <v>14.247840482216292</v>
      </c>
      <c r="Q31" s="72">
        <f>IF(RES_hh_fech_in!Q31=0,0,RES_hh_fech_in!Q31/RES_summary!Q$21)</f>
        <v>14.046880506989396</v>
      </c>
      <c r="R31" s="72">
        <f>IF(RES_hh_fech_in!R31=0,0,RES_hh_fech_in!R31/RES_summary!R$21)</f>
        <v>14.52796613160567</v>
      </c>
      <c r="S31" s="72">
        <f>IF(RES_hh_fech_in!S31=0,0,RES_hh_fech_in!S31/RES_summary!S$21)</f>
        <v>13.633456305378491</v>
      </c>
      <c r="T31" s="72">
        <f>IF(RES_hh_fech_in!T31=0,0,RES_hh_fech_in!T31/RES_summary!T$21)</f>
        <v>12.930150834411583</v>
      </c>
      <c r="U31" s="72">
        <f>IF(RES_hh_fech_in!U31=0,0,RES_hh_fech_in!U31/RES_summary!U$21)</f>
        <v>12.043090904000673</v>
      </c>
      <c r="V31" s="72">
        <f>IF(RES_hh_fech_in!V31=0,0,RES_hh_fech_in!V31/RES_summary!V$21)</f>
        <v>13.577372828736921</v>
      </c>
      <c r="W31" s="72">
        <f>IF(RES_hh_fech_in!W31=0,0,RES_hh_fech_in!W31/RES_summary!W$21)</f>
        <v>13.290520980873513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12.966435308325604</v>
      </c>
      <c r="D32" s="77">
        <f>IF(RES_hh_fech_in!D32=0,0,RES_hh_fech_in!D32/RES_summary!D$21)</f>
        <v>16.013872187730819</v>
      </c>
      <c r="E32" s="77">
        <f>IF(RES_hh_fech_in!E32=0,0,RES_hh_fech_in!E32/RES_summary!E$21)</f>
        <v>11.802727275395005</v>
      </c>
      <c r="F32" s="77">
        <f>IF(RES_hh_fech_in!F32=0,0,RES_hh_fech_in!F32/RES_summary!F$21)</f>
        <v>14.361212267219139</v>
      </c>
      <c r="G32" s="77">
        <f>IF(RES_hh_fech_in!G32=0,0,RES_hh_fech_in!G32/RES_summary!G$21)</f>
        <v>14.684415461553121</v>
      </c>
      <c r="H32" s="77">
        <f>IF(RES_hh_fech_in!H32=0,0,RES_hh_fech_in!H32/RES_summary!H$21)</f>
        <v>15.388527719460418</v>
      </c>
      <c r="I32" s="77">
        <f>IF(RES_hh_fech_in!I32=0,0,RES_hh_fech_in!I32/RES_summary!I$21)</f>
        <v>13.421339802174872</v>
      </c>
      <c r="J32" s="77">
        <f>IF(RES_hh_fech_in!J32=0,0,RES_hh_fech_in!J32/RES_summary!J$21)</f>
        <v>15.112267264810706</v>
      </c>
      <c r="K32" s="77">
        <f>IF(RES_hh_fech_in!K32=0,0,RES_hh_fech_in!K32/RES_summary!K$21)</f>
        <v>12.39352078241366</v>
      </c>
      <c r="L32" s="77">
        <f>IF(RES_hh_fech_in!L32=0,0,RES_hh_fech_in!L32/RES_summary!L$21)</f>
        <v>12.57701265149487</v>
      </c>
      <c r="M32" s="77">
        <f>IF(RES_hh_fech_in!M32=0,0,RES_hh_fech_in!M32/RES_summary!M$21)</f>
        <v>12.140519938963291</v>
      </c>
      <c r="N32" s="77">
        <f>IF(RES_hh_fech_in!N32=0,0,RES_hh_fech_in!N32/RES_summary!N$21)</f>
        <v>11.762007396689153</v>
      </c>
      <c r="O32" s="77">
        <f>IF(RES_hh_fech_in!O32=0,0,RES_hh_fech_in!O32/RES_summary!O$21)</f>
        <v>10.954500799716676</v>
      </c>
      <c r="P32" s="77">
        <f>IF(RES_hh_fech_in!P32=0,0,RES_hh_fech_in!P32/RES_summary!P$21)</f>
        <v>10.48741477683506</v>
      </c>
      <c r="Q32" s="77">
        <f>IF(RES_hh_fech_in!Q32=0,0,RES_hh_fech_in!Q32/RES_summary!Q$21)</f>
        <v>10.392208188664334</v>
      </c>
      <c r="R32" s="77">
        <f>IF(RES_hh_fech_in!R32=0,0,RES_hh_fech_in!R32/RES_summary!R$21)</f>
        <v>10.2273801133001</v>
      </c>
      <c r="S32" s="77">
        <f>IF(RES_hh_fech_in!S32=0,0,RES_hh_fech_in!S32/RES_summary!S$21)</f>
        <v>9.9274100635239275</v>
      </c>
      <c r="T32" s="77">
        <f>IF(RES_hh_fech_in!T32=0,0,RES_hh_fech_in!T32/RES_summary!T$21)</f>
        <v>9.5178053559741986</v>
      </c>
      <c r="U32" s="77">
        <f>IF(RES_hh_fech_in!U32=0,0,RES_hh_fech_in!U32/RES_summary!U$21)</f>
        <v>9.2722774520757802</v>
      </c>
      <c r="V32" s="77">
        <f>IF(RES_hh_fech_in!V32=0,0,RES_hh_fech_in!V32/RES_summary!V$21)</f>
        <v>8.9044786639180682</v>
      </c>
      <c r="W32" s="77">
        <f>IF(RES_hh_fech_in!W32=0,0,RES_hh_fech_in!W32/RES_summary!W$21)</f>
        <v>9.4421718662457739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103.42212159478679</v>
      </c>
      <c r="D3" s="65">
        <f>IF(RES_hh_tesh_in!D3=0,0,RES_hh_tesh_in!D3/RES_summary!D$21)</f>
        <v>104.00186918093459</v>
      </c>
      <c r="E3" s="65">
        <f>IF(RES_hh_tesh_in!E3=0,0,RES_hh_tesh_in!E3/RES_summary!E$21)</f>
        <v>122.49195099366339</v>
      </c>
      <c r="F3" s="65">
        <f>IF(RES_hh_tesh_in!F3=0,0,RES_hh_tesh_in!F3/RES_summary!F$21)</f>
        <v>116.5421711451319</v>
      </c>
      <c r="G3" s="65">
        <f>IF(RES_hh_tesh_in!G3=0,0,RES_hh_tesh_in!G3/RES_summary!G$21)</f>
        <v>122.30549653301816</v>
      </c>
      <c r="H3" s="65">
        <f>IF(RES_hh_tesh_in!H3=0,0,RES_hh_tesh_in!H3/RES_summary!H$21)</f>
        <v>122.10542978894165</v>
      </c>
      <c r="I3" s="65">
        <f>IF(RES_hh_tesh_in!I3=0,0,RES_hh_tesh_in!I3/RES_summary!I$21)</f>
        <v>122.35300781421716</v>
      </c>
      <c r="J3" s="65">
        <f>IF(RES_hh_tesh_in!J3=0,0,RES_hh_tesh_in!J3/RES_summary!J$21)</f>
        <v>116.11444364760914</v>
      </c>
      <c r="K3" s="65">
        <f>IF(RES_hh_tesh_in!K3=0,0,RES_hh_tesh_in!K3/RES_summary!K$21)</f>
        <v>116.09169607778638</v>
      </c>
      <c r="L3" s="65">
        <f>IF(RES_hh_tesh_in!L3=0,0,RES_hh_tesh_in!L3/RES_summary!L$21)</f>
        <v>115.69416085598208</v>
      </c>
      <c r="M3" s="65">
        <f>IF(RES_hh_tesh_in!M3=0,0,RES_hh_tesh_in!M3/RES_summary!M$21)</f>
        <v>112.48247182197926</v>
      </c>
      <c r="N3" s="65">
        <f>IF(RES_hh_tesh_in!N3=0,0,RES_hh_tesh_in!N3/RES_summary!N$21)</f>
        <v>109.98424869944347</v>
      </c>
      <c r="O3" s="65">
        <f>IF(RES_hh_tesh_in!O3=0,0,RES_hh_tesh_in!O3/RES_summary!O$21)</f>
        <v>102.18034068190602</v>
      </c>
      <c r="P3" s="65">
        <f>IF(RES_hh_tesh_in!P3=0,0,RES_hh_tesh_in!P3/RES_summary!P$21)</f>
        <v>88.412196435453552</v>
      </c>
      <c r="Q3" s="65">
        <f>IF(RES_hh_tesh_in!Q3=0,0,RES_hh_tesh_in!Q3/RES_summary!Q$21)</f>
        <v>93.562455766023319</v>
      </c>
      <c r="R3" s="65">
        <f>IF(RES_hh_tesh_in!R3=0,0,RES_hh_tesh_in!R3/RES_summary!R$21)</f>
        <v>92.028524330879534</v>
      </c>
      <c r="S3" s="65">
        <f>IF(RES_hh_tesh_in!S3=0,0,RES_hh_tesh_in!S3/RES_summary!S$21)</f>
        <v>85.794967645039662</v>
      </c>
      <c r="T3" s="65">
        <f>IF(RES_hh_tesh_in!T3=0,0,RES_hh_tesh_in!T3/RES_summary!T$21)</f>
        <v>83.641797715754748</v>
      </c>
      <c r="U3" s="65">
        <f>IF(RES_hh_tesh_in!U3=0,0,RES_hh_tesh_in!U3/RES_summary!U$21)</f>
        <v>73.067124360264671</v>
      </c>
      <c r="V3" s="65">
        <f>IF(RES_hh_tesh_in!V3=0,0,RES_hh_tesh_in!V3/RES_summary!V$21)</f>
        <v>77.521355638670926</v>
      </c>
      <c r="W3" s="65">
        <f>IF(RES_hh_tesh_in!W3=0,0,RES_hh_tesh_in!W3/RES_summary!W$21)</f>
        <v>83.770756476070389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78.68870831095542</v>
      </c>
      <c r="D4" s="69">
        <f>IF(RES_hh_tesh_in!D4=0,0,RES_hh_tesh_in!D4/RES_summary!D$21)</f>
        <v>77.908126429861241</v>
      </c>
      <c r="E4" s="69">
        <f>IF(RES_hh_tesh_in!E4=0,0,RES_hh_tesh_in!E4/RES_summary!E$21)</f>
        <v>88.01516089231464</v>
      </c>
      <c r="F4" s="69">
        <f>IF(RES_hh_tesh_in!F4=0,0,RES_hh_tesh_in!F4/RES_summary!F$21)</f>
        <v>87.038613859264089</v>
      </c>
      <c r="G4" s="69">
        <f>IF(RES_hh_tesh_in!G4=0,0,RES_hh_tesh_in!G4/RES_summary!G$21)</f>
        <v>91.912476004867116</v>
      </c>
      <c r="H4" s="69">
        <f>IF(RES_hh_tesh_in!H4=0,0,RES_hh_tesh_in!H4/RES_summary!H$21)</f>
        <v>82.954282120443679</v>
      </c>
      <c r="I4" s="69">
        <f>IF(RES_hh_tesh_in!I4=0,0,RES_hh_tesh_in!I4/RES_summary!I$21)</f>
        <v>78.243686376035299</v>
      </c>
      <c r="J4" s="69">
        <f>IF(RES_hh_tesh_in!J4=0,0,RES_hh_tesh_in!J4/RES_summary!J$21)</f>
        <v>80.381483606045251</v>
      </c>
      <c r="K4" s="69">
        <f>IF(RES_hh_tesh_in!K4=0,0,RES_hh_tesh_in!K4/RES_summary!K$21)</f>
        <v>82.246587179161011</v>
      </c>
      <c r="L4" s="69">
        <f>IF(RES_hh_tesh_in!L4=0,0,RES_hh_tesh_in!L4/RES_summary!L$21)</f>
        <v>87.426121087763789</v>
      </c>
      <c r="M4" s="69">
        <f>IF(RES_hh_tesh_in!M4=0,0,RES_hh_tesh_in!M4/RES_summary!M$21)</f>
        <v>83.00518331618477</v>
      </c>
      <c r="N4" s="69">
        <f>IF(RES_hh_tesh_in!N4=0,0,RES_hh_tesh_in!N4/RES_summary!N$21)</f>
        <v>79.953157148778203</v>
      </c>
      <c r="O4" s="69">
        <f>IF(RES_hh_tesh_in!O4=0,0,RES_hh_tesh_in!O4/RES_summary!O$21)</f>
        <v>77.82692990593047</v>
      </c>
      <c r="P4" s="69">
        <f>IF(RES_hh_tesh_in!P4=0,0,RES_hh_tesh_in!P4/RES_summary!P$21)</f>
        <v>65.124087386575809</v>
      </c>
      <c r="Q4" s="69">
        <f>IF(RES_hh_tesh_in!Q4=0,0,RES_hh_tesh_in!Q4/RES_summary!Q$21)</f>
        <v>71.080969218803247</v>
      </c>
      <c r="R4" s="69">
        <f>IF(RES_hh_tesh_in!R4=0,0,RES_hh_tesh_in!R4/RES_summary!R$21)</f>
        <v>67.769904786942433</v>
      </c>
      <c r="S4" s="69">
        <f>IF(RES_hh_tesh_in!S4=0,0,RES_hh_tesh_in!S4/RES_summary!S$21)</f>
        <v>64.075833772077416</v>
      </c>
      <c r="T4" s="69">
        <f>IF(RES_hh_tesh_in!T4=0,0,RES_hh_tesh_in!T4/RES_summary!T$21)</f>
        <v>58.459718015154444</v>
      </c>
      <c r="U4" s="69">
        <f>IF(RES_hh_tesh_in!U4=0,0,RES_hh_tesh_in!U4/RES_summary!U$21)</f>
        <v>53.812665064317876</v>
      </c>
      <c r="V4" s="69">
        <f>IF(RES_hh_tesh_in!V4=0,0,RES_hh_tesh_in!V4/RES_summary!V$21)</f>
        <v>50.08189671685156</v>
      </c>
      <c r="W4" s="69">
        <f>IF(RES_hh_tesh_in!W4=0,0,RES_hh_tesh_in!W4/RES_summary!W$21)</f>
        <v>46.958117184711533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52.260219049632816</v>
      </c>
      <c r="D5" s="72">
        <f>IF(RES_hh_tesh_in!D5=0,0,RES_hh_tesh_in!D5/RES_summary!D$21)</f>
        <v>76.54194317487719</v>
      </c>
      <c r="E5" s="72">
        <f>IF(RES_hh_tesh_in!E5=0,0,RES_hh_tesh_in!E5/RES_summary!E$21)</f>
        <v>101.02869928160128</v>
      </c>
      <c r="F5" s="72">
        <f>IF(RES_hh_tesh_in!F5=0,0,RES_hh_tesh_in!F5/RES_summary!F$21)</f>
        <v>73.152790943857511</v>
      </c>
      <c r="G5" s="72">
        <f>IF(RES_hh_tesh_in!G5=0,0,RES_hh_tesh_in!G5/RES_summary!G$21)</f>
        <v>106.61932112213297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54.234992924850708</v>
      </c>
      <c r="L5" s="72">
        <f>IF(RES_hh_tesh_in!L5=0,0,RES_hh_tesh_in!L5/RES_summary!L$21)</f>
        <v>109.78752662686547</v>
      </c>
      <c r="M5" s="72">
        <f>IF(RES_hh_tesh_in!M5=0,0,RES_hh_tesh_in!M5/RES_summary!M$21)</f>
        <v>79.731911613470629</v>
      </c>
      <c r="N5" s="72">
        <f>IF(RES_hh_tesh_in!N5=0,0,RES_hh_tesh_in!N5/RES_summary!N$21)</f>
        <v>67.315412371866188</v>
      </c>
      <c r="O5" s="72">
        <f>IF(RES_hh_tesh_in!O5=0,0,RES_hh_tesh_in!O5/RES_summary!O$21)</f>
        <v>94.816535984306697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71.933120970092247</v>
      </c>
      <c r="T5" s="72">
        <f>IF(RES_hh_tesh_in!T5=0,0,RES_hh_tesh_in!T5/RES_summary!T$21)</f>
        <v>51.48703080453469</v>
      </c>
      <c r="U5" s="72">
        <f>IF(RES_hh_tesh_in!U5=0,0,RES_hh_tesh_in!U5/RES_summary!U$21)</f>
        <v>56.499118949641776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83.456567648706084</v>
      </c>
      <c r="H6" s="72">
        <f>IF(RES_hh_tesh_in!H6=0,0,RES_hh_tesh_in!H6/RES_summary!H$21)</f>
        <v>99.282804112666042</v>
      </c>
      <c r="I6" s="72">
        <f>IF(RES_hh_tesh_in!I6=0,0,RES_hh_tesh_in!I6/RES_summary!I$21)</f>
        <v>31.95236923173367</v>
      </c>
      <c r="J6" s="72">
        <f>IF(RES_hh_tesh_in!J6=0,0,RES_hh_tesh_in!J6/RES_summary!J$21)</f>
        <v>136.15780869848126</v>
      </c>
      <c r="K6" s="72">
        <f>IF(RES_hh_tesh_in!K6=0,0,RES_hh_tesh_in!K6/RES_summary!K$21)</f>
        <v>73.478052660944726</v>
      </c>
      <c r="L6" s="72">
        <f>IF(RES_hh_tesh_in!L6=0,0,RES_hh_tesh_in!L6/RES_summary!L$21)</f>
        <v>79.774815735531519</v>
      </c>
      <c r="M6" s="72">
        <f>IF(RES_hh_tesh_in!M6=0,0,RES_hh_tesh_in!M6/RES_summary!M$21)</f>
        <v>0</v>
      </c>
      <c r="N6" s="72">
        <f>IF(RES_hh_tesh_in!N6=0,0,RES_hh_tesh_in!N6/RES_summary!N$21)</f>
        <v>79.768184978708476</v>
      </c>
      <c r="O6" s="72">
        <f>IF(RES_hh_tesh_in!O6=0,0,RES_hh_tesh_in!O6/RES_summary!O$21)</f>
        <v>75.955169542545633</v>
      </c>
      <c r="P6" s="72">
        <f>IF(RES_hh_tesh_in!P6=0,0,RES_hh_tesh_in!P6/RES_summary!P$21)</f>
        <v>0</v>
      </c>
      <c r="Q6" s="72">
        <f>IF(RES_hh_tesh_in!Q6=0,0,RES_hh_tesh_in!Q6/RES_summary!Q$21)</f>
        <v>75.16625978934664</v>
      </c>
      <c r="R6" s="72">
        <f>IF(RES_hh_tesh_in!R6=0,0,RES_hh_tesh_in!R6/RES_summary!R$21)</f>
        <v>69.003240686195255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52.410248171817422</v>
      </c>
      <c r="V6" s="72">
        <f>IF(RES_hh_tesh_in!V6=0,0,RES_hh_tesh_in!V6/RES_summary!V$21)</f>
        <v>48.707928266022662</v>
      </c>
      <c r="W6" s="72">
        <f>IF(RES_hh_tesh_in!W6=0,0,RES_hh_tesh_in!W6/RES_summary!W$21)</f>
        <v>44.932223285840756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71.633772492381837</v>
      </c>
      <c r="D7" s="72">
        <f>IF(RES_hh_tesh_in!D7=0,0,RES_hh_tesh_in!D7/RES_summary!D$21)</f>
        <v>81.62585658071842</v>
      </c>
      <c r="E7" s="72">
        <f>IF(RES_hh_tesh_in!E7=0,0,RES_hh_tesh_in!E7/RES_summary!E$21)</f>
        <v>85.789246086210255</v>
      </c>
      <c r="F7" s="72">
        <f>IF(RES_hh_tesh_in!F7=0,0,RES_hh_tesh_in!F7/RES_summary!F$21)</f>
        <v>88.207813424512409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80.4654732277845</v>
      </c>
      <c r="L7" s="72">
        <f>IF(RES_hh_tesh_in!L7=0,0,RES_hh_tesh_in!L7/RES_summary!L$21)</f>
        <v>84.696269269478364</v>
      </c>
      <c r="M7" s="72">
        <f>IF(RES_hh_tesh_in!M7=0,0,RES_hh_tesh_in!M7/RES_summary!M$21)</f>
        <v>84.046766219260221</v>
      </c>
      <c r="N7" s="72">
        <f>IF(RES_hh_tesh_in!N7=0,0,RES_hh_tesh_in!N7/RES_summary!N$21)</f>
        <v>76.23245238530636</v>
      </c>
      <c r="O7" s="72">
        <f>IF(RES_hh_tesh_in!O7=0,0,RES_hh_tesh_in!O7/RES_summary!O$21)</f>
        <v>73.449056983228246</v>
      </c>
      <c r="P7" s="72">
        <f>IF(RES_hh_tesh_in!P7=0,0,RES_hh_tesh_in!P7/RES_summary!P$21)</f>
        <v>59.135889771303724</v>
      </c>
      <c r="Q7" s="72">
        <f>IF(RES_hh_tesh_in!Q7=0,0,RES_hh_tesh_in!Q7/RES_summary!Q$21)</f>
        <v>71.363386448822709</v>
      </c>
      <c r="R7" s="72">
        <f>IF(RES_hh_tesh_in!R7=0,0,RES_hh_tesh_in!R7/RES_summary!R$21)</f>
        <v>68.375993155148365</v>
      </c>
      <c r="S7" s="72">
        <f>IF(RES_hh_tesh_in!S7=0,0,RES_hh_tesh_in!S7/RES_summary!S$21)</f>
        <v>67.596484335113161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77.014733828388827</v>
      </c>
      <c r="D8" s="72">
        <f>IF(RES_hh_tesh_in!D8=0,0,RES_hh_tesh_in!D8/RES_summary!D$21)</f>
        <v>75.263398807448681</v>
      </c>
      <c r="E8" s="72">
        <f>IF(RES_hh_tesh_in!E8=0,0,RES_hh_tesh_in!E8/RES_summary!E$21)</f>
        <v>86.664464090678393</v>
      </c>
      <c r="F8" s="72">
        <f>IF(RES_hh_tesh_in!F8=0,0,RES_hh_tesh_in!F8/RES_summary!F$21)</f>
        <v>84.204388605235266</v>
      </c>
      <c r="G8" s="72">
        <f>IF(RES_hh_tesh_in!G8=0,0,RES_hh_tesh_in!G8/RES_summary!G$21)</f>
        <v>90.245198556109784</v>
      </c>
      <c r="H8" s="72">
        <f>IF(RES_hh_tesh_in!H8=0,0,RES_hh_tesh_in!H8/RES_summary!H$21)</f>
        <v>81.863814476525221</v>
      </c>
      <c r="I8" s="72">
        <f>IF(RES_hh_tesh_in!I8=0,0,RES_hh_tesh_in!I8/RES_summary!I$21)</f>
        <v>75.402701845582243</v>
      </c>
      <c r="J8" s="72">
        <f>IF(RES_hh_tesh_in!J8=0,0,RES_hh_tesh_in!J8/RES_summary!J$21)</f>
        <v>79.413508231481146</v>
      </c>
      <c r="K8" s="72">
        <f>IF(RES_hh_tesh_in!K8=0,0,RES_hh_tesh_in!K8/RES_summary!K$21)</f>
        <v>81.733276819324203</v>
      </c>
      <c r="L8" s="72">
        <f>IF(RES_hh_tesh_in!L8=0,0,RES_hh_tesh_in!L8/RES_summary!L$21)</f>
        <v>86.818098466185049</v>
      </c>
      <c r="M8" s="72">
        <f>IF(RES_hh_tesh_in!M8=0,0,RES_hh_tesh_in!M8/RES_summary!M$21)</f>
        <v>81.090691730475797</v>
      </c>
      <c r="N8" s="72">
        <f>IF(RES_hh_tesh_in!N8=0,0,RES_hh_tesh_in!N8/RES_summary!N$21)</f>
        <v>77.684666762428051</v>
      </c>
      <c r="O8" s="72">
        <f>IF(RES_hh_tesh_in!O8=0,0,RES_hh_tesh_in!O8/RES_summary!O$21)</f>
        <v>75.65231651411446</v>
      </c>
      <c r="P8" s="72">
        <f>IF(RES_hh_tesh_in!P8=0,0,RES_hh_tesh_in!P8/RES_summary!P$21)</f>
        <v>64.418031861844355</v>
      </c>
      <c r="Q8" s="72">
        <f>IF(RES_hh_tesh_in!Q8=0,0,RES_hh_tesh_in!Q8/RES_summary!Q$21)</f>
        <v>66.34484621336756</v>
      </c>
      <c r="R8" s="72">
        <f>IF(RES_hh_tesh_in!R8=0,0,RES_hh_tesh_in!R8/RES_summary!R$21)</f>
        <v>66.039881808238519</v>
      </c>
      <c r="S8" s="72">
        <f>IF(RES_hh_tesh_in!S8=0,0,RES_hh_tesh_in!S8/RES_summary!S$21)</f>
        <v>63.381192390851339</v>
      </c>
      <c r="T8" s="72">
        <f>IF(RES_hh_tesh_in!T8=0,0,RES_hh_tesh_in!T8/RES_summary!T$21)</f>
        <v>57.420972678286446</v>
      </c>
      <c r="U8" s="72">
        <f>IF(RES_hh_tesh_in!U8=0,0,RES_hh_tesh_in!U8/RES_summary!U$21)</f>
        <v>52.428184185315651</v>
      </c>
      <c r="V8" s="72">
        <f>IF(RES_hh_tesh_in!V8=0,0,RES_hh_tesh_in!V8/RES_summary!V$21)</f>
        <v>51.214898060363517</v>
      </c>
      <c r="W8" s="72">
        <f>IF(RES_hh_tesh_in!W8=0,0,RES_hh_tesh_in!W8/RES_summary!W$21)</f>
        <v>45.936767552571112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79.342629123124624</v>
      </c>
      <c r="D9" s="72">
        <f>IF(RES_hh_tesh_in!D9=0,0,RES_hh_tesh_in!D9/RES_summary!D$21)</f>
        <v>76.167893000209673</v>
      </c>
      <c r="E9" s="72">
        <f>IF(RES_hh_tesh_in!E9=0,0,RES_hh_tesh_in!E9/RES_summary!E$21)</f>
        <v>87.798411839974278</v>
      </c>
      <c r="F9" s="72">
        <f>IF(RES_hh_tesh_in!F9=0,0,RES_hh_tesh_in!F9/RES_summary!F$21)</f>
        <v>85.996143542897002</v>
      </c>
      <c r="G9" s="72">
        <f>IF(RES_hh_tesh_in!G9=0,0,RES_hh_tesh_in!G9/RES_summary!G$21)</f>
        <v>90.523424927104969</v>
      </c>
      <c r="H9" s="72">
        <f>IF(RES_hh_tesh_in!H9=0,0,RES_hh_tesh_in!H9/RES_summary!H$21)</f>
        <v>82.344606516900797</v>
      </c>
      <c r="I9" s="72">
        <f>IF(RES_hh_tesh_in!I9=0,0,RES_hh_tesh_in!I9/RES_summary!I$21)</f>
        <v>78.33596192244552</v>
      </c>
      <c r="J9" s="72">
        <f>IF(RES_hh_tesh_in!J9=0,0,RES_hh_tesh_in!J9/RES_summary!J$21)</f>
        <v>78.47229498298293</v>
      </c>
      <c r="K9" s="72">
        <f>IF(RES_hh_tesh_in!K9=0,0,RES_hh_tesh_in!K9/RES_summary!K$21)</f>
        <v>81.024846470237776</v>
      </c>
      <c r="L9" s="72">
        <f>IF(RES_hh_tesh_in!L9=0,0,RES_hh_tesh_in!L9/RES_summary!L$21)</f>
        <v>86.083650014459778</v>
      </c>
      <c r="M9" s="72">
        <f>IF(RES_hh_tesh_in!M9=0,0,RES_hh_tesh_in!M9/RES_summary!M$21)</f>
        <v>82.047614670645402</v>
      </c>
      <c r="N9" s="72">
        <f>IF(RES_hh_tesh_in!N9=0,0,RES_hh_tesh_in!N9/RES_summary!N$21)</f>
        <v>79.880655913870271</v>
      </c>
      <c r="O9" s="72">
        <f>IF(RES_hh_tesh_in!O9=0,0,RES_hh_tesh_in!O9/RES_summary!O$21)</f>
        <v>77.4645689503608</v>
      </c>
      <c r="P9" s="72">
        <f>IF(RES_hh_tesh_in!P9=0,0,RES_hh_tesh_in!P9/RES_summary!P$21)</f>
        <v>64.671488829245305</v>
      </c>
      <c r="Q9" s="72">
        <f>IF(RES_hh_tesh_in!Q9=0,0,RES_hh_tesh_in!Q9/RES_summary!Q$21)</f>
        <v>71.424117573148408</v>
      </c>
      <c r="R9" s="72">
        <f>IF(RES_hh_tesh_in!R9=0,0,RES_hh_tesh_in!R9/RES_summary!R$21)</f>
        <v>67.292808695191368</v>
      </c>
      <c r="S9" s="72">
        <f>IF(RES_hh_tesh_in!S9=0,0,RES_hh_tesh_in!S9/RES_summary!S$21)</f>
        <v>62.899418658944001</v>
      </c>
      <c r="T9" s="72">
        <f>IF(RES_hh_tesh_in!T9=0,0,RES_hh_tesh_in!T9/RES_summary!T$21)</f>
        <v>57.864446829150303</v>
      </c>
      <c r="U9" s="72">
        <f>IF(RES_hh_tesh_in!U9=0,0,RES_hh_tesh_in!U9/RES_summary!U$21)</f>
        <v>53.322290310114617</v>
      </c>
      <c r="V9" s="72">
        <f>IF(RES_hh_tesh_in!V9=0,0,RES_hh_tesh_in!V9/RES_summary!V$21)</f>
        <v>50.147509010029296</v>
      </c>
      <c r="W9" s="72">
        <f>IF(RES_hh_tesh_in!W9=0,0,RES_hh_tesh_in!W9/RES_summary!W$21)</f>
        <v>45.965310789801393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77.082639853540883</v>
      </c>
      <c r="D11" s="72">
        <f>IF(RES_hh_tesh_in!D11=0,0,RES_hh_tesh_in!D11/RES_summary!D$21)</f>
        <v>78.32221601495408</v>
      </c>
      <c r="E11" s="72">
        <f>IF(RES_hh_tesh_in!E11=0,0,RES_hh_tesh_in!E11/RES_summary!E$21)</f>
        <v>87.402935266292701</v>
      </c>
      <c r="F11" s="72">
        <f>IF(RES_hh_tesh_in!F11=0,0,RES_hh_tesh_in!F11/RES_summary!F$21)</f>
        <v>86.703327839427459</v>
      </c>
      <c r="G11" s="72">
        <f>IF(RES_hh_tesh_in!G11=0,0,RES_hh_tesh_in!G11/RES_summary!G$21)</f>
        <v>91.86405425756837</v>
      </c>
      <c r="H11" s="72">
        <f>IF(RES_hh_tesh_in!H11=0,0,RES_hh_tesh_in!H11/RES_summary!H$21)</f>
        <v>82.035847253515385</v>
      </c>
      <c r="I11" s="72">
        <f>IF(RES_hh_tesh_in!I11=0,0,RES_hh_tesh_in!I11/RES_summary!I$21)</f>
        <v>77.238373802024654</v>
      </c>
      <c r="J11" s="72">
        <f>IF(RES_hh_tesh_in!J11=0,0,RES_hh_tesh_in!J11/RES_summary!J$21)</f>
        <v>80.204579881715532</v>
      </c>
      <c r="K11" s="72">
        <f>IF(RES_hh_tesh_in!K11=0,0,RES_hh_tesh_in!K11/RES_summary!K$21)</f>
        <v>82.109052322416531</v>
      </c>
      <c r="L11" s="72">
        <f>IF(RES_hh_tesh_in!L11=0,0,RES_hh_tesh_in!L11/RES_summary!L$21)</f>
        <v>86.959677235327078</v>
      </c>
      <c r="M11" s="72">
        <f>IF(RES_hh_tesh_in!M11=0,0,RES_hh_tesh_in!M11/RES_summary!M$21)</f>
        <v>83.564639155467873</v>
      </c>
      <c r="N11" s="72">
        <f>IF(RES_hh_tesh_in!N11=0,0,RES_hh_tesh_in!N11/RES_summary!N$21)</f>
        <v>78.499076425403956</v>
      </c>
      <c r="O11" s="72">
        <f>IF(RES_hh_tesh_in!O11=0,0,RES_hh_tesh_in!O11/RES_summary!O$21)</f>
        <v>78.723185194221429</v>
      </c>
      <c r="P11" s="72">
        <f>IF(RES_hh_tesh_in!P11=0,0,RES_hh_tesh_in!P11/RES_summary!P$21)</f>
        <v>0</v>
      </c>
      <c r="Q11" s="72">
        <f>IF(RES_hh_tesh_in!Q11=0,0,RES_hh_tesh_in!Q11/RES_summary!Q$21)</f>
        <v>68.167979122172156</v>
      </c>
      <c r="R11" s="72">
        <f>IF(RES_hh_tesh_in!R11=0,0,RES_hh_tesh_in!R11/RES_summary!R$21)</f>
        <v>66.759724578483358</v>
      </c>
      <c r="S11" s="72">
        <f>IF(RES_hh_tesh_in!S11=0,0,RES_hh_tesh_in!S11/RES_summary!S$21)</f>
        <v>63.079891438386959</v>
      </c>
      <c r="T11" s="72">
        <f>IF(RES_hh_tesh_in!T11=0,0,RES_hh_tesh_in!T11/RES_summary!T$21)</f>
        <v>57.018686896446781</v>
      </c>
      <c r="U11" s="72">
        <f>IF(RES_hh_tesh_in!U11=0,0,RES_hh_tesh_in!U11/RES_summary!U$21)</f>
        <v>52.816500848078931</v>
      </c>
      <c r="V11" s="72">
        <f>IF(RES_hh_tesh_in!V11=0,0,RES_hh_tesh_in!V11/RES_summary!V$21)</f>
        <v>50.715315987474817</v>
      </c>
      <c r="W11" s="72">
        <f>IF(RES_hh_tesh_in!W11=0,0,RES_hh_tesh_in!W11/RES_summary!W$21)</f>
        <v>45.710884630954908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82.856506378473981</v>
      </c>
      <c r="D12" s="72">
        <f>IF(RES_hh_tesh_in!D12=0,0,RES_hh_tesh_in!D12/RES_summary!D$21)</f>
        <v>72.557777861679256</v>
      </c>
      <c r="E12" s="72">
        <f>IF(RES_hh_tesh_in!E12=0,0,RES_hh_tesh_in!E12/RES_summary!E$21)</f>
        <v>73.784384201921171</v>
      </c>
      <c r="F12" s="72">
        <f>IF(RES_hh_tesh_in!F12=0,0,RES_hh_tesh_in!F12/RES_summary!F$21)</f>
        <v>91.752732616850054</v>
      </c>
      <c r="G12" s="72">
        <f>IF(RES_hh_tesh_in!G12=0,0,RES_hh_tesh_in!G12/RES_summary!G$21)</f>
        <v>93.966310538769761</v>
      </c>
      <c r="H12" s="72">
        <f>IF(RES_hh_tesh_in!H12=0,0,RES_hh_tesh_in!H12/RES_summary!H$21)</f>
        <v>73.19479762375947</v>
      </c>
      <c r="I12" s="72">
        <f>IF(RES_hh_tesh_in!I12=0,0,RES_hh_tesh_in!I12/RES_summary!I$21)</f>
        <v>82.020046793847712</v>
      </c>
      <c r="J12" s="72">
        <f>IF(RES_hh_tesh_in!J12=0,0,RES_hh_tesh_in!J12/RES_summary!J$21)</f>
        <v>82.301915954945017</v>
      </c>
      <c r="K12" s="72">
        <f>IF(RES_hh_tesh_in!K12=0,0,RES_hh_tesh_in!K12/RES_summary!K$21)</f>
        <v>84.037991758765145</v>
      </c>
      <c r="L12" s="72">
        <f>IF(RES_hh_tesh_in!L12=0,0,RES_hh_tesh_in!L12/RES_summary!L$21)</f>
        <v>90.945148514773692</v>
      </c>
      <c r="M12" s="72">
        <f>IF(RES_hh_tesh_in!M12=0,0,RES_hh_tesh_in!M12/RES_summary!M$21)</f>
        <v>81.664603268583448</v>
      </c>
      <c r="N12" s="72">
        <f>IF(RES_hh_tesh_in!N12=0,0,RES_hh_tesh_in!N12/RES_summary!N$21)</f>
        <v>80.150049615340095</v>
      </c>
      <c r="O12" s="72">
        <f>IF(RES_hh_tesh_in!O12=0,0,RES_hh_tesh_in!O12/RES_summary!O$21)</f>
        <v>78.806233517689904</v>
      </c>
      <c r="P12" s="72">
        <f>IF(RES_hh_tesh_in!P12=0,0,RES_hh_tesh_in!P12/RES_summary!P$21)</f>
        <v>61.819705436424208</v>
      </c>
      <c r="Q12" s="72">
        <f>IF(RES_hh_tesh_in!Q12=0,0,RES_hh_tesh_in!Q12/RES_summary!Q$21)</f>
        <v>70.116989723350116</v>
      </c>
      <c r="R12" s="72">
        <f>IF(RES_hh_tesh_in!R12=0,0,RES_hh_tesh_in!R12/RES_summary!R$21)</f>
        <v>68.767813385878014</v>
      </c>
      <c r="S12" s="72">
        <f>IF(RES_hh_tesh_in!S12=0,0,RES_hh_tesh_in!S12/RES_summary!S$21)</f>
        <v>64.69100178633272</v>
      </c>
      <c r="T12" s="72">
        <f>IF(RES_hh_tesh_in!T12=0,0,RES_hh_tesh_in!T12/RES_summary!T$21)</f>
        <v>58.169960715549962</v>
      </c>
      <c r="U12" s="72">
        <f>IF(RES_hh_tesh_in!U12=0,0,RES_hh_tesh_in!U12/RES_summary!U$21)</f>
        <v>52.941073580110235</v>
      </c>
      <c r="V12" s="72">
        <f>IF(RES_hh_tesh_in!V12=0,0,RES_hh_tesh_in!V12/RES_summary!V$21)</f>
        <v>50.521553309028931</v>
      </c>
      <c r="W12" s="72">
        <f>IF(RES_hh_tesh_in!W12=0,0,RES_hh_tesh_in!W12/RES_summary!W$21)</f>
        <v>45.695027325359639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78.896902704862512</v>
      </c>
      <c r="D13" s="74">
        <f>IF(RES_hh_tesh_in!D13=0,0,RES_hh_tesh_in!D13/RES_summary!D$21)</f>
        <v>82.398571257087426</v>
      </c>
      <c r="E13" s="74">
        <f>IF(RES_hh_tesh_in!E13=0,0,RES_hh_tesh_in!E13/RES_summary!E$21)</f>
        <v>82.163093141513755</v>
      </c>
      <c r="F13" s="74">
        <f>IF(RES_hh_tesh_in!F13=0,0,RES_hh_tesh_in!F13/RES_summary!F$21)</f>
        <v>88.3163988730997</v>
      </c>
      <c r="G13" s="74">
        <f>IF(RES_hh_tesh_in!G13=0,0,RES_hh_tesh_in!G13/RES_summary!G$21)</f>
        <v>94.000383762550157</v>
      </c>
      <c r="H13" s="74">
        <f>IF(RES_hh_tesh_in!H13=0,0,RES_hh_tesh_in!H13/RES_summary!H$21)</f>
        <v>84.65310394763172</v>
      </c>
      <c r="I13" s="74">
        <f>IF(RES_hh_tesh_in!I13=0,0,RES_hh_tesh_in!I13/RES_summary!I$21)</f>
        <v>70.66225960250145</v>
      </c>
      <c r="J13" s="74">
        <f>IF(RES_hh_tesh_in!J13=0,0,RES_hh_tesh_in!J13/RES_summary!J$21)</f>
        <v>83.079806376315219</v>
      </c>
      <c r="K13" s="74">
        <f>IF(RES_hh_tesh_in!K13=0,0,RES_hh_tesh_in!K13/RES_summary!K$21)</f>
        <v>83.599948383185733</v>
      </c>
      <c r="L13" s="74">
        <f>IF(RES_hh_tesh_in!L13=0,0,RES_hh_tesh_in!L13/RES_summary!L$21)</f>
        <v>96.283861141770245</v>
      </c>
      <c r="M13" s="74">
        <f>IF(RES_hh_tesh_in!M13=0,0,RES_hh_tesh_in!M13/RES_summary!M$21)</f>
        <v>0</v>
      </c>
      <c r="N13" s="74">
        <f>IF(RES_hh_tesh_in!N13=0,0,RES_hh_tesh_in!N13/RES_summary!N$21)</f>
        <v>0</v>
      </c>
      <c r="O13" s="74">
        <f>IF(RES_hh_tesh_in!O13=0,0,RES_hh_tesh_in!O13/RES_summary!O$21)</f>
        <v>0</v>
      </c>
      <c r="P13" s="74">
        <f>IF(RES_hh_tesh_in!P13=0,0,RES_hh_tesh_in!P13/RES_summary!P$21)</f>
        <v>74.366864808035928</v>
      </c>
      <c r="Q13" s="74">
        <f>IF(RES_hh_tesh_in!Q13=0,0,RES_hh_tesh_in!Q13/RES_summary!Q$21)</f>
        <v>42.877350510772082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72.74601525285162</v>
      </c>
      <c r="U13" s="74">
        <f>IF(RES_hh_tesh_in!U13=0,0,RES_hh_tesh_in!U13/RES_summary!U$21)</f>
        <v>72.543599516438576</v>
      </c>
      <c r="V13" s="74">
        <f>IF(RES_hh_tesh_in!V13=0,0,RES_hh_tesh_in!V13/RES_summary!V$21)</f>
        <v>13.111318493365264</v>
      </c>
      <c r="W13" s="74">
        <f>IF(RES_hh_tesh_in!W13=0,0,RES_hh_tesh_in!W13/RES_summary!W$21)</f>
        <v>68.535106365135292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1.1370519891468813</v>
      </c>
      <c r="D14" s="76">
        <f>IF(RES_hh_tesh_in!D14=0,0,RES_hh_tesh_in!D14/RES_summary!D$21)</f>
        <v>1.1532409853178025</v>
      </c>
      <c r="E14" s="76">
        <f>IF(RES_hh_tesh_in!E14=0,0,RES_hh_tesh_in!E14/RES_summary!E$21)</f>
        <v>1.1630558701057108</v>
      </c>
      <c r="F14" s="76">
        <f>IF(RES_hh_tesh_in!F14=0,0,RES_hh_tesh_in!F14/RES_summary!F$21)</f>
        <v>1.2038429310531586</v>
      </c>
      <c r="G14" s="76">
        <f>IF(RES_hh_tesh_in!G14=0,0,RES_hh_tesh_in!G14/RES_summary!G$21)</f>
        <v>1.1835229131121212</v>
      </c>
      <c r="H14" s="76">
        <f>IF(RES_hh_tesh_in!H14=0,0,RES_hh_tesh_in!H14/RES_summary!H$21)</f>
        <v>1.0421189355267635</v>
      </c>
      <c r="I14" s="76">
        <f>IF(RES_hh_tesh_in!I14=0,0,RES_hh_tesh_in!I14/RES_summary!I$21)</f>
        <v>0.90036850665989621</v>
      </c>
      <c r="J14" s="76">
        <f>IF(RES_hh_tesh_in!J14=0,0,RES_hh_tesh_in!J14/RES_summary!J$21)</f>
        <v>0.96818299302555266</v>
      </c>
      <c r="K14" s="76">
        <f>IF(RES_hh_tesh_in!K14=0,0,RES_hh_tesh_in!K14/RES_summary!K$21)</f>
        <v>0.9104048265815361</v>
      </c>
      <c r="L14" s="76">
        <f>IF(RES_hh_tesh_in!L14=0,0,RES_hh_tesh_in!L14/RES_summary!L$21)</f>
        <v>0.93547548107804823</v>
      </c>
      <c r="M14" s="76">
        <f>IF(RES_hh_tesh_in!M14=0,0,RES_hh_tesh_in!M14/RES_summary!M$21)</f>
        <v>0.85012168631467233</v>
      </c>
      <c r="N14" s="76">
        <f>IF(RES_hh_tesh_in!N14=0,0,RES_hh_tesh_in!N14/RES_summary!N$21)</f>
        <v>0.8052339156762145</v>
      </c>
      <c r="O14" s="76">
        <f>IF(RES_hh_tesh_in!O14=0,0,RES_hh_tesh_in!O14/RES_summary!O$21)</f>
        <v>0.78348110466144827</v>
      </c>
      <c r="P14" s="76">
        <f>IF(RES_hh_tesh_in!P14=0,0,RES_hh_tesh_in!P14/RES_summary!P$21)</f>
        <v>0.62677303463209033</v>
      </c>
      <c r="Q14" s="76">
        <f>IF(RES_hh_tesh_in!Q14=0,0,RES_hh_tesh_in!Q14/RES_summary!Q$21)</f>
        <v>0.77681830895607795</v>
      </c>
      <c r="R14" s="76">
        <f>IF(RES_hh_tesh_in!R14=0,0,RES_hh_tesh_in!R14/RES_summary!R$21)</f>
        <v>0.84201902195964529</v>
      </c>
      <c r="S14" s="76">
        <f>IF(RES_hh_tesh_in!S14=0,0,RES_hh_tesh_in!S14/RES_summary!S$21)</f>
        <v>0.76389105220699749</v>
      </c>
      <c r="T14" s="76">
        <f>IF(RES_hh_tesh_in!T14=0,0,RES_hh_tesh_in!T14/RES_summary!T$21)</f>
        <v>0.68301471379354983</v>
      </c>
      <c r="U14" s="76">
        <f>IF(RES_hh_tesh_in!U14=0,0,RES_hh_tesh_in!U14/RES_summary!U$21)</f>
        <v>0.60660617146547224</v>
      </c>
      <c r="V14" s="76">
        <f>IF(RES_hh_tesh_in!V14=0,0,RES_hh_tesh_in!V14/RES_summary!V$21)</f>
        <v>0.55705798744435286</v>
      </c>
      <c r="W14" s="76">
        <f>IF(RES_hh_tesh_in!W14=0,0,RES_hh_tesh_in!W14/RES_summary!W$21)</f>
        <v>0.50301622387778633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3.5998093017080919</v>
      </c>
      <c r="D15" s="69">
        <f>IF(RES_hh_tesh_in!D15=0,0,RES_hh_tesh_in!D15/RES_summary!D$21)</f>
        <v>3.3238944758273097</v>
      </c>
      <c r="E15" s="69">
        <f>IF(RES_hh_tesh_in!E15=0,0,RES_hh_tesh_in!E15/RES_summary!E$21)</f>
        <v>14.261027504182254</v>
      </c>
      <c r="F15" s="69">
        <f>IF(RES_hh_tesh_in!F15=0,0,RES_hh_tesh_in!F15/RES_summary!F$21)</f>
        <v>7.4388616247511772</v>
      </c>
      <c r="G15" s="69">
        <f>IF(RES_hh_tesh_in!G15=0,0,RES_hh_tesh_in!G15/RES_summary!G$21)</f>
        <v>7.9473530269484511</v>
      </c>
      <c r="H15" s="69">
        <f>IF(RES_hh_tesh_in!H15=0,0,RES_hh_tesh_in!H15/RES_summary!H$21)</f>
        <v>16.402308901737303</v>
      </c>
      <c r="I15" s="69">
        <f>IF(RES_hh_tesh_in!I15=0,0,RES_hh_tesh_in!I15/RES_summary!I$21)</f>
        <v>22.385671847748114</v>
      </c>
      <c r="J15" s="69">
        <f>IF(RES_hh_tesh_in!J15=0,0,RES_hh_tesh_in!J15/RES_summary!J$21)</f>
        <v>13.529613800045707</v>
      </c>
      <c r="K15" s="69">
        <f>IF(RES_hh_tesh_in!K15=0,0,RES_hh_tesh_in!K15/RES_summary!K$21)</f>
        <v>12.063219652521243</v>
      </c>
      <c r="L15" s="69">
        <f>IF(RES_hh_tesh_in!L15=0,0,RES_hh_tesh_in!L15/RES_summary!L$21)</f>
        <v>6.9836623754981408</v>
      </c>
      <c r="M15" s="69">
        <f>IF(RES_hh_tesh_in!M15=0,0,RES_hh_tesh_in!M15/RES_summary!M$21)</f>
        <v>9.543197872047319</v>
      </c>
      <c r="N15" s="69">
        <f>IF(RES_hh_tesh_in!N15=0,0,RES_hh_tesh_in!N15/RES_summary!N$21)</f>
        <v>10.373038075969468</v>
      </c>
      <c r="O15" s="69">
        <f>IF(RES_hh_tesh_in!O15=0,0,RES_hh_tesh_in!O15/RES_summary!O$21)</f>
        <v>5.4845530031721568</v>
      </c>
      <c r="P15" s="69">
        <f>IF(RES_hh_tesh_in!P15=0,0,RES_hh_tesh_in!P15/RES_summary!P$21)</f>
        <v>4.9948822329665123</v>
      </c>
      <c r="Q15" s="69">
        <f>IF(RES_hh_tesh_in!Q15=0,0,RES_hh_tesh_in!Q15/RES_summary!Q$21)</f>
        <v>4.3486190668656128</v>
      </c>
      <c r="R15" s="69">
        <f>IF(RES_hh_tesh_in!R15=0,0,RES_hh_tesh_in!R15/RES_summary!R$21)</f>
        <v>5.8592362392781192</v>
      </c>
      <c r="S15" s="69">
        <f>IF(RES_hh_tesh_in!S15=0,0,RES_hh_tesh_in!S15/RES_summary!S$21)</f>
        <v>3.1191899292228071</v>
      </c>
      <c r="T15" s="69">
        <f>IF(RES_hh_tesh_in!T15=0,0,RES_hh_tesh_in!T15/RES_summary!T$21)</f>
        <v>6.9590176488746556</v>
      </c>
      <c r="U15" s="69">
        <f>IF(RES_hh_tesh_in!U15=0,0,RES_hh_tesh_in!U15/RES_summary!U$21)</f>
        <v>1.1615197165137952</v>
      </c>
      <c r="V15" s="69">
        <f>IF(RES_hh_tesh_in!V15=0,0,RES_hh_tesh_in!V15/RES_summary!V$21)</f>
        <v>9.4174875436574208</v>
      </c>
      <c r="W15" s="69">
        <f>IF(RES_hh_tesh_in!W15=0,0,RES_hh_tesh_in!W15/RES_summary!W$21)</f>
        <v>17.861657623475921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3.5998093017080919</v>
      </c>
      <c r="D16" s="72">
        <f>IF(RES_hh_tesh_in!D16=0,0,RES_hh_tesh_in!D16/RES_summary!D$21)</f>
        <v>3.3238944758273097</v>
      </c>
      <c r="E16" s="72">
        <f>IF(RES_hh_tesh_in!E16=0,0,RES_hh_tesh_in!E16/RES_summary!E$21)</f>
        <v>14.261027504182254</v>
      </c>
      <c r="F16" s="72">
        <f>IF(RES_hh_tesh_in!F16=0,0,RES_hh_tesh_in!F16/RES_summary!F$21)</f>
        <v>7.4388616247511772</v>
      </c>
      <c r="G16" s="72">
        <f>IF(RES_hh_tesh_in!G16=0,0,RES_hh_tesh_in!G16/RES_summary!G$21)</f>
        <v>7.9473530269484511</v>
      </c>
      <c r="H16" s="72">
        <f>IF(RES_hh_tesh_in!H16=0,0,RES_hh_tesh_in!H16/RES_summary!H$21)</f>
        <v>16.402308901737303</v>
      </c>
      <c r="I16" s="72">
        <f>IF(RES_hh_tesh_in!I16=0,0,RES_hh_tesh_in!I16/RES_summary!I$21)</f>
        <v>22.385671847748114</v>
      </c>
      <c r="J16" s="72">
        <f>IF(RES_hh_tesh_in!J16=0,0,RES_hh_tesh_in!J16/RES_summary!J$21)</f>
        <v>13.529613800045707</v>
      </c>
      <c r="K16" s="72">
        <f>IF(RES_hh_tesh_in!K16=0,0,RES_hh_tesh_in!K16/RES_summary!K$21)</f>
        <v>12.063219652521243</v>
      </c>
      <c r="L16" s="72">
        <f>IF(RES_hh_tesh_in!L16=0,0,RES_hh_tesh_in!L16/RES_summary!L$21)</f>
        <v>6.9836623754981408</v>
      </c>
      <c r="M16" s="72">
        <f>IF(RES_hh_tesh_in!M16=0,0,RES_hh_tesh_in!M16/RES_summary!M$21)</f>
        <v>9.543197872047319</v>
      </c>
      <c r="N16" s="72">
        <f>IF(RES_hh_tesh_in!N16=0,0,RES_hh_tesh_in!N16/RES_summary!N$21)</f>
        <v>10.373038075969468</v>
      </c>
      <c r="O16" s="72">
        <f>IF(RES_hh_tesh_in!O16=0,0,RES_hh_tesh_in!O16/RES_summary!O$21)</f>
        <v>5.4845530031721568</v>
      </c>
      <c r="P16" s="72">
        <f>IF(RES_hh_tesh_in!P16=0,0,RES_hh_tesh_in!P16/RES_summary!P$21)</f>
        <v>4.9948822329665123</v>
      </c>
      <c r="Q16" s="72">
        <f>IF(RES_hh_tesh_in!Q16=0,0,RES_hh_tesh_in!Q16/RES_summary!Q$21)</f>
        <v>4.3486190668656128</v>
      </c>
      <c r="R16" s="72">
        <f>IF(RES_hh_tesh_in!R16=0,0,RES_hh_tesh_in!R16/RES_summary!R$21)</f>
        <v>5.8592362392781192</v>
      </c>
      <c r="S16" s="72">
        <f>IF(RES_hh_tesh_in!S16=0,0,RES_hh_tesh_in!S16/RES_summary!S$21)</f>
        <v>3.1191899292228071</v>
      </c>
      <c r="T16" s="72">
        <f>IF(RES_hh_tesh_in!T16=0,0,RES_hh_tesh_in!T16/RES_summary!T$21)</f>
        <v>6.9590176488746556</v>
      </c>
      <c r="U16" s="72">
        <f>IF(RES_hh_tesh_in!U16=0,0,RES_hh_tesh_in!U16/RES_summary!U$21)</f>
        <v>1.1615197165137952</v>
      </c>
      <c r="V16" s="72">
        <f>IF(RES_hh_tesh_in!V16=0,0,RES_hh_tesh_in!V16/RES_summary!V$21)</f>
        <v>9.4174875436574208</v>
      </c>
      <c r="W16" s="72">
        <f>IF(RES_hh_tesh_in!W16=0,0,RES_hh_tesh_in!W16/RES_summary!W$21)</f>
        <v>17.861657623475921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10.669266291018316</v>
      </c>
      <c r="D17" s="69">
        <f>IF(RES_hh_tesh_in!D17=0,0,RES_hh_tesh_in!D17/RES_summary!D$21)</f>
        <v>11.46260549609867</v>
      </c>
      <c r="E17" s="69">
        <f>IF(RES_hh_tesh_in!E17=0,0,RES_hh_tesh_in!E17/RES_summary!E$21)</f>
        <v>10.228011901236751</v>
      </c>
      <c r="F17" s="69">
        <f>IF(RES_hh_tesh_in!F17=0,0,RES_hh_tesh_in!F17/RES_summary!F$21)</f>
        <v>11.258964344520045</v>
      </c>
      <c r="G17" s="69">
        <f>IF(RES_hh_tesh_in!G17=0,0,RES_hh_tesh_in!G17/RES_summary!G$21)</f>
        <v>11.498167586478484</v>
      </c>
      <c r="H17" s="69">
        <f>IF(RES_hh_tesh_in!H17=0,0,RES_hh_tesh_in!H17/RES_summary!H$21)</f>
        <v>11.795770455208881</v>
      </c>
      <c r="I17" s="69">
        <f>IF(RES_hh_tesh_in!I17=0,0,RES_hh_tesh_in!I17/RES_summary!I$21)</f>
        <v>11.271631099455005</v>
      </c>
      <c r="J17" s="69">
        <f>IF(RES_hh_tesh_in!J17=0,0,RES_hh_tesh_in!J17/RES_summary!J$21)</f>
        <v>11.644964058456022</v>
      </c>
      <c r="K17" s="69">
        <f>IF(RES_hh_tesh_in!K17=0,0,RES_hh_tesh_in!K17/RES_summary!K$21)</f>
        <v>11.248768735545724</v>
      </c>
      <c r="L17" s="69">
        <f>IF(RES_hh_tesh_in!L17=0,0,RES_hh_tesh_in!L17/RES_summary!L$21)</f>
        <v>11.246183331005399</v>
      </c>
      <c r="M17" s="69">
        <f>IF(RES_hh_tesh_in!M17=0,0,RES_hh_tesh_in!M17/RES_summary!M$21)</f>
        <v>10.585383127108898</v>
      </c>
      <c r="N17" s="69">
        <f>IF(RES_hh_tesh_in!N17=0,0,RES_hh_tesh_in!N17/RES_summary!N$21)</f>
        <v>10.602080310886707</v>
      </c>
      <c r="O17" s="69">
        <f>IF(RES_hh_tesh_in!O17=0,0,RES_hh_tesh_in!O17/RES_summary!O$21)</f>
        <v>10.31516650203012</v>
      </c>
      <c r="P17" s="69">
        <f>IF(RES_hh_tesh_in!P17=0,0,RES_hh_tesh_in!P17/RES_summary!P$21)</f>
        <v>10.121849934017066</v>
      </c>
      <c r="Q17" s="69">
        <f>IF(RES_hh_tesh_in!Q17=0,0,RES_hh_tesh_in!Q17/RES_summary!Q$21)</f>
        <v>10.038931743244721</v>
      </c>
      <c r="R17" s="69">
        <f>IF(RES_hh_tesh_in!R17=0,0,RES_hh_tesh_in!R17/RES_summary!R$21)</f>
        <v>10.19541236096893</v>
      </c>
      <c r="S17" s="69">
        <f>IF(RES_hh_tesh_in!S17=0,0,RES_hh_tesh_in!S17/RES_summary!S$21)</f>
        <v>10.38536054391539</v>
      </c>
      <c r="T17" s="69">
        <f>IF(RES_hh_tesh_in!T17=0,0,RES_hh_tesh_in!T17/RES_summary!T$21)</f>
        <v>10.299164659899025</v>
      </c>
      <c r="U17" s="69">
        <f>IF(RES_hh_tesh_in!U17=0,0,RES_hh_tesh_in!U17/RES_summary!U$21)</f>
        <v>10.31758611979147</v>
      </c>
      <c r="V17" s="69">
        <f>IF(RES_hh_tesh_in!V17=0,0,RES_hh_tesh_in!V17/RES_summary!V$21)</f>
        <v>10.33043066075871</v>
      </c>
      <c r="W17" s="69">
        <f>IF(RES_hh_tesh_in!W17=0,0,RES_hh_tesh_in!W17/RES_summary!W$21)</f>
        <v>10.847181557921838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10.164595427563937</v>
      </c>
      <c r="E18" s="72">
        <f>IF(RES_hh_tesh_in!E18=0,0,RES_hh_tesh_in!E18/RES_summary!E$21)</f>
        <v>12.996177295671302</v>
      </c>
      <c r="F18" s="72">
        <f>IF(RES_hh_tesh_in!F18=0,0,RES_hh_tesh_in!F18/RES_summary!F$21)</f>
        <v>9.4672879419635247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6.502592805721064</v>
      </c>
      <c r="L18" s="72">
        <f>IF(RES_hh_tesh_in!L18=0,0,RES_hh_tesh_in!L18/RES_summary!L$21)</f>
        <v>12.357632371421341</v>
      </c>
      <c r="M18" s="72">
        <f>IF(RES_hh_tesh_in!M18=0,0,RES_hh_tesh_in!M18/RES_summary!M$21)</f>
        <v>11.46836415787511</v>
      </c>
      <c r="N18" s="72">
        <f>IF(RES_hh_tesh_in!N18=0,0,RES_hh_tesh_in!N18/RES_summary!N$21)</f>
        <v>12.242518792439222</v>
      </c>
      <c r="O18" s="72">
        <f>IF(RES_hh_tesh_in!O18=0,0,RES_hh_tesh_in!O18/RES_summary!O$21)</f>
        <v>13.047643960911305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11.408586668905865</v>
      </c>
      <c r="T18" s="72">
        <f>IF(RES_hh_tesh_in!T18=0,0,RES_hh_tesh_in!T18/RES_summary!T$21)</f>
        <v>11.54635827281297</v>
      </c>
      <c r="U18" s="72">
        <f>IF(RES_hh_tesh_in!U18=0,0,RES_hh_tesh_in!U18/RES_summary!U$21)</f>
        <v>9.084262116833127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10.964326167013921</v>
      </c>
      <c r="D19" s="72">
        <f>IF(RES_hh_tesh_in!D19=0,0,RES_hh_tesh_in!D19/RES_summary!D$21)</f>
        <v>10.702322038990665</v>
      </c>
      <c r="E19" s="72">
        <f>IF(RES_hh_tesh_in!E19=0,0,RES_hh_tesh_in!E19/RES_summary!E$21)</f>
        <v>11.32901425107541</v>
      </c>
      <c r="F19" s="72">
        <f>IF(RES_hh_tesh_in!F19=0,0,RES_hh_tesh_in!F19/RES_summary!F$21)</f>
        <v>11.271323553334646</v>
      </c>
      <c r="G19" s="72">
        <f>IF(RES_hh_tesh_in!G19=0,0,RES_hh_tesh_in!G19/RES_summary!G$21)</f>
        <v>11.24525195923594</v>
      </c>
      <c r="H19" s="72">
        <f>IF(RES_hh_tesh_in!H19=0,0,RES_hh_tesh_in!H19/RES_summary!H$21)</f>
        <v>11.386904913538615</v>
      </c>
      <c r="I19" s="72">
        <f>IF(RES_hh_tesh_in!I19=0,0,RES_hh_tesh_in!I19/RES_summary!I$21)</f>
        <v>10.988874998023533</v>
      </c>
      <c r="J19" s="72">
        <f>IF(RES_hh_tesh_in!J19=0,0,RES_hh_tesh_in!J19/RES_summary!J$21)</f>
        <v>12.088739712442058</v>
      </c>
      <c r="K19" s="72">
        <f>IF(RES_hh_tesh_in!K19=0,0,RES_hh_tesh_in!K19/RES_summary!K$21)</f>
        <v>12.921356843852333</v>
      </c>
      <c r="L19" s="72">
        <f>IF(RES_hh_tesh_in!L19=0,0,RES_hh_tesh_in!L19/RES_summary!L$21)</f>
        <v>11.937290815136617</v>
      </c>
      <c r="M19" s="72">
        <f>IF(RES_hh_tesh_in!M19=0,0,RES_hh_tesh_in!M19/RES_summary!M$21)</f>
        <v>10.590351514325977</v>
      </c>
      <c r="N19" s="72">
        <f>IF(RES_hh_tesh_in!N19=0,0,RES_hh_tesh_in!N19/RES_summary!N$21)</f>
        <v>10.309020807577575</v>
      </c>
      <c r="O19" s="72">
        <f>IF(RES_hh_tesh_in!O19=0,0,RES_hh_tesh_in!O19/RES_summary!O$21)</f>
        <v>10.411690536886422</v>
      </c>
      <c r="P19" s="72">
        <f>IF(RES_hh_tesh_in!P19=0,0,RES_hh_tesh_in!P19/RES_summary!P$21)</f>
        <v>9.725451222764983</v>
      </c>
      <c r="Q19" s="72">
        <f>IF(RES_hh_tesh_in!Q19=0,0,RES_hh_tesh_in!Q19/RES_summary!Q$21)</f>
        <v>9.8979419004964058</v>
      </c>
      <c r="R19" s="72">
        <f>IF(RES_hh_tesh_in!R19=0,0,RES_hh_tesh_in!R19/RES_summary!R$21)</f>
        <v>10.490209597090383</v>
      </c>
      <c r="S19" s="72">
        <f>IF(RES_hh_tesh_in!S19=0,0,RES_hh_tesh_in!S19/RES_summary!S$21)</f>
        <v>10.423036971329658</v>
      </c>
      <c r="T19" s="72">
        <f>IF(RES_hh_tesh_in!T19=0,0,RES_hh_tesh_in!T19/RES_summary!T$21)</f>
        <v>10.017629134022716</v>
      </c>
      <c r="U19" s="72">
        <f>IF(RES_hh_tesh_in!U19=0,0,RES_hh_tesh_in!U19/RES_summary!U$21)</f>
        <v>10.573121080186432</v>
      </c>
      <c r="V19" s="72">
        <f>IF(RES_hh_tesh_in!V19=0,0,RES_hh_tesh_in!V19/RES_summary!V$21)</f>
        <v>10.303558968024596</v>
      </c>
      <c r="W19" s="72">
        <f>IF(RES_hh_tesh_in!W19=0,0,RES_hh_tesh_in!W19/RES_summary!W$21)</f>
        <v>10.576117082080698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9.9353574120096759</v>
      </c>
      <c r="D20" s="72">
        <f>IF(RES_hh_tesh_in!D20=0,0,RES_hh_tesh_in!D20/RES_summary!D$21)</f>
        <v>11.585941722091551</v>
      </c>
      <c r="E20" s="72">
        <f>IF(RES_hh_tesh_in!E20=0,0,RES_hh_tesh_in!E20/RES_summary!E$21)</f>
        <v>11.008829995147849</v>
      </c>
      <c r="F20" s="72">
        <f>IF(RES_hh_tesh_in!F20=0,0,RES_hh_tesh_in!F20/RES_summary!F$21)</f>
        <v>11.580312703713014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11.746565005291863</v>
      </c>
      <c r="L20" s="72">
        <f>IF(RES_hh_tesh_in!L20=0,0,RES_hh_tesh_in!L20/RES_summary!L$21)</f>
        <v>11.766637535912484</v>
      </c>
      <c r="M20" s="72">
        <f>IF(RES_hh_tesh_in!M20=0,0,RES_hh_tesh_in!M20/RES_summary!M$21)</f>
        <v>9.51390355853537</v>
      </c>
      <c r="N20" s="72">
        <f>IF(RES_hh_tesh_in!N20=0,0,RES_hh_tesh_in!N20/RES_summary!N$21)</f>
        <v>10.341233974180122</v>
      </c>
      <c r="O20" s="72">
        <f>IF(RES_hh_tesh_in!O20=0,0,RES_hh_tesh_in!O20/RES_summary!O$21)</f>
        <v>10.719775687037197</v>
      </c>
      <c r="P20" s="72">
        <f>IF(RES_hh_tesh_in!P20=0,0,RES_hh_tesh_in!P20/RES_summary!P$21)</f>
        <v>10.325635919633887</v>
      </c>
      <c r="Q20" s="72">
        <f>IF(RES_hh_tesh_in!Q20=0,0,RES_hh_tesh_in!Q20/RES_summary!Q$21)</f>
        <v>9.8988026630262009</v>
      </c>
      <c r="R20" s="72">
        <f>IF(RES_hh_tesh_in!R20=0,0,RES_hh_tesh_in!R20/RES_summary!R$21)</f>
        <v>8.8234438689143744</v>
      </c>
      <c r="S20" s="72">
        <f>IF(RES_hh_tesh_in!S20=0,0,RES_hh_tesh_in!S20/RES_summary!S$21)</f>
        <v>11.222329604503166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10.715612056911311</v>
      </c>
      <c r="D21" s="72">
        <f>IF(RES_hh_tesh_in!D21=0,0,RES_hh_tesh_in!D21/RES_summary!D$21)</f>
        <v>11.101733458746594</v>
      </c>
      <c r="E21" s="72">
        <f>IF(RES_hh_tesh_in!E21=0,0,RES_hh_tesh_in!E21/RES_summary!E$21)</f>
        <v>10.57490465999012</v>
      </c>
      <c r="F21" s="72">
        <f>IF(RES_hh_tesh_in!F21=0,0,RES_hh_tesh_in!F21/RES_summary!F$21)</f>
        <v>11.027132569559072</v>
      </c>
      <c r="G21" s="72">
        <f>IF(RES_hh_tesh_in!G21=0,0,RES_hh_tesh_in!G21/RES_summary!G$21)</f>
        <v>11.45503605240679</v>
      </c>
      <c r="H21" s="72">
        <f>IF(RES_hh_tesh_in!H21=0,0,RES_hh_tesh_in!H21/RES_summary!H$21)</f>
        <v>11.79578473762089</v>
      </c>
      <c r="I21" s="72">
        <f>IF(RES_hh_tesh_in!I21=0,0,RES_hh_tesh_in!I21/RES_summary!I$21)</f>
        <v>11.162523773252651</v>
      </c>
      <c r="J21" s="72">
        <f>IF(RES_hh_tesh_in!J21=0,0,RES_hh_tesh_in!J21/RES_summary!J$21)</f>
        <v>11.798348643033915</v>
      </c>
      <c r="K21" s="72">
        <f>IF(RES_hh_tesh_in!K21=0,0,RES_hh_tesh_in!K21/RES_summary!K$21)</f>
        <v>11.336624414778434</v>
      </c>
      <c r="L21" s="72">
        <f>IF(RES_hh_tesh_in!L21=0,0,RES_hh_tesh_in!L21/RES_summary!L$21)</f>
        <v>11.441765535993001</v>
      </c>
      <c r="M21" s="72">
        <f>IF(RES_hh_tesh_in!M21=0,0,RES_hh_tesh_in!M21/RES_summary!M$21)</f>
        <v>10.566694294495173</v>
      </c>
      <c r="N21" s="72">
        <f>IF(RES_hh_tesh_in!N21=0,0,RES_hh_tesh_in!N21/RES_summary!N$21)</f>
        <v>10.514560002460573</v>
      </c>
      <c r="O21" s="72">
        <f>IF(RES_hh_tesh_in!O21=0,0,RES_hh_tesh_in!O21/RES_summary!O$21)</f>
        <v>10.222286253809216</v>
      </c>
      <c r="P21" s="72">
        <f>IF(RES_hh_tesh_in!P21=0,0,RES_hh_tesh_in!P21/RES_summary!P$21)</f>
        <v>10.225189458222184</v>
      </c>
      <c r="Q21" s="72">
        <f>IF(RES_hh_tesh_in!Q21=0,0,RES_hh_tesh_in!Q21/RES_summary!Q$21)</f>
        <v>9.590561264100204</v>
      </c>
      <c r="R21" s="72">
        <f>IF(RES_hh_tesh_in!R21=0,0,RES_hh_tesh_in!R21/RES_summary!R$21)</f>
        <v>10.106496167550384</v>
      </c>
      <c r="S21" s="72">
        <f>IF(RES_hh_tesh_in!S21=0,0,RES_hh_tesh_in!S21/RES_summary!S$21)</f>
        <v>10.455671738030437</v>
      </c>
      <c r="T21" s="72">
        <f>IF(RES_hh_tesh_in!T21=0,0,RES_hh_tesh_in!T21/RES_summary!T$21)</f>
        <v>10.293979478050044</v>
      </c>
      <c r="U21" s="72">
        <f>IF(RES_hh_tesh_in!U21=0,0,RES_hh_tesh_in!U21/RES_summary!U$21)</f>
        <v>10.200391685653329</v>
      </c>
      <c r="V21" s="72">
        <f>IF(RES_hh_tesh_in!V21=0,0,RES_hh_tesh_in!V21/RES_summary!V$21)</f>
        <v>10.447229979538475</v>
      </c>
      <c r="W21" s="72">
        <f>IF(RES_hh_tesh_in!W21=0,0,RES_hh_tesh_in!W21/RES_summary!W$21)</f>
        <v>10.84379213161254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10.947221287591409</v>
      </c>
      <c r="D22" s="72">
        <f>IF(RES_hh_tesh_in!D22=0,0,RES_hh_tesh_in!D22/RES_summary!D$21)</f>
        <v>10.604483772218925</v>
      </c>
      <c r="E22" s="72">
        <f>IF(RES_hh_tesh_in!E22=0,0,RES_hh_tesh_in!E22/RES_summary!E$21)</f>
        <v>11.268230785847372</v>
      </c>
      <c r="F22" s="72">
        <f>IF(RES_hh_tesh_in!F22=0,0,RES_hh_tesh_in!F22/RES_summary!F$21)</f>
        <v>11.158849341262727</v>
      </c>
      <c r="G22" s="72">
        <f>IF(RES_hh_tesh_in!G22=0,0,RES_hh_tesh_in!G22/RES_summary!G$21)</f>
        <v>11.292038583368912</v>
      </c>
      <c r="H22" s="72">
        <f>IF(RES_hh_tesh_in!H22=0,0,RES_hh_tesh_in!H22/RES_summary!H$21)</f>
        <v>11.354268241629477</v>
      </c>
      <c r="I22" s="72">
        <f>IF(RES_hh_tesh_in!I22=0,0,RES_hh_tesh_in!I22/RES_summary!I$21)</f>
        <v>11.526045725980559</v>
      </c>
      <c r="J22" s="72">
        <f>IF(RES_hh_tesh_in!J22=0,0,RES_hh_tesh_in!J22/RES_summary!J$21)</f>
        <v>11.106139203844302</v>
      </c>
      <c r="K22" s="72">
        <f>IF(RES_hh_tesh_in!K22=0,0,RES_hh_tesh_in!K22/RES_summary!K$21)</f>
        <v>11.352895016499229</v>
      </c>
      <c r="L22" s="72">
        <f>IF(RES_hh_tesh_in!L22=0,0,RES_hh_tesh_in!L22/RES_summary!L$21)</f>
        <v>11.238088686070357</v>
      </c>
      <c r="M22" s="72">
        <f>IF(RES_hh_tesh_in!M22=0,0,RES_hh_tesh_in!M22/RES_summary!M$21)</f>
        <v>10.937533354120294</v>
      </c>
      <c r="N22" s="72">
        <f>IF(RES_hh_tesh_in!N22=0,0,RES_hh_tesh_in!N22/RES_summary!N$21)</f>
        <v>10.767093974390846</v>
      </c>
      <c r="O22" s="72">
        <f>IF(RES_hh_tesh_in!O22=0,0,RES_hh_tesh_in!O22/RES_summary!O$21)</f>
        <v>10.297038858657503</v>
      </c>
      <c r="P22" s="72">
        <f>IF(RES_hh_tesh_in!P22=0,0,RES_hh_tesh_in!P22/RES_summary!P$21)</f>
        <v>10.130579679439183</v>
      </c>
      <c r="Q22" s="72">
        <f>IF(RES_hh_tesh_in!Q22=0,0,RES_hh_tesh_in!Q22/RES_summary!Q$21)</f>
        <v>10.03959883827295</v>
      </c>
      <c r="R22" s="72">
        <f>IF(RES_hh_tesh_in!R22=0,0,RES_hh_tesh_in!R22/RES_summary!R$21)</f>
        <v>10.397174673858306</v>
      </c>
      <c r="S22" s="72">
        <f>IF(RES_hh_tesh_in!S22=0,0,RES_hh_tesh_in!S22/RES_summary!S$21)</f>
        <v>10.260433966835981</v>
      </c>
      <c r="T22" s="72">
        <f>IF(RES_hh_tesh_in!T22=0,0,RES_hh_tesh_in!T22/RES_summary!T$21)</f>
        <v>10.111077650230056</v>
      </c>
      <c r="U22" s="72">
        <f>IF(RES_hh_tesh_in!U22=0,0,RES_hh_tesh_in!U22/RES_summary!U$21)</f>
        <v>9.8932184014849422</v>
      </c>
      <c r="V22" s="72">
        <f>IF(RES_hh_tesh_in!V22=0,0,RES_hh_tesh_in!V22/RES_summary!V$21)</f>
        <v>10.390439086473814</v>
      </c>
      <c r="W22" s="72">
        <f>IF(RES_hh_tesh_in!W22=0,0,RES_hh_tesh_in!W22/RES_summary!W$21)</f>
        <v>10.500897336421895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10.70746165250381</v>
      </c>
      <c r="D24" s="72">
        <f>IF(RES_hh_tesh_in!D24=0,0,RES_hh_tesh_in!D24/RES_summary!D$21)</f>
        <v>10.707781033769711</v>
      </c>
      <c r="E24" s="72">
        <f>IF(RES_hh_tesh_in!E24=0,0,RES_hh_tesh_in!E24/RES_summary!E$21)</f>
        <v>10.999323515028266</v>
      </c>
      <c r="F24" s="72">
        <f>IF(RES_hh_tesh_in!F24=0,0,RES_hh_tesh_in!F24/RES_summary!F$21)</f>
        <v>11.185672334560707</v>
      </c>
      <c r="G24" s="72">
        <f>IF(RES_hh_tesh_in!G24=0,0,RES_hh_tesh_in!G24/RES_summary!G$21)</f>
        <v>11.399083805092989</v>
      </c>
      <c r="H24" s="72">
        <f>IF(RES_hh_tesh_in!H24=0,0,RES_hh_tesh_in!H24/RES_summary!H$21)</f>
        <v>11.305306360485528</v>
      </c>
      <c r="I24" s="72">
        <f>IF(RES_hh_tesh_in!I24=0,0,RES_hh_tesh_in!I24/RES_summary!I$21)</f>
        <v>11.374638755869015</v>
      </c>
      <c r="J24" s="72">
        <f>IF(RES_hh_tesh_in!J24=0,0,RES_hh_tesh_in!J24/RES_summary!J$21)</f>
        <v>11.299104717484228</v>
      </c>
      <c r="K24" s="72">
        <f>IF(RES_hh_tesh_in!K24=0,0,RES_hh_tesh_in!K24/RES_summary!K$21)</f>
        <v>11.599867536378184</v>
      </c>
      <c r="L24" s="72">
        <f>IF(RES_hh_tesh_in!L24=0,0,RES_hh_tesh_in!L24/RES_summary!L$21)</f>
        <v>11.521426776600705</v>
      </c>
      <c r="M24" s="72">
        <f>IF(RES_hh_tesh_in!M24=0,0,RES_hh_tesh_in!M24/RES_summary!M$21)</f>
        <v>10.061670230786639</v>
      </c>
      <c r="N24" s="72">
        <f>IF(RES_hh_tesh_in!N24=0,0,RES_hh_tesh_in!N24/RES_summary!N$21)</f>
        <v>10.621724217192556</v>
      </c>
      <c r="O24" s="72">
        <f>IF(RES_hh_tesh_in!O24=0,0,RES_hh_tesh_in!O24/RES_summary!O$21)</f>
        <v>10.909513455081084</v>
      </c>
      <c r="P24" s="72">
        <f>IF(RES_hh_tesh_in!P24=0,0,RES_hh_tesh_in!P24/RES_summary!P$21)</f>
        <v>0</v>
      </c>
      <c r="Q24" s="72">
        <f>IF(RES_hh_tesh_in!Q24=0,0,RES_hh_tesh_in!Q24/RES_summary!Q$21)</f>
        <v>9.8341631679264125</v>
      </c>
      <c r="R24" s="72">
        <f>IF(RES_hh_tesh_in!R24=0,0,RES_hh_tesh_in!R24/RES_summary!R$21)</f>
        <v>9.759974542554346</v>
      </c>
      <c r="S24" s="72">
        <f>IF(RES_hh_tesh_in!S24=0,0,RES_hh_tesh_in!S24/RES_summary!S$21)</f>
        <v>10.207673489703192</v>
      </c>
      <c r="T24" s="72">
        <f>IF(RES_hh_tesh_in!T24=0,0,RES_hh_tesh_in!T24/RES_summary!T$21)</f>
        <v>10.432206190842553</v>
      </c>
      <c r="U24" s="72">
        <f>IF(RES_hh_tesh_in!U24=0,0,RES_hh_tesh_in!U24/RES_summary!U$21)</f>
        <v>9.8580675519367347</v>
      </c>
      <c r="V24" s="72">
        <f>IF(RES_hh_tesh_in!V24=0,0,RES_hh_tesh_in!V24/RES_summary!V$21)</f>
        <v>10.245655611884963</v>
      </c>
      <c r="W24" s="72">
        <f>IF(RES_hh_tesh_in!W24=0,0,RES_hh_tesh_in!W24/RES_summary!W$21)</f>
        <v>10.662557876886792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10.419644479512128</v>
      </c>
      <c r="D25" s="74">
        <f>IF(RES_hh_tesh_in!D25=0,0,RES_hh_tesh_in!D25/RES_summary!D$21)</f>
        <v>11.410067378373615</v>
      </c>
      <c r="E25" s="74">
        <f>IF(RES_hh_tesh_in!E25=0,0,RES_hh_tesh_in!E25/RES_summary!E$21)</f>
        <v>9.5797108188504385</v>
      </c>
      <c r="F25" s="74">
        <f>IF(RES_hh_tesh_in!F25=0,0,RES_hh_tesh_in!F25/RES_summary!F$21)</f>
        <v>11.12123326982492</v>
      </c>
      <c r="G25" s="74">
        <f>IF(RES_hh_tesh_in!G25=0,0,RES_hh_tesh_in!G25/RES_summary!G$21)</f>
        <v>11.276513361252926</v>
      </c>
      <c r="H25" s="74">
        <f>IF(RES_hh_tesh_in!H25=0,0,RES_hh_tesh_in!H25/RES_summary!H$21)</f>
        <v>11.530191417295745</v>
      </c>
      <c r="I25" s="74">
        <f>IF(RES_hh_tesh_in!I25=0,0,RES_hh_tesh_in!I25/RES_summary!I$21)</f>
        <v>10.551217220358325</v>
      </c>
      <c r="J25" s="74">
        <f>IF(RES_hh_tesh_in!J25=0,0,RES_hh_tesh_in!J25/RES_summary!J$21)</f>
        <v>10.86228970843581</v>
      </c>
      <c r="K25" s="74">
        <f>IF(RES_hh_tesh_in!K25=0,0,RES_hh_tesh_in!K25/RES_summary!K$21)</f>
        <v>10.277696206072848</v>
      </c>
      <c r="L25" s="74">
        <f>IF(RES_hh_tesh_in!L25=0,0,RES_hh_tesh_in!L25/RES_summary!L$21)</f>
        <v>10.465586563883216</v>
      </c>
      <c r="M25" s="74">
        <f>IF(RES_hh_tesh_in!M25=0,0,RES_hh_tesh_in!M25/RES_summary!M$21)</f>
        <v>9.6925168873581189</v>
      </c>
      <c r="N25" s="74">
        <f>IF(RES_hh_tesh_in!N25=0,0,RES_hh_tesh_in!N25/RES_summary!N$21)</f>
        <v>9.7916405046645405</v>
      </c>
      <c r="O25" s="74">
        <f>IF(RES_hh_tesh_in!O25=0,0,RES_hh_tesh_in!O25/RES_summary!O$21)</f>
        <v>9.2282970007634511</v>
      </c>
      <c r="P25" s="74">
        <f>IF(RES_hh_tesh_in!P25=0,0,RES_hh_tesh_in!P25/RES_summary!P$21)</f>
        <v>8.7835477597865061</v>
      </c>
      <c r="Q25" s="74">
        <f>IF(RES_hh_tesh_in!Q25=0,0,RES_hh_tesh_in!Q25/RES_summary!Q$21)</f>
        <v>8.8128962968202575</v>
      </c>
      <c r="R25" s="74">
        <f>IF(RES_hh_tesh_in!R25=0,0,RES_hh_tesh_in!R25/RES_summary!R$21)</f>
        <v>9.0564997747855323</v>
      </c>
      <c r="S25" s="74">
        <f>IF(RES_hh_tesh_in!S25=0,0,RES_hh_tesh_in!S25/RES_summary!S$21)</f>
        <v>9.1152969510686486</v>
      </c>
      <c r="T25" s="74">
        <f>IF(RES_hh_tesh_in!T25=0,0,RES_hh_tesh_in!T25/RES_summary!T$21)</f>
        <v>8.887269366036108</v>
      </c>
      <c r="U25" s="74">
        <f>IF(RES_hh_tesh_in!U25=0,0,RES_hh_tesh_in!U25/RES_summary!U$21)</f>
        <v>8.8030363014284774</v>
      </c>
      <c r="V25" s="74">
        <f>IF(RES_hh_tesh_in!V25=0,0,RES_hh_tesh_in!V25/RES_summary!V$21)</f>
        <v>9.19135668443867</v>
      </c>
      <c r="W25" s="74">
        <f>IF(RES_hh_tesh_in!W25=0,0,RES_hh_tesh_in!W25/RES_summary!W$21)</f>
        <v>9.5544968949704234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7.5976967422520234</v>
      </c>
      <c r="D26" s="77">
        <f>IF(RES_hh_tesh_in!D26=0,0,RES_hh_tesh_in!D26/RES_summary!D$21)</f>
        <v>8.1072603476119607</v>
      </c>
      <c r="E26" s="77">
        <f>IF(RES_hh_tesh_in!E26=0,0,RES_hh_tesh_in!E26/RES_summary!E$21)</f>
        <v>7.4138191675459604</v>
      </c>
      <c r="F26" s="77">
        <f>IF(RES_hh_tesh_in!F26=0,0,RES_hh_tesh_in!F26/RES_summary!F$21)</f>
        <v>8.0356061482959724</v>
      </c>
      <c r="G26" s="77">
        <f>IF(RES_hh_tesh_in!G26=0,0,RES_hh_tesh_in!G26/RES_summary!G$21)</f>
        <v>8.1842938667223368</v>
      </c>
      <c r="H26" s="77">
        <f>IF(RES_hh_tesh_in!H26=0,0,RES_hh_tesh_in!H26/RES_summary!H$21)</f>
        <v>8.3748378033871873</v>
      </c>
      <c r="I26" s="77">
        <f>IF(RES_hh_tesh_in!I26=0,0,RES_hh_tesh_in!I26/RES_summary!I$21)</f>
        <v>8.0669273738647593</v>
      </c>
      <c r="J26" s="77">
        <f>IF(RES_hh_tesh_in!J26=0,0,RES_hh_tesh_in!J26/RES_summary!J$21)</f>
        <v>8.2862916790179</v>
      </c>
      <c r="K26" s="77">
        <f>IF(RES_hh_tesh_in!K26=0,0,RES_hh_tesh_in!K26/RES_summary!K$21)</f>
        <v>8.044155508925412</v>
      </c>
      <c r="L26" s="77">
        <f>IF(RES_hh_tesh_in!L26=0,0,RES_hh_tesh_in!L26/RES_summary!L$21)</f>
        <v>8.0586535429682637</v>
      </c>
      <c r="M26" s="77">
        <f>IF(RES_hh_tesh_in!M26=0,0,RES_hh_tesh_in!M26/RES_summary!M$21)</f>
        <v>7.565388480581821</v>
      </c>
      <c r="N26" s="77">
        <f>IF(RES_hh_tesh_in!N26=0,0,RES_hh_tesh_in!N26/RES_summary!N$21)</f>
        <v>7.5755313923841001</v>
      </c>
      <c r="O26" s="77">
        <f>IF(RES_hh_tesh_in!O26=0,0,RES_hh_tesh_in!O26/RES_summary!O$21)</f>
        <v>7.4235742971196554</v>
      </c>
      <c r="P26" s="77">
        <f>IF(RES_hh_tesh_in!P26=0,0,RES_hh_tesh_in!P26/RES_summary!P$21)</f>
        <v>7.212951577115251</v>
      </c>
      <c r="Q26" s="77">
        <f>IF(RES_hh_tesh_in!Q26=0,0,RES_hh_tesh_in!Q26/RES_summary!Q$21)</f>
        <v>7.0098580178334462</v>
      </c>
      <c r="R26" s="77">
        <f>IF(RES_hh_tesh_in!R26=0,0,RES_hh_tesh_in!R26/RES_summary!R$21)</f>
        <v>7.1889798002193652</v>
      </c>
      <c r="S26" s="77">
        <f>IF(RES_hh_tesh_in!S26=0,0,RES_hh_tesh_in!S26/RES_summary!S$21)</f>
        <v>7.3424177328338764</v>
      </c>
      <c r="T26" s="77">
        <f>IF(RES_hh_tesh_in!T26=0,0,RES_hh_tesh_in!T26/RES_summary!T$21)</f>
        <v>7.2629009497793628</v>
      </c>
      <c r="U26" s="77">
        <f>IF(RES_hh_tesh_in!U26=0,0,RES_hh_tesh_in!U26/RES_summary!U$21)</f>
        <v>7.2953523455488352</v>
      </c>
      <c r="V26" s="77">
        <f>IF(RES_hh_tesh_in!V26=0,0,RES_hh_tesh_in!V26/RES_summary!V$21)</f>
        <v>7.5818028283553529</v>
      </c>
      <c r="W26" s="77">
        <f>IF(RES_hh_tesh_in!W26=0,0,RES_hh_tesh_in!W26/RES_summary!W$21)</f>
        <v>7.6541612343196119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10.464337691104962</v>
      </c>
      <c r="D27" s="69">
        <f>IF(RES_hh_tesh_in!D27=0,0,RES_hh_tesh_in!D27/RES_summary!D$21)</f>
        <v>11.30724277914738</v>
      </c>
      <c r="E27" s="69">
        <f>IF(RES_hh_tesh_in!E27=0,0,RES_hh_tesh_in!E27/RES_summary!E$21)</f>
        <v>9.9877506959297477</v>
      </c>
      <c r="F27" s="69">
        <f>IF(RES_hh_tesh_in!F27=0,0,RES_hh_tesh_in!F27/RES_summary!F$21)</f>
        <v>10.805731316596578</v>
      </c>
      <c r="G27" s="69">
        <f>IF(RES_hh_tesh_in!G27=0,0,RES_hh_tesh_in!G27/RES_summary!G$21)</f>
        <v>10.947499914724089</v>
      </c>
      <c r="H27" s="69">
        <f>IF(RES_hh_tesh_in!H27=0,0,RES_hh_tesh_in!H27/RES_summary!H$21)</f>
        <v>10.953068311551769</v>
      </c>
      <c r="I27" s="69">
        <f>IF(RES_hh_tesh_in!I27=0,0,RES_hh_tesh_in!I27/RES_summary!I$21)</f>
        <v>10.452018490978739</v>
      </c>
      <c r="J27" s="69">
        <f>IF(RES_hh_tesh_in!J27=0,0,RES_hh_tesh_in!J27/RES_summary!J$21)</f>
        <v>10.558382183062156</v>
      </c>
      <c r="K27" s="69">
        <f>IF(RES_hh_tesh_in!K27=0,0,RES_hh_tesh_in!K27/RES_summary!K$21)</f>
        <v>10.53312051055839</v>
      </c>
      <c r="L27" s="69">
        <f>IF(RES_hh_tesh_in!L27=0,0,RES_hh_tesh_in!L27/RES_summary!L$21)</f>
        <v>10.038194061714746</v>
      </c>
      <c r="M27" s="69">
        <f>IF(RES_hh_tesh_in!M27=0,0,RES_hh_tesh_in!M27/RES_summary!M$21)</f>
        <v>9.3487075066382701</v>
      </c>
      <c r="N27" s="69">
        <f>IF(RES_hh_tesh_in!N27=0,0,RES_hh_tesh_in!N27/RES_summary!N$21)</f>
        <v>9.055973163809071</v>
      </c>
      <c r="O27" s="69">
        <f>IF(RES_hh_tesh_in!O27=0,0,RES_hh_tesh_in!O27/RES_summary!O$21)</f>
        <v>8.5536912707732675</v>
      </c>
      <c r="P27" s="69">
        <f>IF(RES_hh_tesh_in!P27=0,0,RES_hh_tesh_in!P27/RES_summary!P$21)</f>
        <v>8.1713768818941581</v>
      </c>
      <c r="Q27" s="69">
        <f>IF(RES_hh_tesh_in!Q27=0,0,RES_hh_tesh_in!Q27/RES_summary!Q$21)</f>
        <v>8.0939357371097405</v>
      </c>
      <c r="R27" s="69">
        <f>IF(RES_hh_tesh_in!R27=0,0,RES_hh_tesh_in!R27/RES_summary!R$21)</f>
        <v>8.2039709436900399</v>
      </c>
      <c r="S27" s="69">
        <f>IF(RES_hh_tesh_in!S27=0,0,RES_hh_tesh_in!S27/RES_summary!S$21)</f>
        <v>8.2145833998240665</v>
      </c>
      <c r="T27" s="69">
        <f>IF(RES_hh_tesh_in!T27=0,0,RES_hh_tesh_in!T27/RES_summary!T$21)</f>
        <v>7.9238973918266327</v>
      </c>
      <c r="U27" s="69">
        <f>IF(RES_hh_tesh_in!U27=0,0,RES_hh_tesh_in!U27/RES_summary!U$21)</f>
        <v>7.7753534596415284</v>
      </c>
      <c r="V27" s="69">
        <f>IF(RES_hh_tesh_in!V27=0,0,RES_hh_tesh_in!V27/RES_summary!V$21)</f>
        <v>7.6915407174032309</v>
      </c>
      <c r="W27" s="69">
        <f>IF(RES_hh_tesh_in!W27=0,0,RES_hh_tesh_in!W27/RES_summary!W$21)</f>
        <v>8.1038001099610995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11.492891023697645</v>
      </c>
      <c r="D29" s="72">
        <f>IF(RES_hh_tesh_in!D29=0,0,RES_hh_tesh_in!D29/RES_summary!D$21)</f>
        <v>10.056028571329575</v>
      </c>
      <c r="E29" s="72">
        <f>IF(RES_hh_tesh_in!E29=0,0,RES_hh_tesh_in!E29/RES_summary!E$21)</f>
        <v>11.701614032015392</v>
      </c>
      <c r="F29" s="72">
        <f>IF(RES_hh_tesh_in!F29=0,0,RES_hh_tesh_in!F29/RES_summary!F$21)</f>
        <v>10.771440868213594</v>
      </c>
      <c r="G29" s="72">
        <f>IF(RES_hh_tesh_in!G29=0,0,RES_hh_tesh_in!G29/RES_summary!G$21)</f>
        <v>10.696786833736978</v>
      </c>
      <c r="H29" s="72">
        <f>IF(RES_hh_tesh_in!H29=0,0,RES_hh_tesh_in!H29/RES_summary!H$21)</f>
        <v>10.319892816481897</v>
      </c>
      <c r="I29" s="72">
        <f>IF(RES_hh_tesh_in!I29=0,0,RES_hh_tesh_in!I29/RES_summary!I$21)</f>
        <v>10.658655903828871</v>
      </c>
      <c r="J29" s="72">
        <f>IF(RES_hh_tesh_in!J29=0,0,RES_hh_tesh_in!J29/RES_summary!J$21)</f>
        <v>10.332863984232517</v>
      </c>
      <c r="K29" s="72">
        <f>IF(RES_hh_tesh_in!K29=0,0,RES_hh_tesh_in!K29/RES_summary!K$21)</f>
        <v>11.860625072790098</v>
      </c>
      <c r="L29" s="72">
        <f>IF(RES_hh_tesh_in!L29=0,0,RES_hh_tesh_in!L29/RES_summary!L$21)</f>
        <v>10.596269178856238</v>
      </c>
      <c r="M29" s="72">
        <f>IF(RES_hh_tesh_in!M29=0,0,RES_hh_tesh_in!M29/RES_summary!M$21)</f>
        <v>9.3387167298146743</v>
      </c>
      <c r="N29" s="72">
        <f>IF(RES_hh_tesh_in!N29=0,0,RES_hh_tesh_in!N29/RES_summary!N$21)</f>
        <v>8.8485494475983391</v>
      </c>
      <c r="O29" s="72">
        <f>IF(RES_hh_tesh_in!O29=0,0,RES_hh_tesh_in!O29/RES_summary!O$21)</f>
        <v>8.7180017426467487</v>
      </c>
      <c r="P29" s="72">
        <f>IF(RES_hh_tesh_in!P29=0,0,RES_hh_tesh_in!P29/RES_summary!P$21)</f>
        <v>7.9852302047164212</v>
      </c>
      <c r="Q29" s="72">
        <f>IF(RES_hh_tesh_in!Q29=0,0,RES_hh_tesh_in!Q29/RES_summary!Q$21)</f>
        <v>8.0380018516925915</v>
      </c>
      <c r="R29" s="72">
        <f>IF(RES_hh_tesh_in!R29=0,0,RES_hh_tesh_in!R29/RES_summary!R$21)</f>
        <v>8.4073847934445176</v>
      </c>
      <c r="S29" s="72">
        <f>IF(RES_hh_tesh_in!S29=0,0,RES_hh_tesh_in!S29/RES_summary!S$21)</f>
        <v>8.1798679635872276</v>
      </c>
      <c r="T29" s="72">
        <f>IF(RES_hh_tesh_in!T29=0,0,RES_hh_tesh_in!T29/RES_summary!T$21)</f>
        <v>7.6808726598039323</v>
      </c>
      <c r="U29" s="72">
        <f>IF(RES_hh_tesh_in!U29=0,0,RES_hh_tesh_in!U29/RES_summary!U$21)</f>
        <v>7.9762568480868001</v>
      </c>
      <c r="V29" s="72">
        <f>IF(RES_hh_tesh_in!V29=0,0,RES_hh_tesh_in!V29/RES_summary!V$21)</f>
        <v>7.7036354903234594</v>
      </c>
      <c r="W29" s="72">
        <f>IF(RES_hh_tesh_in!W29=0,0,RES_hh_tesh_in!W29/RES_summary!W$21)</f>
        <v>7.9127588737020647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11.610610655258386</v>
      </c>
      <c r="D30" s="72">
        <f>IF(RES_hh_tesh_in!D30=0,0,RES_hh_tesh_in!D30/RES_summary!D$21)</f>
        <v>9.9816263928627418</v>
      </c>
      <c r="E30" s="72">
        <f>IF(RES_hh_tesh_in!E30=0,0,RES_hh_tesh_in!E30/RES_summary!E$21)</f>
        <v>11.808352938477983</v>
      </c>
      <c r="F30" s="72">
        <f>IF(RES_hh_tesh_in!F30=0,0,RES_hh_tesh_in!F30/RES_summary!F$21)</f>
        <v>10.581937320907592</v>
      </c>
      <c r="G30" s="72">
        <f>IF(RES_hh_tesh_in!G30=0,0,RES_hh_tesh_in!G30/RES_summary!G$21)</f>
        <v>10.89709143000607</v>
      </c>
      <c r="H30" s="72">
        <f>IF(RES_hh_tesh_in!H30=0,0,RES_hh_tesh_in!H30/RES_summary!H$21)</f>
        <v>10.370414645521102</v>
      </c>
      <c r="I30" s="72">
        <f>IF(RES_hh_tesh_in!I30=0,0,RES_hh_tesh_in!I30/RES_summary!I$21)</f>
        <v>10.981682654511504</v>
      </c>
      <c r="J30" s="72">
        <f>IF(RES_hh_tesh_in!J30=0,0,RES_hh_tesh_in!J30/RES_summary!J$21)</f>
        <v>10.114386980305614</v>
      </c>
      <c r="K30" s="72">
        <f>IF(RES_hh_tesh_in!K30=0,0,RES_hh_tesh_in!K30/RES_summary!K$21)</f>
        <v>10.944157421252386</v>
      </c>
      <c r="L30" s="72">
        <f>IF(RES_hh_tesh_in!L30=0,0,RES_hh_tesh_in!L30/RES_summary!L$21)</f>
        <v>10.502269841958828</v>
      </c>
      <c r="M30" s="72">
        <f>IF(RES_hh_tesh_in!M30=0,0,RES_hh_tesh_in!M30/RES_summary!M$21)</f>
        <v>9.4053837690216842</v>
      </c>
      <c r="N30" s="72">
        <f>IF(RES_hh_tesh_in!N30=0,0,RES_hh_tesh_in!N30/RES_summary!N$21)</f>
        <v>8.9801823148524509</v>
      </c>
      <c r="O30" s="72">
        <f>IF(RES_hh_tesh_in!O30=0,0,RES_hh_tesh_in!O30/RES_summary!O$21)</f>
        <v>8.4991530456964242</v>
      </c>
      <c r="P30" s="72">
        <f>IF(RES_hh_tesh_in!P30=0,0,RES_hh_tesh_in!P30/RES_summary!P$21)</f>
        <v>8.2896530345691684</v>
      </c>
      <c r="Q30" s="72">
        <f>IF(RES_hh_tesh_in!Q30=0,0,RES_hh_tesh_in!Q30/RES_summary!Q$21)</f>
        <v>7.8695592203067859</v>
      </c>
      <c r="R30" s="72">
        <f>IF(RES_hh_tesh_in!R30=0,0,RES_hh_tesh_in!R30/RES_summary!R$21)</f>
        <v>7.9910040132865356</v>
      </c>
      <c r="S30" s="72">
        <f>IF(RES_hh_tesh_in!S30=0,0,RES_hh_tesh_in!S30/RES_summary!S$21)</f>
        <v>8.4077200898973192</v>
      </c>
      <c r="T30" s="72">
        <f>IF(RES_hh_tesh_in!T30=0,0,RES_hh_tesh_in!T30/RES_summary!T$21)</f>
        <v>8.1475925653413981</v>
      </c>
      <c r="U30" s="72">
        <f>IF(RES_hh_tesh_in!U30=0,0,RES_hh_tesh_in!U30/RES_summary!U$21)</f>
        <v>7.5275612136312757</v>
      </c>
      <c r="V30" s="72">
        <f>IF(RES_hh_tesh_in!V30=0,0,RES_hh_tesh_in!V30/RES_summary!V$21)</f>
        <v>7.739304655552746</v>
      </c>
      <c r="W30" s="72">
        <f>IF(RES_hh_tesh_in!W30=0,0,RES_hh_tesh_in!W30/RES_summary!W$21)</f>
        <v>8.1112839002176038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11.499574966120553</v>
      </c>
      <c r="D31" s="72">
        <f>IF(RES_hh_tesh_in!D31=0,0,RES_hh_tesh_in!D31/RES_summary!D$21)</f>
        <v>9.9989060661432436</v>
      </c>
      <c r="E31" s="72">
        <f>IF(RES_hh_tesh_in!E31=0,0,RES_hh_tesh_in!E31/RES_summary!E$21)</f>
        <v>11.811172399176014</v>
      </c>
      <c r="F31" s="72">
        <f>IF(RES_hh_tesh_in!F31=0,0,RES_hh_tesh_in!F31/RES_summary!F$21)</f>
        <v>10.671393903469969</v>
      </c>
      <c r="G31" s="72">
        <f>IF(RES_hh_tesh_in!G31=0,0,RES_hh_tesh_in!G31/RES_summary!G$21)</f>
        <v>10.759463700705997</v>
      </c>
      <c r="H31" s="72">
        <f>IF(RES_hh_tesh_in!H31=0,0,RES_hh_tesh_in!H31/RES_summary!H$21)</f>
        <v>10.217054004480037</v>
      </c>
      <c r="I31" s="72">
        <f>IF(RES_hh_tesh_in!I31=0,0,RES_hh_tesh_in!I31/RES_summary!I$21)</f>
        <v>11.262889781898586</v>
      </c>
      <c r="J31" s="72">
        <f>IF(RES_hh_tesh_in!J31=0,0,RES_hh_tesh_in!J31/RES_summary!J$21)</f>
        <v>9.9177850031125256</v>
      </c>
      <c r="K31" s="72">
        <f>IF(RES_hh_tesh_in!K31=0,0,RES_hh_tesh_in!K31/RES_summary!K$21)</f>
        <v>10.666570201005751</v>
      </c>
      <c r="L31" s="72">
        <f>IF(RES_hh_tesh_in!L31=0,0,RES_hh_tesh_in!L31/RES_summary!L$21)</f>
        <v>9.9614584926775969</v>
      </c>
      <c r="M31" s="72">
        <f>IF(RES_hh_tesh_in!M31=0,0,RES_hh_tesh_in!M31/RES_summary!M$21)</f>
        <v>9.4929217417214673</v>
      </c>
      <c r="N31" s="72">
        <f>IF(RES_hh_tesh_in!N31=0,0,RES_hh_tesh_in!N31/RES_summary!N$21)</f>
        <v>9.4659930717153475</v>
      </c>
      <c r="O31" s="72">
        <f>IF(RES_hh_tesh_in!O31=0,0,RES_hh_tesh_in!O31/RES_summary!O$21)</f>
        <v>8.4027960786444531</v>
      </c>
      <c r="P31" s="72">
        <f>IF(RES_hh_tesh_in!P31=0,0,RES_hh_tesh_in!P31/RES_summary!P$21)</f>
        <v>8.3561823258350767</v>
      </c>
      <c r="Q31" s="72">
        <f>IF(RES_hh_tesh_in!Q31=0,0,RES_hh_tesh_in!Q31/RES_summary!Q$21)</f>
        <v>8.2383217844226966</v>
      </c>
      <c r="R31" s="72">
        <f>IF(RES_hh_tesh_in!R31=0,0,RES_hh_tesh_in!R31/RES_summary!R$21)</f>
        <v>8.5368680632252119</v>
      </c>
      <c r="S31" s="72">
        <f>IF(RES_hh_tesh_in!S31=0,0,RES_hh_tesh_in!S31/RES_summary!S$21)</f>
        <v>8.0363992213387601</v>
      </c>
      <c r="T31" s="72">
        <f>IF(RES_hh_tesh_in!T31=0,0,RES_hh_tesh_in!T31/RES_summary!T$21)</f>
        <v>7.6496663008584829</v>
      </c>
      <c r="U31" s="72">
        <f>IF(RES_hh_tesh_in!U31=0,0,RES_hh_tesh_in!U31/RES_summary!U$21)</f>
        <v>7.1517235221012294</v>
      </c>
      <c r="V31" s="72">
        <f>IF(RES_hh_tesh_in!V31=0,0,RES_hh_tesh_in!V31/RES_summary!V$21)</f>
        <v>8.0910365606897177</v>
      </c>
      <c r="W31" s="72">
        <f>IF(RES_hh_tesh_in!W31=0,0,RES_hh_tesh_in!W31/RES_summary!W$21)</f>
        <v>7.9456443225586479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9.7348184652505516</v>
      </c>
      <c r="D32" s="77">
        <f>IF(RES_hh_tesh_in!D32=0,0,RES_hh_tesh_in!D32/RES_summary!D$21)</f>
        <v>12.045502762145574</v>
      </c>
      <c r="E32" s="77">
        <f>IF(RES_hh_tesh_in!E32=0,0,RES_hh_tesh_in!E32/RES_summary!E$21)</f>
        <v>8.8953080508358315</v>
      </c>
      <c r="F32" s="77">
        <f>IF(RES_hh_tesh_in!F32=0,0,RES_hh_tesh_in!F32/RES_summary!F$21)</f>
        <v>10.844817042917397</v>
      </c>
      <c r="G32" s="77">
        <f>IF(RES_hh_tesh_in!G32=0,0,RES_hh_tesh_in!G32/RES_summary!G$21)</f>
        <v>11.111339240161538</v>
      </c>
      <c r="H32" s="77">
        <f>IF(RES_hh_tesh_in!H32=0,0,RES_hh_tesh_in!H32/RES_summary!H$21)</f>
        <v>11.668324185086295</v>
      </c>
      <c r="I32" s="77">
        <f>IF(RES_hh_tesh_in!I32=0,0,RES_hh_tesh_in!I32/RES_summary!I$21)</f>
        <v>10.198532278561826</v>
      </c>
      <c r="J32" s="77">
        <f>IF(RES_hh_tesh_in!J32=0,0,RES_hh_tesh_in!J32/RES_summary!J$21)</f>
        <v>11.509436896929133</v>
      </c>
      <c r="K32" s="77">
        <f>IF(RES_hh_tesh_in!K32=0,0,RES_hh_tesh_in!K32/RES_summary!K$21)</f>
        <v>9.4618014456833226</v>
      </c>
      <c r="L32" s="77">
        <f>IF(RES_hh_tesh_in!L32=0,0,RES_hh_tesh_in!L32/RES_summary!L$21)</f>
        <v>9.6269382045135377</v>
      </c>
      <c r="M32" s="77">
        <f>IF(RES_hh_tesh_in!M32=0,0,RES_hh_tesh_in!M32/RES_summary!M$21)</f>
        <v>9.3257285820397957</v>
      </c>
      <c r="N32" s="77">
        <f>IF(RES_hh_tesh_in!N32=0,0,RES_hh_tesh_in!N32/RES_summary!N$21)</f>
        <v>9.077222136400195</v>
      </c>
      <c r="O32" s="77">
        <f>IF(RES_hh_tesh_in!O32=0,0,RES_hh_tesh_in!O32/RES_summary!O$21)</f>
        <v>8.5074117412218602</v>
      </c>
      <c r="P32" s="77">
        <f>IF(RES_hh_tesh_in!P32=0,0,RES_hh_tesh_in!P32/RES_summary!P$21)</f>
        <v>8.2113917033226542</v>
      </c>
      <c r="Q32" s="77">
        <f>IF(RES_hh_tesh_in!Q32=0,0,RES_hh_tesh_in!Q32/RES_summary!Q$21)</f>
        <v>8.2220664355569628</v>
      </c>
      <c r="R32" s="77">
        <f>IF(RES_hh_tesh_in!R32=0,0,RES_hh_tesh_in!R32/RES_summary!R$21)</f>
        <v>8.2057472700478087</v>
      </c>
      <c r="S32" s="77">
        <f>IF(RES_hh_tesh_in!S32=0,0,RES_hh_tesh_in!S32/RES_summary!S$21)</f>
        <v>8.1032890626547101</v>
      </c>
      <c r="T32" s="77">
        <f>IF(RES_hh_tesh_in!T32=0,0,RES_hh_tesh_in!T32/RES_summary!T$21)</f>
        <v>7.9114219290688705</v>
      </c>
      <c r="U32" s="77">
        <f>IF(RES_hh_tesh_in!U32=0,0,RES_hh_tesh_in!U32/RES_summary!U$21)</f>
        <v>7.8398772570687711</v>
      </c>
      <c r="V32" s="77">
        <f>IF(RES_hh_tesh_in!V32=0,0,RES_hh_tesh_in!V32/RES_summary!V$21)</f>
        <v>7.6348507438889763</v>
      </c>
      <c r="W32" s="77">
        <f>IF(RES_hh_tesh_in!W32=0,0,RES_hh_tesh_in!W32/RES_summary!W$21)</f>
        <v>8.179901141461535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14.618858602728027</v>
      </c>
      <c r="D3" s="65">
        <f>IF(RES_hh_emih_in!D3=0,0,RES_hh_emih_in!D3/RES_summary!D$21)</f>
        <v>14.559817233463999</v>
      </c>
      <c r="E3" s="65">
        <f>IF(RES_hh_emih_in!E3=0,0,RES_hh_emih_in!E3/RES_summary!E$21)</f>
        <v>14.084420542269219</v>
      </c>
      <c r="F3" s="65">
        <f>IF(RES_hh_emih_in!F3=0,0,RES_hh_emih_in!F3/RES_summary!F$21)</f>
        <v>12.914362874706335</v>
      </c>
      <c r="G3" s="65">
        <f>IF(RES_hh_emih_in!G3=0,0,RES_hh_emih_in!G3/RES_summary!G$21)</f>
        <v>12.090329592235634</v>
      </c>
      <c r="H3" s="65">
        <f>IF(RES_hh_emih_in!H3=0,0,RES_hh_emih_in!H3/RES_summary!H$21)</f>
        <v>11.13475964918263</v>
      </c>
      <c r="I3" s="65">
        <f>IF(RES_hh_emih_in!I3=0,0,RES_hh_emih_in!I3/RES_summary!I$21)</f>
        <v>9.1671639063125294</v>
      </c>
      <c r="J3" s="65">
        <f>IF(RES_hh_emih_in!J3=0,0,RES_hh_emih_in!J3/RES_summary!J$21)</f>
        <v>11.675212703473575</v>
      </c>
      <c r="K3" s="65">
        <f>IF(RES_hh_emih_in!K3=0,0,RES_hh_emih_in!K3/RES_summary!K$21)</f>
        <v>9.3850967822630604</v>
      </c>
      <c r="L3" s="65">
        <f>IF(RES_hh_emih_in!L3=0,0,RES_hh_emih_in!L3/RES_summary!L$21)</f>
        <v>10.364420203427628</v>
      </c>
      <c r="M3" s="65">
        <f>IF(RES_hh_emih_in!M3=0,0,RES_hh_emih_in!M3/RES_summary!M$21)</f>
        <v>8.8641247585415375</v>
      </c>
      <c r="N3" s="65">
        <f>IF(RES_hh_emih_in!N3=0,0,RES_hh_emih_in!N3/RES_summary!N$21)</f>
        <v>7.7303744337699891</v>
      </c>
      <c r="O3" s="65">
        <f>IF(RES_hh_emih_in!O3=0,0,RES_hh_emih_in!O3/RES_summary!O$21)</f>
        <v>7.9879284019521419</v>
      </c>
      <c r="P3" s="65">
        <f>IF(RES_hh_emih_in!P3=0,0,RES_hh_emih_in!P3/RES_summary!P$21)</f>
        <v>4.9156440989275003</v>
      </c>
      <c r="Q3" s="65">
        <f>IF(RES_hh_emih_in!Q3=0,0,RES_hh_emih_in!Q3/RES_summary!Q$21)</f>
        <v>8.5059853230962048</v>
      </c>
      <c r="R3" s="65">
        <f>IF(RES_hh_emih_in!R3=0,0,RES_hh_emih_in!R3/RES_summary!R$21)</f>
        <v>11.170964589525942</v>
      </c>
      <c r="S3" s="65">
        <f>IF(RES_hh_emih_in!S3=0,0,RES_hh_emih_in!S3/RES_summary!S$21)</f>
        <v>9.8424295957185848</v>
      </c>
      <c r="T3" s="65">
        <f>IF(RES_hh_emih_in!T3=0,0,RES_hh_emih_in!T3/RES_summary!T$21)</f>
        <v>8.3740331439701166</v>
      </c>
      <c r="U3" s="65">
        <f>IF(RES_hh_emih_in!U3=0,0,RES_hh_emih_in!U3/RES_summary!U$21)</f>
        <v>6.9771277091287986</v>
      </c>
      <c r="V3" s="65">
        <f>IF(RES_hh_emih_in!V3=0,0,RES_hh_emih_in!V3/RES_summary!V$21)</f>
        <v>5.9231431408751325</v>
      </c>
      <c r="W3" s="65">
        <f>IF(RES_hh_emih_in!W3=0,0,RES_hh_emih_in!W3/RES_summary!W$21)</f>
        <v>5.5566022042719796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11.870397591215037</v>
      </c>
      <c r="D4" s="69">
        <f>IF(RES_hh_emih_in!D4=0,0,RES_hh_emih_in!D4/RES_summary!D$21)</f>
        <v>12.166628224405288</v>
      </c>
      <c r="E4" s="69">
        <f>IF(RES_hh_emih_in!E4=0,0,RES_hh_emih_in!E4/RES_summary!E$21)</f>
        <v>11.3480003644994</v>
      </c>
      <c r="F4" s="69">
        <f>IF(RES_hh_emih_in!F4=0,0,RES_hh_emih_in!F4/RES_summary!F$21)</f>
        <v>10.612446318669159</v>
      </c>
      <c r="G4" s="69">
        <f>IF(RES_hh_emih_in!G4=0,0,RES_hh_emih_in!G4/RES_summary!G$21)</f>
        <v>8.953589017185525</v>
      </c>
      <c r="H4" s="69">
        <f>IF(RES_hh_emih_in!H4=0,0,RES_hh_emih_in!H4/RES_summary!H$21)</f>
        <v>8.0067891686579351</v>
      </c>
      <c r="I4" s="69">
        <f>IF(RES_hh_emih_in!I4=0,0,RES_hh_emih_in!I4/RES_summary!I$21)</f>
        <v>6.3224839832631092</v>
      </c>
      <c r="J4" s="69">
        <f>IF(RES_hh_emih_in!J4=0,0,RES_hh_emih_in!J4/RES_summary!J$21)</f>
        <v>7.9154306980539291</v>
      </c>
      <c r="K4" s="69">
        <f>IF(RES_hh_emih_in!K4=0,0,RES_hh_emih_in!K4/RES_summary!K$21)</f>
        <v>6.4390014973257621</v>
      </c>
      <c r="L4" s="69">
        <f>IF(RES_hh_emih_in!L4=0,0,RES_hh_emih_in!L4/RES_summary!L$21)</f>
        <v>7.8268250649682543</v>
      </c>
      <c r="M4" s="69">
        <f>IF(RES_hh_emih_in!M4=0,0,RES_hh_emih_in!M4/RES_summary!M$21)</f>
        <v>6.9180608572171272</v>
      </c>
      <c r="N4" s="69">
        <f>IF(RES_hh_emih_in!N4=0,0,RES_hh_emih_in!N4/RES_summary!N$21)</f>
        <v>6.1773530058994162</v>
      </c>
      <c r="O4" s="69">
        <f>IF(RES_hh_emih_in!O4=0,0,RES_hh_emih_in!O4/RES_summary!O$21)</f>
        <v>6.1958086609345067</v>
      </c>
      <c r="P4" s="69">
        <f>IF(RES_hh_emih_in!P4=0,0,RES_hh_emih_in!P4/RES_summary!P$21)</f>
        <v>3.136836084055755</v>
      </c>
      <c r="Q4" s="69">
        <f>IF(RES_hh_emih_in!Q4=0,0,RES_hh_emih_in!Q4/RES_summary!Q$21)</f>
        <v>6.3448336146289144</v>
      </c>
      <c r="R4" s="69">
        <f>IF(RES_hh_emih_in!R4=0,0,RES_hh_emih_in!R4/RES_summary!R$21)</f>
        <v>8.3292889808286272</v>
      </c>
      <c r="S4" s="69">
        <f>IF(RES_hh_emih_in!S4=0,0,RES_hh_emih_in!S4/RES_summary!S$21)</f>
        <v>7.2203489467162107</v>
      </c>
      <c r="T4" s="69">
        <f>IF(RES_hh_emih_in!T4=0,0,RES_hh_emih_in!T4/RES_summary!T$21)</f>
        <v>5.9676527337572312</v>
      </c>
      <c r="U4" s="69">
        <f>IF(RES_hh_emih_in!U4=0,0,RES_hh_emih_in!U4/RES_summary!U$21)</f>
        <v>4.9521012274222747</v>
      </c>
      <c r="V4" s="69">
        <f>IF(RES_hh_emih_in!V4=0,0,RES_hh_emih_in!V4/RES_summary!V$21)</f>
        <v>4.1381158335084285</v>
      </c>
      <c r="W4" s="69">
        <f>IF(RES_hh_emih_in!W4=0,0,RES_hh_emih_in!W4/RES_summary!W$21)</f>
        <v>3.6701487189094459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31.737881060351096</v>
      </c>
      <c r="D5" s="72">
        <f>IF(RES_hh_emih_in!D5=0,0,RES_hh_emih_in!D5/RES_summary!D$21)</f>
        <v>46.122503704278479</v>
      </c>
      <c r="E5" s="72">
        <f>IF(RES_hh_emih_in!E5=0,0,RES_hh_emih_in!E5/RES_summary!E$21)</f>
        <v>60.38470331129782</v>
      </c>
      <c r="F5" s="72">
        <f>IF(RES_hh_emih_in!F5=0,0,RES_hh_emih_in!F5/RES_summary!F$21)</f>
        <v>43.360173787952107</v>
      </c>
      <c r="G5" s="72">
        <f>IF(RES_hh_emih_in!G5=0,0,RES_hh_emih_in!G5/RES_summary!G$21)</f>
        <v>62.655832937094026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30.729135657561141</v>
      </c>
      <c r="L5" s="72">
        <f>IF(RES_hh_emih_in!L5=0,0,RES_hh_emih_in!L5/RES_summary!L$21)</f>
        <v>61.613287930904214</v>
      </c>
      <c r="M5" s="72">
        <f>IF(RES_hh_emih_in!M5=0,0,RES_hh_emih_in!M5/RES_summary!M$21)</f>
        <v>44.315208247416784</v>
      </c>
      <c r="N5" s="72">
        <f>IF(RES_hh_emih_in!N5=0,0,RES_hh_emih_in!N5/RES_summary!N$21)</f>
        <v>36.978313791063655</v>
      </c>
      <c r="O5" s="72">
        <f>IF(RES_hh_emih_in!O5=0,0,RES_hh_emih_in!O5/RES_summary!O$21)</f>
        <v>51.750211995634139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36.512541984749333</v>
      </c>
      <c r="T5" s="72">
        <f>IF(RES_hh_emih_in!T5=0,0,RES_hh_emih_in!T5/RES_summary!T$21)</f>
        <v>25.405428774800505</v>
      </c>
      <c r="U5" s="72">
        <f>IF(RES_hh_emih_in!U5=0,0,RES_hh_emih_in!U5/RES_summary!U$21)</f>
        <v>27.185878085633686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35.860971337444283</v>
      </c>
      <c r="H6" s="72">
        <f>IF(RES_hh_emih_in!H6=0,0,RES_hh_emih_in!H6/RES_summary!H$21)</f>
        <v>42.162999111107723</v>
      </c>
      <c r="I6" s="72">
        <f>IF(RES_hh_emih_in!I6=0,0,RES_hh_emih_in!I6/RES_summary!I$21)</f>
        <v>13.408152182985642</v>
      </c>
      <c r="J6" s="72">
        <f>IF(RES_hh_emih_in!J6=0,0,RES_hh_emih_in!J6/RES_summary!J$21)</f>
        <v>56.426321841158988</v>
      </c>
      <c r="K6" s="72">
        <f>IF(RES_hh_emih_in!K6=0,0,RES_hh_emih_in!K6/RES_summary!K$21)</f>
        <v>30.048536719328467</v>
      </c>
      <c r="L6" s="72">
        <f>IF(RES_hh_emih_in!L6=0,0,RES_hh_emih_in!L6/RES_summary!L$21)</f>
        <v>32.166492588744454</v>
      </c>
      <c r="M6" s="72">
        <f>IF(RES_hh_emih_in!M6=0,0,RES_hh_emih_in!M6/RES_summary!M$21)</f>
        <v>0</v>
      </c>
      <c r="N6" s="72">
        <f>IF(RES_hh_emih_in!N6=0,0,RES_hh_emih_in!N6/RES_summary!N$21)</f>
        <v>30.478299911383978</v>
      </c>
      <c r="O6" s="72">
        <f>IF(RES_hh_emih_in!O6=0,0,RES_hh_emih_in!O6/RES_summary!O$21)</f>
        <v>27.842901391684077</v>
      </c>
      <c r="P6" s="72">
        <f>IF(RES_hh_emih_in!P6=0,0,RES_hh_emih_in!P6/RES_summary!P$21)</f>
        <v>0</v>
      </c>
      <c r="Q6" s="72">
        <f>IF(RES_hh_emih_in!Q6=0,0,RES_hh_emih_in!Q6/RES_summary!Q$21)</f>
        <v>25.394202636074208</v>
      </c>
      <c r="R6" s="72">
        <f>IF(RES_hh_emih_in!R6=0,0,RES_hh_emih_in!R6/RES_summary!R$21)</f>
        <v>22.914931997937913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16.931545780148404</v>
      </c>
      <c r="V6" s="72">
        <f>IF(RES_hh_emih_in!V6=0,0,RES_hh_emih_in!V6/RES_summary!V$21)</f>
        <v>15.643105258878203</v>
      </c>
      <c r="W6" s="72">
        <f>IF(RES_hh_emih_in!W6=0,0,RES_hh_emih_in!W6/RES_summary!W$21)</f>
        <v>14.374579664626417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39.887037056828937</v>
      </c>
      <c r="D7" s="72">
        <f>IF(RES_hh_emih_in!D7=0,0,RES_hh_emih_in!D7/RES_summary!D$21)</f>
        <v>44.9830147125191</v>
      </c>
      <c r="E7" s="72">
        <f>IF(RES_hh_emih_in!E7=0,0,RES_hh_emih_in!E7/RES_summary!E$21)</f>
        <v>46.685022688438934</v>
      </c>
      <c r="F7" s="72">
        <f>IF(RES_hh_emih_in!F7=0,0,RES_hh_emih_in!F7/RES_summary!F$21)</f>
        <v>47.381761914653794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40.54430410865708</v>
      </c>
      <c r="L7" s="72">
        <f>IF(RES_hh_emih_in!L7=0,0,RES_hh_emih_in!L7/RES_summary!L$21)</f>
        <v>42.052600516568326</v>
      </c>
      <c r="M7" s="72">
        <f>IF(RES_hh_emih_in!M7=0,0,RES_hh_emih_in!M7/RES_summary!M$21)</f>
        <v>40.789969565774904</v>
      </c>
      <c r="N7" s="72">
        <f>IF(RES_hh_emih_in!N7=0,0,RES_hh_emih_in!N7/RES_summary!N$21)</f>
        <v>35.808349419980111</v>
      </c>
      <c r="O7" s="72">
        <f>IF(RES_hh_emih_in!O7=0,0,RES_hh_emih_in!O7/RES_summary!O$21)</f>
        <v>32.969204202333756</v>
      </c>
      <c r="P7" s="72">
        <f>IF(RES_hh_emih_in!P7=0,0,RES_hh_emih_in!P7/RES_summary!P$21)</f>
        <v>25.300216075302245</v>
      </c>
      <c r="Q7" s="72">
        <f>IF(RES_hh_emih_in!Q7=0,0,RES_hh_emih_in!Q7/RES_summary!Q$21)</f>
        <v>29.361855408813234</v>
      </c>
      <c r="R7" s="72">
        <f>IF(RES_hh_emih_in!R7=0,0,RES_hh_emih_in!R7/RES_summary!R$21)</f>
        <v>27.602666157849519</v>
      </c>
      <c r="S7" s="72">
        <f>IF(RES_hh_emih_in!S7=0,0,RES_hh_emih_in!S7/RES_summary!S$21)</f>
        <v>26.933134350195026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27.691372244772385</v>
      </c>
      <c r="D8" s="72">
        <f>IF(RES_hh_emih_in!D8=0,0,RES_hh_emih_in!D8/RES_summary!D$21)</f>
        <v>26.640738851110477</v>
      </c>
      <c r="E8" s="72">
        <f>IF(RES_hh_emih_in!E8=0,0,RES_hh_emih_in!E8/RES_summary!E$21)</f>
        <v>30.233763377676322</v>
      </c>
      <c r="F8" s="72">
        <f>IF(RES_hh_emih_in!F8=0,0,RES_hh_emih_in!F8/RES_summary!F$21)</f>
        <v>28.957192814375702</v>
      </c>
      <c r="G8" s="72">
        <f>IF(RES_hh_emih_in!G8=0,0,RES_hh_emih_in!G8/RES_summary!G$21)</f>
        <v>30.591160367001564</v>
      </c>
      <c r="H8" s="72">
        <f>IF(RES_hh_emih_in!H8=0,0,RES_hh_emih_in!H8/RES_summary!H$21)</f>
        <v>27.357860431116766</v>
      </c>
      <c r="I8" s="72">
        <f>IF(RES_hh_emih_in!I8=0,0,RES_hh_emih_in!I8/RES_summary!I$21)</f>
        <v>24.862980872780419</v>
      </c>
      <c r="J8" s="72">
        <f>IF(RES_hh_emih_in!J8=0,0,RES_hh_emih_in!J8/RES_summary!J$21)</f>
        <v>25.849430313445364</v>
      </c>
      <c r="K8" s="72">
        <f>IF(RES_hh_emih_in!K8=0,0,RES_hh_emih_in!K8/RES_summary!K$21)</f>
        <v>26.235528043223411</v>
      </c>
      <c r="L8" s="72">
        <f>IF(RES_hh_emih_in!L8=0,0,RES_hh_emih_in!L8/RES_summary!L$21)</f>
        <v>27.478246930221218</v>
      </c>
      <c r="M8" s="72">
        <f>IF(RES_hh_emih_in!M8=0,0,RES_hh_emih_in!M8/RES_summary!M$21)</f>
        <v>25.21872657805212</v>
      </c>
      <c r="N8" s="72">
        <f>IF(RES_hh_emih_in!N8=0,0,RES_hh_emih_in!N8/RES_summary!N$21)</f>
        <v>23.627483897027261</v>
      </c>
      <c r="O8" s="72">
        <f>IF(RES_hh_emih_in!O8=0,0,RES_hh_emih_in!O8/RES_summary!O$21)</f>
        <v>22.393202694471007</v>
      </c>
      <c r="P8" s="72">
        <f>IF(RES_hh_emih_in!P8=0,0,RES_hh_emih_in!P8/RES_summary!P$21)</f>
        <v>18.515756723227479</v>
      </c>
      <c r="Q8" s="72">
        <f>IF(RES_hh_emih_in!Q8=0,0,RES_hh_emih_in!Q8/RES_summary!Q$21)</f>
        <v>18.612131319427998</v>
      </c>
      <c r="R8" s="72">
        <f>IF(RES_hh_emih_in!R8=0,0,RES_hh_emih_in!R8/RES_summary!R$21)</f>
        <v>18.275061773848638</v>
      </c>
      <c r="S8" s="72">
        <f>IF(RES_hh_emih_in!S8=0,0,RES_hh_emih_in!S8/RES_summary!S$21)</f>
        <v>17.355718352874657</v>
      </c>
      <c r="T8" s="72">
        <f>IF(RES_hh_emih_in!T8=0,0,RES_hh_emih_in!T8/RES_summary!T$21)</f>
        <v>15.592373981078602</v>
      </c>
      <c r="U8" s="72">
        <f>IF(RES_hh_emih_in!U8=0,0,RES_hh_emih_in!U8/RES_summary!U$21)</f>
        <v>14.137267849492035</v>
      </c>
      <c r="V8" s="72">
        <f>IF(RES_hh_emih_in!V8=0,0,RES_hh_emih_in!V8/RES_summary!V$21)</f>
        <v>13.725986030026188</v>
      </c>
      <c r="W8" s="72">
        <f>IF(RES_hh_emih_in!W8=0,0,RES_hh_emih_in!W8/RES_summary!W$21)</f>
        <v>12.258110165098593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1.0007215178297841</v>
      </c>
      <c r="D17" s="69">
        <f>IF(RES_hh_emih_in!D17=0,0,RES_hh_emih_in!D17/RES_summary!D$21)</f>
        <v>1.0566003553695071</v>
      </c>
      <c r="E17" s="69">
        <f>IF(RES_hh_emih_in!E17=0,0,RES_hh_emih_in!E17/RES_summary!E$21)</f>
        <v>1.1282404389999503</v>
      </c>
      <c r="F17" s="69">
        <f>IF(RES_hh_emih_in!F17=0,0,RES_hh_emih_in!F17/RES_summary!F$21)</f>
        <v>1.02500992681797</v>
      </c>
      <c r="G17" s="69">
        <f>IF(RES_hh_emih_in!G17=0,0,RES_hh_emih_in!G17/RES_summary!G$21)</f>
        <v>1.1722146207615403</v>
      </c>
      <c r="H17" s="69">
        <f>IF(RES_hh_emih_in!H17=0,0,RES_hh_emih_in!H17/RES_summary!H$21)</f>
        <v>1.2155601743294675</v>
      </c>
      <c r="I17" s="69">
        <f>IF(RES_hh_emih_in!I17=0,0,RES_hh_emih_in!I17/RES_summary!I$21)</f>
        <v>1.1058579636762205</v>
      </c>
      <c r="J17" s="69">
        <f>IF(RES_hh_emih_in!J17=0,0,RES_hh_emih_in!J17/RES_summary!J$21)</f>
        <v>1.2379194202497346</v>
      </c>
      <c r="K17" s="69">
        <f>IF(RES_hh_emih_in!K17=0,0,RES_hh_emih_in!K17/RES_summary!K$21)</f>
        <v>1.0388850968299457</v>
      </c>
      <c r="L17" s="69">
        <f>IF(RES_hh_emih_in!L17=0,0,RES_hh_emih_in!L17/RES_summary!L$21)</f>
        <v>0.93578284362173403</v>
      </c>
      <c r="M17" s="69">
        <f>IF(RES_hh_emih_in!M17=0,0,RES_hh_emih_in!M17/RES_summary!M$21)</f>
        <v>0.71219550876017712</v>
      </c>
      <c r="N17" s="69">
        <f>IF(RES_hh_emih_in!N17=0,0,RES_hh_emih_in!N17/RES_summary!N$21)</f>
        <v>0.70628352795021443</v>
      </c>
      <c r="O17" s="69">
        <f>IF(RES_hh_emih_in!O17=0,0,RES_hh_emih_in!O17/RES_summary!O$21)</f>
        <v>0.76212486227939802</v>
      </c>
      <c r="P17" s="69">
        <f>IF(RES_hh_emih_in!P17=0,0,RES_hh_emih_in!P17/RES_summary!P$21)</f>
        <v>0.5309869581441472</v>
      </c>
      <c r="Q17" s="69">
        <f>IF(RES_hh_emih_in!Q17=0,0,RES_hh_emih_in!Q17/RES_summary!Q$21)</f>
        <v>0.64904469420571687</v>
      </c>
      <c r="R17" s="69">
        <f>IF(RES_hh_emih_in!R17=0,0,RES_hh_emih_in!R17/RES_summary!R$21)</f>
        <v>1.0550373158045829</v>
      </c>
      <c r="S17" s="69">
        <f>IF(RES_hh_emih_in!S17=0,0,RES_hh_emih_in!S17/RES_summary!S$21)</f>
        <v>1.0177946367392807</v>
      </c>
      <c r="T17" s="69">
        <f>IF(RES_hh_emih_in!T17=0,0,RES_hh_emih_in!T17/RES_summary!T$21)</f>
        <v>1.0295623471411846</v>
      </c>
      <c r="U17" s="69">
        <f>IF(RES_hh_emih_in!U17=0,0,RES_hh_emih_in!U17/RES_summary!U$21)</f>
        <v>0.91301688989661445</v>
      </c>
      <c r="V17" s="69">
        <f>IF(RES_hh_emih_in!V17=0,0,RES_hh_emih_in!V17/RES_summary!V$21)</f>
        <v>0.84189977975025543</v>
      </c>
      <c r="W17" s="69">
        <f>IF(RES_hh_emih_in!W17=0,0,RES_hh_emih_in!W17/RES_summary!W$21)</f>
        <v>0.82633405376000879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5.9288754834191284</v>
      </c>
      <c r="E18" s="72">
        <f>IF(RES_hh_emih_in!E18=0,0,RES_hh_emih_in!E18/RES_summary!E$21)</f>
        <v>7.5283520342610943</v>
      </c>
      <c r="F18" s="72">
        <f>IF(RES_hh_emih_in!F18=0,0,RES_hh_emih_in!F18/RES_summary!F$21)</f>
        <v>5.445415179216913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3.5989379287389083</v>
      </c>
      <c r="L18" s="72">
        <f>IF(RES_hh_emih_in!L18=0,0,RES_hh_emih_in!L18/RES_summary!L$21)</f>
        <v>6.7837198056410921</v>
      </c>
      <c r="M18" s="72">
        <f>IF(RES_hh_emih_in!M18=0,0,RES_hh_emih_in!M18/RES_summary!M$21)</f>
        <v>6.2435266056680616</v>
      </c>
      <c r="N18" s="72">
        <f>IF(RES_hh_emih_in!N18=0,0,RES_hh_emih_in!N18/RES_summary!N$21)</f>
        <v>6.5960194043134681</v>
      </c>
      <c r="O18" s="72">
        <f>IF(RES_hh_emih_in!O18=0,0,RES_hh_emih_in!O18/RES_summary!O$21)</f>
        <v>6.9931955274596644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5.7426747368413524</v>
      </c>
      <c r="T18" s="72">
        <f>IF(RES_hh_emih_in!T18=0,0,RES_hh_emih_in!T18/RES_summary!T$21)</f>
        <v>5.6706104001637341</v>
      </c>
      <c r="U18" s="72">
        <f>IF(RES_hh_emih_in!U18=0,0,RES_hh_emih_in!U18/RES_summary!U$21)</f>
        <v>4.3644191160841483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4.536182757879887</v>
      </c>
      <c r="D19" s="72">
        <f>IF(RES_hh_emih_in!D19=0,0,RES_hh_emih_in!D19/RES_summary!D$21)</f>
        <v>4.4132674802201759</v>
      </c>
      <c r="E19" s="72">
        <f>IF(RES_hh_emih_in!E19=0,0,RES_hh_emih_in!E19/RES_summary!E$21)</f>
        <v>4.6539076513566524</v>
      </c>
      <c r="F19" s="72">
        <f>IF(RES_hh_emih_in!F19=0,0,RES_hh_emih_in!F19/RES_summary!F$21)</f>
        <v>4.6123085417751284</v>
      </c>
      <c r="G19" s="72">
        <f>IF(RES_hh_emih_in!G19=0,0,RES_hh_emih_in!G19/RES_summary!G$21)</f>
        <v>4.5816547266461249</v>
      </c>
      <c r="H19" s="72">
        <f>IF(RES_hh_emih_in!H19=0,0,RES_hh_emih_in!H19/RES_summary!H$21)</f>
        <v>4.6172726491012988</v>
      </c>
      <c r="I19" s="72">
        <f>IF(RES_hh_emih_in!I19=0,0,RES_hh_emih_in!I19/RES_summary!I$21)</f>
        <v>4.4323568336158088</v>
      </c>
      <c r="J19" s="72">
        <f>IF(RES_hh_emih_in!J19=0,0,RES_hh_emih_in!J19/RES_summary!J$21)</f>
        <v>4.8457527701237364</v>
      </c>
      <c r="K19" s="72">
        <f>IF(RES_hh_emih_in!K19=0,0,RES_hh_emih_in!K19/RES_summary!K$21)</f>
        <v>5.1408926917790438</v>
      </c>
      <c r="L19" s="72">
        <f>IF(RES_hh_emih_in!L19=0,0,RES_hh_emih_in!L19/RES_summary!L$21)</f>
        <v>4.7077085254011601</v>
      </c>
      <c r="M19" s="72">
        <f>IF(RES_hh_emih_in!M19=0,0,RES_hh_emih_in!M19/RES_summary!M$21)</f>
        <v>4.1008534794628337</v>
      </c>
      <c r="N19" s="72">
        <f>IF(RES_hh_emih_in!N19=0,0,RES_hh_emih_in!N19/RES_summary!N$21)</f>
        <v>3.8748777101308516</v>
      </c>
      <c r="O19" s="72">
        <f>IF(RES_hh_emih_in!O19=0,0,RES_hh_emih_in!O19/RES_summary!O$21)</f>
        <v>3.7515985428041332</v>
      </c>
      <c r="P19" s="72">
        <f>IF(RES_hh_emih_in!P19=0,0,RES_hh_emih_in!P19/RES_summary!P$21)</f>
        <v>3.3361914343761465</v>
      </c>
      <c r="Q19" s="72">
        <f>IF(RES_hh_emih_in!Q19=0,0,RES_hh_emih_in!Q19/RES_summary!Q$21)</f>
        <v>3.2536229853194163</v>
      </c>
      <c r="R19" s="72">
        <f>IF(RES_hh_emih_in!R19=0,0,RES_hh_emih_in!R19/RES_summary!R$21)</f>
        <v>3.3538251319896233</v>
      </c>
      <c r="S19" s="72">
        <f>IF(RES_hh_emih_in!S19=0,0,RES_hh_emih_in!S19/RES_summary!S$21)</f>
        <v>3.2466242783479484</v>
      </c>
      <c r="T19" s="72">
        <f>IF(RES_hh_emih_in!T19=0,0,RES_hh_emih_in!T19/RES_summary!T$21)</f>
        <v>3.04930231323074</v>
      </c>
      <c r="U19" s="72">
        <f>IF(RES_hh_emih_in!U19=0,0,RES_hh_emih_in!U19/RES_summary!U$21)</f>
        <v>3.1584645067732926</v>
      </c>
      <c r="V19" s="72">
        <f>IF(RES_hh_emih_in!V19=0,0,RES_hh_emih_in!V19/RES_summary!V$21)</f>
        <v>3.0369424241748058</v>
      </c>
      <c r="W19" s="72">
        <f>IF(RES_hh_emih_in!W19=0,0,RES_hh_emih_in!W19/RES_summary!W$21)</f>
        <v>3.0978687662045514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5.3602423424772043</v>
      </c>
      <c r="D20" s="72">
        <f>IF(RES_hh_emih_in!D20=0,0,RES_hh_emih_in!D20/RES_summary!D$21)</f>
        <v>6.2349116663233808</v>
      </c>
      <c r="E20" s="72">
        <f>IF(RES_hh_emih_in!E20=0,0,RES_hh_emih_in!E20/RES_summary!E$21)</f>
        <v>5.8936311756015689</v>
      </c>
      <c r="F20" s="72">
        <f>IF(RES_hh_emih_in!F20=0,0,RES_hh_emih_in!F20/RES_summary!F$21)</f>
        <v>6.1633993121154909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6.0361339463242913</v>
      </c>
      <c r="L20" s="72">
        <f>IF(RES_hh_emih_in!L20=0,0,RES_hh_emih_in!L20/RES_summary!L$21)</f>
        <v>5.9806581525003661</v>
      </c>
      <c r="M20" s="72">
        <f>IF(RES_hh_emih_in!M20=0,0,RES_hh_emih_in!M20/RES_summary!M$21)</f>
        <v>4.7287307751375476</v>
      </c>
      <c r="N20" s="72">
        <f>IF(RES_hh_emih_in!N20=0,0,RES_hh_emih_in!N20/RES_summary!N$21)</f>
        <v>4.9564794355800252</v>
      </c>
      <c r="O20" s="72">
        <f>IF(RES_hh_emih_in!O20=0,0,RES_hh_emih_in!O20/RES_summary!O$21)</f>
        <v>4.8680230151536206</v>
      </c>
      <c r="P20" s="72">
        <f>IF(RES_hh_emih_in!P20=0,0,RES_hh_emih_in!P20/RES_summary!P$21)</f>
        <v>4.4144756322355221</v>
      </c>
      <c r="Q20" s="72">
        <f>IF(RES_hh_emih_in!Q20=0,0,RES_hh_emih_in!Q20/RES_summary!Q$21)</f>
        <v>4.0143218903674702</v>
      </c>
      <c r="R20" s="72">
        <f>IF(RES_hh_emih_in!R20=0,0,RES_hh_emih_in!R20/RES_summary!R$21)</f>
        <v>3.4571496668158126</v>
      </c>
      <c r="S20" s="72">
        <f>IF(RES_hh_emih_in!S20=0,0,RES_hh_emih_in!S20/RES_summary!S$21)</f>
        <v>4.2603211985915506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3.9452553224166707</v>
      </c>
      <c r="D21" s="72">
        <f>IF(RES_hh_emih_in!D21=0,0,RES_hh_emih_in!D21/RES_summary!D$21)</f>
        <v>4.0422191598801751</v>
      </c>
      <c r="E21" s="72">
        <f>IF(RES_hh_emih_in!E21=0,0,RES_hh_emih_in!E21/RES_summary!E$21)</f>
        <v>3.8100599154462205</v>
      </c>
      <c r="F21" s="72">
        <f>IF(RES_hh_emih_in!F21=0,0,RES_hh_emih_in!F21/RES_summary!F$21)</f>
        <v>3.9306722808058536</v>
      </c>
      <c r="G21" s="72">
        <f>IF(RES_hh_emih_in!G21=0,0,RES_hh_emih_in!G21/RES_summary!G$21)</f>
        <v>4.0375013715228176</v>
      </c>
      <c r="H21" s="72">
        <f>IF(RES_hh_emih_in!H21=0,0,RES_hh_emih_in!H21/RES_summary!H$21)</f>
        <v>4.1098340072502504</v>
      </c>
      <c r="I21" s="72">
        <f>IF(RES_hh_emih_in!I21=0,0,RES_hh_emih_in!I21/RES_summary!I$21)</f>
        <v>3.8458644276293272</v>
      </c>
      <c r="J21" s="72">
        <f>IF(RES_hh_emih_in!J21=0,0,RES_hh_emih_in!J21/RES_summary!J$21)</f>
        <v>4.0192545013061736</v>
      </c>
      <c r="K21" s="72">
        <f>IF(RES_hh_emih_in!K21=0,0,RES_hh_emih_in!K21/RES_summary!K$21)</f>
        <v>3.8119967188222437</v>
      </c>
      <c r="L21" s="72">
        <f>IF(RES_hh_emih_in!L21=0,0,RES_hh_emih_in!L21/RES_summary!L$21)</f>
        <v>3.7946491103220081</v>
      </c>
      <c r="M21" s="72">
        <f>IF(RES_hh_emih_in!M21=0,0,RES_hh_emih_in!M21/RES_summary!M$21)</f>
        <v>3.4338221211309032</v>
      </c>
      <c r="N21" s="72">
        <f>IF(RES_hh_emih_in!N21=0,0,RES_hh_emih_in!N21/RES_summary!N$21)</f>
        <v>3.3206774128669054</v>
      </c>
      <c r="O21" s="72">
        <f>IF(RES_hh_emih_in!O21=0,0,RES_hh_emih_in!O21/RES_summary!O$21)</f>
        <v>3.1105601717653419</v>
      </c>
      <c r="P21" s="72">
        <f>IF(RES_hh_emih_in!P21=0,0,RES_hh_emih_in!P21/RES_summary!P$21)</f>
        <v>2.9845309663397965</v>
      </c>
      <c r="Q21" s="72">
        <f>IF(RES_hh_emih_in!Q21=0,0,RES_hh_emih_in!Q21/RES_summary!Q$21)</f>
        <v>2.7014150186353114</v>
      </c>
      <c r="R21" s="72">
        <f>IF(RES_hh_emih_in!R21=0,0,RES_hh_emih_in!R21/RES_summary!R$21)</f>
        <v>2.7825860553779327</v>
      </c>
      <c r="S21" s="72">
        <f>IF(RES_hh_emih_in!S21=0,0,RES_hh_emih_in!S21/RES_summary!S$21)</f>
        <v>2.8206224029192821</v>
      </c>
      <c r="T21" s="72">
        <f>IF(RES_hh_emih_in!T21=0,0,RES_hh_emih_in!T21/RES_summary!T$21)</f>
        <v>2.7286456044801994</v>
      </c>
      <c r="U21" s="72">
        <f>IF(RES_hh_emih_in!U21=0,0,RES_hh_emih_in!U21/RES_summary!U$21)</f>
        <v>2.6653981860815916</v>
      </c>
      <c r="V21" s="72">
        <f>IF(RES_hh_emih_in!V21=0,0,RES_hh_emih_in!V21/RES_summary!V$21)</f>
        <v>2.7011382411970688</v>
      </c>
      <c r="W21" s="72">
        <f>IF(RES_hh_emih_in!W21=0,0,RES_hh_emih_in!W21/RES_summary!W$21)</f>
        <v>2.7885076840521208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1.7477394936832067</v>
      </c>
      <c r="D27" s="69">
        <f>IF(RES_hh_emih_in!D27=0,0,RES_hh_emih_in!D27/RES_summary!D$21)</f>
        <v>1.3365886536892027</v>
      </c>
      <c r="E27" s="69">
        <f>IF(RES_hh_emih_in!E27=0,0,RES_hh_emih_in!E27/RES_summary!E$21)</f>
        <v>1.6081797387698689</v>
      </c>
      <c r="F27" s="69">
        <f>IF(RES_hh_emih_in!F27=0,0,RES_hh_emih_in!F27/RES_summary!F$21)</f>
        <v>1.2769066292192075</v>
      </c>
      <c r="G27" s="69">
        <f>IF(RES_hh_emih_in!G27=0,0,RES_hh_emih_in!G27/RES_summary!G$21)</f>
        <v>1.9645259542885669</v>
      </c>
      <c r="H27" s="69">
        <f>IF(RES_hh_emih_in!H27=0,0,RES_hh_emih_in!H27/RES_summary!H$21)</f>
        <v>1.9124103061952296</v>
      </c>
      <c r="I27" s="69">
        <f>IF(RES_hh_emih_in!I27=0,0,RES_hh_emih_in!I27/RES_summary!I$21)</f>
        <v>1.7388219593731991</v>
      </c>
      <c r="J27" s="69">
        <f>IF(RES_hh_emih_in!J27=0,0,RES_hh_emih_in!J27/RES_summary!J$21)</f>
        <v>2.5218625851699095</v>
      </c>
      <c r="K27" s="69">
        <f>IF(RES_hh_emih_in!K27=0,0,RES_hh_emih_in!K27/RES_summary!K$21)</f>
        <v>1.9072101881073535</v>
      </c>
      <c r="L27" s="69">
        <f>IF(RES_hh_emih_in!L27=0,0,RES_hh_emih_in!L27/RES_summary!L$21)</f>
        <v>1.6018122948376381</v>
      </c>
      <c r="M27" s="69">
        <f>IF(RES_hh_emih_in!M27=0,0,RES_hh_emih_in!M27/RES_summary!M$21)</f>
        <v>1.2338683925642335</v>
      </c>
      <c r="N27" s="69">
        <f>IF(RES_hh_emih_in!N27=0,0,RES_hh_emih_in!N27/RES_summary!N$21)</f>
        <v>0.84673789992035864</v>
      </c>
      <c r="O27" s="69">
        <f>IF(RES_hh_emih_in!O27=0,0,RES_hh_emih_in!O27/RES_summary!O$21)</f>
        <v>1.0299948787382398</v>
      </c>
      <c r="P27" s="69">
        <f>IF(RES_hh_emih_in!P27=0,0,RES_hh_emih_in!P27/RES_summary!P$21)</f>
        <v>1.2478210567275969</v>
      </c>
      <c r="Q27" s="69">
        <f>IF(RES_hh_emih_in!Q27=0,0,RES_hh_emih_in!Q27/RES_summary!Q$21)</f>
        <v>1.5121070142615733</v>
      </c>
      <c r="R27" s="69">
        <f>IF(RES_hh_emih_in!R27=0,0,RES_hh_emih_in!R27/RES_summary!R$21)</f>
        <v>1.7866382928927329</v>
      </c>
      <c r="S27" s="69">
        <f>IF(RES_hh_emih_in!S27=0,0,RES_hh_emih_in!S27/RES_summary!S$21)</f>
        <v>1.6042860122630938</v>
      </c>
      <c r="T27" s="69">
        <f>IF(RES_hh_emih_in!T27=0,0,RES_hh_emih_in!T27/RES_summary!T$21)</f>
        <v>1.3768180630717002</v>
      </c>
      <c r="U27" s="69">
        <f>IF(RES_hh_emih_in!U27=0,0,RES_hh_emih_in!U27/RES_summary!U$21)</f>
        <v>1.11200959180991</v>
      </c>
      <c r="V27" s="69">
        <f>IF(RES_hh_emih_in!V27=0,0,RES_hh_emih_in!V27/RES_summary!V$21)</f>
        <v>0.94312752761644736</v>
      </c>
      <c r="W27" s="69">
        <f>IF(RES_hh_emih_in!W27=0,0,RES_hh_emih_in!W27/RES_summary!W$21)</f>
        <v>1.0601194316025233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4.4345480792850607</v>
      </c>
      <c r="D29" s="72">
        <f>IF(RES_hh_emih_in!D29=0,0,RES_hh_emih_in!D29/RES_summary!D$21)</f>
        <v>3.8762479313648401</v>
      </c>
      <c r="E29" s="72">
        <f>IF(RES_hh_emih_in!E29=0,0,RES_hh_emih_in!E29/RES_summary!E$21)</f>
        <v>4.506115810088688</v>
      </c>
      <c r="F29" s="72">
        <f>IF(RES_hh_emih_in!F29=0,0,RES_hh_emih_in!F29/RES_summary!F$21)</f>
        <v>4.143841826035576</v>
      </c>
      <c r="G29" s="72">
        <f>IF(RES_hh_emih_in!G29=0,0,RES_hh_emih_in!G29/RES_summary!G$21)</f>
        <v>4.1111331979011485</v>
      </c>
      <c r="H29" s="72">
        <f>IF(RES_hh_emih_in!H29=0,0,RES_hh_emih_in!H29/RES_summary!H$21)</f>
        <v>3.9624854339675051</v>
      </c>
      <c r="I29" s="72">
        <f>IF(RES_hh_emih_in!I29=0,0,RES_hh_emih_in!I29/RES_summary!I$21)</f>
        <v>4.0887055045414487</v>
      </c>
      <c r="J29" s="72">
        <f>IF(RES_hh_emih_in!J29=0,0,RES_hh_emih_in!J29/RES_summary!J$21)</f>
        <v>3.9601024371001343</v>
      </c>
      <c r="K29" s="72">
        <f>IF(RES_hh_emih_in!K29=0,0,RES_hh_emih_in!K29/RES_summary!K$21)</f>
        <v>4.5416231629343553</v>
      </c>
      <c r="L29" s="72">
        <f>IF(RES_hh_emih_in!L29=0,0,RES_hh_emih_in!L29/RES_summary!L$21)</f>
        <v>4.0540664274470553</v>
      </c>
      <c r="M29" s="72">
        <f>IF(RES_hh_emih_in!M29=0,0,RES_hh_emih_in!M29/RES_summary!M$21)</f>
        <v>3.5713173603475017</v>
      </c>
      <c r="N29" s="72">
        <f>IF(RES_hh_emih_in!N29=0,0,RES_hh_emih_in!N29/RES_summary!N$21)</f>
        <v>3.3838673096499798</v>
      </c>
      <c r="O29" s="72">
        <f>IF(RES_hh_emih_in!O29=0,0,RES_hh_emih_in!O29/RES_summary!O$21)</f>
        <v>3.3339431821134133</v>
      </c>
      <c r="P29" s="72">
        <f>IF(RES_hh_emih_in!P29=0,0,RES_hh_emih_in!P29/RES_summary!P$21)</f>
        <v>3.0537162740389627</v>
      </c>
      <c r="Q29" s="72">
        <f>IF(RES_hh_emih_in!Q29=0,0,RES_hh_emih_in!Q29/RES_summary!Q$21)</f>
        <v>3.0738972372732833</v>
      </c>
      <c r="R29" s="72">
        <f>IF(RES_hh_emih_in!R29=0,0,RES_hh_emih_in!R29/RES_summary!R$21)</f>
        <v>3.2059883297494558</v>
      </c>
      <c r="S29" s="72">
        <f>IF(RES_hh_emih_in!S29=0,0,RES_hh_emih_in!S29/RES_summary!S$21)</f>
        <v>3.1047515183793055</v>
      </c>
      <c r="T29" s="72">
        <f>IF(RES_hh_emih_in!T29=0,0,RES_hh_emih_in!T29/RES_summary!T$21)</f>
        <v>2.8996510577011594</v>
      </c>
      <c r="U29" s="72">
        <f>IF(RES_hh_emih_in!U29=0,0,RES_hh_emih_in!U29/RES_summary!U$21)</f>
        <v>2.9944594614490043</v>
      </c>
      <c r="V29" s="72">
        <f>IF(RES_hh_emih_in!V29=0,0,RES_hh_emih_in!V29/RES_summary!V$21)</f>
        <v>2.8772513026999302</v>
      </c>
      <c r="W29" s="72">
        <f>IF(RES_hh_emih_in!W29=0,0,RES_hh_emih_in!W29/RES_summary!W$21)</f>
        <v>2.9413635858394724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4.0073235833976923</v>
      </c>
      <c r="D30" s="72">
        <f>IF(RES_hh_emih_in!D30=0,0,RES_hh_emih_in!D30/RES_summary!D$21)</f>
        <v>3.438105839716282</v>
      </c>
      <c r="E30" s="72">
        <f>IF(RES_hh_emih_in!E30=0,0,RES_hh_emih_in!E30/RES_summary!E$21)</f>
        <v>4.0629165077470137</v>
      </c>
      <c r="F30" s="72">
        <f>IF(RES_hh_emih_in!F30=0,0,RES_hh_emih_in!F30/RES_summary!F$21)</f>
        <v>3.6362677793806206</v>
      </c>
      <c r="G30" s="72">
        <f>IF(RES_hh_emih_in!G30=0,0,RES_hh_emih_in!G30/RES_summary!G$21)</f>
        <v>3.73885606231923</v>
      </c>
      <c r="H30" s="72">
        <f>IF(RES_hh_emih_in!H30=0,0,RES_hh_emih_in!H30/RES_summary!H$21)</f>
        <v>3.5525440749110655</v>
      </c>
      <c r="I30" s="72">
        <f>IF(RES_hh_emih_in!I30=0,0,RES_hh_emih_in!I30/RES_summary!I$21)</f>
        <v>3.7585269652691058</v>
      </c>
      <c r="J30" s="72">
        <f>IF(RES_hh_emih_in!J30=0,0,RES_hh_emih_in!J30/RES_summary!J$21)</f>
        <v>3.460362274438598</v>
      </c>
      <c r="K30" s="72">
        <f>IF(RES_hh_emih_in!K30=0,0,RES_hh_emih_in!K30/RES_summary!K$21)</f>
        <v>3.7395688657270085</v>
      </c>
      <c r="L30" s="72">
        <f>IF(RES_hh_emih_in!L30=0,0,RES_hh_emih_in!L30/RES_summary!L$21)</f>
        <v>3.5845024284102727</v>
      </c>
      <c r="M30" s="72">
        <f>IF(RES_hh_emih_in!M30=0,0,RES_hh_emih_in!M30/RES_summary!M$21)</f>
        <v>3.2088594012547209</v>
      </c>
      <c r="N30" s="72">
        <f>IF(RES_hh_emih_in!N30=0,0,RES_hh_emih_in!N30/RES_summary!N$21)</f>
        <v>3.0642812789722593</v>
      </c>
      <c r="O30" s="72">
        <f>IF(RES_hh_emih_in!O30=0,0,RES_hh_emih_in!O30/RES_summary!O$21)</f>
        <v>2.9007971798075496</v>
      </c>
      <c r="P30" s="72">
        <f>IF(RES_hh_emih_in!P30=0,0,RES_hh_emih_in!P30/RES_summary!P$21)</f>
        <v>2.8298238688001671</v>
      </c>
      <c r="Q30" s="72">
        <f>IF(RES_hh_emih_in!Q30=0,0,RES_hh_emih_in!Q30/RES_summary!Q$21)</f>
        <v>2.6868649389639692</v>
      </c>
      <c r="R30" s="72">
        <f>IF(RES_hh_emih_in!R30=0,0,RES_hh_emih_in!R30/RES_summary!R$21)</f>
        <v>2.7172846516897891</v>
      </c>
      <c r="S30" s="72">
        <f>IF(RES_hh_emih_in!S30=0,0,RES_hh_emih_in!S30/RES_summary!S$21)</f>
        <v>2.8400005748605981</v>
      </c>
      <c r="T30" s="72">
        <f>IF(RES_hh_emih_in!T30=0,0,RES_hh_emih_in!T30/RES_summary!T$21)</f>
        <v>2.7309754969887718</v>
      </c>
      <c r="U30" s="72">
        <f>IF(RES_hh_emih_in!U30=0,0,RES_hh_emih_in!U30/RES_summary!U$21)</f>
        <v>2.503216804585441</v>
      </c>
      <c r="V30" s="72">
        <f>IF(RES_hh_emih_in!V30=0,0,RES_hh_emih_in!V30/RES_summary!V$21)</f>
        <v>2.5548399200942464</v>
      </c>
      <c r="W30" s="72">
        <f>IF(RES_hh_emih_in!W30=0,0,RES_hh_emih_in!W30/RES_summary!W$21)</f>
        <v>2.6596550757480499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220.19036965786836</v>
      </c>
      <c r="C3" s="19">
        <f t="shared" ref="C3:V3" si="0">SUM(C4,C9,C12)</f>
        <v>224.80058401219208</v>
      </c>
      <c r="D3" s="19">
        <f t="shared" si="0"/>
        <v>233.56033084721446</v>
      </c>
      <c r="E3" s="19">
        <f t="shared" si="0"/>
        <v>243.85887467627998</v>
      </c>
      <c r="F3" s="19">
        <f t="shared" si="0"/>
        <v>252.97966020624</v>
      </c>
      <c r="G3" s="19">
        <f t="shared" si="0"/>
        <v>261.81700392484703</v>
      </c>
      <c r="H3" s="19">
        <f t="shared" si="0"/>
        <v>268.50616333888689</v>
      </c>
      <c r="I3" s="19">
        <f t="shared" si="0"/>
        <v>274.75818994236124</v>
      </c>
      <c r="J3" s="19">
        <f t="shared" si="0"/>
        <v>281.58031909094456</v>
      </c>
      <c r="K3" s="19">
        <f t="shared" si="0"/>
        <v>286.06210478188439</v>
      </c>
      <c r="L3" s="19">
        <f t="shared" si="0"/>
        <v>288.48641277728325</v>
      </c>
      <c r="M3" s="19">
        <f t="shared" si="0"/>
        <v>288.66755556280395</v>
      </c>
      <c r="N3" s="19">
        <f t="shared" si="0"/>
        <v>289.41451007728324</v>
      </c>
      <c r="O3" s="19">
        <f t="shared" si="0"/>
        <v>290.15872744977167</v>
      </c>
      <c r="P3" s="19">
        <f t="shared" si="0"/>
        <v>290.07977491084461</v>
      </c>
      <c r="Q3" s="19">
        <f t="shared" si="0"/>
        <v>291.9897058377353</v>
      </c>
      <c r="R3" s="19">
        <f t="shared" si="0"/>
        <v>293.79967818328566</v>
      </c>
      <c r="S3" s="19">
        <f t="shared" si="0"/>
        <v>297.4200944552415</v>
      </c>
      <c r="T3" s="19">
        <f t="shared" si="0"/>
        <v>293.27245327893502</v>
      </c>
      <c r="U3" s="19">
        <f t="shared" si="0"/>
        <v>293.94303739256372</v>
      </c>
      <c r="V3" s="19">
        <f t="shared" si="0"/>
        <v>294.59989294895831</v>
      </c>
      <c r="W3" s="19">
        <f t="shared" ref="W3" si="1">SUM(W4,W9,W12)</f>
        <v>305.22312438759189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118.70840330089334</v>
      </c>
      <c r="C4" s="22">
        <f t="shared" ref="C4:V4" si="2">SUM(C5:C8)</f>
        <v>118.45761651642698</v>
      </c>
      <c r="D4" s="22">
        <f t="shared" si="2"/>
        <v>118.27440721572972</v>
      </c>
      <c r="E4" s="22">
        <f t="shared" si="2"/>
        <v>119.48608604941231</v>
      </c>
      <c r="F4" s="22">
        <f t="shared" si="2"/>
        <v>119.85168267473163</v>
      </c>
      <c r="G4" s="22">
        <f t="shared" si="2"/>
        <v>119.58322734659815</v>
      </c>
      <c r="H4" s="22">
        <f t="shared" si="2"/>
        <v>118.67093164538893</v>
      </c>
      <c r="I4" s="22">
        <f t="shared" si="2"/>
        <v>118.07238270225834</v>
      </c>
      <c r="J4" s="22">
        <f t="shared" si="2"/>
        <v>117.67987518743556</v>
      </c>
      <c r="K4" s="22">
        <f t="shared" si="2"/>
        <v>116.77917995044747</v>
      </c>
      <c r="L4" s="22">
        <f t="shared" si="2"/>
        <v>115.05452725584128</v>
      </c>
      <c r="M4" s="22">
        <f t="shared" si="2"/>
        <v>113.0161337145037</v>
      </c>
      <c r="N4" s="22">
        <f t="shared" si="2"/>
        <v>111.5228450063187</v>
      </c>
      <c r="O4" s="22">
        <f t="shared" si="2"/>
        <v>109.50283613070894</v>
      </c>
      <c r="P4" s="22">
        <f t="shared" si="2"/>
        <v>106.62306133595202</v>
      </c>
      <c r="Q4" s="22">
        <f t="shared" si="2"/>
        <v>103.88593056598327</v>
      </c>
      <c r="R4" s="22">
        <f t="shared" si="2"/>
        <v>101.8645247432611</v>
      </c>
      <c r="S4" s="22">
        <f t="shared" si="2"/>
        <v>99.833649187944815</v>
      </c>
      <c r="T4" s="22">
        <f t="shared" si="2"/>
        <v>96.159045894185866</v>
      </c>
      <c r="U4" s="22">
        <f t="shared" si="2"/>
        <v>93.703656371684801</v>
      </c>
      <c r="V4" s="22">
        <f t="shared" si="2"/>
        <v>90.84621339620935</v>
      </c>
      <c r="W4" s="22">
        <f t="shared" ref="W4" si="3">SUM(W5:W8)</f>
        <v>90.306350815996709</v>
      </c>
      <c r="DA4" s="57"/>
    </row>
    <row r="5" spans="1:105" ht="12" customHeight="1" x14ac:dyDescent="0.25">
      <c r="A5" s="28" t="s">
        <v>32</v>
      </c>
      <c r="B5" s="29">
        <f>B18*B70/11630</f>
        <v>63.262707747168491</v>
      </c>
      <c r="C5" s="29">
        <f t="shared" ref="C5:V5" si="4">C18*C70/11630</f>
        <v>63.619942281827122</v>
      </c>
      <c r="D5" s="29">
        <f t="shared" si="4"/>
        <v>63.795538989267023</v>
      </c>
      <c r="E5" s="29">
        <f t="shared" si="4"/>
        <v>64.474907761865595</v>
      </c>
      <c r="F5" s="29">
        <f t="shared" si="4"/>
        <v>64.684816744885907</v>
      </c>
      <c r="G5" s="29">
        <f t="shared" si="4"/>
        <v>64.637192768141588</v>
      </c>
      <c r="H5" s="29">
        <f t="shared" si="4"/>
        <v>64.342029689545257</v>
      </c>
      <c r="I5" s="29">
        <f t="shared" si="4"/>
        <v>64.171342009122768</v>
      </c>
      <c r="J5" s="29">
        <f t="shared" si="4"/>
        <v>64.120333467384839</v>
      </c>
      <c r="K5" s="29">
        <f t="shared" si="4"/>
        <v>63.930096564730036</v>
      </c>
      <c r="L5" s="29">
        <f t="shared" si="4"/>
        <v>63.268521371829998</v>
      </c>
      <c r="M5" s="29">
        <f t="shared" si="4"/>
        <v>62.589335774842631</v>
      </c>
      <c r="N5" s="29">
        <f t="shared" si="4"/>
        <v>62.140149298061836</v>
      </c>
      <c r="O5" s="29">
        <f t="shared" si="4"/>
        <v>61.246229841593589</v>
      </c>
      <c r="P5" s="29">
        <f t="shared" si="4"/>
        <v>60.09378609869497</v>
      </c>
      <c r="Q5" s="29">
        <f t="shared" si="4"/>
        <v>58.641758266866312</v>
      </c>
      <c r="R5" s="29">
        <f t="shared" si="4"/>
        <v>56.707043171830719</v>
      </c>
      <c r="S5" s="29">
        <f t="shared" si="4"/>
        <v>54.781990673855667</v>
      </c>
      <c r="T5" s="29">
        <f t="shared" si="4"/>
        <v>52.797501710407857</v>
      </c>
      <c r="U5" s="29">
        <f t="shared" si="4"/>
        <v>51.085981373978619</v>
      </c>
      <c r="V5" s="29">
        <f t="shared" si="4"/>
        <v>49.919634791689418</v>
      </c>
      <c r="W5" s="29">
        <f t="shared" ref="W5" si="5">W18*W70/11630</f>
        <v>48.375860242819108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42.526141239937338</v>
      </c>
      <c r="C6" s="29">
        <f t="shared" ref="C6:V6" si="6">C19*C71/11630</f>
        <v>41.57026470952119</v>
      </c>
      <c r="D6" s="29">
        <f t="shared" si="6"/>
        <v>41.015923255021718</v>
      </c>
      <c r="E6" s="29">
        <f t="shared" si="6"/>
        <v>41.091491226161907</v>
      </c>
      <c r="F6" s="29">
        <f t="shared" si="6"/>
        <v>40.993641716510595</v>
      </c>
      <c r="G6" s="29">
        <f t="shared" si="6"/>
        <v>40.503651828799988</v>
      </c>
      <c r="H6" s="29">
        <f t="shared" si="6"/>
        <v>39.753846999907829</v>
      </c>
      <c r="I6" s="29">
        <f t="shared" si="6"/>
        <v>38.947955404419695</v>
      </c>
      <c r="J6" s="29">
        <f t="shared" si="6"/>
        <v>38.070728747416481</v>
      </c>
      <c r="K6" s="29">
        <f t="shared" si="6"/>
        <v>36.771924664462517</v>
      </c>
      <c r="L6" s="29">
        <f t="shared" si="6"/>
        <v>35.357759669328992</v>
      </c>
      <c r="M6" s="29">
        <f t="shared" si="6"/>
        <v>33.748717859904765</v>
      </c>
      <c r="N6" s="29">
        <f t="shared" si="6"/>
        <v>32.546485286449546</v>
      </c>
      <c r="O6" s="29">
        <f t="shared" si="6"/>
        <v>31.286340468447651</v>
      </c>
      <c r="P6" s="29">
        <f t="shared" si="6"/>
        <v>29.563911918583457</v>
      </c>
      <c r="Q6" s="29">
        <f t="shared" si="6"/>
        <v>28.22956474168063</v>
      </c>
      <c r="R6" s="29">
        <f t="shared" si="6"/>
        <v>27.993771061136425</v>
      </c>
      <c r="S6" s="29">
        <f t="shared" si="6"/>
        <v>27.677958678842682</v>
      </c>
      <c r="T6" s="29">
        <f t="shared" si="6"/>
        <v>26.407891770265778</v>
      </c>
      <c r="U6" s="29">
        <f t="shared" si="6"/>
        <v>25.734091622385449</v>
      </c>
      <c r="V6" s="29">
        <f t="shared" si="6"/>
        <v>24.3603009174454</v>
      </c>
      <c r="W6" s="29">
        <f t="shared" ref="W6" si="7">W19*W71/11630</f>
        <v>24.422929816475808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4.4620555196658156</v>
      </c>
      <c r="C7" s="29">
        <f t="shared" ref="C7:V7" si="8">C20*C72/11630</f>
        <v>4.6049185552696983</v>
      </c>
      <c r="D7" s="29">
        <f t="shared" si="8"/>
        <v>4.6688676510653835</v>
      </c>
      <c r="E7" s="29">
        <f t="shared" si="8"/>
        <v>4.8090445265468054</v>
      </c>
      <c r="F7" s="29">
        <f t="shared" si="8"/>
        <v>4.8379017373028441</v>
      </c>
      <c r="G7" s="29">
        <f t="shared" si="8"/>
        <v>4.9000785677732814</v>
      </c>
      <c r="H7" s="29">
        <f t="shared" si="8"/>
        <v>4.9290330915696297</v>
      </c>
      <c r="I7" s="29">
        <f t="shared" si="8"/>
        <v>4.9760545531129781</v>
      </c>
      <c r="J7" s="29">
        <f t="shared" si="8"/>
        <v>4.9988191840630893</v>
      </c>
      <c r="K7" s="29">
        <f t="shared" si="8"/>
        <v>4.9635917638402809</v>
      </c>
      <c r="L7" s="29">
        <f t="shared" si="8"/>
        <v>4.9870661644832053</v>
      </c>
      <c r="M7" s="29">
        <f t="shared" si="8"/>
        <v>4.951174431451161</v>
      </c>
      <c r="N7" s="29">
        <f t="shared" si="8"/>
        <v>4.9345936228672329</v>
      </c>
      <c r="O7" s="29">
        <f t="shared" si="8"/>
        <v>4.949315705849707</v>
      </c>
      <c r="P7" s="29">
        <f t="shared" si="8"/>
        <v>4.9598873983670835</v>
      </c>
      <c r="Q7" s="29">
        <f t="shared" si="8"/>
        <v>4.9305486937146554</v>
      </c>
      <c r="R7" s="29">
        <f t="shared" si="8"/>
        <v>5.0263186919678864</v>
      </c>
      <c r="S7" s="29">
        <f t="shared" si="8"/>
        <v>5.050841811493239</v>
      </c>
      <c r="T7" s="29">
        <f t="shared" si="8"/>
        <v>4.8902287347173825</v>
      </c>
      <c r="U7" s="29">
        <f t="shared" si="8"/>
        <v>4.7892165426921975</v>
      </c>
      <c r="V7" s="29">
        <f t="shared" si="8"/>
        <v>4.493532428249293</v>
      </c>
      <c r="W7" s="29">
        <f t="shared" ref="W7" si="9">W20*W72/11630</f>
        <v>4.5120641544803712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8.4574987941216957</v>
      </c>
      <c r="C8" s="29">
        <f t="shared" ref="C8:V8" si="10">C21*C73/11630</f>
        <v>8.6624909698089727</v>
      </c>
      <c r="D8" s="29">
        <f t="shared" si="10"/>
        <v>8.7940773203755889</v>
      </c>
      <c r="E8" s="29">
        <f t="shared" si="10"/>
        <v>9.1106425348380053</v>
      </c>
      <c r="F8" s="29">
        <f t="shared" si="10"/>
        <v>9.3353224760322924</v>
      </c>
      <c r="G8" s="29">
        <f t="shared" si="10"/>
        <v>9.5423041818832974</v>
      </c>
      <c r="H8" s="29">
        <f t="shared" si="10"/>
        <v>9.6460218643662028</v>
      </c>
      <c r="I8" s="29">
        <f t="shared" si="10"/>
        <v>9.9770307356029075</v>
      </c>
      <c r="J8" s="29">
        <f t="shared" si="10"/>
        <v>10.489993788571136</v>
      </c>
      <c r="K8" s="29">
        <f t="shared" si="10"/>
        <v>11.113566957414639</v>
      </c>
      <c r="L8" s="29">
        <f t="shared" si="10"/>
        <v>11.441180050199085</v>
      </c>
      <c r="M8" s="29">
        <f t="shared" si="10"/>
        <v>11.726905648305131</v>
      </c>
      <c r="N8" s="29">
        <f t="shared" si="10"/>
        <v>11.901616798940095</v>
      </c>
      <c r="O8" s="29">
        <f t="shared" si="10"/>
        <v>12.020950114817998</v>
      </c>
      <c r="P8" s="29">
        <f t="shared" si="10"/>
        <v>12.005475920306505</v>
      </c>
      <c r="Q8" s="29">
        <f t="shared" si="10"/>
        <v>12.084058863721676</v>
      </c>
      <c r="R8" s="29">
        <f t="shared" si="10"/>
        <v>12.137391818326064</v>
      </c>
      <c r="S8" s="29">
        <f t="shared" si="10"/>
        <v>12.322858023753225</v>
      </c>
      <c r="T8" s="29">
        <f t="shared" si="10"/>
        <v>12.063423678794846</v>
      </c>
      <c r="U8" s="29">
        <f t="shared" si="10"/>
        <v>12.094366832628527</v>
      </c>
      <c r="V8" s="29">
        <f t="shared" si="10"/>
        <v>12.072745258825242</v>
      </c>
      <c r="W8" s="29">
        <f t="shared" ref="W8" si="11">W21*W73/11630</f>
        <v>12.99549660222142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30.773269174720337</v>
      </c>
      <c r="C9" s="22">
        <f t="shared" ref="C9:V9" si="12">SUM(C10:C11)</f>
        <v>34.088062822322236</v>
      </c>
      <c r="D9" s="22">
        <f t="shared" si="12"/>
        <v>39.605182190703012</v>
      </c>
      <c r="E9" s="22">
        <f t="shared" si="12"/>
        <v>46.081139224464529</v>
      </c>
      <c r="F9" s="22">
        <f t="shared" si="12"/>
        <v>52.459803859220592</v>
      </c>
      <c r="G9" s="22">
        <f t="shared" si="12"/>
        <v>58.837389095017485</v>
      </c>
      <c r="H9" s="22">
        <f t="shared" si="12"/>
        <v>64.800627882878274</v>
      </c>
      <c r="I9" s="22">
        <f t="shared" si="12"/>
        <v>70.647429634724304</v>
      </c>
      <c r="J9" s="22">
        <f t="shared" si="12"/>
        <v>77.205856155910183</v>
      </c>
      <c r="K9" s="22">
        <f t="shared" si="12"/>
        <v>82.98517818634231</v>
      </c>
      <c r="L9" s="22">
        <f t="shared" si="12"/>
        <v>87.136752754658445</v>
      </c>
      <c r="M9" s="22">
        <f t="shared" si="12"/>
        <v>90.804720113469912</v>
      </c>
      <c r="N9" s="22">
        <f t="shared" si="12"/>
        <v>94.498081725824179</v>
      </c>
      <c r="O9" s="22">
        <f t="shared" si="12"/>
        <v>98.36368071540366</v>
      </c>
      <c r="P9" s="22">
        <f t="shared" si="12"/>
        <v>102.45633686302354</v>
      </c>
      <c r="Q9" s="22">
        <f t="shared" si="12"/>
        <v>108.93603061039525</v>
      </c>
      <c r="R9" s="22">
        <f t="shared" si="12"/>
        <v>114.60488767236144</v>
      </c>
      <c r="S9" s="22">
        <f t="shared" si="12"/>
        <v>121.62036111402244</v>
      </c>
      <c r="T9" s="22">
        <f t="shared" si="12"/>
        <v>124.72838354612358</v>
      </c>
      <c r="U9" s="22">
        <f t="shared" si="12"/>
        <v>129.76287081790531</v>
      </c>
      <c r="V9" s="22">
        <f t="shared" si="12"/>
        <v>134.20932911221436</v>
      </c>
      <c r="W9" s="22">
        <f t="shared" ref="W9" si="13">SUM(W10:W11)</f>
        <v>143.36540396771125</v>
      </c>
      <c r="DA9" s="57"/>
    </row>
    <row r="10" spans="1:105" ht="12" customHeight="1" x14ac:dyDescent="0.25">
      <c r="A10" s="28" t="s">
        <v>28</v>
      </c>
      <c r="B10" s="29">
        <f>B23*B75/11630</f>
        <v>24.971174587451635</v>
      </c>
      <c r="C10" s="29">
        <f t="shared" ref="C10:V10" si="14">C23*C75/11630</f>
        <v>27.476493170158182</v>
      </c>
      <c r="D10" s="29">
        <f t="shared" si="14"/>
        <v>31.912196907435639</v>
      </c>
      <c r="E10" s="29">
        <f t="shared" si="14"/>
        <v>36.806995499353285</v>
      </c>
      <c r="F10" s="29">
        <f t="shared" si="14"/>
        <v>41.681727311344908</v>
      </c>
      <c r="G10" s="29">
        <f t="shared" si="14"/>
        <v>46.669454228946087</v>
      </c>
      <c r="H10" s="29">
        <f t="shared" si="14"/>
        <v>51.49736637280941</v>
      </c>
      <c r="I10" s="29">
        <f t="shared" si="14"/>
        <v>56.33926481388324</v>
      </c>
      <c r="J10" s="29">
        <f t="shared" si="14"/>
        <v>61.689376452128592</v>
      </c>
      <c r="K10" s="29">
        <f t="shared" si="14"/>
        <v>66.236161680192254</v>
      </c>
      <c r="L10" s="29">
        <f t="shared" si="14"/>
        <v>68.878542552813556</v>
      </c>
      <c r="M10" s="29">
        <f t="shared" si="14"/>
        <v>71.709835002930205</v>
      </c>
      <c r="N10" s="29">
        <f t="shared" si="14"/>
        <v>74.948972827162635</v>
      </c>
      <c r="O10" s="29">
        <f t="shared" si="14"/>
        <v>78.419149709737098</v>
      </c>
      <c r="P10" s="29">
        <f t="shared" si="14"/>
        <v>81.747811068278907</v>
      </c>
      <c r="Q10" s="29">
        <f t="shared" si="14"/>
        <v>86.292679390813916</v>
      </c>
      <c r="R10" s="29">
        <f t="shared" si="14"/>
        <v>89.360784891294927</v>
      </c>
      <c r="S10" s="29">
        <f t="shared" si="14"/>
        <v>93.060317734664594</v>
      </c>
      <c r="T10" s="29">
        <f t="shared" si="14"/>
        <v>93.587724934116693</v>
      </c>
      <c r="U10" s="29">
        <f t="shared" si="14"/>
        <v>95.383368383523518</v>
      </c>
      <c r="V10" s="29">
        <f t="shared" si="14"/>
        <v>96.596383206033735</v>
      </c>
      <c r="W10" s="29">
        <f t="shared" ref="W10" si="15">W23*W75/11630</f>
        <v>101.50609960379568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5.8020945872687015</v>
      </c>
      <c r="C11" s="29">
        <f t="shared" ref="C11:V11" si="16">C24*C76/11630</f>
        <v>6.6115696521640537</v>
      </c>
      <c r="D11" s="29">
        <f t="shared" si="16"/>
        <v>7.6929852832673697</v>
      </c>
      <c r="E11" s="29">
        <f t="shared" si="16"/>
        <v>9.2741437251112444</v>
      </c>
      <c r="F11" s="29">
        <f t="shared" si="16"/>
        <v>10.778076547875685</v>
      </c>
      <c r="G11" s="29">
        <f t="shared" si="16"/>
        <v>12.167934866071402</v>
      </c>
      <c r="H11" s="29">
        <f t="shared" si="16"/>
        <v>13.303261510068857</v>
      </c>
      <c r="I11" s="29">
        <f t="shared" si="16"/>
        <v>14.308164820841066</v>
      </c>
      <c r="J11" s="29">
        <f t="shared" si="16"/>
        <v>15.516479703781592</v>
      </c>
      <c r="K11" s="29">
        <f t="shared" si="16"/>
        <v>16.749016506150053</v>
      </c>
      <c r="L11" s="29">
        <f t="shared" si="16"/>
        <v>18.258210201844893</v>
      </c>
      <c r="M11" s="29">
        <f t="shared" si="16"/>
        <v>19.094885110539707</v>
      </c>
      <c r="N11" s="29">
        <f t="shared" si="16"/>
        <v>19.549108898661547</v>
      </c>
      <c r="O11" s="29">
        <f t="shared" si="16"/>
        <v>19.944531005666555</v>
      </c>
      <c r="P11" s="29">
        <f t="shared" si="16"/>
        <v>20.708525794744631</v>
      </c>
      <c r="Q11" s="29">
        <f t="shared" si="16"/>
        <v>22.64335121958133</v>
      </c>
      <c r="R11" s="29">
        <f t="shared" si="16"/>
        <v>25.244102781066513</v>
      </c>
      <c r="S11" s="29">
        <f t="shared" si="16"/>
        <v>28.560043379357857</v>
      </c>
      <c r="T11" s="29">
        <f t="shared" si="16"/>
        <v>31.140658612006881</v>
      </c>
      <c r="U11" s="29">
        <f t="shared" si="16"/>
        <v>34.379502434381791</v>
      </c>
      <c r="V11" s="29">
        <f t="shared" si="16"/>
        <v>37.612945906180634</v>
      </c>
      <c r="W11" s="29">
        <f t="shared" ref="W11" si="17">W24*W76/11630</f>
        <v>41.859304363915562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70.70869718225471</v>
      </c>
      <c r="C12" s="22">
        <f t="shared" ref="C12:V12" si="18">SUM(C13:C14)</f>
        <v>72.254904673442866</v>
      </c>
      <c r="D12" s="22">
        <f t="shared" si="18"/>
        <v>75.680741440781716</v>
      </c>
      <c r="E12" s="22">
        <f t="shared" si="18"/>
        <v>78.291649402403138</v>
      </c>
      <c r="F12" s="22">
        <f t="shared" si="18"/>
        <v>80.668173672287764</v>
      </c>
      <c r="G12" s="22">
        <f t="shared" si="18"/>
        <v>83.396387483231379</v>
      </c>
      <c r="H12" s="22">
        <f t="shared" si="18"/>
        <v>85.034603810619657</v>
      </c>
      <c r="I12" s="22">
        <f t="shared" si="18"/>
        <v>86.038377605378571</v>
      </c>
      <c r="J12" s="22">
        <f t="shared" si="18"/>
        <v>86.694587747598803</v>
      </c>
      <c r="K12" s="22">
        <f t="shared" si="18"/>
        <v>86.297746645094577</v>
      </c>
      <c r="L12" s="22">
        <f t="shared" si="18"/>
        <v>86.29513276678351</v>
      </c>
      <c r="M12" s="22">
        <f t="shared" si="18"/>
        <v>84.846701734830333</v>
      </c>
      <c r="N12" s="22">
        <f t="shared" si="18"/>
        <v>83.393583345140343</v>
      </c>
      <c r="O12" s="22">
        <f t="shared" si="18"/>
        <v>82.292210603659058</v>
      </c>
      <c r="P12" s="22">
        <f t="shared" si="18"/>
        <v>81.000376711869052</v>
      </c>
      <c r="Q12" s="22">
        <f t="shared" si="18"/>
        <v>79.167744661356807</v>
      </c>
      <c r="R12" s="22">
        <f t="shared" si="18"/>
        <v>77.330265767663093</v>
      </c>
      <c r="S12" s="22">
        <f t="shared" si="18"/>
        <v>75.966084153274267</v>
      </c>
      <c r="T12" s="22">
        <f t="shared" si="18"/>
        <v>72.385023838625585</v>
      </c>
      <c r="U12" s="22">
        <f t="shared" si="18"/>
        <v>70.476510202973614</v>
      </c>
      <c r="V12" s="22">
        <f t="shared" si="18"/>
        <v>69.544350440534572</v>
      </c>
      <c r="W12" s="22">
        <f t="shared" ref="W12" si="19">SUM(W13:W14)</f>
        <v>71.551369603883927</v>
      </c>
      <c r="DA12" s="57"/>
    </row>
    <row r="13" spans="1:105" ht="12" customHeight="1" x14ac:dyDescent="0.25">
      <c r="A13" s="30" t="s">
        <v>44</v>
      </c>
      <c r="B13" s="31">
        <f>B26*B78/11630</f>
        <v>53.267844698645114</v>
      </c>
      <c r="C13" s="31">
        <f t="shared" ref="C13:V13" si="20">C26*C78/11630</f>
        <v>52.615765875735249</v>
      </c>
      <c r="D13" s="31">
        <f t="shared" si="20"/>
        <v>53.996841933993515</v>
      </c>
      <c r="E13" s="31">
        <f t="shared" si="20"/>
        <v>55.215935711342155</v>
      </c>
      <c r="F13" s="31">
        <f t="shared" si="20"/>
        <v>55.931723739159075</v>
      </c>
      <c r="G13" s="31">
        <f t="shared" si="20"/>
        <v>56.711800453534401</v>
      </c>
      <c r="H13" s="31">
        <f t="shared" si="20"/>
        <v>56.899234431631086</v>
      </c>
      <c r="I13" s="31">
        <f t="shared" si="20"/>
        <v>56.809021081461147</v>
      </c>
      <c r="J13" s="31">
        <f t="shared" si="20"/>
        <v>56.345050690078303</v>
      </c>
      <c r="K13" s="31">
        <f t="shared" si="20"/>
        <v>55.520189190093596</v>
      </c>
      <c r="L13" s="31">
        <f t="shared" si="20"/>
        <v>54.627474696606008</v>
      </c>
      <c r="M13" s="31">
        <f t="shared" si="20"/>
        <v>52.766126074394478</v>
      </c>
      <c r="N13" s="31">
        <f t="shared" si="20"/>
        <v>50.972118630875478</v>
      </c>
      <c r="O13" s="31">
        <f t="shared" si="20"/>
        <v>49.556185705130055</v>
      </c>
      <c r="P13" s="31">
        <f t="shared" si="20"/>
        <v>47.761099076059367</v>
      </c>
      <c r="Q13" s="31">
        <f t="shared" si="20"/>
        <v>45.029743328750762</v>
      </c>
      <c r="R13" s="31">
        <f t="shared" si="20"/>
        <v>42.078150442071092</v>
      </c>
      <c r="S13" s="31">
        <f t="shared" si="20"/>
        <v>40.228550114065854</v>
      </c>
      <c r="T13" s="31">
        <f t="shared" si="20"/>
        <v>36.720712816663834</v>
      </c>
      <c r="U13" s="31">
        <f t="shared" si="20"/>
        <v>33.974773268776232</v>
      </c>
      <c r="V13" s="31">
        <f t="shared" si="20"/>
        <v>32.054779441237606</v>
      </c>
      <c r="W13" s="31">
        <f t="shared" ref="W13" si="21">W26*W78/11630</f>
        <v>32.173206374332622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17.440852483609593</v>
      </c>
      <c r="C14" s="33">
        <f t="shared" ref="C14:V14" si="22">C27*C79/11630</f>
        <v>19.639138797707609</v>
      </c>
      <c r="D14" s="33">
        <f t="shared" si="22"/>
        <v>21.683899506788201</v>
      </c>
      <c r="E14" s="33">
        <f t="shared" si="22"/>
        <v>23.075713691060979</v>
      </c>
      <c r="F14" s="33">
        <f t="shared" si="22"/>
        <v>24.736449933128689</v>
      </c>
      <c r="G14" s="33">
        <f t="shared" si="22"/>
        <v>26.684587029696978</v>
      </c>
      <c r="H14" s="33">
        <f t="shared" si="22"/>
        <v>28.135369378988567</v>
      </c>
      <c r="I14" s="33">
        <f t="shared" si="22"/>
        <v>29.229356523917428</v>
      </c>
      <c r="J14" s="33">
        <f t="shared" si="22"/>
        <v>30.349537057520504</v>
      </c>
      <c r="K14" s="33">
        <f t="shared" si="22"/>
        <v>30.777557455000974</v>
      </c>
      <c r="L14" s="33">
        <f t="shared" si="22"/>
        <v>31.667658070177499</v>
      </c>
      <c r="M14" s="33">
        <f t="shared" si="22"/>
        <v>32.080575660435848</v>
      </c>
      <c r="N14" s="33">
        <f t="shared" si="22"/>
        <v>32.421464714264864</v>
      </c>
      <c r="O14" s="33">
        <f t="shared" si="22"/>
        <v>32.736024898529003</v>
      </c>
      <c r="P14" s="33">
        <f t="shared" si="22"/>
        <v>33.239277635809685</v>
      </c>
      <c r="Q14" s="33">
        <f t="shared" si="22"/>
        <v>34.138001332606038</v>
      </c>
      <c r="R14" s="33">
        <f t="shared" si="22"/>
        <v>35.252115325592001</v>
      </c>
      <c r="S14" s="33">
        <f t="shared" si="22"/>
        <v>35.73753403920842</v>
      </c>
      <c r="T14" s="33">
        <f t="shared" si="22"/>
        <v>35.664311021961751</v>
      </c>
      <c r="U14" s="33">
        <f t="shared" si="22"/>
        <v>36.501736934197382</v>
      </c>
      <c r="V14" s="33">
        <f t="shared" si="22"/>
        <v>37.489570999296966</v>
      </c>
      <c r="W14" s="33">
        <f t="shared" ref="W14" si="23">W27*W79/11630</f>
        <v>39.378163229551312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8124.1103246574421</v>
      </c>
      <c r="C16" s="19">
        <f t="shared" ref="C16:Q16" si="24">SUM(C17,C22,C25)</f>
        <v>8737.5613295428539</v>
      </c>
      <c r="D16" s="19">
        <f t="shared" si="24"/>
        <v>9385.7279331245827</v>
      </c>
      <c r="E16" s="19">
        <f t="shared" si="24"/>
        <v>9866.8088090761539</v>
      </c>
      <c r="F16" s="19">
        <f t="shared" si="24"/>
        <v>10407.279260403182</v>
      </c>
      <c r="G16" s="19">
        <f t="shared" si="24"/>
        <v>11038.173095251901</v>
      </c>
      <c r="H16" s="19">
        <f t="shared" si="24"/>
        <v>11502.447796511373</v>
      </c>
      <c r="I16" s="19">
        <f t="shared" si="24"/>
        <v>11871.770566823476</v>
      </c>
      <c r="J16" s="19">
        <f t="shared" si="24"/>
        <v>12281.592657068206</v>
      </c>
      <c r="K16" s="19">
        <f t="shared" si="24"/>
        <v>12505.519033248547</v>
      </c>
      <c r="L16" s="19">
        <f t="shared" si="24"/>
        <v>12826.82673705458</v>
      </c>
      <c r="M16" s="19">
        <f t="shared" si="24"/>
        <v>12893.890205807293</v>
      </c>
      <c r="N16" s="19">
        <f t="shared" si="24"/>
        <v>12953.529705188379</v>
      </c>
      <c r="O16" s="19">
        <f t="shared" si="24"/>
        <v>13007.034979330199</v>
      </c>
      <c r="P16" s="19">
        <f t="shared" si="24"/>
        <v>13100.809568082634</v>
      </c>
      <c r="Q16" s="19">
        <f t="shared" si="24"/>
        <v>13309.386968935325</v>
      </c>
      <c r="R16" s="19">
        <f t="shared" ref="R16" si="25">SUM(R17,R22,R25)</f>
        <v>13355.971089093511</v>
      </c>
      <c r="S16" s="19">
        <f t="shared" ref="S16" si="26">SUM(S17,S22,S25)</f>
        <v>13250.855515308829</v>
      </c>
      <c r="T16" s="19">
        <f t="shared" ref="T16" si="27">SUM(T17,T22,T25)</f>
        <v>13343.242455952241</v>
      </c>
      <c r="U16" s="19">
        <f t="shared" ref="U16" si="28">SUM(U17,U22,U25)</f>
        <v>13371.864188021837</v>
      </c>
      <c r="V16" s="19">
        <f t="shared" ref="V16:W16" si="29">SUM(V17,V22,V25)</f>
        <v>13409.070863311794</v>
      </c>
      <c r="W16" s="19">
        <f t="shared" si="29"/>
        <v>13174.07831046836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1650.6911562742293</v>
      </c>
      <c r="C17" s="22">
        <f t="shared" ref="C17:Q17" si="30">SUM(C18:C21)</f>
        <v>1640.2381751031151</v>
      </c>
      <c r="D17" s="22">
        <f t="shared" si="30"/>
        <v>1633.9510077078053</v>
      </c>
      <c r="E17" s="22">
        <f t="shared" si="30"/>
        <v>1631.0390894463985</v>
      </c>
      <c r="F17" s="22">
        <f t="shared" si="30"/>
        <v>1619.8419919640673</v>
      </c>
      <c r="G17" s="22">
        <f t="shared" si="30"/>
        <v>1608.3138220989899</v>
      </c>
      <c r="H17" s="22">
        <f t="shared" si="30"/>
        <v>1589.5594295400535</v>
      </c>
      <c r="I17" s="22">
        <f t="shared" si="30"/>
        <v>1576.8100464044462</v>
      </c>
      <c r="J17" s="22">
        <f t="shared" si="30"/>
        <v>1566.8589728724435</v>
      </c>
      <c r="K17" s="22">
        <f t="shared" si="30"/>
        <v>1556.5344889358616</v>
      </c>
      <c r="L17" s="22">
        <f t="shared" si="30"/>
        <v>1536.5345972136579</v>
      </c>
      <c r="M17" s="22">
        <f t="shared" si="30"/>
        <v>1506.6595644215372</v>
      </c>
      <c r="N17" s="22">
        <f t="shared" si="30"/>
        <v>1473.2575108132214</v>
      </c>
      <c r="O17" s="22">
        <f t="shared" si="30"/>
        <v>1434.7779590239293</v>
      </c>
      <c r="P17" s="22">
        <f t="shared" si="30"/>
        <v>1392.0205444408371</v>
      </c>
      <c r="Q17" s="22">
        <f t="shared" si="30"/>
        <v>1347.8396049711523</v>
      </c>
      <c r="R17" s="22">
        <f t="shared" ref="R17" si="31">SUM(R18:R21)</f>
        <v>1318.636369057815</v>
      </c>
      <c r="S17" s="22">
        <f t="shared" ref="S17" si="32">SUM(S18:S21)</f>
        <v>1289.3214896072864</v>
      </c>
      <c r="T17" s="22">
        <f t="shared" ref="T17" si="33">SUM(T18:T21)</f>
        <v>1257.5800473738034</v>
      </c>
      <c r="U17" s="22">
        <f t="shared" ref="U17" si="34">SUM(U18:U21)</f>
        <v>1227.2112960229802</v>
      </c>
      <c r="V17" s="22">
        <f t="shared" ref="V17:W17" si="35">SUM(V18:V21)</f>
        <v>1206.1032531396868</v>
      </c>
      <c r="W17" s="22">
        <f t="shared" si="35"/>
        <v>1182.7710997570848</v>
      </c>
      <c r="DA17" s="57"/>
    </row>
    <row r="18" spans="1:105" ht="12" customHeight="1" x14ac:dyDescent="0.25">
      <c r="A18" s="28" t="s">
        <v>32</v>
      </c>
      <c r="B18" s="29">
        <f>B31*B83/1000000</f>
        <v>83.989188481686043</v>
      </c>
      <c r="C18" s="29">
        <f t="shared" ref="C18:Q18" si="36">C31*C83/1000000</f>
        <v>84.463462184663214</v>
      </c>
      <c r="D18" s="29">
        <f t="shared" si="36"/>
        <v>84.696588863604575</v>
      </c>
      <c r="E18" s="29">
        <f t="shared" si="36"/>
        <v>85.598536218093287</v>
      </c>
      <c r="F18" s="29">
        <f t="shared" si="36"/>
        <v>85.877216751486671</v>
      </c>
      <c r="G18" s="29">
        <f t="shared" si="36"/>
        <v>85.813989942178893</v>
      </c>
      <c r="H18" s="29">
        <f t="shared" si="36"/>
        <v>85.42212389148537</v>
      </c>
      <c r="I18" s="29">
        <f t="shared" si="36"/>
        <v>85.195514562339937</v>
      </c>
      <c r="J18" s="29">
        <f t="shared" si="36"/>
        <v>85.127794318000667</v>
      </c>
      <c r="K18" s="29">
        <f t="shared" si="36"/>
        <v>84.87523094153093</v>
      </c>
      <c r="L18" s="29">
        <f t="shared" si="36"/>
        <v>83.996906798445508</v>
      </c>
      <c r="M18" s="29">
        <f t="shared" si="36"/>
        <v>83.095202632582172</v>
      </c>
      <c r="N18" s="29">
        <f t="shared" si="36"/>
        <v>82.498851179961136</v>
      </c>
      <c r="O18" s="29">
        <f t="shared" si="36"/>
        <v>81.312060851339496</v>
      </c>
      <c r="P18" s="29">
        <f t="shared" si="36"/>
        <v>79.782047069386195</v>
      </c>
      <c r="Q18" s="29">
        <f t="shared" si="36"/>
        <v>77.854297790371632</v>
      </c>
      <c r="R18" s="29">
        <f t="shared" ref="R18:V18" si="37">R31*R83/1000000</f>
        <v>75.285720558035564</v>
      </c>
      <c r="S18" s="29">
        <f t="shared" si="37"/>
        <v>72.72997163663716</v>
      </c>
      <c r="T18" s="29">
        <f t="shared" si="37"/>
        <v>70.095313343840601</v>
      </c>
      <c r="U18" s="29">
        <f t="shared" si="37"/>
        <v>67.823055180293537</v>
      </c>
      <c r="V18" s="29">
        <f t="shared" si="37"/>
        <v>66.274583633258928</v>
      </c>
      <c r="W18" s="29">
        <f t="shared" ref="W18" si="38">W31*W83/1000000</f>
        <v>64.225029066665101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1191.062145896406</v>
      </c>
      <c r="C19" s="29">
        <f t="shared" ref="C19:Q19" si="39">C32*C84/1000000</f>
        <v>1168.7166578456163</v>
      </c>
      <c r="D19" s="29">
        <f t="shared" si="39"/>
        <v>1154.5946452708513</v>
      </c>
      <c r="E19" s="29">
        <f t="shared" si="39"/>
        <v>1137.5714320672723</v>
      </c>
      <c r="F19" s="29">
        <f t="shared" si="39"/>
        <v>1117.4209535013144</v>
      </c>
      <c r="G19" s="29">
        <f t="shared" si="39"/>
        <v>1096.3635587320775</v>
      </c>
      <c r="H19" s="29">
        <f t="shared" si="39"/>
        <v>1072.0861519388163</v>
      </c>
      <c r="I19" s="29">
        <f t="shared" si="39"/>
        <v>1046.9965448163291</v>
      </c>
      <c r="J19" s="29">
        <f t="shared" si="39"/>
        <v>1019.8198889920659</v>
      </c>
      <c r="K19" s="29">
        <f t="shared" si="39"/>
        <v>990.91622459813095</v>
      </c>
      <c r="L19" s="29">
        <f t="shared" si="39"/>
        <v>958.14196541719821</v>
      </c>
      <c r="M19" s="29">
        <f t="shared" si="39"/>
        <v>921.42056003407629</v>
      </c>
      <c r="N19" s="29">
        <f t="shared" si="39"/>
        <v>884.5332368522653</v>
      </c>
      <c r="O19" s="29">
        <f t="shared" si="39"/>
        <v>845.07447250855239</v>
      </c>
      <c r="P19" s="29">
        <f t="shared" si="39"/>
        <v>804.12543941608783</v>
      </c>
      <c r="Q19" s="29">
        <f t="shared" si="39"/>
        <v>762.33843121303528</v>
      </c>
      <c r="R19" s="29">
        <f t="shared" ref="R19:V19" si="40">R32*R84/1000000</f>
        <v>740.10793732671118</v>
      </c>
      <c r="S19" s="29">
        <f t="shared" si="40"/>
        <v>718.61730154657289</v>
      </c>
      <c r="T19" s="29">
        <f t="shared" si="40"/>
        <v>696.87024591298189</v>
      </c>
      <c r="U19" s="29">
        <f t="shared" si="40"/>
        <v>677.52701005688584</v>
      </c>
      <c r="V19" s="29">
        <f t="shared" si="40"/>
        <v>663.54255662059973</v>
      </c>
      <c r="W19" s="29">
        <f t="shared" ref="W19" si="41">W32*W84/1000000</f>
        <v>648.75830621675379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173.29121076538053</v>
      </c>
      <c r="C20" s="29">
        <f t="shared" ref="C20:Q20" si="43">C33*C85/1000000</f>
        <v>179.92385756282991</v>
      </c>
      <c r="D20" s="29">
        <f t="shared" si="43"/>
        <v>184.22491693096816</v>
      </c>
      <c r="E20" s="29">
        <f t="shared" si="43"/>
        <v>189.94953264913428</v>
      </c>
      <c r="F20" s="29">
        <f t="shared" si="43"/>
        <v>193.34564215063324</v>
      </c>
      <c r="G20" s="29">
        <f t="shared" si="43"/>
        <v>198.25372249167066</v>
      </c>
      <c r="H20" s="29">
        <f t="shared" si="43"/>
        <v>201.93000899474464</v>
      </c>
      <c r="I20" s="29">
        <f t="shared" si="43"/>
        <v>206.58045564828953</v>
      </c>
      <c r="J20" s="29">
        <f t="shared" si="43"/>
        <v>210.85475515835697</v>
      </c>
      <c r="K20" s="29">
        <f t="shared" si="43"/>
        <v>213.44829099780546</v>
      </c>
      <c r="L20" s="29">
        <f t="shared" si="43"/>
        <v>218.73501078384402</v>
      </c>
      <c r="M20" s="29">
        <f t="shared" si="43"/>
        <v>219.516567838676</v>
      </c>
      <c r="N20" s="29">
        <f t="shared" si="43"/>
        <v>219.49907731142957</v>
      </c>
      <c r="O20" s="29">
        <f t="shared" si="43"/>
        <v>219.30326232974022</v>
      </c>
      <c r="P20" s="29">
        <f t="shared" si="43"/>
        <v>219.62840546629528</v>
      </c>
      <c r="Q20" s="29">
        <f t="shared" si="43"/>
        <v>217.80726692460081</v>
      </c>
      <c r="R20" s="29">
        <f t="shared" ref="R20:V20" si="44">R33*R85/1000000</f>
        <v>215.73654619784045</v>
      </c>
      <c r="S20" s="29">
        <f t="shared" si="44"/>
        <v>211.84211355791277</v>
      </c>
      <c r="T20" s="29">
        <f t="shared" si="44"/>
        <v>207.96864695577219</v>
      </c>
      <c r="U20" s="29">
        <f t="shared" si="44"/>
        <v>202.48428772241596</v>
      </c>
      <c r="V20" s="29">
        <f t="shared" si="44"/>
        <v>198.21490652287113</v>
      </c>
      <c r="W20" s="29">
        <f t="shared" ref="W20" si="45">W33*W85/1000000</f>
        <v>193.68295514894089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202.34861113075652</v>
      </c>
      <c r="C21" s="29">
        <f t="shared" ref="C21:Q21" si="47">C34*C86/1000000</f>
        <v>207.13419751000563</v>
      </c>
      <c r="D21" s="29">
        <f t="shared" si="47"/>
        <v>210.43485664238111</v>
      </c>
      <c r="E21" s="29">
        <f t="shared" si="47"/>
        <v>217.91958851189861</v>
      </c>
      <c r="F21" s="29">
        <f t="shared" si="47"/>
        <v>223.19817956063292</v>
      </c>
      <c r="G21" s="29">
        <f t="shared" si="47"/>
        <v>227.88255093306259</v>
      </c>
      <c r="H21" s="29">
        <f t="shared" si="47"/>
        <v>230.12114471500709</v>
      </c>
      <c r="I21" s="29">
        <f t="shared" si="47"/>
        <v>238.03753137748777</v>
      </c>
      <c r="J21" s="29">
        <f t="shared" si="47"/>
        <v>251.05653440401994</v>
      </c>
      <c r="K21" s="29">
        <f t="shared" si="47"/>
        <v>267.29474239839431</v>
      </c>
      <c r="L21" s="29">
        <f t="shared" si="47"/>
        <v>275.6607142141703</v>
      </c>
      <c r="M21" s="29">
        <f t="shared" si="47"/>
        <v>282.62723391620295</v>
      </c>
      <c r="N21" s="29">
        <f t="shared" si="47"/>
        <v>286.72634546956544</v>
      </c>
      <c r="O21" s="29">
        <f t="shared" si="47"/>
        <v>289.08816333429706</v>
      </c>
      <c r="P21" s="29">
        <f t="shared" si="47"/>
        <v>288.48465248906774</v>
      </c>
      <c r="Q21" s="29">
        <f t="shared" si="47"/>
        <v>289.83960904314438</v>
      </c>
      <c r="R21" s="29">
        <f t="shared" ref="R21:V21" si="48">R34*R86/1000000</f>
        <v>287.50616497522776</v>
      </c>
      <c r="S21" s="29">
        <f t="shared" si="48"/>
        <v>286.13210286616362</v>
      </c>
      <c r="T21" s="29">
        <f t="shared" si="48"/>
        <v>282.64584116120869</v>
      </c>
      <c r="U21" s="29">
        <f t="shared" si="48"/>
        <v>279.37694306338483</v>
      </c>
      <c r="V21" s="29">
        <f t="shared" si="48"/>
        <v>278.07120636295713</v>
      </c>
      <c r="W21" s="29">
        <f t="shared" ref="W21" si="49">W34*W86/1000000</f>
        <v>276.10480932472512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283.90207907343574</v>
      </c>
      <c r="C22" s="22">
        <f t="shared" ref="C22:Q22" si="50">SUM(C23:C24)</f>
        <v>312.77935952441902</v>
      </c>
      <c r="D22" s="22">
        <f t="shared" si="50"/>
        <v>360.27559764133719</v>
      </c>
      <c r="E22" s="22">
        <f t="shared" si="50"/>
        <v>419.02056277378057</v>
      </c>
      <c r="F22" s="22">
        <f t="shared" si="50"/>
        <v>475.93831064637379</v>
      </c>
      <c r="G22" s="22">
        <f t="shared" si="50"/>
        <v>531.74936730197373</v>
      </c>
      <c r="H22" s="22">
        <f t="shared" si="50"/>
        <v>582.06186167292492</v>
      </c>
      <c r="I22" s="22">
        <f t="shared" si="50"/>
        <v>630.79292941545589</v>
      </c>
      <c r="J22" s="22">
        <f t="shared" si="50"/>
        <v>688.0885478766844</v>
      </c>
      <c r="K22" s="22">
        <f t="shared" si="50"/>
        <v>741.71772973144778</v>
      </c>
      <c r="L22" s="22">
        <f t="shared" si="50"/>
        <v>784.25347015812883</v>
      </c>
      <c r="M22" s="22">
        <f t="shared" si="50"/>
        <v>813.0907192637867</v>
      </c>
      <c r="N22" s="22">
        <f t="shared" si="50"/>
        <v>840.26289164944365</v>
      </c>
      <c r="O22" s="22">
        <f t="shared" si="50"/>
        <v>868.86127142695943</v>
      </c>
      <c r="P22" s="22">
        <f t="shared" si="50"/>
        <v>901.17842985116431</v>
      </c>
      <c r="Q22" s="22">
        <f t="shared" si="50"/>
        <v>955.12640048523963</v>
      </c>
      <c r="R22" s="22">
        <f t="shared" ref="R22" si="51">SUM(R23:R24)</f>
        <v>995.06031290468991</v>
      </c>
      <c r="S22" s="22">
        <f t="shared" ref="S22" si="52">SUM(S23:S24)</f>
        <v>1039.431052792148</v>
      </c>
      <c r="T22" s="22">
        <f t="shared" ref="T22" si="53">SUM(T23:T24)</f>
        <v>1086.2692677979176</v>
      </c>
      <c r="U22" s="22">
        <f t="shared" ref="U22" si="54">SUM(U23:U24)</f>
        <v>1125.0765374414832</v>
      </c>
      <c r="V22" s="22">
        <f t="shared" ref="V22:W22" si="55">SUM(V23:V24)</f>
        <v>1154.9652496082956</v>
      </c>
      <c r="W22" s="22">
        <f t="shared" si="55"/>
        <v>1165.8065553668328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184.18697743792043</v>
      </c>
      <c r="C23" s="29">
        <f t="shared" ref="C23:Q23" si="57">C36*C88/1000000</f>
        <v>201.3366295218222</v>
      </c>
      <c r="D23" s="29">
        <f t="shared" si="57"/>
        <v>232.84363666120362</v>
      </c>
      <c r="E23" s="29">
        <f t="shared" si="57"/>
        <v>267.85776985622095</v>
      </c>
      <c r="F23" s="29">
        <f t="shared" si="57"/>
        <v>302.90224789925594</v>
      </c>
      <c r="G23" s="29">
        <f t="shared" si="57"/>
        <v>339.1220485182406</v>
      </c>
      <c r="H23" s="29">
        <f t="shared" si="57"/>
        <v>374.34028955846043</v>
      </c>
      <c r="I23" s="29">
        <f t="shared" si="57"/>
        <v>410.23484672433312</v>
      </c>
      <c r="J23" s="29">
        <f t="shared" si="57"/>
        <v>451.28537300388189</v>
      </c>
      <c r="K23" s="29">
        <f t="shared" si="57"/>
        <v>488.06977118095591</v>
      </c>
      <c r="L23" s="29">
        <f t="shared" si="57"/>
        <v>510.36809185662588</v>
      </c>
      <c r="M23" s="29">
        <f t="shared" si="57"/>
        <v>529.20180337657348</v>
      </c>
      <c r="N23" s="29">
        <f t="shared" si="57"/>
        <v>551.76839994270233</v>
      </c>
      <c r="O23" s="29">
        <f t="shared" si="57"/>
        <v>576.86173458040821</v>
      </c>
      <c r="P23" s="29">
        <f t="shared" si="57"/>
        <v>600.58260169746188</v>
      </c>
      <c r="Q23" s="29">
        <f t="shared" si="57"/>
        <v>629.38250662137307</v>
      </c>
      <c r="R23" s="29">
        <f t="shared" ref="R23:V23" si="58">R36*R88/1000000</f>
        <v>639.78572635740932</v>
      </c>
      <c r="S23" s="29">
        <f t="shared" si="58"/>
        <v>649.77893595045794</v>
      </c>
      <c r="T23" s="29">
        <f t="shared" si="58"/>
        <v>659.97109850139987</v>
      </c>
      <c r="U23" s="29">
        <f t="shared" si="58"/>
        <v>663.99776159867247</v>
      </c>
      <c r="V23" s="29">
        <f t="shared" si="58"/>
        <v>661.00955740616962</v>
      </c>
      <c r="W23" s="29">
        <f t="shared" ref="W23" si="59">W36*W88/1000000</f>
        <v>649.1307277996749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99.715101635515296</v>
      </c>
      <c r="C24" s="29">
        <f t="shared" ref="C24:Q24" si="61">C37*C89/1000000</f>
        <v>111.4427300025968</v>
      </c>
      <c r="D24" s="29">
        <f t="shared" si="61"/>
        <v>127.43196098013357</v>
      </c>
      <c r="E24" s="29">
        <f t="shared" si="61"/>
        <v>151.16279291755961</v>
      </c>
      <c r="F24" s="29">
        <f t="shared" si="61"/>
        <v>173.03606274711782</v>
      </c>
      <c r="G24" s="29">
        <f t="shared" si="61"/>
        <v>192.62731878373307</v>
      </c>
      <c r="H24" s="29">
        <f t="shared" si="61"/>
        <v>207.72157211446446</v>
      </c>
      <c r="I24" s="29">
        <f t="shared" si="61"/>
        <v>220.55808269112273</v>
      </c>
      <c r="J24" s="29">
        <f t="shared" si="61"/>
        <v>236.80317487280254</v>
      </c>
      <c r="K24" s="29">
        <f t="shared" si="61"/>
        <v>253.64795855049184</v>
      </c>
      <c r="L24" s="29">
        <f t="shared" si="61"/>
        <v>273.88537830150295</v>
      </c>
      <c r="M24" s="29">
        <f t="shared" si="61"/>
        <v>283.88891588721316</v>
      </c>
      <c r="N24" s="29">
        <f t="shared" si="61"/>
        <v>288.49449170674131</v>
      </c>
      <c r="O24" s="29">
        <f t="shared" si="61"/>
        <v>291.99953684655122</v>
      </c>
      <c r="P24" s="29">
        <f t="shared" si="61"/>
        <v>300.59582815370248</v>
      </c>
      <c r="Q24" s="29">
        <f t="shared" si="61"/>
        <v>325.74389386386662</v>
      </c>
      <c r="R24" s="29">
        <f t="shared" ref="R24:V24" si="62">R37*R89/1000000</f>
        <v>355.27458654728053</v>
      </c>
      <c r="S24" s="29">
        <f t="shared" si="62"/>
        <v>389.65211684168992</v>
      </c>
      <c r="T24" s="29">
        <f t="shared" si="62"/>
        <v>426.29816929651759</v>
      </c>
      <c r="U24" s="29">
        <f t="shared" si="62"/>
        <v>461.07877584281084</v>
      </c>
      <c r="V24" s="29">
        <f t="shared" si="62"/>
        <v>493.95569220212599</v>
      </c>
      <c r="W24" s="29">
        <f t="shared" ref="W24" si="63">W37*W89/1000000</f>
        <v>516.67582756715785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6189.5170893097775</v>
      </c>
      <c r="C25" s="22">
        <f t="shared" ref="C25:Q25" si="64">SUM(C26:C27)</f>
        <v>6784.5437949153193</v>
      </c>
      <c r="D25" s="22">
        <f t="shared" si="64"/>
        <v>7391.5013277754406</v>
      </c>
      <c r="E25" s="22">
        <f t="shared" si="64"/>
        <v>7816.7491568559753</v>
      </c>
      <c r="F25" s="22">
        <f t="shared" si="64"/>
        <v>8311.4989577927408</v>
      </c>
      <c r="G25" s="22">
        <f t="shared" si="64"/>
        <v>8898.1099058509371</v>
      </c>
      <c r="H25" s="22">
        <f t="shared" si="64"/>
        <v>9330.8265052983934</v>
      </c>
      <c r="I25" s="22">
        <f t="shared" si="64"/>
        <v>9664.1675910035738</v>
      </c>
      <c r="J25" s="22">
        <f t="shared" si="64"/>
        <v>10026.645136319079</v>
      </c>
      <c r="K25" s="22">
        <f t="shared" si="64"/>
        <v>10207.266814581237</v>
      </c>
      <c r="L25" s="22">
        <f t="shared" si="64"/>
        <v>10506.038669682794</v>
      </c>
      <c r="M25" s="22">
        <f t="shared" si="64"/>
        <v>10574.139922121969</v>
      </c>
      <c r="N25" s="22">
        <f t="shared" si="64"/>
        <v>10640.009302725713</v>
      </c>
      <c r="O25" s="22">
        <f t="shared" si="64"/>
        <v>10703.395748879311</v>
      </c>
      <c r="P25" s="22">
        <f t="shared" si="64"/>
        <v>10807.610593790632</v>
      </c>
      <c r="Q25" s="22">
        <f t="shared" si="64"/>
        <v>11006.420963478933</v>
      </c>
      <c r="R25" s="22">
        <f t="shared" ref="R25" si="65">SUM(R26:R27)</f>
        <v>11042.274407131006</v>
      </c>
      <c r="S25" s="22">
        <f t="shared" ref="S25" si="66">SUM(S26:S27)</f>
        <v>10922.102972909395</v>
      </c>
      <c r="T25" s="22">
        <f t="shared" ref="T25" si="67">SUM(T26:T27)</f>
        <v>10999.393140780519</v>
      </c>
      <c r="U25" s="22">
        <f t="shared" ref="U25" si="68">SUM(U26:U27)</f>
        <v>11019.576354557374</v>
      </c>
      <c r="V25" s="22">
        <f t="shared" ref="V25:W25" si="69">SUM(V26:V27)</f>
        <v>11048.002360563813</v>
      </c>
      <c r="W25" s="22">
        <f t="shared" si="69"/>
        <v>10825.500655344442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1197.6186274846093</v>
      </c>
      <c r="C26" s="31">
        <f t="shared" ref="C26:Q26" si="71">C39*C91/1000000</f>
        <v>1178.0719929151185</v>
      </c>
      <c r="D26" s="31">
        <f t="shared" si="71"/>
        <v>1205.2022283299962</v>
      </c>
      <c r="E26" s="31">
        <f t="shared" si="71"/>
        <v>1229.0809661138082</v>
      </c>
      <c r="F26" s="31">
        <f t="shared" si="71"/>
        <v>1241.3778945484266</v>
      </c>
      <c r="G26" s="31">
        <f t="shared" si="71"/>
        <v>1255.3023181499614</v>
      </c>
      <c r="H26" s="31">
        <f t="shared" si="71"/>
        <v>1255.354829299514</v>
      </c>
      <c r="I26" s="31">
        <f t="shared" si="71"/>
        <v>1249.6596732895314</v>
      </c>
      <c r="J26" s="31">
        <f t="shared" si="71"/>
        <v>1238.663592912407</v>
      </c>
      <c r="K26" s="31">
        <f t="shared" si="71"/>
        <v>1222.0552612441354</v>
      </c>
      <c r="L26" s="31">
        <f t="shared" si="71"/>
        <v>1201.2515473795722</v>
      </c>
      <c r="M26" s="31">
        <f t="shared" si="71"/>
        <v>1156.983028367008</v>
      </c>
      <c r="N26" s="31">
        <f t="shared" si="71"/>
        <v>1115.8284043760686</v>
      </c>
      <c r="O26" s="31">
        <f t="shared" si="71"/>
        <v>1082.3460867863298</v>
      </c>
      <c r="P26" s="31">
        <f t="shared" si="71"/>
        <v>1039.75956492825</v>
      </c>
      <c r="Q26" s="31">
        <f t="shared" si="71"/>
        <v>976.6721735758174</v>
      </c>
      <c r="R26" s="31">
        <f t="shared" ref="R26:V26" si="72">R39*R91/1000000</f>
        <v>906.2205210936263</v>
      </c>
      <c r="S26" s="31">
        <f t="shared" si="72"/>
        <v>840.98515935351566</v>
      </c>
      <c r="T26" s="31">
        <f t="shared" si="72"/>
        <v>772.96563463409154</v>
      </c>
      <c r="U26" s="31">
        <f t="shared" si="72"/>
        <v>707.41957357155354</v>
      </c>
      <c r="V26" s="31">
        <f t="shared" si="72"/>
        <v>656.48207295806492</v>
      </c>
      <c r="W26" s="31">
        <f t="shared" ref="W26" si="73">W39*W91/1000000</f>
        <v>619.29370286567428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4991.8984618251679</v>
      </c>
      <c r="C27" s="33">
        <f t="shared" ref="C27:Q27" si="75">C40*C92/1000000</f>
        <v>5606.471802000201</v>
      </c>
      <c r="D27" s="33">
        <f t="shared" si="75"/>
        <v>6186.299099445444</v>
      </c>
      <c r="E27" s="33">
        <f t="shared" si="75"/>
        <v>6587.6681907421671</v>
      </c>
      <c r="F27" s="33">
        <f t="shared" si="75"/>
        <v>7070.1210632443144</v>
      </c>
      <c r="G27" s="33">
        <f t="shared" si="75"/>
        <v>7642.807587700976</v>
      </c>
      <c r="H27" s="33">
        <f t="shared" si="75"/>
        <v>8075.4716759988796</v>
      </c>
      <c r="I27" s="33">
        <f t="shared" si="75"/>
        <v>8414.5079177140433</v>
      </c>
      <c r="J27" s="33">
        <f t="shared" si="75"/>
        <v>8787.9815434066713</v>
      </c>
      <c r="K27" s="33">
        <f t="shared" si="75"/>
        <v>8985.2115533371016</v>
      </c>
      <c r="L27" s="33">
        <f t="shared" si="75"/>
        <v>9304.7871223032216</v>
      </c>
      <c r="M27" s="33">
        <f t="shared" si="75"/>
        <v>9417.1568937549619</v>
      </c>
      <c r="N27" s="33">
        <f t="shared" si="75"/>
        <v>9524.1808983496448</v>
      </c>
      <c r="O27" s="33">
        <f t="shared" si="75"/>
        <v>9621.0496620929807</v>
      </c>
      <c r="P27" s="33">
        <f t="shared" si="75"/>
        <v>9767.851028862382</v>
      </c>
      <c r="Q27" s="33">
        <f t="shared" si="75"/>
        <v>10029.748789903115</v>
      </c>
      <c r="R27" s="33">
        <f t="shared" ref="R27:V27" si="76">R40*R92/1000000</f>
        <v>10136.05388603738</v>
      </c>
      <c r="S27" s="33">
        <f t="shared" si="76"/>
        <v>10081.11781355588</v>
      </c>
      <c r="T27" s="33">
        <f t="shared" si="76"/>
        <v>10226.427506146429</v>
      </c>
      <c r="U27" s="33">
        <f t="shared" si="76"/>
        <v>10312.156780985821</v>
      </c>
      <c r="V27" s="33">
        <f t="shared" si="76"/>
        <v>10391.520287605748</v>
      </c>
      <c r="W27" s="33">
        <f t="shared" ref="W27" si="77">W40*W92/1000000</f>
        <v>10206.206952478768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1533409.5</v>
      </c>
      <c r="C31" s="34">
        <v>1562578.5</v>
      </c>
      <c r="D31" s="34">
        <v>1592684.1</v>
      </c>
      <c r="E31" s="34">
        <v>1646077.6500000001</v>
      </c>
      <c r="F31" s="34">
        <v>1689174.9000000001</v>
      </c>
      <c r="G31" s="34">
        <v>1728305.25</v>
      </c>
      <c r="H31" s="34">
        <v>1762695.9000000001</v>
      </c>
      <c r="I31" s="34">
        <v>1805802.6</v>
      </c>
      <c r="J31" s="34">
        <v>1858186.05</v>
      </c>
      <c r="K31" s="34">
        <v>1910682.9000000001</v>
      </c>
      <c r="L31" s="34">
        <v>1948620.4500000002</v>
      </c>
      <c r="M31" s="34">
        <v>1990300.2000000002</v>
      </c>
      <c r="N31" s="34">
        <v>2046716.7000000002</v>
      </c>
      <c r="O31" s="34">
        <v>2087311.8</v>
      </c>
      <c r="P31" s="34">
        <v>2123017.0500000003</v>
      </c>
      <c r="Q31" s="34">
        <v>2147195.4</v>
      </c>
      <c r="R31" s="34">
        <v>2149645.0500000003</v>
      </c>
      <c r="S31" s="34">
        <v>2155007.4</v>
      </c>
      <c r="T31" s="34">
        <v>2159826.9</v>
      </c>
      <c r="U31" s="34">
        <v>2160995.5500000003</v>
      </c>
      <c r="V31" s="34">
        <v>2182528.9500000002</v>
      </c>
      <c r="W31" s="34">
        <v>2189254.2000000002</v>
      </c>
      <c r="DA31" s="58" t="s">
        <v>984</v>
      </c>
    </row>
    <row r="32" spans="1:105" ht="12" customHeight="1" x14ac:dyDescent="0.25">
      <c r="A32" s="28" t="s">
        <v>47</v>
      </c>
      <c r="B32" s="34">
        <v>1407100</v>
      </c>
      <c r="C32" s="34">
        <v>1390327</v>
      </c>
      <c r="D32" s="34">
        <v>1390348</v>
      </c>
      <c r="E32" s="34">
        <v>1392562</v>
      </c>
      <c r="F32" s="34">
        <v>1394845</v>
      </c>
      <c r="G32" s="34">
        <v>1399693</v>
      </c>
      <c r="H32" s="34">
        <v>1403595</v>
      </c>
      <c r="I32" s="34">
        <v>1409127</v>
      </c>
      <c r="J32" s="34">
        <v>1416156</v>
      </c>
      <c r="K32" s="34">
        <v>1425089</v>
      </c>
      <c r="L32" s="34">
        <v>1431869</v>
      </c>
      <c r="M32" s="34">
        <v>1435324</v>
      </c>
      <c r="N32" s="34">
        <v>1440096</v>
      </c>
      <c r="O32" s="34">
        <v>1441774</v>
      </c>
      <c r="P32" s="34">
        <v>1441807</v>
      </c>
      <c r="Q32" s="34">
        <v>1441152</v>
      </c>
      <c r="R32" s="34">
        <v>1436275</v>
      </c>
      <c r="S32" s="34">
        <v>1437530</v>
      </c>
      <c r="T32" s="34">
        <v>1431953</v>
      </c>
      <c r="U32" s="34">
        <v>1427552</v>
      </c>
      <c r="V32" s="34">
        <v>1434720</v>
      </c>
      <c r="W32" s="34">
        <v>1434511</v>
      </c>
      <c r="DA32" s="58" t="s">
        <v>985</v>
      </c>
    </row>
    <row r="33" spans="1:105" ht="12" customHeight="1" x14ac:dyDescent="0.25">
      <c r="A33" s="28" t="s">
        <v>46</v>
      </c>
      <c r="B33" s="34">
        <v>92326</v>
      </c>
      <c r="C33" s="34">
        <v>96809</v>
      </c>
      <c r="D33" s="34">
        <v>100336</v>
      </c>
      <c r="E33" s="34">
        <v>105117</v>
      </c>
      <c r="F33" s="34">
        <v>108703</v>
      </c>
      <c r="G33" s="34">
        <v>113449</v>
      </c>
      <c r="H33" s="34">
        <v>117600</v>
      </c>
      <c r="I33" s="34">
        <v>122544</v>
      </c>
      <c r="J33" s="34">
        <v>127496</v>
      </c>
      <c r="K33" s="34">
        <v>131539</v>
      </c>
      <c r="L33" s="34">
        <v>137660</v>
      </c>
      <c r="M33" s="34">
        <v>141212</v>
      </c>
      <c r="N33" s="34">
        <v>145128</v>
      </c>
      <c r="O33" s="34">
        <v>149206</v>
      </c>
      <c r="P33" s="34">
        <v>154451</v>
      </c>
      <c r="Q33" s="34">
        <v>160896</v>
      </c>
      <c r="R33" s="34">
        <v>166920</v>
      </c>
      <c r="S33" s="34">
        <v>172257</v>
      </c>
      <c r="T33" s="34">
        <v>177435</v>
      </c>
      <c r="U33" s="34">
        <v>181903</v>
      </c>
      <c r="V33" s="34">
        <v>188126</v>
      </c>
      <c r="W33" s="34">
        <v>193560</v>
      </c>
      <c r="DA33" s="58" t="s">
        <v>986</v>
      </c>
    </row>
    <row r="34" spans="1:105" ht="12" customHeight="1" x14ac:dyDescent="0.25">
      <c r="A34" s="28" t="s">
        <v>45</v>
      </c>
      <c r="B34" s="34">
        <v>272753</v>
      </c>
      <c r="C34" s="34">
        <v>281081</v>
      </c>
      <c r="D34" s="34">
        <v>288074</v>
      </c>
      <c r="E34" s="34">
        <v>302132</v>
      </c>
      <c r="F34" s="34">
        <v>313457</v>
      </c>
      <c r="G34" s="34">
        <v>324519</v>
      </c>
      <c r="H34" s="34">
        <v>332286</v>
      </c>
      <c r="I34" s="34">
        <v>350862</v>
      </c>
      <c r="J34" s="34">
        <v>380235</v>
      </c>
      <c r="K34" s="34">
        <v>418003</v>
      </c>
      <c r="L34" s="34">
        <v>443162</v>
      </c>
      <c r="M34" s="34">
        <v>467897</v>
      </c>
      <c r="N34" s="34">
        <v>488161</v>
      </c>
      <c r="O34" s="34">
        <v>506539</v>
      </c>
      <c r="P34" s="34">
        <v>520149</v>
      </c>
      <c r="Q34" s="34">
        <v>539099</v>
      </c>
      <c r="R34" s="34">
        <v>544279</v>
      </c>
      <c r="S34" s="34">
        <v>550370</v>
      </c>
      <c r="T34" s="34">
        <v>555070</v>
      </c>
      <c r="U34" s="34">
        <v>559000</v>
      </c>
      <c r="V34" s="34">
        <v>567548</v>
      </c>
      <c r="W34" s="34">
        <v>572728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490620.63073667913</v>
      </c>
      <c r="C36" s="34">
        <v>542393.57440831361</v>
      </c>
      <c r="D36" s="34">
        <v>636793.5714018303</v>
      </c>
      <c r="E36" s="34">
        <v>744043.81569744938</v>
      </c>
      <c r="F36" s="34">
        <v>854401.69739717571</v>
      </c>
      <c r="G36" s="34">
        <v>972772.36271426745</v>
      </c>
      <c r="H36" s="34">
        <v>1093392.4815724166</v>
      </c>
      <c r="I36" s="34">
        <v>1222949.4826271508</v>
      </c>
      <c r="J36" s="34">
        <v>1378083.4867503415</v>
      </c>
      <c r="K36" s="34">
        <v>1527953.1441963091</v>
      </c>
      <c r="L36" s="34">
        <v>1652988.9245186448</v>
      </c>
      <c r="M36" s="34">
        <v>1780927.7478603516</v>
      </c>
      <c r="N36" s="34">
        <v>1939411.7152701756</v>
      </c>
      <c r="O36" s="34">
        <v>2138604.3235106138</v>
      </c>
      <c r="P36" s="34">
        <v>2379597.5605559363</v>
      </c>
      <c r="Q36" s="34">
        <v>2731894.4467512029</v>
      </c>
      <c r="R36" s="34">
        <v>3041982.0254097357</v>
      </c>
      <c r="S36" s="34">
        <v>3353347.6964761694</v>
      </c>
      <c r="T36" s="34">
        <v>3669421.5782262124</v>
      </c>
      <c r="U36" s="34">
        <v>3949340.4946566313</v>
      </c>
      <c r="V36" s="34">
        <v>4187008.4417511015</v>
      </c>
      <c r="W36" s="34">
        <v>4348289.7414501216</v>
      </c>
      <c r="DA36" s="58" t="s">
        <v>988</v>
      </c>
    </row>
    <row r="37" spans="1:105" ht="12" customHeight="1" x14ac:dyDescent="0.25">
      <c r="A37" s="28" t="s">
        <v>27</v>
      </c>
      <c r="B37" s="34">
        <v>254849.75634939669</v>
      </c>
      <c r="C37" s="34">
        <v>290566.23118539061</v>
      </c>
      <c r="D37" s="34">
        <v>342484.3391399422</v>
      </c>
      <c r="E37" s="34">
        <v>421342.9320207648</v>
      </c>
      <c r="F37" s="34">
        <v>501371.81674704293</v>
      </c>
      <c r="G37" s="34">
        <v>581735.92205800209</v>
      </c>
      <c r="H37" s="34">
        <v>655655.06036569388</v>
      </c>
      <c r="I37" s="34">
        <v>727662.51023932861</v>
      </c>
      <c r="J37" s="34">
        <v>824981.3646000775</v>
      </c>
      <c r="K37" s="34">
        <v>933492.46674556274</v>
      </c>
      <c r="L37" s="34">
        <v>1064537.2813117327</v>
      </c>
      <c r="M37" s="34">
        <v>1158430.2629442753</v>
      </c>
      <c r="N37" s="34">
        <v>1240848.2650991292</v>
      </c>
      <c r="O37" s="34">
        <v>1345919.1343898005</v>
      </c>
      <c r="P37" s="34">
        <v>1473387.3093213686</v>
      </c>
      <c r="Q37" s="34">
        <v>1704790.0416452524</v>
      </c>
      <c r="R37" s="34">
        <v>1944976.9523350976</v>
      </c>
      <c r="S37" s="34">
        <v>2196071.3718450055</v>
      </c>
      <c r="T37" s="34">
        <v>2453838.8159404984</v>
      </c>
      <c r="U37" s="34">
        <v>2701477.970718991</v>
      </c>
      <c r="V37" s="34">
        <v>2930516.9861153732</v>
      </c>
      <c r="W37" s="34">
        <v>3099143.4039212605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16505860.270935202</v>
      </c>
      <c r="C39" s="35">
        <v>16256372.618881142</v>
      </c>
      <c r="D39" s="35">
        <v>16791413.997730657</v>
      </c>
      <c r="E39" s="35">
        <v>17347026.997942619</v>
      </c>
      <c r="F39" s="35">
        <v>17892462.881567642</v>
      </c>
      <c r="G39" s="35">
        <v>18506802.514174964</v>
      </c>
      <c r="H39" s="35">
        <v>18991007.546890233</v>
      </c>
      <c r="I39" s="35">
        <v>19512657.497351639</v>
      </c>
      <c r="J39" s="35">
        <v>19979252.337649971</v>
      </c>
      <c r="K39" s="35">
        <v>20471904.397828724</v>
      </c>
      <c r="L39" s="35">
        <v>20975482.058361482</v>
      </c>
      <c r="M39" s="35">
        <v>21116957.216760918</v>
      </c>
      <c r="N39" s="35">
        <v>21278744.076894835</v>
      </c>
      <c r="O39" s="35">
        <v>21391724.238555115</v>
      </c>
      <c r="P39" s="35">
        <v>21520559.288338881</v>
      </c>
      <c r="Q39" s="35">
        <v>21723557.037578303</v>
      </c>
      <c r="R39" s="35">
        <v>21765185.906540465</v>
      </c>
      <c r="S39" s="35">
        <v>21835658.381158318</v>
      </c>
      <c r="T39" s="35">
        <v>22036082.372873191</v>
      </c>
      <c r="U39" s="35">
        <v>22072337.776325371</v>
      </c>
      <c r="V39" s="35">
        <v>22388248.404541638</v>
      </c>
      <c r="W39" s="35">
        <v>22975906.311971314</v>
      </c>
      <c r="DA39" s="59" t="s">
        <v>990</v>
      </c>
    </row>
    <row r="40" spans="1:105" ht="12" customHeight="1" x14ac:dyDescent="0.25">
      <c r="A40" s="32" t="s">
        <v>25</v>
      </c>
      <c r="B40" s="36">
        <v>503641.22635750147</v>
      </c>
      <c r="C40" s="36">
        <v>575558.69420397363</v>
      </c>
      <c r="D40" s="36">
        <v>646116.43744496314</v>
      </c>
      <c r="E40" s="36">
        <v>697856.46869818761</v>
      </c>
      <c r="F40" s="36">
        <v>759054.0264534161</v>
      </c>
      <c r="G40" s="36">
        <v>832579.22744947893</v>
      </c>
      <c r="H40" s="36">
        <v>891014.13690888963</v>
      </c>
      <c r="I40" s="36">
        <v>940174.89746132935</v>
      </c>
      <c r="J40" s="36">
        <v>994844.29029666097</v>
      </c>
      <c r="K40" s="36">
        <v>1028635.2791195929</v>
      </c>
      <c r="L40" s="36">
        <v>1077973.1414679927</v>
      </c>
      <c r="M40" s="36">
        <v>1101670.3440874873</v>
      </c>
      <c r="N40" s="36">
        <v>1126003.9909067438</v>
      </c>
      <c r="O40" s="36">
        <v>1148922.0558824951</v>
      </c>
      <c r="P40" s="36">
        <v>1183481.9177678344</v>
      </c>
      <c r="Q40" s="36">
        <v>1239976.7052146562</v>
      </c>
      <c r="R40" s="36">
        <v>1277240.1580948411</v>
      </c>
      <c r="S40" s="36">
        <v>1302673.5902460848</v>
      </c>
      <c r="T40" s="36">
        <v>1360312.1720460341</v>
      </c>
      <c r="U40" s="36">
        <v>1402707.8320183083</v>
      </c>
      <c r="V40" s="36">
        <v>1450354.6212562008</v>
      </c>
      <c r="W40" s="36">
        <v>1461773.0502174443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109795.29853034625</v>
      </c>
      <c r="D44" s="37">
        <v>111250.50788583723</v>
      </c>
      <c r="E44" s="37">
        <v>135060.40307180188</v>
      </c>
      <c r="F44" s="37">
        <v>125289.40554517042</v>
      </c>
      <c r="G44" s="37">
        <v>121851.18690088997</v>
      </c>
      <c r="H44" s="37">
        <v>117643.5688728129</v>
      </c>
      <c r="I44" s="37">
        <v>126895.12333458755</v>
      </c>
      <c r="J44" s="37">
        <v>136710.82230056054</v>
      </c>
      <c r="K44" s="37">
        <v>137366.63792668027</v>
      </c>
      <c r="L44" s="37">
        <v>123353.24251140747</v>
      </c>
      <c r="M44" s="37">
        <v>127644.85849663336</v>
      </c>
      <c r="N44" s="37">
        <v>142934.55846860027</v>
      </c>
      <c r="O44" s="37">
        <v>127669.66515883175</v>
      </c>
      <c r="P44" s="37">
        <v>123339.90144506632</v>
      </c>
      <c r="Q44" s="37">
        <v>112376.69035219704</v>
      </c>
      <c r="R44" s="37">
        <v>91215.305053221993</v>
      </c>
      <c r="S44" s="37">
        <v>94698.968870189274</v>
      </c>
      <c r="T44" s="37">
        <v>94730.755275165895</v>
      </c>
      <c r="U44" s="37">
        <v>110963.94853034662</v>
      </c>
      <c r="V44" s="37">
        <v>132783.90788583714</v>
      </c>
      <c r="W44" s="37">
        <v>141785.65307180188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68845.807017231826</v>
      </c>
      <c r="D45" s="37">
        <v>86745.194687668467</v>
      </c>
      <c r="E45" s="37">
        <v>90057.8535438939</v>
      </c>
      <c r="F45" s="37">
        <v>91260.967835062882</v>
      </c>
      <c r="G45" s="37">
        <v>94974.724189091474</v>
      </c>
      <c r="H45" s="37">
        <v>95192.311643369263</v>
      </c>
      <c r="I45" s="37">
        <v>98000.921675865771</v>
      </c>
      <c r="J45" s="37">
        <v>100691.74823664129</v>
      </c>
      <c r="K45" s="37">
        <v>103804.98777976143</v>
      </c>
      <c r="L45" s="37">
        <v>102876.83929562592</v>
      </c>
      <c r="M45" s="37">
        <v>100792.50434371457</v>
      </c>
      <c r="N45" s="37">
        <v>103366.18708575494</v>
      </c>
      <c r="O45" s="37">
        <v>101545.09431931842</v>
      </c>
      <c r="P45" s="37">
        <v>101189.43551185238</v>
      </c>
      <c r="Q45" s="37">
        <v>101807.42283514701</v>
      </c>
      <c r="R45" s="37">
        <v>63968.807017231826</v>
      </c>
      <c r="S45" s="37">
        <v>88000.194687668467</v>
      </c>
      <c r="T45" s="37">
        <v>84480.8535438939</v>
      </c>
      <c r="U45" s="37">
        <v>86859.967835062882</v>
      </c>
      <c r="V45" s="37">
        <v>102142.72418909147</v>
      </c>
      <c r="W45" s="37">
        <v>94983.311643369263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10431.400291560814</v>
      </c>
      <c r="D46" s="37">
        <v>9746.8826195014553</v>
      </c>
      <c r="E46" s="37">
        <v>11284.755279425735</v>
      </c>
      <c r="F46" s="37">
        <v>10386.583760541849</v>
      </c>
      <c r="G46" s="37">
        <v>11856.959360732464</v>
      </c>
      <c r="H46" s="37">
        <v>11586.500364451014</v>
      </c>
      <c r="I46" s="37">
        <v>12718.853274376816</v>
      </c>
      <c r="J46" s="37">
        <v>13081.694099282162</v>
      </c>
      <c r="K46" s="37">
        <v>12543.729700677315</v>
      </c>
      <c r="L46" s="37">
        <v>15009.69920091558</v>
      </c>
      <c r="M46" s="37">
        <v>12846.375455563772</v>
      </c>
      <c r="N46" s="37">
        <v>13634.566592971009</v>
      </c>
      <c r="O46" s="37">
        <v>14509.4002915608</v>
      </c>
      <c r="P46" s="37">
        <v>14991.882619501441</v>
      </c>
      <c r="Q46" s="37">
        <v>17729.755279425735</v>
      </c>
      <c r="R46" s="37">
        <v>16410.583760541864</v>
      </c>
      <c r="S46" s="37">
        <v>17193.959360732464</v>
      </c>
      <c r="T46" s="37">
        <v>16764.500364451029</v>
      </c>
      <c r="U46" s="37">
        <v>17186.85327437683</v>
      </c>
      <c r="V46" s="37">
        <v>19304.694099282147</v>
      </c>
      <c r="W46" s="37">
        <v>17977.72970067733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20794.153596273856</v>
      </c>
      <c r="D47" s="37">
        <v>20105.373766968958</v>
      </c>
      <c r="E47" s="37">
        <v>27850.092683350842</v>
      </c>
      <c r="F47" s="37">
        <v>25832.046852593776</v>
      </c>
      <c r="G47" s="37">
        <v>26321.062798889121</v>
      </c>
      <c r="H47" s="37">
        <v>23817.061729745707</v>
      </c>
      <c r="I47" s="37">
        <v>35458.064444180694</v>
      </c>
      <c r="J47" s="37">
        <v>47130.196495342476</v>
      </c>
      <c r="K47" s="37">
        <v>56445.69362075231</v>
      </c>
      <c r="L47" s="37">
        <v>44804.907454039436</v>
      </c>
      <c r="M47" s="37">
        <v>45399.311532760621</v>
      </c>
      <c r="N47" s="37">
        <v>41999.507617653231</v>
      </c>
      <c r="O47" s="37">
        <v>41240.232339465059</v>
      </c>
      <c r="P47" s="37">
        <v>37657.364190343069</v>
      </c>
      <c r="Q47" s="37">
        <v>44243.930877640785</v>
      </c>
      <c r="R47" s="37">
        <v>25974.153596273856</v>
      </c>
      <c r="S47" s="37">
        <v>26196.373766968958</v>
      </c>
      <c r="T47" s="37">
        <v>32550.092683350842</v>
      </c>
      <c r="U47" s="37">
        <v>29762.046852593776</v>
      </c>
      <c r="V47" s="37">
        <v>34869.062798889121</v>
      </c>
      <c r="W47" s="37">
        <v>28997.061729745707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98364.33582060202</v>
      </c>
      <c r="D49" s="37">
        <v>144589.05274482409</v>
      </c>
      <c r="E49" s="37">
        <v>161314.76568089949</v>
      </c>
      <c r="F49" s="37">
        <v>168597.12188593578</v>
      </c>
      <c r="G49" s="37">
        <v>181106.98500622599</v>
      </c>
      <c r="H49" s="37">
        <v>188200.77058974968</v>
      </c>
      <c r="I49" s="37">
        <v>202356.051287496</v>
      </c>
      <c r="J49" s="37">
        <v>233554.40373460855</v>
      </c>
      <c r="K49" s="37">
        <v>248233.99326656968</v>
      </c>
      <c r="L49" s="37">
        <v>269624.83306715963</v>
      </c>
      <c r="M49" s="37">
        <v>289253.58902260615</v>
      </c>
      <c r="N49" s="37">
        <v>327081.0892957598</v>
      </c>
      <c r="O49" s="37">
        <v>380299.59324666415</v>
      </c>
      <c r="P49" s="37">
        <v>429194.00763507234</v>
      </c>
      <c r="Q49" s="37">
        <v>554652.93748276262</v>
      </c>
      <c r="R49" s="37">
        <v>543641.98239314137</v>
      </c>
      <c r="S49" s="37">
        <v>559599.66433300311</v>
      </c>
      <c r="T49" s="37">
        <v>585698.71481720265</v>
      </c>
      <c r="U49" s="37">
        <v>569172.50545302499</v>
      </c>
      <c r="V49" s="37">
        <v>564749.03639023006</v>
      </c>
      <c r="W49" s="37">
        <v>541580.89294568449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83261.452965186385</v>
      </c>
      <c r="D50" s="37">
        <v>101117.02935883251</v>
      </c>
      <c r="E50" s="37">
        <v>129768.99314996088</v>
      </c>
      <c r="F50" s="37">
        <v>132710.30093590968</v>
      </c>
      <c r="G50" s="37">
        <v>134878.14564811258</v>
      </c>
      <c r="H50" s="37">
        <v>157180.59127287817</v>
      </c>
      <c r="I50" s="37">
        <v>173124.47923246725</v>
      </c>
      <c r="J50" s="37">
        <v>227087.84751070978</v>
      </c>
      <c r="K50" s="37">
        <v>241221.40308139485</v>
      </c>
      <c r="L50" s="37">
        <v>265922.96021428262</v>
      </c>
      <c r="M50" s="37">
        <v>251073.57290542079</v>
      </c>
      <c r="N50" s="37">
        <v>255542.48138732114</v>
      </c>
      <c r="O50" s="37">
        <v>332158.71680138109</v>
      </c>
      <c r="P50" s="37">
        <v>368689.57801296283</v>
      </c>
      <c r="Q50" s="37">
        <v>497325.69253816642</v>
      </c>
      <c r="R50" s="37">
        <v>491260.48359526601</v>
      </c>
      <c r="S50" s="37">
        <v>506636.90089722909</v>
      </c>
      <c r="T50" s="37">
        <v>589926.16089687403</v>
      </c>
      <c r="U50" s="37">
        <v>616328.73279145546</v>
      </c>
      <c r="V50" s="37">
        <v>726364.70793454861</v>
      </c>
      <c r="W50" s="37">
        <v>659886.9014011533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3723696.73291081</v>
      </c>
      <c r="D52" s="38">
        <v>4545405.1200770754</v>
      </c>
      <c r="E52" s="38">
        <v>4631120.3828517944</v>
      </c>
      <c r="F52" s="38">
        <v>4525539.710791517</v>
      </c>
      <c r="G52" s="38">
        <v>4541980.3469213508</v>
      </c>
      <c r="H52" s="38">
        <v>4566154.9182405006</v>
      </c>
      <c r="I52" s="38">
        <v>5058740.9603971615</v>
      </c>
      <c r="J52" s="38">
        <v>5031206.8245819267</v>
      </c>
      <c r="K52" s="38">
        <v>5053767.6733317822</v>
      </c>
      <c r="L52" s="38">
        <v>5160032.435346406</v>
      </c>
      <c r="M52" s="38">
        <v>4908762.696531713</v>
      </c>
      <c r="N52" s="38">
        <v>4495138.8196979947</v>
      </c>
      <c r="O52" s="38">
        <v>3352142.825734701</v>
      </c>
      <c r="P52" s="38">
        <v>3344151.4533144161</v>
      </c>
      <c r="Q52" s="38">
        <v>3977407.0707951896</v>
      </c>
      <c r="R52" s="38">
        <v>3140351.1928780675</v>
      </c>
      <c r="S52" s="38">
        <v>2522392.6588589959</v>
      </c>
      <c r="T52" s="38">
        <v>2500743.4734743088</v>
      </c>
      <c r="U52" s="38">
        <v>1998797.7519380301</v>
      </c>
      <c r="V52" s="38">
        <v>1936203.0996711589</v>
      </c>
      <c r="W52" s="38">
        <v>1926934.2005835027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131170.27692690789</v>
      </c>
      <c r="D53" s="39">
        <v>130832.35327868891</v>
      </c>
      <c r="E53" s="39">
        <v>113054.06296883302</v>
      </c>
      <c r="F53" s="39">
        <v>123568.93573463452</v>
      </c>
      <c r="G53" s="39">
        <v>136972.15893048327</v>
      </c>
      <c r="H53" s="39">
        <v>122975.99547584075</v>
      </c>
      <c r="I53" s="39">
        <v>114814.84263602493</v>
      </c>
      <c r="J53" s="39">
        <v>121455.66434524779</v>
      </c>
      <c r="K53" s="39">
        <v>164961.26574983983</v>
      </c>
      <c r="L53" s="39">
        <v>180170.21562708868</v>
      </c>
      <c r="M53" s="39">
        <v>136751.26558832766</v>
      </c>
      <c r="N53" s="39">
        <v>147902.582553891</v>
      </c>
      <c r="O53" s="39">
        <v>159890.22390623461</v>
      </c>
      <c r="P53" s="39">
        <v>157535.85736118001</v>
      </c>
      <c r="Q53" s="39">
        <v>171309.63008284685</v>
      </c>
      <c r="R53" s="39">
        <v>158719.11722543277</v>
      </c>
      <c r="S53" s="39">
        <v>190394.69790108362</v>
      </c>
      <c r="T53" s="39">
        <v>237808.79742703796</v>
      </c>
      <c r="U53" s="39">
        <v>179146.92556060199</v>
      </c>
      <c r="V53" s="39">
        <v>195549.37179178349</v>
      </c>
      <c r="W53" s="39">
        <v>171308.65286747809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80626.298530346248</v>
      </c>
      <c r="D57" s="37">
        <v>81144.907885837136</v>
      </c>
      <c r="E57" s="37">
        <v>81666.85307180183</v>
      </c>
      <c r="F57" s="37">
        <v>82192.155545170419</v>
      </c>
      <c r="G57" s="37">
        <v>82720.836900890106</v>
      </c>
      <c r="H57" s="37">
        <v>83252.918872812763</v>
      </c>
      <c r="I57" s="37">
        <v>83788.423334587598</v>
      </c>
      <c r="J57" s="37">
        <v>84327.372300560586</v>
      </c>
      <c r="K57" s="37">
        <v>84869.787926680176</v>
      </c>
      <c r="L57" s="37">
        <v>85415.692511407426</v>
      </c>
      <c r="M57" s="37">
        <v>85965.108496633358</v>
      </c>
      <c r="N57" s="37">
        <v>86518.058468600269</v>
      </c>
      <c r="O57" s="37">
        <v>87074.565158831654</v>
      </c>
      <c r="P57" s="37">
        <v>87634.651445066091</v>
      </c>
      <c r="Q57" s="37">
        <v>88198.340352197643</v>
      </c>
      <c r="R57" s="37">
        <v>88765.655053221621</v>
      </c>
      <c r="S57" s="37">
        <v>89336.618870189879</v>
      </c>
      <c r="T57" s="37">
        <v>89911.255275166128</v>
      </c>
      <c r="U57" s="37">
        <v>109795.29853034625</v>
      </c>
      <c r="V57" s="37">
        <v>111250.507885837</v>
      </c>
      <c r="W57" s="37">
        <v>135060.40307180211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85618.807017231826</v>
      </c>
      <c r="D58" s="37">
        <v>86724.194687668467</v>
      </c>
      <c r="E58" s="37">
        <v>87843.8535438939</v>
      </c>
      <c r="F58" s="37">
        <v>88977.967835062882</v>
      </c>
      <c r="G58" s="37">
        <v>90126.724189091474</v>
      </c>
      <c r="H58" s="37">
        <v>91290.311643369263</v>
      </c>
      <c r="I58" s="37">
        <v>92468.921675865771</v>
      </c>
      <c r="J58" s="37">
        <v>93662.748236641288</v>
      </c>
      <c r="K58" s="37">
        <v>94871.987779761432</v>
      </c>
      <c r="L58" s="37">
        <v>96096.839295625919</v>
      </c>
      <c r="M58" s="37">
        <v>97337.504343714565</v>
      </c>
      <c r="N58" s="37">
        <v>98594.187085754937</v>
      </c>
      <c r="O58" s="37">
        <v>99867.094319318421</v>
      </c>
      <c r="P58" s="37">
        <v>101156.43551185238</v>
      </c>
      <c r="Q58" s="37">
        <v>102462.42283514701</v>
      </c>
      <c r="R58" s="37">
        <v>68845.807017231826</v>
      </c>
      <c r="S58" s="37">
        <v>86745.194687668467</v>
      </c>
      <c r="T58" s="37">
        <v>90057.8535438939</v>
      </c>
      <c r="U58" s="37">
        <v>91260.967835062882</v>
      </c>
      <c r="V58" s="37">
        <v>94974.724189091474</v>
      </c>
      <c r="W58" s="37">
        <v>95192.311643369263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5948.4002915608144</v>
      </c>
      <c r="D59" s="37">
        <v>6219.8826195014553</v>
      </c>
      <c r="E59" s="37">
        <v>6503.7552794257354</v>
      </c>
      <c r="F59" s="37">
        <v>6800.5837605418492</v>
      </c>
      <c r="G59" s="37">
        <v>7110.9593607324641</v>
      </c>
      <c r="H59" s="37">
        <v>7435.5003644510143</v>
      </c>
      <c r="I59" s="37">
        <v>7774.8532743768155</v>
      </c>
      <c r="J59" s="37">
        <v>8129.6940992821474</v>
      </c>
      <c r="K59" s="37">
        <v>8500.7297006773297</v>
      </c>
      <c r="L59" s="37">
        <v>8888.6992009155801</v>
      </c>
      <c r="M59" s="37">
        <v>9294.3754555637715</v>
      </c>
      <c r="N59" s="37">
        <v>9718.5665929710085</v>
      </c>
      <c r="O59" s="37">
        <v>10431.4002915608</v>
      </c>
      <c r="P59" s="37">
        <v>9746.8826195014408</v>
      </c>
      <c r="Q59" s="37">
        <v>11284.755279425735</v>
      </c>
      <c r="R59" s="37">
        <v>10386.583760541864</v>
      </c>
      <c r="S59" s="37">
        <v>11856.959360732464</v>
      </c>
      <c r="T59" s="37">
        <v>11586.500364451029</v>
      </c>
      <c r="U59" s="37">
        <v>12718.85327437683</v>
      </c>
      <c r="V59" s="37">
        <v>13081.694099282147</v>
      </c>
      <c r="W59" s="37">
        <v>12543.72970067733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12466.153596273856</v>
      </c>
      <c r="D60" s="37">
        <v>13112.373766968958</v>
      </c>
      <c r="E60" s="37">
        <v>13792.092683350842</v>
      </c>
      <c r="F60" s="37">
        <v>14507.046852593776</v>
      </c>
      <c r="G60" s="37">
        <v>15259.062798889121</v>
      </c>
      <c r="H60" s="37">
        <v>16050.061729745707</v>
      </c>
      <c r="I60" s="37">
        <v>16882.064444180694</v>
      </c>
      <c r="J60" s="37">
        <v>17757.196495342476</v>
      </c>
      <c r="K60" s="37">
        <v>18677.69362075231</v>
      </c>
      <c r="L60" s="37">
        <v>19645.907454039436</v>
      </c>
      <c r="M60" s="37">
        <v>20664.311532760621</v>
      </c>
      <c r="N60" s="37">
        <v>21735.507617653231</v>
      </c>
      <c r="O60" s="37">
        <v>22862.232339465059</v>
      </c>
      <c r="P60" s="37">
        <v>24047.364190343069</v>
      </c>
      <c r="Q60" s="37">
        <v>25293.930877640843</v>
      </c>
      <c r="R60" s="37">
        <v>20794.153596273856</v>
      </c>
      <c r="S60" s="37">
        <v>20105.373766968958</v>
      </c>
      <c r="T60" s="37">
        <v>27850.0926833509</v>
      </c>
      <c r="U60" s="37">
        <v>25832.046852593776</v>
      </c>
      <c r="V60" s="37">
        <v>26321.062798889121</v>
      </c>
      <c r="W60" s="37">
        <v>23817.061729745707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46591.392148967483</v>
      </c>
      <c r="D62" s="37">
        <v>50189.055751307402</v>
      </c>
      <c r="E62" s="37">
        <v>54064.521385280415</v>
      </c>
      <c r="F62" s="37">
        <v>58239.240186209441</v>
      </c>
      <c r="G62" s="37">
        <v>62736.319689134252</v>
      </c>
      <c r="H62" s="37">
        <v>67580.651731600519</v>
      </c>
      <c r="I62" s="37">
        <v>72799.050232761772</v>
      </c>
      <c r="J62" s="37">
        <v>78420.399611417903</v>
      </c>
      <c r="K62" s="37">
        <v>98364.33582060202</v>
      </c>
      <c r="L62" s="37">
        <v>144589.05274482397</v>
      </c>
      <c r="M62" s="37">
        <v>161314.76568089938</v>
      </c>
      <c r="N62" s="37">
        <v>168597.12188593578</v>
      </c>
      <c r="O62" s="37">
        <v>181106.98500622576</v>
      </c>
      <c r="P62" s="37">
        <v>188200.77058974979</v>
      </c>
      <c r="Q62" s="37">
        <v>202356.051287496</v>
      </c>
      <c r="R62" s="37">
        <v>233554.40373460855</v>
      </c>
      <c r="S62" s="37">
        <v>248233.99326656945</v>
      </c>
      <c r="T62" s="37">
        <v>269624.83306715963</v>
      </c>
      <c r="U62" s="37">
        <v>289253.58902260615</v>
      </c>
      <c r="V62" s="37">
        <v>327081.08929576026</v>
      </c>
      <c r="W62" s="37">
        <v>380299.59324666485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47544.978129192488</v>
      </c>
      <c r="D63" s="37">
        <v>49198.921404280933</v>
      </c>
      <c r="E63" s="37">
        <v>50910.400269138278</v>
      </c>
      <c r="F63" s="37">
        <v>52681.416209631483</v>
      </c>
      <c r="G63" s="37">
        <v>54514.040337153478</v>
      </c>
      <c r="H63" s="37">
        <v>83261.452965186443</v>
      </c>
      <c r="I63" s="37">
        <v>101117.02935883251</v>
      </c>
      <c r="J63" s="37">
        <v>129768.99314996088</v>
      </c>
      <c r="K63" s="37">
        <v>132710.30093590973</v>
      </c>
      <c r="L63" s="37">
        <v>134878.14564811252</v>
      </c>
      <c r="M63" s="37">
        <v>157180.59127287823</v>
      </c>
      <c r="N63" s="37">
        <v>173124.47923246725</v>
      </c>
      <c r="O63" s="37">
        <v>227087.84751070989</v>
      </c>
      <c r="P63" s="37">
        <v>241221.40308139473</v>
      </c>
      <c r="Q63" s="37">
        <v>265922.96021428262</v>
      </c>
      <c r="R63" s="37">
        <v>251073.57290542056</v>
      </c>
      <c r="S63" s="37">
        <v>255542.48138732137</v>
      </c>
      <c r="T63" s="37">
        <v>332158.7168013812</v>
      </c>
      <c r="U63" s="37">
        <v>368689.57801296283</v>
      </c>
      <c r="V63" s="37">
        <v>497325.69253816642</v>
      </c>
      <c r="W63" s="37">
        <v>491260.48359526601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3973184.3849648703</v>
      </c>
      <c r="D65" s="38">
        <v>4010363.7412275597</v>
      </c>
      <c r="E65" s="38">
        <v>4075507.3826398328</v>
      </c>
      <c r="F65" s="38">
        <v>3980103.827166494</v>
      </c>
      <c r="G65" s="38">
        <v>3927640.7143140286</v>
      </c>
      <c r="H65" s="38">
        <v>4081949.8855252303</v>
      </c>
      <c r="I65" s="38">
        <v>4537091.0099357553</v>
      </c>
      <c r="J65" s="38">
        <v>4564611.9842835963</v>
      </c>
      <c r="K65" s="38">
        <v>4561115.6131530292</v>
      </c>
      <c r="L65" s="38">
        <v>4656454.7748136483</v>
      </c>
      <c r="M65" s="38">
        <v>4767287.5381322764</v>
      </c>
      <c r="N65" s="38">
        <v>4333351.9595640786</v>
      </c>
      <c r="O65" s="38">
        <v>3239162.6640744209</v>
      </c>
      <c r="P65" s="38">
        <v>3215316.4035306498</v>
      </c>
      <c r="Q65" s="38">
        <v>3774409.3215557672</v>
      </c>
      <c r="R65" s="38">
        <v>3098722.3239159063</v>
      </c>
      <c r="S65" s="38">
        <v>2451920.1842411421</v>
      </c>
      <c r="T65" s="38">
        <v>2300319.4817594364</v>
      </c>
      <c r="U65" s="38">
        <v>1962542.3484858498</v>
      </c>
      <c r="V65" s="38">
        <v>1620292.4714548923</v>
      </c>
      <c r="W65" s="38">
        <v>1339276.2931538261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59252.809080435778</v>
      </c>
      <c r="D66" s="39">
        <v>60274.610037699458</v>
      </c>
      <c r="E66" s="39">
        <v>61314.031715608551</v>
      </c>
      <c r="F66" s="39">
        <v>62371.377979406039</v>
      </c>
      <c r="G66" s="39">
        <v>63446.957934420439</v>
      </c>
      <c r="H66" s="39">
        <v>64541.086016430054</v>
      </c>
      <c r="I66" s="39">
        <v>65654.082083585206</v>
      </c>
      <c r="J66" s="39">
        <v>66786.271509916289</v>
      </c>
      <c r="K66" s="39">
        <v>131170.27692690794</v>
      </c>
      <c r="L66" s="39">
        <v>130832.35327868885</v>
      </c>
      <c r="M66" s="39">
        <v>113054.06296883314</v>
      </c>
      <c r="N66" s="39">
        <v>123568.93573463452</v>
      </c>
      <c r="O66" s="39">
        <v>136972.15893048327</v>
      </c>
      <c r="P66" s="39">
        <v>122975.99547584075</v>
      </c>
      <c r="Q66" s="39">
        <v>114814.84263602505</v>
      </c>
      <c r="R66" s="39">
        <v>121455.6643452479</v>
      </c>
      <c r="S66" s="39">
        <v>164961.26574983983</v>
      </c>
      <c r="T66" s="39">
        <v>180170.21562708868</v>
      </c>
      <c r="U66" s="39">
        <v>136751.26558832778</v>
      </c>
      <c r="V66" s="39">
        <v>147902.582553891</v>
      </c>
      <c r="W66" s="39">
        <v>159890.22390623461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8759.9999999999927</v>
      </c>
      <c r="E70" s="40">
        <v>8759.9999999999964</v>
      </c>
      <c r="F70" s="40">
        <v>8759.9999999999982</v>
      </c>
      <c r="G70" s="40">
        <v>8759.9999999999945</v>
      </c>
      <c r="H70" s="40">
        <v>8759.9999999999945</v>
      </c>
      <c r="I70" s="40">
        <v>8759.9999999999982</v>
      </c>
      <c r="J70" s="40">
        <v>8759.9999999999982</v>
      </c>
      <c r="K70" s="40">
        <v>8759.9999999999927</v>
      </c>
      <c r="L70" s="40">
        <v>8760.0000000000018</v>
      </c>
      <c r="M70" s="40">
        <v>8760</v>
      </c>
      <c r="N70" s="40">
        <v>8759.9999999999945</v>
      </c>
      <c r="O70" s="40">
        <v>8759.9999999999927</v>
      </c>
      <c r="P70" s="40">
        <v>8759.9999999999927</v>
      </c>
      <c r="Q70" s="40">
        <v>8759.9999999999964</v>
      </c>
      <c r="R70" s="40">
        <v>8759.9999999999964</v>
      </c>
      <c r="S70" s="40">
        <v>8759.9999999999982</v>
      </c>
      <c r="T70" s="40">
        <v>8759.9999999999964</v>
      </c>
      <c r="U70" s="40">
        <v>8760</v>
      </c>
      <c r="V70" s="40">
        <v>8759.9999999999964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415.24199583074301</v>
      </c>
      <c r="C71" s="40">
        <v>413.66928016832907</v>
      </c>
      <c r="D71" s="40">
        <v>413.14515826807917</v>
      </c>
      <c r="E71" s="40">
        <v>420.10024996127174</v>
      </c>
      <c r="F71" s="40">
        <v>426.65752030974193</v>
      </c>
      <c r="G71" s="40">
        <v>429.65443991381147</v>
      </c>
      <c r="H71" s="40">
        <v>431.25008169615228</v>
      </c>
      <c r="I71" s="40">
        <v>432.63248918635452</v>
      </c>
      <c r="J71" s="40">
        <v>434.15761950873105</v>
      </c>
      <c r="K71" s="40">
        <v>431.57784001481747</v>
      </c>
      <c r="L71" s="40">
        <v>429.17517423970156</v>
      </c>
      <c r="M71" s="40">
        <v>425.97007895740569</v>
      </c>
      <c r="N71" s="40">
        <v>427.92696544497159</v>
      </c>
      <c r="O71" s="40">
        <v>430.56576844399211</v>
      </c>
      <c r="P71" s="40">
        <v>427.58042310263812</v>
      </c>
      <c r="Q71" s="40">
        <v>430.66153364895706</v>
      </c>
      <c r="R71" s="40">
        <v>439.8919955067297</v>
      </c>
      <c r="S71" s="40">
        <v>447.93613894652196</v>
      </c>
      <c r="T71" s="40">
        <v>440.71874655205397</v>
      </c>
      <c r="U71" s="40">
        <v>441.73513546450988</v>
      </c>
      <c r="V71" s="40">
        <v>426.96628399055521</v>
      </c>
      <c r="W71" s="40">
        <v>437.81893972501172</v>
      </c>
      <c r="DA71" s="58" t="s">
        <v>1009</v>
      </c>
    </row>
    <row r="72" spans="1:105" ht="12" customHeight="1" x14ac:dyDescent="0.25">
      <c r="A72" s="28" t="s">
        <v>46</v>
      </c>
      <c r="B72" s="40">
        <v>299.45953672152751</v>
      </c>
      <c r="C72" s="40">
        <v>297.65481644970271</v>
      </c>
      <c r="D72" s="40">
        <v>294.74259881054542</v>
      </c>
      <c r="E72" s="40">
        <v>294.44235562847672</v>
      </c>
      <c r="F72" s="40">
        <v>291.00628583599962</v>
      </c>
      <c r="G72" s="40">
        <v>287.44940083330602</v>
      </c>
      <c r="H72" s="40">
        <v>283.88378300149878</v>
      </c>
      <c r="I72" s="40">
        <v>280.14031758760478</v>
      </c>
      <c r="J72" s="40">
        <v>275.71712607093923</v>
      </c>
      <c r="K72" s="40">
        <v>270.44757277562826</v>
      </c>
      <c r="L72" s="40">
        <v>265.15910409173318</v>
      </c>
      <c r="M72" s="40">
        <v>262.31349735795101</v>
      </c>
      <c r="N72" s="40">
        <v>261.45587734075451</v>
      </c>
      <c r="O72" s="40">
        <v>262.47006564127241</v>
      </c>
      <c r="P72" s="40">
        <v>262.64130234220289</v>
      </c>
      <c r="Q72" s="40">
        <v>263.27074444101004</v>
      </c>
      <c r="R72" s="40">
        <v>270.96051836289047</v>
      </c>
      <c r="S72" s="40">
        <v>277.28806742483641</v>
      </c>
      <c r="T72" s="40">
        <v>273.4708381156039</v>
      </c>
      <c r="U72" s="40">
        <v>275.07610105465068</v>
      </c>
      <c r="V72" s="40">
        <v>263.65212918287381</v>
      </c>
      <c r="W72" s="40">
        <v>270.93404309250423</v>
      </c>
      <c r="DA72" s="58" t="s">
        <v>1010</v>
      </c>
    </row>
    <row r="73" spans="1:105" ht="12" customHeight="1" x14ac:dyDescent="0.25">
      <c r="A73" s="28" t="s">
        <v>45</v>
      </c>
      <c r="B73" s="40">
        <v>486.09531059284217</v>
      </c>
      <c r="C73" s="40">
        <v>486.37439490894235</v>
      </c>
      <c r="D73" s="40">
        <v>486.01795761325468</v>
      </c>
      <c r="E73" s="40">
        <v>486.21958862766792</v>
      </c>
      <c r="F73" s="40">
        <v>486.42780424990883</v>
      </c>
      <c r="G73" s="40">
        <v>486.99208070520825</v>
      </c>
      <c r="H73" s="40">
        <v>487.49642029424092</v>
      </c>
      <c r="I73" s="40">
        <v>487.45618719702259</v>
      </c>
      <c r="J73" s="40">
        <v>485.9408581047029</v>
      </c>
      <c r="K73" s="40">
        <v>483.55153773315931</v>
      </c>
      <c r="L73" s="40">
        <v>482.69817613704561</v>
      </c>
      <c r="M73" s="40">
        <v>482.55757522017706</v>
      </c>
      <c r="N73" s="40">
        <v>482.7453268899751</v>
      </c>
      <c r="O73" s="40">
        <v>483.60212408166478</v>
      </c>
      <c r="P73" s="40">
        <v>483.98999304982351</v>
      </c>
      <c r="Q73" s="40">
        <v>484.88060361744141</v>
      </c>
      <c r="R73" s="40">
        <v>490.9733565514835</v>
      </c>
      <c r="S73" s="40">
        <v>500.86948434193897</v>
      </c>
      <c r="T73" s="40">
        <v>496.37248086860933</v>
      </c>
      <c r="U73" s="40">
        <v>503.46848498359253</v>
      </c>
      <c r="V73" s="40">
        <v>504.9283210461935</v>
      </c>
      <c r="W73" s="40">
        <v>547.39222345845883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1576.7388362184606</v>
      </c>
      <c r="C75" s="40">
        <v>1587.1509140084445</v>
      </c>
      <c r="D75" s="40">
        <v>1593.9402740625362</v>
      </c>
      <c r="E75" s="40">
        <v>1598.1069277447243</v>
      </c>
      <c r="F75" s="40">
        <v>1600.3793038609936</v>
      </c>
      <c r="G75" s="40">
        <v>1600.5026952809553</v>
      </c>
      <c r="H75" s="40">
        <v>1599.9196122389105</v>
      </c>
      <c r="I75" s="40">
        <v>1597.1964717706105</v>
      </c>
      <c r="J75" s="40">
        <v>1589.7866207422685</v>
      </c>
      <c r="K75" s="40">
        <v>1578.3123762750531</v>
      </c>
      <c r="L75" s="40">
        <v>1569.568048376851</v>
      </c>
      <c r="M75" s="40">
        <v>1575.9307238993374</v>
      </c>
      <c r="N75" s="40">
        <v>1579.7507687472089</v>
      </c>
      <c r="O75" s="40">
        <v>1580.9936011575016</v>
      </c>
      <c r="P75" s="40">
        <v>1583.007965993334</v>
      </c>
      <c r="Q75" s="40">
        <v>1594.5531544919575</v>
      </c>
      <c r="R75" s="40">
        <v>1624.3968651860566</v>
      </c>
      <c r="S75" s="40">
        <v>1665.6303172878906</v>
      </c>
      <c r="T75" s="40">
        <v>1649.2013717801742</v>
      </c>
      <c r="U75" s="40">
        <v>1670.6510751324745</v>
      </c>
      <c r="V75" s="40">
        <v>1699.5456784233281</v>
      </c>
      <c r="W75" s="40">
        <v>1818.6104706422971</v>
      </c>
      <c r="DA75" s="58" t="s">
        <v>1012</v>
      </c>
    </row>
    <row r="76" spans="1:105" ht="12" customHeight="1" x14ac:dyDescent="0.25">
      <c r="A76" s="28" t="s">
        <v>27</v>
      </c>
      <c r="B76" s="40">
        <v>676.7115406108295</v>
      </c>
      <c r="C76" s="40">
        <v>689.97372060856924</v>
      </c>
      <c r="D76" s="40">
        <v>702.09559796657015</v>
      </c>
      <c r="E76" s="40">
        <v>713.52407190483029</v>
      </c>
      <c r="F76" s="40">
        <v>724.40986151531058</v>
      </c>
      <c r="G76" s="40">
        <v>734.64700327003072</v>
      </c>
      <c r="H76" s="40">
        <v>744.82842483420268</v>
      </c>
      <c r="I76" s="40">
        <v>754.46773401371797</v>
      </c>
      <c r="J76" s="40">
        <v>762.05337640388973</v>
      </c>
      <c r="K76" s="40">
        <v>767.95832728040466</v>
      </c>
      <c r="L76" s="40">
        <v>775.29872519774028</v>
      </c>
      <c r="M76" s="40">
        <v>782.25496455735129</v>
      </c>
      <c r="N76" s="40">
        <v>788.07791145816566</v>
      </c>
      <c r="O76" s="40">
        <v>794.36734078724487</v>
      </c>
      <c r="P76" s="40">
        <v>801.20923990246524</v>
      </c>
      <c r="Q76" s="40">
        <v>808.43318829419297</v>
      </c>
      <c r="R76" s="40">
        <v>826.37184437264057</v>
      </c>
      <c r="S76" s="40">
        <v>852.43551913483122</v>
      </c>
      <c r="T76" s="40">
        <v>849.55996938783608</v>
      </c>
      <c r="U76" s="40">
        <v>867.16985092406412</v>
      </c>
      <c r="V76" s="40">
        <v>885.58258927782845</v>
      </c>
      <c r="W76" s="40">
        <v>942.22273189093664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517.28072662530792</v>
      </c>
      <c r="C78" s="41">
        <v>519.42611386644739</v>
      </c>
      <c r="D78" s="41">
        <v>521.06049667906575</v>
      </c>
      <c r="E78" s="41">
        <v>522.47276625993049</v>
      </c>
      <c r="F78" s="41">
        <v>524.00316611328572</v>
      </c>
      <c r="G78" s="41">
        <v>525.41784535748195</v>
      </c>
      <c r="H78" s="41">
        <v>527.1323143028161</v>
      </c>
      <c r="I78" s="41">
        <v>528.69507538659229</v>
      </c>
      <c r="J78" s="41">
        <v>529.0322112276292</v>
      </c>
      <c r="K78" s="41">
        <v>528.37201455474462</v>
      </c>
      <c r="L78" s="41">
        <v>528.87967728942272</v>
      </c>
      <c r="M78" s="41">
        <v>530.40540025151063</v>
      </c>
      <c r="N78" s="41">
        <v>531.26962654132967</v>
      </c>
      <c r="O78" s="41">
        <v>532.48997412824735</v>
      </c>
      <c r="P78" s="41">
        <v>534.2211805408117</v>
      </c>
      <c r="Q78" s="41">
        <v>536.20439803870147</v>
      </c>
      <c r="R78" s="41">
        <v>540.01082324941922</v>
      </c>
      <c r="S78" s="41">
        <v>556.32139595214608</v>
      </c>
      <c r="T78" s="41">
        <v>552.49790019444276</v>
      </c>
      <c r="U78" s="41">
        <v>558.54633922693063</v>
      </c>
      <c r="V78" s="41">
        <v>567.87092939460524</v>
      </c>
      <c r="W78" s="41">
        <v>604.19537353934209</v>
      </c>
      <c r="DA78" s="59" t="s">
        <v>1014</v>
      </c>
    </row>
    <row r="79" spans="1:105" ht="12" customHeight="1" x14ac:dyDescent="0.25">
      <c r="A79" s="32" t="s">
        <v>25</v>
      </c>
      <c r="B79" s="42">
        <v>40.633261260329611</v>
      </c>
      <c r="C79" s="42">
        <v>40.73920145925873</v>
      </c>
      <c r="D79" s="42">
        <v>40.764881750795588</v>
      </c>
      <c r="E79" s="42">
        <v>40.738322340549544</v>
      </c>
      <c r="F79" s="42">
        <v>40.690238561526797</v>
      </c>
      <c r="G79" s="42">
        <v>40.605725526151751</v>
      </c>
      <c r="H79" s="42">
        <v>40.519533595808561</v>
      </c>
      <c r="I79" s="42">
        <v>40.398965655202566</v>
      </c>
      <c r="J79" s="42">
        <v>40.164526317625388</v>
      </c>
      <c r="K79" s="42">
        <v>39.836902122657484</v>
      </c>
      <c r="L79" s="42">
        <v>39.581223999566362</v>
      </c>
      <c r="M79" s="42">
        <v>39.618867896136493</v>
      </c>
      <c r="N79" s="42">
        <v>39.589927853243296</v>
      </c>
      <c r="O79" s="42">
        <v>39.571562661185745</v>
      </c>
      <c r="P79" s="42">
        <v>39.576033434806497</v>
      </c>
      <c r="Q79" s="42">
        <v>39.584735751097853</v>
      </c>
      <c r="R79" s="42">
        <v>40.447900716213994</v>
      </c>
      <c r="S79" s="42">
        <v>41.22831699448129</v>
      </c>
      <c r="T79" s="42">
        <v>40.559221383627943</v>
      </c>
      <c r="U79" s="42">
        <v>41.166480452223382</v>
      </c>
      <c r="V79" s="42">
        <v>41.957644180501411</v>
      </c>
      <c r="W79" s="42">
        <v>44.871521858417317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54.772836924308898</v>
      </c>
      <c r="C83" s="29">
        <v>54.053900130241921</v>
      </c>
      <c r="D83" s="29">
        <v>53.178523514866868</v>
      </c>
      <c r="E83" s="29">
        <v>52.001517800872449</v>
      </c>
      <c r="F83" s="29">
        <v>50.839742380428852</v>
      </c>
      <c r="G83" s="29">
        <v>49.652102799652369</v>
      </c>
      <c r="H83" s="29">
        <v>48.461066875735831</v>
      </c>
      <c r="I83" s="29">
        <v>47.178752850582853</v>
      </c>
      <c r="J83" s="29">
        <v>45.812309439090164</v>
      </c>
      <c r="K83" s="29">
        <v>44.421411287833749</v>
      </c>
      <c r="L83" s="29">
        <v>43.105832538319866</v>
      </c>
      <c r="M83" s="29">
        <v>41.750085053793477</v>
      </c>
      <c r="N83" s="29">
        <v>40.307899564195239</v>
      </c>
      <c r="O83" s="29">
        <v>38.955397488453563</v>
      </c>
      <c r="P83" s="29">
        <v>37.579560215678057</v>
      </c>
      <c r="Q83" s="29">
        <v>36.258599375898264</v>
      </c>
      <c r="R83" s="29">
        <v>35.022396166304553</v>
      </c>
      <c r="S83" s="29">
        <v>33.749290901106498</v>
      </c>
      <c r="T83" s="29">
        <v>32.454134793783986</v>
      </c>
      <c r="U83" s="29">
        <v>31.385097105032688</v>
      </c>
      <c r="V83" s="29">
        <v>30.365958551550449</v>
      </c>
      <c r="W83" s="29">
        <v>29.336487771344732</v>
      </c>
      <c r="DA83" s="58" t="s">
        <v>1016</v>
      </c>
    </row>
    <row r="84" spans="1:105" ht="12" customHeight="1" x14ac:dyDescent="0.25">
      <c r="A84" s="28" t="s">
        <v>47</v>
      </c>
      <c r="B84" s="29">
        <v>846.46588436955858</v>
      </c>
      <c r="C84" s="29">
        <v>840.60559698949692</v>
      </c>
      <c r="D84" s="29">
        <v>830.43572204286363</v>
      </c>
      <c r="E84" s="29">
        <v>816.89104834633747</v>
      </c>
      <c r="F84" s="29">
        <v>801.10761661784238</v>
      </c>
      <c r="G84" s="29">
        <v>783.28859166408461</v>
      </c>
      <c r="H84" s="29">
        <v>763.81445640574123</v>
      </c>
      <c r="I84" s="29">
        <v>743.01077533560078</v>
      </c>
      <c r="J84" s="29">
        <v>720.13244938556625</v>
      </c>
      <c r="K84" s="29">
        <v>695.3363787090708</v>
      </c>
      <c r="L84" s="29">
        <v>669.1547658460363</v>
      </c>
      <c r="M84" s="29">
        <v>641.95997561113472</v>
      </c>
      <c r="N84" s="29">
        <v>614.21824437555927</v>
      </c>
      <c r="O84" s="29">
        <v>586.13518658857242</v>
      </c>
      <c r="P84" s="29">
        <v>557.72058216951916</v>
      </c>
      <c r="Q84" s="29">
        <v>528.97850553795524</v>
      </c>
      <c r="R84" s="29">
        <v>515.29681803743097</v>
      </c>
      <c r="S84" s="29">
        <v>499.89725539402514</v>
      </c>
      <c r="T84" s="29">
        <v>486.65720586707937</v>
      </c>
      <c r="U84" s="29">
        <v>474.60758701391319</v>
      </c>
      <c r="V84" s="29">
        <v>462.48923596283578</v>
      </c>
      <c r="W84" s="29">
        <v>452.25049247914711</v>
      </c>
      <c r="DA84" s="58" t="s">
        <v>1017</v>
      </c>
    </row>
    <row r="85" spans="1:105" ht="12" customHeight="1" x14ac:dyDescent="0.25">
      <c r="A85" s="28" t="s">
        <v>46</v>
      </c>
      <c r="B85" s="29">
        <v>1876.9491883692626</v>
      </c>
      <c r="C85" s="29">
        <v>1858.5447382250609</v>
      </c>
      <c r="D85" s="29">
        <v>1836.0799407088998</v>
      </c>
      <c r="E85" s="29">
        <v>1807.0296207952499</v>
      </c>
      <c r="F85" s="29">
        <v>1778.6596703921073</v>
      </c>
      <c r="G85" s="29">
        <v>1747.514059107358</v>
      </c>
      <c r="H85" s="29">
        <v>1717.0919132206177</v>
      </c>
      <c r="I85" s="29">
        <v>1685.7655670476688</v>
      </c>
      <c r="J85" s="29">
        <v>1653.8146699375429</v>
      </c>
      <c r="K85" s="29">
        <v>1622.6996632010691</v>
      </c>
      <c r="L85" s="29">
        <v>1588.9511171280258</v>
      </c>
      <c r="M85" s="29">
        <v>1554.5178018771494</v>
      </c>
      <c r="N85" s="29">
        <v>1512.4516103813844</v>
      </c>
      <c r="O85" s="29">
        <v>1469.8019002569617</v>
      </c>
      <c r="P85" s="29">
        <v>1421.9940658609869</v>
      </c>
      <c r="Q85" s="29">
        <v>1353.7146164267651</v>
      </c>
      <c r="R85" s="29">
        <v>1292.4547459731634</v>
      </c>
      <c r="S85" s="29">
        <v>1229.802641157763</v>
      </c>
      <c r="T85" s="29">
        <v>1172.0835627456374</v>
      </c>
      <c r="U85" s="29">
        <v>1113.1443006570312</v>
      </c>
      <c r="V85" s="29">
        <v>1053.6284539238125</v>
      </c>
      <c r="W85" s="29">
        <v>1000.6352301557185</v>
      </c>
      <c r="DA85" s="58" t="s">
        <v>1018</v>
      </c>
    </row>
    <row r="86" spans="1:105" ht="12" customHeight="1" x14ac:dyDescent="0.25">
      <c r="A86" s="28" t="s">
        <v>45</v>
      </c>
      <c r="B86" s="29">
        <v>741.87492394494848</v>
      </c>
      <c r="C86" s="29">
        <v>736.91995371442977</v>
      </c>
      <c r="D86" s="29">
        <v>730.48889050168043</v>
      </c>
      <c r="E86" s="29">
        <v>721.2727831275688</v>
      </c>
      <c r="F86" s="29">
        <v>712.05358170541069</v>
      </c>
      <c r="G86" s="29">
        <v>702.21636000684884</v>
      </c>
      <c r="H86" s="29">
        <v>692.53939291756831</v>
      </c>
      <c r="I86" s="29">
        <v>678.43634071939334</v>
      </c>
      <c r="J86" s="29">
        <v>660.26676766741605</v>
      </c>
      <c r="K86" s="29">
        <v>639.45651681541597</v>
      </c>
      <c r="L86" s="29">
        <v>622.03147881400093</v>
      </c>
      <c r="M86" s="29">
        <v>604.0372858047881</v>
      </c>
      <c r="N86" s="29">
        <v>587.36020589429609</v>
      </c>
      <c r="O86" s="29">
        <v>570.71254796629091</v>
      </c>
      <c r="P86" s="29">
        <v>554.61925811463198</v>
      </c>
      <c r="Q86" s="29">
        <v>537.63707416104353</v>
      </c>
      <c r="R86" s="29">
        <v>528.23306608417329</v>
      </c>
      <c r="S86" s="29">
        <v>519.89044254985481</v>
      </c>
      <c r="T86" s="29">
        <v>509.20756149892571</v>
      </c>
      <c r="U86" s="29">
        <v>499.77986236741475</v>
      </c>
      <c r="V86" s="29">
        <v>489.95187431363888</v>
      </c>
      <c r="W86" s="29">
        <v>482.08715013885325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375.41629091577147</v>
      </c>
      <c r="C88" s="29">
        <v>371.20024834633477</v>
      </c>
      <c r="D88" s="29">
        <v>365.65010565138749</v>
      </c>
      <c r="E88" s="29">
        <v>360.00268291342127</v>
      </c>
      <c r="F88" s="29">
        <v>354.51971692238965</v>
      </c>
      <c r="G88" s="29">
        <v>348.61398361689578</v>
      </c>
      <c r="H88" s="29">
        <v>342.3658895295481</v>
      </c>
      <c r="I88" s="29">
        <v>335.44709127564533</v>
      </c>
      <c r="J88" s="29">
        <v>327.47317368126795</v>
      </c>
      <c r="K88" s="29">
        <v>319.42718468482656</v>
      </c>
      <c r="L88" s="29">
        <v>308.7546953802165</v>
      </c>
      <c r="M88" s="29">
        <v>297.14950761611129</v>
      </c>
      <c r="N88" s="29">
        <v>284.50297355548179</v>
      </c>
      <c r="O88" s="29">
        <v>269.73747702588764</v>
      </c>
      <c r="P88" s="29">
        <v>252.3883078604056</v>
      </c>
      <c r="Q88" s="29">
        <v>230.38317141785666</v>
      </c>
      <c r="R88" s="29">
        <v>210.31870701840663</v>
      </c>
      <c r="S88" s="29">
        <v>193.77022449335374</v>
      </c>
      <c r="T88" s="29">
        <v>179.85698411367275</v>
      </c>
      <c r="U88" s="29">
        <v>168.12877048637526</v>
      </c>
      <c r="V88" s="29">
        <v>157.87156071023361</v>
      </c>
      <c r="W88" s="29">
        <v>149.28414765277225</v>
      </c>
      <c r="DA88" s="58" t="s">
        <v>1020</v>
      </c>
    </row>
    <row r="89" spans="1:105" ht="12" customHeight="1" x14ac:dyDescent="0.25">
      <c r="A89" s="28" t="s">
        <v>27</v>
      </c>
      <c r="B89" s="29">
        <v>391.27014702265132</v>
      </c>
      <c r="C89" s="29">
        <v>383.53641284452203</v>
      </c>
      <c r="D89" s="29">
        <v>372.0811331115018</v>
      </c>
      <c r="E89" s="29">
        <v>358.76427828652874</v>
      </c>
      <c r="F89" s="29">
        <v>345.12522835805845</v>
      </c>
      <c r="G89" s="29">
        <v>331.1250199270437</v>
      </c>
      <c r="H89" s="29">
        <v>316.81532664234612</v>
      </c>
      <c r="I89" s="29">
        <v>303.1049141429329</v>
      </c>
      <c r="J89" s="29">
        <v>287.04063513919078</v>
      </c>
      <c r="K89" s="29">
        <v>271.71934170479744</v>
      </c>
      <c r="L89" s="29">
        <v>257.28115220541531</v>
      </c>
      <c r="M89" s="29">
        <v>245.06344919346193</v>
      </c>
      <c r="N89" s="29">
        <v>232.49779994953212</v>
      </c>
      <c r="O89" s="29">
        <v>216.95176878433719</v>
      </c>
      <c r="P89" s="29">
        <v>204.01684353597068</v>
      </c>
      <c r="Q89" s="29">
        <v>191.07566674280835</v>
      </c>
      <c r="R89" s="29">
        <v>182.66262030547227</v>
      </c>
      <c r="S89" s="29">
        <v>177.43144500550906</v>
      </c>
      <c r="T89" s="29">
        <v>173.72704618054857</v>
      </c>
      <c r="U89" s="29">
        <v>170.6764892552857</v>
      </c>
      <c r="V89" s="29">
        <v>168.55581951664522</v>
      </c>
      <c r="W89" s="29">
        <v>166.71568889436423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72.557177137472138</v>
      </c>
      <c r="C91" s="31">
        <v>72.468318765456559</v>
      </c>
      <c r="D91" s="31">
        <v>71.77490999226616</v>
      </c>
      <c r="E91" s="31">
        <v>70.852542413151184</v>
      </c>
      <c r="F91" s="31">
        <v>69.379934040677114</v>
      </c>
      <c r="G91" s="31">
        <v>67.829238313235606</v>
      </c>
      <c r="H91" s="31">
        <v>66.102592303222892</v>
      </c>
      <c r="I91" s="31">
        <v>64.043540633004085</v>
      </c>
      <c r="J91" s="31">
        <v>61.997494800053303</v>
      </c>
      <c r="K91" s="31">
        <v>59.694263782012783</v>
      </c>
      <c r="L91" s="31">
        <v>57.269317770015959</v>
      </c>
      <c r="M91" s="31">
        <v>54.789286945596935</v>
      </c>
      <c r="N91" s="31">
        <v>52.438640191536116</v>
      </c>
      <c r="O91" s="31">
        <v>50.59648650647695</v>
      </c>
      <c r="P91" s="31">
        <v>48.314709250686327</v>
      </c>
      <c r="Q91" s="31">
        <v>44.95912763670929</v>
      </c>
      <c r="R91" s="31">
        <v>41.636240783098749</v>
      </c>
      <c r="S91" s="31">
        <v>38.514302828587475</v>
      </c>
      <c r="T91" s="31">
        <v>35.077271066368219</v>
      </c>
      <c r="U91" s="31">
        <v>32.050052003568318</v>
      </c>
      <c r="V91" s="31">
        <v>29.322618772842105</v>
      </c>
      <c r="W91" s="31">
        <v>26.95404892659224</v>
      </c>
      <c r="DA91" s="59" t="s">
        <v>1022</v>
      </c>
    </row>
    <row r="92" spans="1:105" ht="12" customHeight="1" x14ac:dyDescent="0.25">
      <c r="A92" s="32" t="s">
        <v>25</v>
      </c>
      <c r="B92" s="33">
        <v>9911.6160484482461</v>
      </c>
      <c r="C92" s="33">
        <v>9740.921053680253</v>
      </c>
      <c r="D92" s="33">
        <v>9574.5886359258566</v>
      </c>
      <c r="E92" s="33">
        <v>9439.8611838206434</v>
      </c>
      <c r="F92" s="33">
        <v>9314.3845060391286</v>
      </c>
      <c r="G92" s="33">
        <v>9179.6760424998029</v>
      </c>
      <c r="H92" s="33">
        <v>9063.2363073546094</v>
      </c>
      <c r="I92" s="33">
        <v>8949.9389320380615</v>
      </c>
      <c r="J92" s="33">
        <v>8833.524632066903</v>
      </c>
      <c r="K92" s="33">
        <v>8735.0800966378756</v>
      </c>
      <c r="L92" s="33">
        <v>8631.7430039415322</v>
      </c>
      <c r="M92" s="33">
        <v>8548.0715209368591</v>
      </c>
      <c r="N92" s="33">
        <v>8458.3900015132749</v>
      </c>
      <c r="O92" s="33">
        <v>8373.9794295296961</v>
      </c>
      <c r="P92" s="33">
        <v>8253.4856529836379</v>
      </c>
      <c r="Q92" s="33">
        <v>8088.6590431284221</v>
      </c>
      <c r="R92" s="33">
        <v>7935.9029089380783</v>
      </c>
      <c r="S92" s="33">
        <v>7738.7903531931433</v>
      </c>
      <c r="T92" s="33">
        <v>7517.7063885012112</v>
      </c>
      <c r="U92" s="33">
        <v>7351.60704574381</v>
      </c>
      <c r="V92" s="33">
        <v>7164.8134430773243</v>
      </c>
      <c r="W92" s="33">
        <v>6982.0735516779132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44.541113049925492</v>
      </c>
      <c r="D96" s="29">
        <v>42.046221403415927</v>
      </c>
      <c r="E96" s="29">
        <v>39.797545821438639</v>
      </c>
      <c r="F96" s="29">
        <v>38.156283404209212</v>
      </c>
      <c r="G96" s="29">
        <v>36.664625221425752</v>
      </c>
      <c r="H96" s="29">
        <v>35.43017725606434</v>
      </c>
      <c r="I96" s="29">
        <v>34.380519941665483</v>
      </c>
      <c r="J96" s="29">
        <v>33.290189396484791</v>
      </c>
      <c r="K96" s="29">
        <v>32.001916504539949</v>
      </c>
      <c r="L96" s="29">
        <v>30.806937671438874</v>
      </c>
      <c r="M96" s="29">
        <v>29.823752776565545</v>
      </c>
      <c r="N96" s="29">
        <v>28.981710926104995</v>
      </c>
      <c r="O96" s="29">
        <v>28.060938552797158</v>
      </c>
      <c r="P96" s="29">
        <v>26.511977488666698</v>
      </c>
      <c r="Q96" s="29">
        <v>25.833863099121437</v>
      </c>
      <c r="R96" s="29">
        <v>25.142376216747582</v>
      </c>
      <c r="S96" s="29">
        <v>24.683174096138021</v>
      </c>
      <c r="T96" s="29">
        <v>24.174157837104719</v>
      </c>
      <c r="U96" s="29">
        <v>23.594569905985225</v>
      </c>
      <c r="V96" s="29">
        <v>23.566047939078185</v>
      </c>
      <c r="W96" s="29">
        <v>23.454545232683753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728.11857862558406</v>
      </c>
      <c r="D97" s="29">
        <v>683.46217668006909</v>
      </c>
      <c r="E97" s="29">
        <v>636.63089577122719</v>
      </c>
      <c r="F97" s="29">
        <v>604.48992571125723</v>
      </c>
      <c r="G97" s="29">
        <v>581.54212079467652</v>
      </c>
      <c r="H97" s="29">
        <v>556.73327678882345</v>
      </c>
      <c r="I97" s="29">
        <v>542.67020688307389</v>
      </c>
      <c r="J97" s="29">
        <v>517.4770138253275</v>
      </c>
      <c r="K97" s="29">
        <v>495.18079760306523</v>
      </c>
      <c r="L97" s="29">
        <v>472.10273187916272</v>
      </c>
      <c r="M97" s="29">
        <v>453.12368822349168</v>
      </c>
      <c r="N97" s="29">
        <v>450.52733293523994</v>
      </c>
      <c r="O97" s="29">
        <v>443.8946486864578</v>
      </c>
      <c r="P97" s="29">
        <v>441.51287460749683</v>
      </c>
      <c r="Q97" s="29">
        <v>441.46031699008608</v>
      </c>
      <c r="R97" s="29">
        <v>436.109700402557</v>
      </c>
      <c r="S97" s="29">
        <v>429.50386566506614</v>
      </c>
      <c r="T97" s="29">
        <v>421.23812492971848</v>
      </c>
      <c r="U97" s="29">
        <v>412.4235905645578</v>
      </c>
      <c r="V97" s="29">
        <v>403.82072651761894</v>
      </c>
      <c r="W97" s="29">
        <v>402.3072739971949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1706.1460014326587</v>
      </c>
      <c r="D98" s="29">
        <v>1639.0330761345231</v>
      </c>
      <c r="E98" s="29">
        <v>1589.0317040308087</v>
      </c>
      <c r="F98" s="29">
        <v>1555.8974966030717</v>
      </c>
      <c r="G98" s="29">
        <v>1539.6012743492533</v>
      </c>
      <c r="H98" s="29">
        <v>1521.8005715814004</v>
      </c>
      <c r="I98" s="29">
        <v>1512.9863346520472</v>
      </c>
      <c r="J98" s="29">
        <v>1493.1798667022285</v>
      </c>
      <c r="K98" s="29">
        <v>1478.7446791586776</v>
      </c>
      <c r="L98" s="29">
        <v>1463.7439593403315</v>
      </c>
      <c r="M98" s="29">
        <v>1418.8147922033254</v>
      </c>
      <c r="N98" s="29">
        <v>1336.5855839479293</v>
      </c>
      <c r="O98" s="29">
        <v>1213.1222904738806</v>
      </c>
      <c r="P98" s="29">
        <v>1087.2954753470933</v>
      </c>
      <c r="Q98" s="29">
        <v>908.68120375229012</v>
      </c>
      <c r="R98" s="29">
        <v>858.57634013011966</v>
      </c>
      <c r="S98" s="29">
        <v>835.20943608601931</v>
      </c>
      <c r="T98" s="29">
        <v>820.71496173453636</v>
      </c>
      <c r="U98" s="29">
        <v>800.55911012711158</v>
      </c>
      <c r="V98" s="29">
        <v>790.68546610268538</v>
      </c>
      <c r="W98" s="29">
        <v>779.68811474693086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674.89706014701881</v>
      </c>
      <c r="D99" s="29">
        <v>648.00588014372715</v>
      </c>
      <c r="E99" s="29">
        <v>636.14652135830931</v>
      </c>
      <c r="F99" s="29">
        <v>620.97306576994822</v>
      </c>
      <c r="G99" s="29">
        <v>608.05627599894058</v>
      </c>
      <c r="H99" s="29">
        <v>593.93271376310804</v>
      </c>
      <c r="I99" s="29">
        <v>576.47723468435561</v>
      </c>
      <c r="J99" s="29">
        <v>555.75032089200681</v>
      </c>
      <c r="K99" s="29">
        <v>533.16238313834253</v>
      </c>
      <c r="L99" s="29">
        <v>512.01484876636493</v>
      </c>
      <c r="M99" s="29">
        <v>491.12758533099191</v>
      </c>
      <c r="N99" s="29">
        <v>481.53277886556026</v>
      </c>
      <c r="O99" s="29">
        <v>468.54087978289641</v>
      </c>
      <c r="P99" s="29">
        <v>457.72257313160759</v>
      </c>
      <c r="Q99" s="29">
        <v>454.74914188429597</v>
      </c>
      <c r="R99" s="29">
        <v>450.46584556012942</v>
      </c>
      <c r="S99" s="29">
        <v>444.88364756476858</v>
      </c>
      <c r="T99" s="29">
        <v>437.1870155179011</v>
      </c>
      <c r="U99" s="29">
        <v>429.14075414914373</v>
      </c>
      <c r="V99" s="29">
        <v>421.54705476819754</v>
      </c>
      <c r="W99" s="29">
        <v>420.01962758473417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352.16849098892612</v>
      </c>
      <c r="D101" s="29">
        <v>348.2199747373644</v>
      </c>
      <c r="E101" s="29">
        <v>342.87521697193756</v>
      </c>
      <c r="F101" s="29">
        <v>337.54097900909517</v>
      </c>
      <c r="G101" s="29">
        <v>330.03717145603611</v>
      </c>
      <c r="H101" s="29">
        <v>321.9387384074173</v>
      </c>
      <c r="I101" s="29">
        <v>312.44188737712267</v>
      </c>
      <c r="J101" s="29">
        <v>301.81756672804909</v>
      </c>
      <c r="K101" s="29">
        <v>287.7334282474452</v>
      </c>
      <c r="L101" s="29">
        <v>269.43778191112222</v>
      </c>
      <c r="M101" s="29">
        <v>256.33060268707186</v>
      </c>
      <c r="N101" s="29">
        <v>242.98266315775524</v>
      </c>
      <c r="O101" s="29">
        <v>223.15399018859171</v>
      </c>
      <c r="P101" s="29">
        <v>196.43793778152443</v>
      </c>
      <c r="Q101" s="29">
        <v>165.91350246516683</v>
      </c>
      <c r="R101" s="29">
        <v>148.80021078161832</v>
      </c>
      <c r="S101" s="29">
        <v>145.49406061605831</v>
      </c>
      <c r="T101" s="29">
        <v>141.43667627231906</v>
      </c>
      <c r="U101" s="29">
        <v>137.34185884227946</v>
      </c>
      <c r="V101" s="29">
        <v>135.43507828186819</v>
      </c>
      <c r="W101" s="29">
        <v>134.76572575634893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364.28092316094114</v>
      </c>
      <c r="D102" s="29">
        <v>348.50015286438475</v>
      </c>
      <c r="E102" s="29">
        <v>336.37119835915905</v>
      </c>
      <c r="F102" s="29">
        <v>320.14044874919034</v>
      </c>
      <c r="G102" s="29">
        <v>303.39216496119315</v>
      </c>
      <c r="H102" s="29">
        <v>288.9975913231529</v>
      </c>
      <c r="I102" s="29">
        <v>277.69504912617748</v>
      </c>
      <c r="J102" s="29">
        <v>263.75539058543836</v>
      </c>
      <c r="K102" s="29">
        <v>245.95959651611673</v>
      </c>
      <c r="L102" s="29">
        <v>229.98537740352037</v>
      </c>
      <c r="M102" s="29">
        <v>220.76536859257899</v>
      </c>
      <c r="N102" s="29">
        <v>206.15510305342858</v>
      </c>
      <c r="O102" s="29">
        <v>190.87468083854299</v>
      </c>
      <c r="P102" s="29">
        <v>184.23903015157774</v>
      </c>
      <c r="Q102" s="29">
        <v>173.54112077908343</v>
      </c>
      <c r="R102" s="29">
        <v>172.94092520523174</v>
      </c>
      <c r="S102" s="29">
        <v>171.83690474413598</v>
      </c>
      <c r="T102" s="29">
        <v>169.59197293425441</v>
      </c>
      <c r="U102" s="29">
        <v>166.64421332624906</v>
      </c>
      <c r="V102" s="29">
        <v>164.08200058827975</v>
      </c>
      <c r="W102" s="29">
        <v>163.17823203662491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72.169252204427664</v>
      </c>
      <c r="D104" s="31">
        <v>69.984850502612872</v>
      </c>
      <c r="E104" s="31">
        <v>68.996609183531532</v>
      </c>
      <c r="F104" s="31">
        <v>66.391396612847288</v>
      </c>
      <c r="G104" s="31">
        <v>65.096335635393316</v>
      </c>
      <c r="H104" s="31">
        <v>62.854377488411259</v>
      </c>
      <c r="I104" s="31">
        <v>60.619518270442676</v>
      </c>
      <c r="J104" s="31">
        <v>58.659190824471423</v>
      </c>
      <c r="K104" s="31">
        <v>55.500118765200043</v>
      </c>
      <c r="L104" s="31">
        <v>52.949551971913358</v>
      </c>
      <c r="M104" s="31">
        <v>50.299844011664149</v>
      </c>
      <c r="N104" s="31">
        <v>48.007098962435002</v>
      </c>
      <c r="O104" s="31">
        <v>45.243108271255593</v>
      </c>
      <c r="P104" s="31">
        <v>39.826101184518706</v>
      </c>
      <c r="Q104" s="31">
        <v>34.936496140847616</v>
      </c>
      <c r="R104" s="31">
        <v>28.926921161271608</v>
      </c>
      <c r="S104" s="31">
        <v>22.945065459278155</v>
      </c>
      <c r="T104" s="31">
        <v>17.951424092290921</v>
      </c>
      <c r="U104" s="31">
        <v>14.335941023910543</v>
      </c>
      <c r="V104" s="31">
        <v>12.769845587081994</v>
      </c>
      <c r="W104" s="31">
        <v>12.027485716437365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9162.6278584593947</v>
      </c>
      <c r="D105" s="33">
        <v>8998.1266873736167</v>
      </c>
      <c r="E105" s="33">
        <v>8925.7316857546284</v>
      </c>
      <c r="F105" s="33">
        <v>8907.2064666019633</v>
      </c>
      <c r="G105" s="33">
        <v>8772.2090410687069</v>
      </c>
      <c r="H105" s="33">
        <v>8720.1615900177967</v>
      </c>
      <c r="I105" s="33">
        <v>8620.612741495921</v>
      </c>
      <c r="J105" s="33">
        <v>8525.1973367255232</v>
      </c>
      <c r="K105" s="33">
        <v>8481.3512865768462</v>
      </c>
      <c r="L105" s="33">
        <v>8307.8196546817926</v>
      </c>
      <c r="M105" s="33">
        <v>8200.7285173649962</v>
      </c>
      <c r="N105" s="33">
        <v>8165.3613289768182</v>
      </c>
      <c r="O105" s="33">
        <v>8120.6789443828629</v>
      </c>
      <c r="P105" s="33">
        <v>7739.0121806799416</v>
      </c>
      <c r="Q105" s="33">
        <v>7306.4897506134166</v>
      </c>
      <c r="R105" s="33">
        <v>7193.4535820216333</v>
      </c>
      <c r="S105" s="33">
        <v>7059.8519067982834</v>
      </c>
      <c r="T105" s="33">
        <v>6905.2590523668714</v>
      </c>
      <c r="U105" s="33">
        <v>6738.5430956054797</v>
      </c>
      <c r="V105" s="33">
        <v>6581.6705155753916</v>
      </c>
      <c r="W105" s="33">
        <v>6497.6509996965542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0.94905587041327055</v>
      </c>
      <c r="C109" s="43">
        <f>C31/RES_summary!C$6</f>
        <v>0.98317610646585918</v>
      </c>
      <c r="D109" s="43">
        <f>D31/RES_summary!D$6</f>
        <v>1.0068254559270038</v>
      </c>
      <c r="E109" s="43">
        <f>E31/RES_summary!E$6</f>
        <v>1.0446822722734985</v>
      </c>
      <c r="F109" s="43">
        <f>F31/RES_summary!F$6</f>
        <v>1.0761056653103662</v>
      </c>
      <c r="G109" s="43">
        <f>G31/RES_summary!G$6</f>
        <v>1.103943505704617</v>
      </c>
      <c r="H109" s="43">
        <f>H31/RES_summary!H$6</f>
        <v>1.1282033574160646</v>
      </c>
      <c r="I109" s="43">
        <f>I31/RES_summary!I$6</f>
        <v>1.1571325862625788</v>
      </c>
      <c r="J109" s="43">
        <f>J31/RES_summary!J$6</f>
        <v>1.1904092919503588</v>
      </c>
      <c r="K109" s="43">
        <f>K31/RES_summary!K$6</f>
        <v>1.2239109644366353</v>
      </c>
      <c r="L109" s="43">
        <f>L31/RES_summary!L$6</f>
        <v>1.2494616778492507</v>
      </c>
      <c r="M109" s="43">
        <f>M31/RES_summary!M$6</f>
        <v>1.2800518889494161</v>
      </c>
      <c r="N109" s="43">
        <f>N31/RES_summary!N$6</f>
        <v>1.319170451132375</v>
      </c>
      <c r="O109" s="43">
        <f>O31/RES_summary!O$6</f>
        <v>1.3492154130167233</v>
      </c>
      <c r="P109" s="43">
        <f>P31/RES_summary!P$6</f>
        <v>1.3777486936477406</v>
      </c>
      <c r="Q109" s="43">
        <f>Q31/RES_summary!Q$6</f>
        <v>1.4000191694540618</v>
      </c>
      <c r="R109" s="43">
        <f>R31/RES_summary!R$6</f>
        <v>1.4137174610440089</v>
      </c>
      <c r="S109" s="43">
        <f>S31/RES_summary!S$6</f>
        <v>1.4218999553307208</v>
      </c>
      <c r="T109" s="43">
        <f>T31/RES_summary!T$6</f>
        <v>1.438309172020247</v>
      </c>
      <c r="U109" s="43">
        <f>U31/RES_summary!U$6</f>
        <v>1.4494959620621657</v>
      </c>
      <c r="V109" s="43">
        <f>V31/RES_summary!V$6</f>
        <v>1.4623103795524486</v>
      </c>
      <c r="W109" s="43">
        <f>W31/RES_summary!W$6</f>
        <v>1.471744773021997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0.87088055425410704</v>
      </c>
      <c r="C110" s="43">
        <f>C32/RES_summary!C$6</f>
        <v>0.87479527369303922</v>
      </c>
      <c r="D110" s="43">
        <f>D32/RES_summary!D$6</f>
        <v>0.87891739422600978</v>
      </c>
      <c r="E110" s="43">
        <f>E32/RES_summary!E$6</f>
        <v>0.88378870488991057</v>
      </c>
      <c r="F110" s="43">
        <f>F32/RES_summary!F$6</f>
        <v>0.88859987602813506</v>
      </c>
      <c r="G110" s="43">
        <f>G32/RES_summary!G$6</f>
        <v>0.89404461239136568</v>
      </c>
      <c r="H110" s="43">
        <f>H32/RES_summary!H$6</f>
        <v>0.89836289484329157</v>
      </c>
      <c r="I110" s="43">
        <f>I32/RES_summary!I$6</f>
        <v>0.90294851158284339</v>
      </c>
      <c r="J110" s="43">
        <f>J32/RES_summary!J$6</f>
        <v>0.90723168503565743</v>
      </c>
      <c r="K110" s="43">
        <f>K32/RES_summary!K$6</f>
        <v>0.91285793806917948</v>
      </c>
      <c r="L110" s="43">
        <f>L32/RES_summary!L$6</f>
        <v>0.91811899192596924</v>
      </c>
      <c r="M110" s="43">
        <f>M32/RES_summary!M$6</f>
        <v>0.92312164640009153</v>
      </c>
      <c r="N110" s="43">
        <f>N32/RES_summary!N$6</f>
        <v>0.92818517091003783</v>
      </c>
      <c r="O110" s="43">
        <f>O32/RES_summary!O$6</f>
        <v>0.93194687199429105</v>
      </c>
      <c r="P110" s="43">
        <f>P32/RES_summary!P$6</f>
        <v>0.93567204782560165</v>
      </c>
      <c r="Q110" s="43">
        <f>Q32/RES_summary!Q$6</f>
        <v>0.93966316530720029</v>
      </c>
      <c r="R110" s="43">
        <f>R32/RES_summary!R$6</f>
        <v>0.94456852137564928</v>
      </c>
      <c r="S110" s="43">
        <f>S32/RES_summary!S$6</f>
        <v>0.94849968625934711</v>
      </c>
      <c r="T110" s="43">
        <f>T32/RES_summary!T$6</f>
        <v>0.953590833507032</v>
      </c>
      <c r="U110" s="43">
        <f>U32/RES_summary!U$6</f>
        <v>0.95753591886562117</v>
      </c>
      <c r="V110" s="43">
        <f>V32/RES_summary!V$6</f>
        <v>0.96127290671287036</v>
      </c>
      <c r="W110" s="43">
        <f>W32/RES_summary!W$6</f>
        <v>0.96436223171003066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5.7142291274297978E-2</v>
      </c>
      <c r="C111" s="43">
        <f>C33/RES_summary!C$6</f>
        <v>6.0912329006736855E-2</v>
      </c>
      <c r="D111" s="43">
        <f>D33/RES_summary!D$6</f>
        <v>6.3428045113209736E-2</v>
      </c>
      <c r="E111" s="43">
        <f>E33/RES_summary!E$6</f>
        <v>6.6712446046863785E-2</v>
      </c>
      <c r="F111" s="43">
        <f>F33/RES_summary!F$6</f>
        <v>6.9250326971015685E-2</v>
      </c>
      <c r="G111" s="43">
        <f>G33/RES_summary!G$6</f>
        <v>7.2464795659611114E-2</v>
      </c>
      <c r="H111" s="43">
        <f>H33/RES_summary!H$6</f>
        <v>7.5269202607284216E-2</v>
      </c>
      <c r="I111" s="43">
        <f>I33/RES_summary!I$6</f>
        <v>7.8524449821348929E-2</v>
      </c>
      <c r="J111" s="43">
        <f>J33/RES_summary!J$6</f>
        <v>8.1677732478135312E-2</v>
      </c>
      <c r="K111" s="43">
        <f>K33/RES_summary!K$6</f>
        <v>8.4258892122303794E-2</v>
      </c>
      <c r="L111" s="43">
        <f>L33/RES_summary!L$6</f>
        <v>8.826803319893714E-2</v>
      </c>
      <c r="M111" s="43">
        <f>M33/RES_summary!M$6</f>
        <v>9.0819810670935433E-2</v>
      </c>
      <c r="N111" s="43">
        <f>N33/RES_summary!N$6</f>
        <v>9.3539359517582132E-2</v>
      </c>
      <c r="O111" s="43">
        <f>O33/RES_summary!O$6</f>
        <v>9.6445118987289413E-2</v>
      </c>
      <c r="P111" s="43">
        <f>P33/RES_summary!P$6</f>
        <v>0.10023219713783606</v>
      </c>
      <c r="Q111" s="43">
        <f>Q33/RES_summary!Q$6</f>
        <v>0.10490777145316198</v>
      </c>
      <c r="R111" s="43">
        <f>R33/RES_summary!R$6</f>
        <v>0.10977520153732633</v>
      </c>
      <c r="S111" s="43">
        <f>S33/RES_summary!S$6</f>
        <v>0.11365725268757963</v>
      </c>
      <c r="T111" s="43">
        <f>T33/RES_summary!T$6</f>
        <v>0.11816057478375352</v>
      </c>
      <c r="U111" s="43">
        <f>U33/RES_summary!U$6</f>
        <v>0.12201212722857947</v>
      </c>
      <c r="V111" s="43">
        <f>V33/RES_summary!V$6</f>
        <v>0.12604579768056864</v>
      </c>
      <c r="W111" s="43">
        <f>W33/RES_summary!W$6</f>
        <v>0.13012235777194706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0.16881194216080622</v>
      </c>
      <c r="C112" s="43">
        <f>C34/RES_summary!C$6</f>
        <v>0.17685647356694731</v>
      </c>
      <c r="D112" s="43">
        <f>D34/RES_summary!D$6</f>
        <v>0.18210782438947914</v>
      </c>
      <c r="E112" s="43">
        <f>E34/RES_summary!E$6</f>
        <v>0.19174790708478218</v>
      </c>
      <c r="F112" s="43">
        <f>F34/RES_summary!F$6</f>
        <v>0.19969089851571403</v>
      </c>
      <c r="G112" s="43">
        <f>G34/RES_summary!G$6</f>
        <v>0.20728435704731937</v>
      </c>
      <c r="H112" s="43">
        <f>H34/RES_summary!H$6</f>
        <v>0.21267774028540853</v>
      </c>
      <c r="I112" s="43">
        <f>I34/RES_summary!I$6</f>
        <v>0.22482737231703004</v>
      </c>
      <c r="J112" s="43">
        <f>J34/RES_summary!J$6</f>
        <v>0.24358985857457316</v>
      </c>
      <c r="K112" s="43">
        <f>K34/RES_summary!K$6</f>
        <v>0.26775686057974707</v>
      </c>
      <c r="L112" s="43">
        <f>L34/RES_summary!L$6</f>
        <v>0.28415689472982264</v>
      </c>
      <c r="M112" s="43">
        <f>M34/RES_summary!M$6</f>
        <v>0.3009256787914531</v>
      </c>
      <c r="N112" s="43">
        <f>N34/RES_summary!N$6</f>
        <v>0.31463444188207934</v>
      </c>
      <c r="O112" s="43">
        <f>O34/RES_summary!O$6</f>
        <v>0.32742124396272665</v>
      </c>
      <c r="P112" s="43">
        <f>P34/RES_summary!P$6</f>
        <v>0.33755480449494202</v>
      </c>
      <c r="Q112" s="43">
        <f>Q34/RES_summary!Q$6</f>
        <v>0.35150454133495035</v>
      </c>
      <c r="R112" s="43">
        <f>R34/RES_summary!R$6</f>
        <v>0.35794594367082699</v>
      </c>
      <c r="S112" s="43">
        <f>S34/RES_summary!S$6</f>
        <v>0.36314078476731398</v>
      </c>
      <c r="T112" s="43">
        <f>T34/RES_summary!T$6</f>
        <v>0.36964178569739947</v>
      </c>
      <c r="U112" s="43">
        <f>U34/RES_summary!U$6</f>
        <v>0.37495137034999931</v>
      </c>
      <c r="V112" s="43">
        <f>V34/RES_summary!V$6</f>
        <v>0.3802613162561867</v>
      </c>
      <c r="W112" s="43">
        <f>W34/RES_summary!W$6</f>
        <v>0.3850212736206432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0.30365430091994788</v>
      </c>
      <c r="C114" s="43">
        <f>C36/RES_summary!C$6</f>
        <v>0.34127463206415937</v>
      </c>
      <c r="D114" s="43">
        <f>D36/RES_summary!D$6</f>
        <v>0.40255313521245845</v>
      </c>
      <c r="E114" s="43">
        <f>E36/RES_summary!E$6</f>
        <v>0.47220699707201264</v>
      </c>
      <c r="F114" s="43">
        <f>F36/RES_summary!F$6</f>
        <v>0.54430509654144976</v>
      </c>
      <c r="G114" s="43">
        <f>G36/RES_summary!G$6</f>
        <v>0.62135188928422891</v>
      </c>
      <c r="H114" s="43">
        <f>H36/RES_summary!H$6</f>
        <v>0.69981955973431542</v>
      </c>
      <c r="I114" s="43">
        <f>I36/RES_summary!I$6</f>
        <v>0.78364861015309062</v>
      </c>
      <c r="J114" s="43">
        <f>J36/RES_summary!J$6</f>
        <v>0.88284129983160498</v>
      </c>
      <c r="K114" s="43">
        <f>K36/RES_summary!K$6</f>
        <v>0.97874880563765654</v>
      </c>
      <c r="L114" s="43">
        <f>L36/RES_summary!L$6</f>
        <v>1.0599017962144932</v>
      </c>
      <c r="M114" s="43">
        <f>M36/RES_summary!M$6</f>
        <v>1.1453950151495098</v>
      </c>
      <c r="N114" s="43">
        <f>N36/RES_summary!N$6</f>
        <v>1.2500091621690341</v>
      </c>
      <c r="O114" s="43">
        <f>O36/RES_summary!O$6</f>
        <v>1.3823703366333304</v>
      </c>
      <c r="P114" s="43">
        <f>P36/RES_summary!P$6</f>
        <v>1.5442586438310946</v>
      </c>
      <c r="Q114" s="43">
        <f>Q36/RES_summary!Q$6</f>
        <v>1.7812559557349941</v>
      </c>
      <c r="R114" s="43">
        <f>R36/RES_summary!R$6</f>
        <v>2.0005642817653841</v>
      </c>
      <c r="S114" s="43">
        <f>S36/RES_summary!S$6</f>
        <v>2.2125793813180601</v>
      </c>
      <c r="T114" s="43">
        <f>T36/RES_summary!T$6</f>
        <v>2.4436044906986631</v>
      </c>
      <c r="U114" s="43">
        <f>U36/RES_summary!U$6</f>
        <v>2.6490351170845226</v>
      </c>
      <c r="V114" s="43">
        <f>V36/RES_summary!V$6</f>
        <v>2.8053263181898958</v>
      </c>
      <c r="W114" s="43">
        <f>W36/RES_summary!W$6</f>
        <v>2.9231747955830745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0.15773128921973328</v>
      </c>
      <c r="C115" s="43">
        <f>C37/RES_summary!C$6</f>
        <v>0.18282459143480539</v>
      </c>
      <c r="D115" s="43">
        <f>D37/RES_summary!D$6</f>
        <v>0.21650366880816532</v>
      </c>
      <c r="E115" s="43">
        <f>E37/RES_summary!E$6</f>
        <v>0.26740505931164954</v>
      </c>
      <c r="F115" s="43">
        <f>F37/RES_summary!F$6</f>
        <v>0.31940390093911741</v>
      </c>
      <c r="G115" s="43">
        <f>G37/RES_summary!G$6</f>
        <v>0.37157995856982939</v>
      </c>
      <c r="H115" s="43">
        <f>H37/RES_summary!H$6</f>
        <v>0.41964824472071915</v>
      </c>
      <c r="I115" s="43">
        <f>I37/RES_summary!I$6</f>
        <v>0.46627577255650998</v>
      </c>
      <c r="J115" s="43">
        <f>J37/RES_summary!J$6</f>
        <v>0.52850761747232955</v>
      </c>
      <c r="K115" s="43">
        <f>K37/RES_summary!K$6</f>
        <v>0.59795985261023443</v>
      </c>
      <c r="L115" s="43">
        <f>L37/RES_summary!L$6</f>
        <v>0.68258471660853048</v>
      </c>
      <c r="M115" s="43">
        <f>M37/RES_summary!M$6</f>
        <v>0.74503878676090585</v>
      </c>
      <c r="N115" s="43">
        <f>N37/RES_summary!N$6</f>
        <v>0.79976401504792671</v>
      </c>
      <c r="O115" s="43">
        <f>O37/RES_summary!O$6</f>
        <v>0.86998734007676548</v>
      </c>
      <c r="P115" s="43">
        <f>P37/RES_summary!P$6</f>
        <v>0.95616633915148008</v>
      </c>
      <c r="Q115" s="43">
        <f>Q37/RES_summary!Q$6</f>
        <v>1.1115610336151716</v>
      </c>
      <c r="R115" s="43">
        <f>R37/RES_summary!R$6</f>
        <v>1.2791171634797514</v>
      </c>
      <c r="S115" s="43">
        <f>S37/RES_summary!S$6</f>
        <v>1.4489944607751641</v>
      </c>
      <c r="T115" s="43">
        <f>T37/RES_summary!T$6</f>
        <v>1.6341026568501957</v>
      </c>
      <c r="U115" s="43">
        <f>U37/RES_summary!U$6</f>
        <v>1.8120265958701629</v>
      </c>
      <c r="V115" s="43">
        <f>V37/RES_summary!V$6</f>
        <v>1.9634678414008067</v>
      </c>
      <c r="W115" s="43">
        <f>W37/RES_summary!W$6</f>
        <v>2.0834255362244889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10.21578618519856</v>
      </c>
      <c r="C117" s="44">
        <f>C39/RES_summary!C$6</f>
        <v>10.228527486260539</v>
      </c>
      <c r="D117" s="44">
        <f>D39/RES_summary!D$6</f>
        <v>10.614799917902264</v>
      </c>
      <c r="E117" s="44">
        <f>E39/RES_summary!E$6</f>
        <v>11.009281112224819</v>
      </c>
      <c r="F117" s="44">
        <f>F39/RES_summary!F$6</f>
        <v>11.398571381335572</v>
      </c>
      <c r="G117" s="44">
        <f>G39/RES_summary!G$6</f>
        <v>11.821097255176033</v>
      </c>
      <c r="H117" s="44">
        <f>H39/RES_summary!H$6</f>
        <v>12.155084989484221</v>
      </c>
      <c r="I117" s="44">
        <f>I39/RES_summary!I$6</f>
        <v>12.503433007996774</v>
      </c>
      <c r="J117" s="44">
        <f>J39/RES_summary!J$6</f>
        <v>12.799303723628457</v>
      </c>
      <c r="K117" s="44">
        <f>K39/RES_summary!K$6</f>
        <v>13.11352514611459</v>
      </c>
      <c r="L117" s="44">
        <f>L39/RES_summary!L$6</f>
        <v>13.449546322033719</v>
      </c>
      <c r="M117" s="44">
        <f>M39/RES_summary!M$6</f>
        <v>13.581268280121167</v>
      </c>
      <c r="N117" s="44">
        <f>N39/RES_summary!N$6</f>
        <v>13.714790338813236</v>
      </c>
      <c r="O117" s="44">
        <f>O39/RES_summary!O$6</f>
        <v>13.82737550454225</v>
      </c>
      <c r="P117" s="44">
        <f>P39/RES_summary!P$6</f>
        <v>13.965937035728301</v>
      </c>
      <c r="Q117" s="44">
        <f>Q39/RES_summary!Q$6</f>
        <v>14.164242472454214</v>
      </c>
      <c r="R117" s="44">
        <f>R39/RES_summary!R$6</f>
        <v>14.313908874837372</v>
      </c>
      <c r="S117" s="44">
        <f>S39/RES_summary!S$6</f>
        <v>14.407431583198226</v>
      </c>
      <c r="T117" s="44">
        <f>T39/RES_summary!T$6</f>
        <v>14.674647950859953</v>
      </c>
      <c r="U117" s="44">
        <f>U39/RES_summary!U$6</f>
        <v>14.805104286334982</v>
      </c>
      <c r="V117" s="44">
        <f>V39/RES_summary!V$6</f>
        <v>15.000290384216797</v>
      </c>
      <c r="W117" s="44">
        <f>W39/RES_summary!W$6</f>
        <v>15.445748611598821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0.31171299151122095</v>
      </c>
      <c r="C118" s="45">
        <f>C40/RES_summary!C$6</f>
        <v>0.36214216182421355</v>
      </c>
      <c r="D118" s="45">
        <f>D40/RES_summary!D$6</f>
        <v>0.40844664470026187</v>
      </c>
      <c r="E118" s="45">
        <f>E40/RES_summary!E$6</f>
        <v>0.44289422278492274</v>
      </c>
      <c r="F118" s="45">
        <f>F40/RES_summary!F$6</f>
        <v>0.48356291473616231</v>
      </c>
      <c r="G118" s="45">
        <f>G40/RES_summary!G$6</f>
        <v>0.5318044547555586</v>
      </c>
      <c r="H118" s="45">
        <f>H40/RES_summary!H$6</f>
        <v>0.57028846596045657</v>
      </c>
      <c r="I118" s="45">
        <f>I40/RES_summary!I$6</f>
        <v>0.60245068350138753</v>
      </c>
      <c r="J118" s="45">
        <f>J40/RES_summary!J$6</f>
        <v>0.63732686358984636</v>
      </c>
      <c r="K118" s="45">
        <f>K40/RES_summary!K$6</f>
        <v>0.65890472800107669</v>
      </c>
      <c r="L118" s="45">
        <f>L40/RES_summary!L$6</f>
        <v>0.69119983320252321</v>
      </c>
      <c r="M118" s="45">
        <f>M40/RES_summary!M$6</f>
        <v>0.70853392113850022</v>
      </c>
      <c r="N118" s="45">
        <f>N40/RES_summary!N$6</f>
        <v>0.72574342734453856</v>
      </c>
      <c r="O118" s="45">
        <f>O40/RES_summary!O$6</f>
        <v>0.74265059305060399</v>
      </c>
      <c r="P118" s="45">
        <f>P40/RES_summary!P$6</f>
        <v>0.76802994406491287</v>
      </c>
      <c r="Q118" s="45">
        <f>Q40/RES_summary!Q$6</f>
        <v>0.80849239756056057</v>
      </c>
      <c r="R118" s="45">
        <f>R40/RES_summary!R$6</f>
        <v>0.83997900650867319</v>
      </c>
      <c r="S118" s="45">
        <f>S40/RES_summary!S$6</f>
        <v>0.8595197955150492</v>
      </c>
      <c r="T118" s="45">
        <f>T40/RES_summary!T$6</f>
        <v>0.9058825380240404</v>
      </c>
      <c r="U118" s="45">
        <f>U40/RES_summary!U$6</f>
        <v>0.94087159895517236</v>
      </c>
      <c r="V118" s="45">
        <f>V40/RES_summary!V$6</f>
        <v>0.97174821744967133</v>
      </c>
      <c r="W118" s="45">
        <f>W40/RES_summary!W$6</f>
        <v>0.98268937704993087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51.982482422204107</v>
      </c>
      <c r="C122" s="29">
        <f t="shared" si="78"/>
        <v>53.144503069345653</v>
      </c>
      <c r="D122" s="29">
        <f t="shared" si="78"/>
        <v>53.541491183380728</v>
      </c>
      <c r="E122" s="29">
        <f t="shared" si="78"/>
        <v>54.325063777886214</v>
      </c>
      <c r="F122" s="29">
        <f t="shared" si="78"/>
        <v>54.708934798499008</v>
      </c>
      <c r="G122" s="29">
        <f t="shared" si="78"/>
        <v>54.813116430254262</v>
      </c>
      <c r="H122" s="29">
        <f t="shared" si="78"/>
        <v>54.673938353169603</v>
      </c>
      <c r="I122" s="29">
        <f t="shared" si="78"/>
        <v>54.592072302637945</v>
      </c>
      <c r="J122" s="29">
        <f t="shared" si="78"/>
        <v>54.53539884199806</v>
      </c>
      <c r="K122" s="29">
        <f t="shared" si="78"/>
        <v>54.36785233092904</v>
      </c>
      <c r="L122" s="29">
        <f t="shared" si="78"/>
        <v>53.859085848417962</v>
      </c>
      <c r="M122" s="29">
        <f t="shared" si="78"/>
        <v>53.442275236907129</v>
      </c>
      <c r="N122" s="29">
        <f t="shared" si="78"/>
        <v>53.172990052297891</v>
      </c>
      <c r="O122" s="29">
        <f t="shared" si="78"/>
        <v>52.559222711614503</v>
      </c>
      <c r="P122" s="29">
        <f t="shared" si="78"/>
        <v>51.775189995007047</v>
      </c>
      <c r="Q122" s="29">
        <f t="shared" si="78"/>
        <v>50.762734183812654</v>
      </c>
      <c r="R122" s="29">
        <f t="shared" ref="R122:V122" si="79">R83*R109</f>
        <v>49.511772987905502</v>
      </c>
      <c r="S122" s="29">
        <f t="shared" si="79"/>
        <v>47.988115224726833</v>
      </c>
      <c r="T122" s="29">
        <f t="shared" si="79"/>
        <v>46.679079743880934</v>
      </c>
      <c r="U122" s="29">
        <f t="shared" si="79"/>
        <v>45.492571522673849</v>
      </c>
      <c r="V122" s="29">
        <f t="shared" si="79"/>
        <v>44.404456374991661</v>
      </c>
      <c r="W122" s="29">
        <f t="shared" ref="W122" si="80">W83*W109</f>
        <v>43.175822536300345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737.17067853695403</v>
      </c>
      <c r="C123" s="29">
        <f t="shared" si="81"/>
        <v>735.35780328632757</v>
      </c>
      <c r="D123" s="29">
        <f t="shared" si="81"/>
        <v>729.88440089010862</v>
      </c>
      <c r="E123" s="29">
        <f t="shared" si="81"/>
        <v>721.95908165417086</v>
      </c>
      <c r="F123" s="29">
        <f t="shared" si="81"/>
        <v>711.86412881180945</v>
      </c>
      <c r="G123" s="29">
        <f t="shared" si="81"/>
        <v>700.29494532489525</v>
      </c>
      <c r="H123" s="29">
        <f t="shared" si="81"/>
        <v>686.18256617981683</v>
      </c>
      <c r="I123" s="29">
        <f t="shared" si="81"/>
        <v>670.90047367929515</v>
      </c>
      <c r="J123" s="29">
        <f t="shared" si="81"/>
        <v>653.32697550492253</v>
      </c>
      <c r="K123" s="29">
        <f t="shared" si="81"/>
        <v>634.74333293285247</v>
      </c>
      <c r="L123" s="29">
        <f t="shared" si="81"/>
        <v>614.36369906102084</v>
      </c>
      <c r="M123" s="29">
        <f t="shared" si="81"/>
        <v>592.60714960911332</v>
      </c>
      <c r="N123" s="29">
        <f t="shared" si="81"/>
        <v>570.10826613179188</v>
      </c>
      <c r="O123" s="29">
        <f t="shared" si="81"/>
        <v>546.24685370701025</v>
      </c>
      <c r="P123" s="29">
        <f t="shared" si="81"/>
        <v>521.84355923304076</v>
      </c>
      <c r="Q123" s="29">
        <f t="shared" si="81"/>
        <v>497.0616168932674</v>
      </c>
      <c r="R123" s="29">
        <f t="shared" ref="R123:V123" si="82">R84*R110</f>
        <v>486.73315348319318</v>
      </c>
      <c r="S123" s="29">
        <f t="shared" si="82"/>
        <v>474.15238990314157</v>
      </c>
      <c r="T123" s="29">
        <f t="shared" si="82"/>
        <v>464.07185057499146</v>
      </c>
      <c r="U123" s="29">
        <f t="shared" si="82"/>
        <v>454.4538119319626</v>
      </c>
      <c r="V123" s="29">
        <f t="shared" si="82"/>
        <v>444.57837217740973</v>
      </c>
      <c r="W123" s="29">
        <f t="shared" ref="W123" si="83">W84*W110</f>
        <v>436.13329421915074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107.25317722885359</v>
      </c>
      <c r="C124" s="29">
        <f t="shared" si="84"/>
        <v>113.20828856850453</v>
      </c>
      <c r="D124" s="29">
        <f t="shared" si="84"/>
        <v>116.45896131074355</v>
      </c>
      <c r="E124" s="29">
        <f t="shared" si="84"/>
        <v>120.55136608238783</v>
      </c>
      <c r="F124" s="29">
        <f t="shared" si="84"/>
        <v>123.17276374481241</v>
      </c>
      <c r="G124" s="29">
        <f t="shared" si="84"/>
        <v>126.63324920551227</v>
      </c>
      <c r="H124" s="29">
        <f t="shared" si="84"/>
        <v>129.24413911153195</v>
      </c>
      <c r="I124" s="29">
        <f t="shared" si="84"/>
        <v>132.37381368019248</v>
      </c>
      <c r="J124" s="29">
        <f t="shared" si="84"/>
        <v>135.07983217957428</v>
      </c>
      <c r="K124" s="29">
        <f t="shared" si="84"/>
        <v>136.72687586855758</v>
      </c>
      <c r="L124" s="29">
        <f t="shared" si="84"/>
        <v>140.25358995814483</v>
      </c>
      <c r="M124" s="29">
        <f t="shared" si="84"/>
        <v>141.18101245108141</v>
      </c>
      <c r="N124" s="29">
        <f t="shared" si="84"/>
        <v>141.47375493641036</v>
      </c>
      <c r="O124" s="29">
        <f t="shared" si="84"/>
        <v>141.75521915802676</v>
      </c>
      <c r="P124" s="29">
        <f t="shared" si="84"/>
        <v>142.52958953821147</v>
      </c>
      <c r="Q124" s="29">
        <f t="shared" si="84"/>
        <v>142.0151835929039</v>
      </c>
      <c r="R124" s="29">
        <f t="shared" ref="R124:V124" si="85">R85*R111</f>
        <v>141.87948021707791</v>
      </c>
      <c r="S124" s="29">
        <f t="shared" si="85"/>
        <v>139.77598954192069</v>
      </c>
      <c r="T124" s="29">
        <f t="shared" si="85"/>
        <v>138.49406746861416</v>
      </c>
      <c r="U124" s="29">
        <f t="shared" si="85"/>
        <v>135.81710403553382</v>
      </c>
      <c r="V124" s="29">
        <f t="shared" si="85"/>
        <v>132.8054389337712</v>
      </c>
      <c r="W124" s="29">
        <f t="shared" ref="W124" si="86">W85*W111</f>
        <v>130.205015417537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125.23734675154715</v>
      </c>
      <c r="C125" s="29">
        <f t="shared" si="87"/>
        <v>130.32906431505208</v>
      </c>
      <c r="D125" s="29">
        <f t="shared" si="87"/>
        <v>133.02774258994549</v>
      </c>
      <c r="E125" s="29">
        <f t="shared" si="87"/>
        <v>138.3025466019273</v>
      </c>
      <c r="F125" s="29">
        <f t="shared" si="87"/>
        <v>142.19061952208585</v>
      </c>
      <c r="G125" s="29">
        <f t="shared" si="87"/>
        <v>145.5584666921286</v>
      </c>
      <c r="H125" s="29">
        <f t="shared" si="87"/>
        <v>147.28771314433709</v>
      </c>
      <c r="I125" s="29">
        <f t="shared" si="87"/>
        <v>152.53105976832251</v>
      </c>
      <c r="J125" s="29">
        <f t="shared" si="87"/>
        <v>160.83428855759644</v>
      </c>
      <c r="K125" s="29">
        <f t="shared" si="87"/>
        <v>171.21886941975603</v>
      </c>
      <c r="L125" s="29">
        <f t="shared" si="87"/>
        <v>176.75453344398596</v>
      </c>
      <c r="M125" s="29">
        <f t="shared" si="87"/>
        <v>181.77033024615281</v>
      </c>
      <c r="N125" s="29">
        <f t="shared" si="87"/>
        <v>184.80375056529505</v>
      </c>
      <c r="O125" s="29">
        <f t="shared" si="87"/>
        <v>186.86341240026027</v>
      </c>
      <c r="P125" s="29">
        <f t="shared" si="87"/>
        <v>187.21439524201438</v>
      </c>
      <c r="Q125" s="29">
        <f t="shared" si="87"/>
        <v>188.9818731576423</v>
      </c>
      <c r="R125" s="29">
        <f t="shared" ref="R125:V125" si="88">R86*R112</f>
        <v>189.07888331763371</v>
      </c>
      <c r="S125" s="29">
        <f t="shared" si="88"/>
        <v>188.79342330058043</v>
      </c>
      <c r="T125" s="29">
        <f t="shared" si="88"/>
        <v>188.22439232308125</v>
      </c>
      <c r="U125" s="29">
        <f t="shared" si="88"/>
        <v>187.39314426799621</v>
      </c>
      <c r="V125" s="29">
        <f t="shared" si="88"/>
        <v>186.30974462869008</v>
      </c>
      <c r="W125" s="29">
        <f t="shared" ref="W125" si="89">W86*W112</f>
        <v>185.61380854260753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113.99677137198837</v>
      </c>
      <c r="C127" s="29">
        <f t="shared" si="90"/>
        <v>126.68122817651998</v>
      </c>
      <c r="D127" s="29">
        <f t="shared" si="90"/>
        <v>147.19359642073272</v>
      </c>
      <c r="E127" s="29">
        <f t="shared" si="90"/>
        <v>169.9957858364146</v>
      </c>
      <c r="F127" s="29">
        <f t="shared" si="90"/>
        <v>192.96688874528874</v>
      </c>
      <c r="G127" s="29">
        <f t="shared" si="90"/>
        <v>216.61195735125941</v>
      </c>
      <c r="H127" s="29">
        <f t="shared" si="90"/>
        <v>239.59434607861562</v>
      </c>
      <c r="I127" s="29">
        <f t="shared" si="90"/>
        <v>262.87264685805638</v>
      </c>
      <c r="J127" s="29">
        <f t="shared" si="90"/>
        <v>289.10684231275155</v>
      </c>
      <c r="K127" s="29">
        <f t="shared" si="90"/>
        <v>312.63897549847314</v>
      </c>
      <c r="L127" s="29">
        <f t="shared" si="90"/>
        <v>327.24965622315017</v>
      </c>
      <c r="M127" s="29">
        <f t="shared" si="90"/>
        <v>340.35356477762519</v>
      </c>
      <c r="N127" s="29">
        <f t="shared" si="90"/>
        <v>355.63132360868667</v>
      </c>
      <c r="O127" s="29">
        <f t="shared" si="90"/>
        <v>372.87708691890151</v>
      </c>
      <c r="P127" s="29">
        <f t="shared" si="90"/>
        <v>389.75282601533473</v>
      </c>
      <c r="Q127" s="29">
        <f t="shared" si="90"/>
        <v>410.37139618917325</v>
      </c>
      <c r="R127" s="29">
        <f t="shared" ref="R127:V127" si="91">R88*R114</f>
        <v>420.75609304810291</v>
      </c>
      <c r="S127" s="29">
        <f t="shared" si="91"/>
        <v>428.73200342736624</v>
      </c>
      <c r="T127" s="29">
        <f t="shared" si="91"/>
        <v>439.49933406368888</v>
      </c>
      <c r="U127" s="29">
        <f t="shared" si="91"/>
        <v>445.37901721065191</v>
      </c>
      <c r="V127" s="29">
        <f t="shared" si="91"/>
        <v>442.88124415413228</v>
      </c>
      <c r="W127" s="29">
        <f t="shared" ref="W127" si="92">W88*W114</f>
        <v>436.38365779868604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61.715544723077379</v>
      </c>
      <c r="C128" s="29">
        <f t="shared" si="93"/>
        <v>70.11988797867059</v>
      </c>
      <c r="D128" s="29">
        <f t="shared" si="93"/>
        <v>80.556930412939465</v>
      </c>
      <c r="E128" s="29">
        <f t="shared" si="93"/>
        <v>95.935383114110351</v>
      </c>
      <c r="F128" s="29">
        <f t="shared" si="93"/>
        <v>110.23434425006758</v>
      </c>
      <c r="G128" s="29">
        <f t="shared" si="93"/>
        <v>123.03942118592482</v>
      </c>
      <c r="H128" s="29">
        <f t="shared" si="93"/>
        <v>132.95099572608183</v>
      </c>
      <c r="I128" s="29">
        <f t="shared" si="93"/>
        <v>141.33047800767068</v>
      </c>
      <c r="J128" s="29">
        <f t="shared" si="93"/>
        <v>151.70316219515794</v>
      </c>
      <c r="K128" s="29">
        <f t="shared" si="93"/>
        <v>162.4772575171506</v>
      </c>
      <c r="L128" s="29">
        <f t="shared" si="93"/>
        <v>175.61618236684961</v>
      </c>
      <c r="M128" s="29">
        <f t="shared" si="93"/>
        <v>182.58177486653977</v>
      </c>
      <c r="N128" s="29">
        <f t="shared" si="93"/>
        <v>185.94337397744746</v>
      </c>
      <c r="O128" s="29">
        <f t="shared" si="93"/>
        <v>188.74529224963496</v>
      </c>
      <c r="P128" s="29">
        <f t="shared" si="93"/>
        <v>195.07403840902938</v>
      </c>
      <c r="Q128" s="29">
        <f t="shared" si="93"/>
        <v>212.39226562334412</v>
      </c>
      <c r="R128" s="29">
        <f t="shared" ref="R128:V128" si="94">R89*R115</f>
        <v>233.64689275891453</v>
      </c>
      <c r="S128" s="29">
        <f t="shared" si="94"/>
        <v>257.09718098031578</v>
      </c>
      <c r="T128" s="29">
        <f t="shared" si="94"/>
        <v>283.88782773037104</v>
      </c>
      <c r="U128" s="29">
        <f t="shared" si="94"/>
        <v>309.27033782032578</v>
      </c>
      <c r="V128" s="29">
        <f t="shared" si="94"/>
        <v>330.95393110189133</v>
      </c>
      <c r="W128" s="29">
        <f t="shared" ref="W128" si="95">W89*W115</f>
        <v>347.33972353177586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741.22860783799263</v>
      </c>
      <c r="C130" s="31">
        <f t="shared" si="96"/>
        <v>741.24419037556288</v>
      </c>
      <c r="D130" s="31">
        <f t="shared" si="96"/>
        <v>761.87630869334919</v>
      </c>
      <c r="E130" s="31">
        <f t="shared" si="96"/>
        <v>780.03555694221325</v>
      </c>
      <c r="F130" s="31">
        <f t="shared" si="96"/>
        <v>790.83213059501179</v>
      </c>
      <c r="G130" s="31">
        <f t="shared" si="96"/>
        <v>801.81602284527048</v>
      </c>
      <c r="H130" s="31">
        <f t="shared" si="96"/>
        <v>803.48262747089973</v>
      </c>
      <c r="I130" s="31">
        <f t="shared" si="96"/>
        <v>800.76411989968585</v>
      </c>
      <c r="J130" s="31">
        <f t="shared" si="96"/>
        <v>793.52476604995809</v>
      </c>
      <c r="K130" s="31">
        <f t="shared" si="96"/>
        <v>782.80222918422203</v>
      </c>
      <c r="L130" s="31">
        <f t="shared" si="96"/>
        <v>770.24634217909841</v>
      </c>
      <c r="M130" s="31">
        <f t="shared" si="96"/>
        <v>744.10800488469238</v>
      </c>
      <c r="N130" s="31">
        <f t="shared" si="96"/>
        <v>719.18495587938298</v>
      </c>
      <c r="O130" s="31">
        <f t="shared" si="96"/>
        <v>699.61661813556179</v>
      </c>
      <c r="P130" s="31">
        <f t="shared" si="96"/>
        <v>674.76018729460486</v>
      </c>
      <c r="Q130" s="31">
        <f t="shared" si="96"/>
        <v>636.8119851963678</v>
      </c>
      <c r="R130" s="31">
        <f t="shared" ref="R130:V130" si="97">R91*R117</f>
        <v>595.97735646006288</v>
      </c>
      <c r="S130" s="31">
        <f t="shared" si="97"/>
        <v>554.89218297745197</v>
      </c>
      <c r="T130" s="31">
        <f t="shared" si="97"/>
        <v>514.74660397583955</v>
      </c>
      <c r="U130" s="31">
        <f t="shared" si="97"/>
        <v>474.50436229528839</v>
      </c>
      <c r="V130" s="31">
        <f t="shared" si="97"/>
        <v>439.84779641831835</v>
      </c>
      <c r="W130" s="31">
        <f t="shared" ref="W130" si="98">W91*W117</f>
        <v>416.32546378487876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3089.5794891724295</v>
      </c>
      <c r="C131" s="33">
        <f t="shared" si="99"/>
        <v>3527.5982085387627</v>
      </c>
      <c r="D131" s="33">
        <f t="shared" si="99"/>
        <v>3910.7086027291734</v>
      </c>
      <c r="E131" s="33">
        <f t="shared" si="99"/>
        <v>4180.859982205805</v>
      </c>
      <c r="F131" s="33">
        <f t="shared" si="99"/>
        <v>4504.0909207136301</v>
      </c>
      <c r="G131" s="33">
        <f t="shared" si="99"/>
        <v>4881.792612614272</v>
      </c>
      <c r="H131" s="33">
        <f t="shared" si="99"/>
        <v>5168.6591303583737</v>
      </c>
      <c r="I131" s="33">
        <f t="shared" si="99"/>
        <v>5391.8968269020088</v>
      </c>
      <c r="J131" s="33">
        <f t="shared" si="99"/>
        <v>5629.8425481988506</v>
      </c>
      <c r="K131" s="33">
        <f t="shared" si="99"/>
        <v>5755.585575142798</v>
      </c>
      <c r="L131" s="33">
        <f t="shared" si="99"/>
        <v>5966.2593245714334</v>
      </c>
      <c r="M131" s="33">
        <f t="shared" si="99"/>
        <v>6056.598632901736</v>
      </c>
      <c r="N131" s="33">
        <f t="shared" si="99"/>
        <v>6138.6209495150206</v>
      </c>
      <c r="O131" s="33">
        <f t="shared" si="99"/>
        <v>6218.9407895337872</v>
      </c>
      <c r="P131" s="33">
        <f t="shared" si="99"/>
        <v>6338.9241244015848</v>
      </c>
      <c r="Q131" s="33">
        <f t="shared" si="99"/>
        <v>6539.6193428288079</v>
      </c>
      <c r="R131" s="33">
        <f t="shared" ref="R131:V131" si="100">R92*R118</f>
        <v>6665.9918411990966</v>
      </c>
      <c r="S131" s="33">
        <f t="shared" si="100"/>
        <v>6651.6435019104056</v>
      </c>
      <c r="T131" s="33">
        <f t="shared" si="100"/>
        <v>6810.15894333502</v>
      </c>
      <c r="U131" s="33">
        <f t="shared" si="100"/>
        <v>6916.9182760190897</v>
      </c>
      <c r="V131" s="33">
        <f t="shared" si="100"/>
        <v>6962.3946916698324</v>
      </c>
      <c r="W131" s="33">
        <f t="shared" ref="W131" si="101">W92*W118</f>
        <v>6861.209509015167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1584.9357649748993</v>
      </c>
      <c r="C133" s="19">
        <f t="shared" ref="C133:Q133" si="103">SUM(C134,C139,C142)</f>
        <v>1645.0027225920276</v>
      </c>
      <c r="D133" s="19">
        <f t="shared" si="103"/>
        <v>1717.1306469761139</v>
      </c>
      <c r="E133" s="19">
        <f t="shared" si="103"/>
        <v>1799.9157899419083</v>
      </c>
      <c r="F133" s="19">
        <f t="shared" si="103"/>
        <v>1874.3281076571238</v>
      </c>
      <c r="G133" s="19">
        <f t="shared" si="103"/>
        <v>1944.9299462343977</v>
      </c>
      <c r="H133" s="19">
        <f t="shared" si="103"/>
        <v>1998.683223948442</v>
      </c>
      <c r="I133" s="19">
        <f t="shared" si="103"/>
        <v>2047.5909973635903</v>
      </c>
      <c r="J133" s="19">
        <f t="shared" si="103"/>
        <v>2097.9209712893344</v>
      </c>
      <c r="K133" s="19">
        <f t="shared" si="103"/>
        <v>2131.0873596053334</v>
      </c>
      <c r="L133" s="19">
        <f t="shared" si="103"/>
        <v>2151.2989370132009</v>
      </c>
      <c r="M133" s="19">
        <f t="shared" si="103"/>
        <v>2159.1692051789969</v>
      </c>
      <c r="N133" s="19">
        <f t="shared" si="103"/>
        <v>2169.4177909626596</v>
      </c>
      <c r="O133" s="19">
        <f t="shared" si="103"/>
        <v>2181.2694564649532</v>
      </c>
      <c r="P133" s="19">
        <f t="shared" si="103"/>
        <v>2189.3424123927098</v>
      </c>
      <c r="Q133" s="19">
        <f t="shared" si="103"/>
        <v>2214.1634090936641</v>
      </c>
      <c r="R133" s="19">
        <f t="shared" ref="R133:V133" si="104">SUM(R134,R139,R142)</f>
        <v>2247.1232723635158</v>
      </c>
      <c r="S133" s="19">
        <f t="shared" si="104"/>
        <v>2282.2872112675177</v>
      </c>
      <c r="T133" s="19">
        <f t="shared" si="104"/>
        <v>2271.3512010737668</v>
      </c>
      <c r="U133" s="19">
        <f t="shared" si="104"/>
        <v>2293.0104267842162</v>
      </c>
      <c r="V133" s="19">
        <f t="shared" si="104"/>
        <v>2295.5769165032752</v>
      </c>
      <c r="W133" s="19">
        <f t="shared" ref="W133" si="105">SUM(W134,W139,W142)</f>
        <v>2386.3462525471496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854.46604357397678</v>
      </c>
      <c r="C134" s="22">
        <f t="shared" ref="C134:Q134" si="107">SUM(C135:C138)</f>
        <v>866.82649218881181</v>
      </c>
      <c r="D134" s="22">
        <f t="shared" si="107"/>
        <v>869.55095776053315</v>
      </c>
      <c r="E134" s="22">
        <f t="shared" si="107"/>
        <v>881.92358487748754</v>
      </c>
      <c r="F134" s="22">
        <f t="shared" si="107"/>
        <v>887.98197216374797</v>
      </c>
      <c r="G134" s="22">
        <f t="shared" si="107"/>
        <v>888.33420460542686</v>
      </c>
      <c r="H134" s="22">
        <f t="shared" si="107"/>
        <v>883.35253575022989</v>
      </c>
      <c r="I134" s="22">
        <f t="shared" si="107"/>
        <v>879.91534632372532</v>
      </c>
      <c r="J134" s="22">
        <f t="shared" si="107"/>
        <v>876.77675361499394</v>
      </c>
      <c r="K134" s="22">
        <f t="shared" si="107"/>
        <v>869.9741423186066</v>
      </c>
      <c r="L134" s="22">
        <f t="shared" si="107"/>
        <v>857.98384679952017</v>
      </c>
      <c r="M134" s="22">
        <f t="shared" si="107"/>
        <v>845.33558033215729</v>
      </c>
      <c r="N134" s="22">
        <f t="shared" si="107"/>
        <v>835.96238485372828</v>
      </c>
      <c r="O134" s="22">
        <f t="shared" si="107"/>
        <v>823.18803210752878</v>
      </c>
      <c r="P134" s="22">
        <f t="shared" si="107"/>
        <v>804.72480507713635</v>
      </c>
      <c r="Q134" s="22">
        <f t="shared" si="107"/>
        <v>787.76895753534643</v>
      </c>
      <c r="R134" s="22">
        <f t="shared" ref="R134:V134" si="108">SUM(R135:R138)</f>
        <v>779.10958103919904</v>
      </c>
      <c r="S134" s="22">
        <f t="shared" si="108"/>
        <v>766.08495876227039</v>
      </c>
      <c r="T134" s="22">
        <f t="shared" si="108"/>
        <v>744.73740013397435</v>
      </c>
      <c r="U134" s="22">
        <f t="shared" si="108"/>
        <v>730.96972459029962</v>
      </c>
      <c r="V134" s="22">
        <f t="shared" si="108"/>
        <v>707.89051664794988</v>
      </c>
      <c r="W134" s="22">
        <f t="shared" ref="W134" si="109">SUM(W135:W138)</f>
        <v>706.04814849252193</v>
      </c>
      <c r="DA134" s="57"/>
    </row>
    <row r="135" spans="1:105" ht="12" customHeight="1" x14ac:dyDescent="0.25">
      <c r="A135" s="28" t="s">
        <v>32</v>
      </c>
      <c r="B135" s="29">
        <f>B5*1000*11630/RES_summary!B$6</f>
        <v>455.36654601850785</v>
      </c>
      <c r="C135" s="29">
        <f>C5*1000*11630/RES_summary!C$6</f>
        <v>465.54584688746763</v>
      </c>
      <c r="D135" s="29">
        <f>D5*1000*11630/RES_summary!D$6</f>
        <v>469.0234627664147</v>
      </c>
      <c r="E135" s="29">
        <f>E5*1000*11630/RES_summary!E$6</f>
        <v>475.88755869428292</v>
      </c>
      <c r="F135" s="29">
        <f>F5*1000*11630/RES_summary!F$6</f>
        <v>479.25026883485123</v>
      </c>
      <c r="G135" s="29">
        <f>G5*1000*11630/RES_summary!G$6</f>
        <v>480.16289992902716</v>
      </c>
      <c r="H135" s="29">
        <f>H5*1000*11630/RES_summary!H$6</f>
        <v>478.94369997376543</v>
      </c>
      <c r="I135" s="29">
        <f>I5*1000*11630/RES_summary!I$6</f>
        <v>478.22655337110837</v>
      </c>
      <c r="J135" s="29">
        <f>J5*1000*11630/RES_summary!J$6</f>
        <v>477.73009385590291</v>
      </c>
      <c r="K135" s="29">
        <f>K5*1000*11630/RES_summary!K$6</f>
        <v>476.26238641893804</v>
      </c>
      <c r="L135" s="29">
        <f>L5*1000*11630/RES_summary!L$6</f>
        <v>471.80559203214153</v>
      </c>
      <c r="M135" s="29">
        <f>M5*1000*11630/RES_summary!M$6</f>
        <v>468.15433107530635</v>
      </c>
      <c r="N135" s="29">
        <f>N5*1000*11630/RES_summary!N$6</f>
        <v>465.79539285812939</v>
      </c>
      <c r="O135" s="29">
        <f>O5*1000*11630/RES_summary!O$6</f>
        <v>460.41879095374276</v>
      </c>
      <c r="P135" s="29">
        <f>P5*1000*11630/RES_summary!P$6</f>
        <v>453.55066435626128</v>
      </c>
      <c r="Q135" s="29">
        <f>Q5*1000*11630/RES_summary!Q$6</f>
        <v>444.68155145019864</v>
      </c>
      <c r="R135" s="29">
        <f>R5*1000*11630/RES_summary!R$6</f>
        <v>433.72313137405206</v>
      </c>
      <c r="S135" s="29">
        <f>S5*1000*11630/RES_summary!S$6</f>
        <v>420.37588936860692</v>
      </c>
      <c r="T135" s="29">
        <f>T5*1000*11630/RES_summary!T$6</f>
        <v>408.90873855639677</v>
      </c>
      <c r="U135" s="29">
        <f>U5*1000*11630/RES_summary!U$6</f>
        <v>398.51492653862289</v>
      </c>
      <c r="V135" s="29">
        <f>V5*1000*11630/RES_summary!V$6</f>
        <v>388.98303784492674</v>
      </c>
      <c r="W135" s="29">
        <f>W5*1000*11630/RES_summary!W$6</f>
        <v>378.220205417991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306.10422382358786</v>
      </c>
      <c r="C136" s="29">
        <f>C6*1000*11630/RES_summary!C$6</f>
        <v>304.19493315161884</v>
      </c>
      <c r="D136" s="29">
        <f>D6*1000*11630/RES_summary!D$6</f>
        <v>301.54820632314613</v>
      </c>
      <c r="E136" s="29">
        <f>E6*1000*11630/RES_summary!E$6</f>
        <v>303.29519066472739</v>
      </c>
      <c r="F136" s="29">
        <f>F6*1000*11630/RES_summary!F$6</f>
        <v>303.7221839963014</v>
      </c>
      <c r="G136" s="29">
        <f>G6*1000*11630/RES_summary!G$6</f>
        <v>300.88483250804103</v>
      </c>
      <c r="H136" s="29">
        <f>H6*1000*11630/RES_summary!H$6</f>
        <v>295.91628772352141</v>
      </c>
      <c r="I136" s="29">
        <f>I6*1000*11630/RES_summary!I$6</f>
        <v>290.25334192417773</v>
      </c>
      <c r="J136" s="29">
        <f>J6*1000*11630/RES_summary!J$6</f>
        <v>283.64688444605622</v>
      </c>
      <c r="K136" s="29">
        <f>K6*1000*11630/RES_summary!K$6</f>
        <v>273.94115659096656</v>
      </c>
      <c r="L136" s="29">
        <f>L6*1000*11630/RES_summary!L$6</f>
        <v>263.66964759106116</v>
      </c>
      <c r="M136" s="29">
        <f>M6*1000*11630/RES_summary!M$6</f>
        <v>252.43291430971709</v>
      </c>
      <c r="N136" s="29">
        <f>N6*1000*11630/RES_summary!N$6</f>
        <v>243.96470030087193</v>
      </c>
      <c r="O136" s="29">
        <f>O6*1000*11630/RES_summary!O$6</f>
        <v>235.19519632647183</v>
      </c>
      <c r="P136" s="29">
        <f>P6*1000*11630/RES_summary!P$6</f>
        <v>223.13008985025013</v>
      </c>
      <c r="Q136" s="29">
        <f>Q6*1000*11630/RES_summary!Q$6</f>
        <v>214.0653182492849</v>
      </c>
      <c r="R136" s="29">
        <f>R6*1000*11630/RES_summary!R$6</f>
        <v>214.11001816500519</v>
      </c>
      <c r="S136" s="29">
        <f>S6*1000*11630/RES_summary!S$6</f>
        <v>212.38999080547907</v>
      </c>
      <c r="T136" s="29">
        <f>T6*1000*11630/RES_summary!T$6</f>
        <v>204.52516429550235</v>
      </c>
      <c r="U136" s="29">
        <f>U6*1000*11630/RES_summary!U$6</f>
        <v>200.74821617612841</v>
      </c>
      <c r="V136" s="29">
        <f>V6*1000*11630/RES_summary!V$6</f>
        <v>189.81997551115867</v>
      </c>
      <c r="W136" s="29">
        <f>W6*1000*11630/RES_summary!W$6</f>
        <v>190.94741645380518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32.117986764864369</v>
      </c>
      <c r="C137" s="29">
        <f>C7*1000*11630/RES_summary!C$6</f>
        <v>33.696992354443189</v>
      </c>
      <c r="D137" s="29">
        <f>D7*1000*11630/RES_summary!D$6</f>
        <v>34.325416911505314</v>
      </c>
      <c r="E137" s="29">
        <f>E7*1000*11630/RES_summary!E$6</f>
        <v>35.495428203529123</v>
      </c>
      <c r="F137" s="29">
        <f>F7*1000*11630/RES_summary!F$6</f>
        <v>35.844048493532931</v>
      </c>
      <c r="G137" s="29">
        <f>G7*1000*11630/RES_summary!G$6</f>
        <v>36.400651609699231</v>
      </c>
      <c r="H137" s="29">
        <f>H7*1000*11630/RES_summary!H$6</f>
        <v>36.690315141753665</v>
      </c>
      <c r="I137" s="29">
        <f>I7*1000*11630/RES_summary!I$6</f>
        <v>37.083242204651555</v>
      </c>
      <c r="J137" s="29">
        <f>J7*1000*11630/RES_summary!J$6</f>
        <v>37.243823118696994</v>
      </c>
      <c r="K137" s="29">
        <f>K7*1000*11630/RES_summary!K$6</f>
        <v>36.977451711846022</v>
      </c>
      <c r="L137" s="29">
        <f>L7*1000*11630/RES_summary!L$6</f>
        <v>37.189516258950995</v>
      </c>
      <c r="M137" s="29">
        <f>M7*1000*11630/RES_summary!M$6</f>
        <v>37.033685136579585</v>
      </c>
      <c r="N137" s="29">
        <f>N7*1000*11630/RES_summary!N$6</f>
        <v>36.989144717590072</v>
      </c>
      <c r="O137" s="29">
        <f>O7*1000*11630/RES_summary!O$6</f>
        <v>37.206501677400233</v>
      </c>
      <c r="P137" s="29">
        <f>P7*1000*11630/RES_summary!P$6</f>
        <v>37.434157018615473</v>
      </c>
      <c r="Q137" s="29">
        <f>Q7*1000*11630/RES_summary!Q$6</f>
        <v>37.388443106430529</v>
      </c>
      <c r="R137" s="29">
        <f>R7*1000*11630/RES_summary!R$6</f>
        <v>38.443737504676903</v>
      </c>
      <c r="S137" s="29">
        <f>S7*1000*11630/RES_summary!S$6</f>
        <v>38.758214012473331</v>
      </c>
      <c r="T137" s="29">
        <f>T7*1000*11630/RES_summary!T$6</f>
        <v>37.874088704680908</v>
      </c>
      <c r="U137" s="29">
        <f>U7*1000*11630/RES_summary!U$6</f>
        <v>37.360039434628504</v>
      </c>
      <c r="V137" s="29">
        <f>V7*1000*11630/RES_summary!V$6</f>
        <v>35.014436741954903</v>
      </c>
      <c r="W137" s="29">
        <f>W7*1000*11630/RES_summary!W$6</f>
        <v>35.27697125799515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60.877286967016779</v>
      </c>
      <c r="C138" s="29">
        <f>C8*1000*11630/RES_summary!C$6</f>
        <v>63.388719795282093</v>
      </c>
      <c r="D138" s="29">
        <f>D8*1000*11630/RES_summary!D$6</f>
        <v>64.65387175946708</v>
      </c>
      <c r="E138" s="29">
        <f>E8*1000*11630/RES_summary!E$6</f>
        <v>67.245407314947968</v>
      </c>
      <c r="F138" s="29">
        <f>F8*1000*11630/RES_summary!F$6</f>
        <v>69.165470839062451</v>
      </c>
      <c r="G138" s="29">
        <f>G8*1000*11630/RES_summary!G$6</f>
        <v>70.885820558659475</v>
      </c>
      <c r="H138" s="29">
        <f>H8*1000*11630/RES_summary!H$6</f>
        <v>71.80223291118935</v>
      </c>
      <c r="I138" s="29">
        <f>I8*1000*11630/RES_summary!I$6</f>
        <v>74.352208823787649</v>
      </c>
      <c r="J138" s="29">
        <f>J8*1000*11630/RES_summary!J$6</f>
        <v>78.1559521943378</v>
      </c>
      <c r="K138" s="29">
        <f>K8*1000*11630/RES_summary!K$6</f>
        <v>82.793147596856031</v>
      </c>
      <c r="L138" s="29">
        <f>L8*1000*11630/RES_summary!L$6</f>
        <v>85.319090917366452</v>
      </c>
      <c r="M138" s="29">
        <f>M8*1000*11630/RES_summary!M$6</f>
        <v>87.71464981055432</v>
      </c>
      <c r="N138" s="29">
        <f>N8*1000*11630/RES_summary!N$6</f>
        <v>89.213146977136788</v>
      </c>
      <c r="O138" s="29">
        <f>O8*1000*11630/RES_summary!O$6</f>
        <v>90.367543149913971</v>
      </c>
      <c r="P138" s="29">
        <f>P8*1000*11630/RES_summary!P$6</f>
        <v>90.609893852009478</v>
      </c>
      <c r="Q138" s="29">
        <f>Q8*1000*11630/RES_summary!Q$6</f>
        <v>91.633644729432348</v>
      </c>
      <c r="R138" s="29">
        <f>R8*1000*11630/RES_summary!R$6</f>
        <v>92.832693995464908</v>
      </c>
      <c r="S138" s="29">
        <f>S8*1000*11630/RES_summary!S$6</f>
        <v>94.56086457571115</v>
      </c>
      <c r="T138" s="29">
        <f>T8*1000*11630/RES_summary!T$6</f>
        <v>93.42940857739427</v>
      </c>
      <c r="U138" s="29">
        <f>U8*1000*11630/RES_summary!U$6</f>
        <v>94.346542440919862</v>
      </c>
      <c r="V138" s="29">
        <f>V8*1000*11630/RES_summary!V$6</f>
        <v>94.073066549909555</v>
      </c>
      <c r="W138" s="29">
        <f>W8*1000*11630/RES_summary!W$6</f>
        <v>101.60355536273062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221.5067579749211</v>
      </c>
      <c r="C139" s="22">
        <f t="shared" ref="C139:Q139" si="111">SUM(C140:C141)</f>
        <v>249.4431070853754</v>
      </c>
      <c r="D139" s="22">
        <f t="shared" si="111"/>
        <v>291.17646764773718</v>
      </c>
      <c r="E139" s="22">
        <f t="shared" si="111"/>
        <v>340.12364823191257</v>
      </c>
      <c r="F139" s="22">
        <f t="shared" si="111"/>
        <v>388.67506113082948</v>
      </c>
      <c r="G139" s="22">
        <f t="shared" si="111"/>
        <v>437.07856362909291</v>
      </c>
      <c r="H139" s="22">
        <f t="shared" si="111"/>
        <v>482.3573739995303</v>
      </c>
      <c r="I139" s="22">
        <f t="shared" si="111"/>
        <v>526.48854957621222</v>
      </c>
      <c r="J139" s="22">
        <f t="shared" si="111"/>
        <v>575.22409683582407</v>
      </c>
      <c r="K139" s="22">
        <f t="shared" si="111"/>
        <v>618.21772723917172</v>
      </c>
      <c r="L139" s="22">
        <f t="shared" si="111"/>
        <v>649.7956065632776</v>
      </c>
      <c r="M139" s="22">
        <f t="shared" si="111"/>
        <v>679.1991395487662</v>
      </c>
      <c r="N139" s="22">
        <f t="shared" si="111"/>
        <v>708.34672267504152</v>
      </c>
      <c r="O139" s="22">
        <f t="shared" si="111"/>
        <v>739.449384327487</v>
      </c>
      <c r="P139" s="22">
        <f t="shared" si="111"/>
        <v>773.27695038909167</v>
      </c>
      <c r="Q139" s="22">
        <f t="shared" si="111"/>
        <v>826.06396077362228</v>
      </c>
      <c r="R139" s="22">
        <f t="shared" ref="R139:V139" si="112">SUM(R140:R141)</f>
        <v>876.55409225639175</v>
      </c>
      <c r="S139" s="22">
        <f t="shared" si="112"/>
        <v>933.26779183725398</v>
      </c>
      <c r="T139" s="22">
        <f t="shared" si="112"/>
        <v>966.00263887050187</v>
      </c>
      <c r="U139" s="22">
        <f t="shared" si="112"/>
        <v>1012.2628466873073</v>
      </c>
      <c r="V139" s="22">
        <f t="shared" si="112"/>
        <v>1045.7839437937912</v>
      </c>
      <c r="W139" s="22">
        <f t="shared" ref="W139" si="113">SUM(W140:W141)</f>
        <v>1120.8832724902281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179.74313662573087</v>
      </c>
      <c r="C140" s="29">
        <f>C10*1000*11630/RES_summary!C$6</f>
        <v>201.06222708807596</v>
      </c>
      <c r="D140" s="29">
        <f>D10*1000*11630/RES_summary!D$6</f>
        <v>234.61780141911305</v>
      </c>
      <c r="E140" s="29">
        <f>E10*1000*11630/RES_summary!E$6</f>
        <v>271.67144303258266</v>
      </c>
      <c r="F140" s="29">
        <f>F10*1000*11630/RES_summary!F$6</f>
        <v>308.82021507840693</v>
      </c>
      <c r="G140" s="29">
        <f>G10*1000*11630/RES_summary!G$6</f>
        <v>346.68802157077408</v>
      </c>
      <c r="H140" s="29">
        <f>H10*1000*11630/RES_summary!H$6</f>
        <v>383.33169327273396</v>
      </c>
      <c r="I140" s="29">
        <f>I10*1000*11630/RES_summary!I$6</f>
        <v>419.85926408668934</v>
      </c>
      <c r="J140" s="29">
        <f>J10*1000*11630/RES_summary!J$6</f>
        <v>459.61818987385709</v>
      </c>
      <c r="K140" s="29">
        <f>K10*1000*11630/RES_summary!K$6</f>
        <v>493.44196433519323</v>
      </c>
      <c r="L140" s="29">
        <f>L10*1000*11630/RES_summary!L$6</f>
        <v>513.64060425016521</v>
      </c>
      <c r="M140" s="29">
        <f>M10*1000*11630/RES_summary!M$6</f>
        <v>536.37363972172284</v>
      </c>
      <c r="N140" s="29">
        <f>N10*1000*11630/RES_summary!N$6</f>
        <v>561.80885686141016</v>
      </c>
      <c r="O140" s="29">
        <f>O10*1000*11630/RES_summary!O$6</f>
        <v>589.51628843703304</v>
      </c>
      <c r="P140" s="29">
        <f>P10*1000*11630/RES_summary!P$6</f>
        <v>616.98182835068894</v>
      </c>
      <c r="Q140" s="29">
        <f>Q10*1000*11630/RES_summary!Q$6</f>
        <v>654.35900430671506</v>
      </c>
      <c r="R140" s="29">
        <f>R10*1000*11630/RES_summary!R$6</f>
        <v>683.47487855527106</v>
      </c>
      <c r="S140" s="29">
        <f>S10*1000*11630/RES_summary!S$6</f>
        <v>714.10902290019692</v>
      </c>
      <c r="T140" s="29">
        <f>T10*1000*11630/RES_summary!T$6</f>
        <v>724.82290463430854</v>
      </c>
      <c r="U140" s="29">
        <f>U10*1000*11630/RES_summary!U$6</f>
        <v>744.07293394442036</v>
      </c>
      <c r="V140" s="29">
        <f>V10*1000*11630/RES_summary!V$6</f>
        <v>752.69690455690227</v>
      </c>
      <c r="W140" s="29">
        <f>W10*1000*11630/RES_summary!W$6</f>
        <v>793.61188928987565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41.763621349190238</v>
      </c>
      <c r="C141" s="29">
        <f>C11*1000*11630/RES_summary!C$6</f>
        <v>48.380879997299438</v>
      </c>
      <c r="D141" s="29">
        <f>D11*1000*11630/RES_summary!D$6</f>
        <v>56.558666228624112</v>
      </c>
      <c r="E141" s="29">
        <f>E11*1000*11630/RES_summary!E$6</f>
        <v>68.45220519932991</v>
      </c>
      <c r="F141" s="29">
        <f>F11*1000*11630/RES_summary!F$6</f>
        <v>79.854846052422516</v>
      </c>
      <c r="G141" s="29">
        <f>G11*1000*11630/RES_summary!G$6</f>
        <v>90.390542058318815</v>
      </c>
      <c r="H141" s="29">
        <f>H11*1000*11630/RES_summary!H$6</f>
        <v>99.025680726796352</v>
      </c>
      <c r="I141" s="29">
        <f>I11*1000*11630/RES_summary!I$6</f>
        <v>106.62928548952289</v>
      </c>
      <c r="J141" s="29">
        <f>J11*1000*11630/RES_summary!J$6</f>
        <v>115.60590696196702</v>
      </c>
      <c r="K141" s="29">
        <f>K11*1000*11630/RES_summary!K$6</f>
        <v>124.77576290397853</v>
      </c>
      <c r="L141" s="29">
        <f>L11*1000*11630/RES_summary!L$6</f>
        <v>136.15500231311242</v>
      </c>
      <c r="M141" s="29">
        <f>M11*1000*11630/RES_summary!M$6</f>
        <v>142.82549982704336</v>
      </c>
      <c r="N141" s="29">
        <f>N11*1000*11630/RES_summary!N$6</f>
        <v>146.53786581363141</v>
      </c>
      <c r="O141" s="29">
        <f>O11*1000*11630/RES_summary!O$6</f>
        <v>149.9330958904539</v>
      </c>
      <c r="P141" s="29">
        <f>P11*1000*11630/RES_summary!P$6</f>
        <v>156.29512203840275</v>
      </c>
      <c r="Q141" s="29">
        <f>Q11*1000*11630/RES_summary!Q$6</f>
        <v>171.70495646690719</v>
      </c>
      <c r="R141" s="29">
        <f>R11*1000*11630/RES_summary!R$6</f>
        <v>193.07921370112072</v>
      </c>
      <c r="S141" s="29">
        <f>S11*1000*11630/RES_summary!S$6</f>
        <v>219.15876893705712</v>
      </c>
      <c r="T141" s="29">
        <f>T11*1000*11630/RES_summary!T$6</f>
        <v>241.17973423619333</v>
      </c>
      <c r="U141" s="29">
        <f>U11*1000*11630/RES_summary!U$6</f>
        <v>268.18991274288686</v>
      </c>
      <c r="V141" s="29">
        <f>V11*1000*11630/RES_summary!V$6</f>
        <v>293.08703923688898</v>
      </c>
      <c r="W141" s="29">
        <f>W11*1000*11630/RES_summary!W$6</f>
        <v>327.27138320035255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508.96296342600135</v>
      </c>
      <c r="C142" s="22">
        <f t="shared" ref="C142:Q142" si="115">SUM(C143:C144)</f>
        <v>528.73312331784052</v>
      </c>
      <c r="D142" s="22">
        <f t="shared" si="115"/>
        <v>556.40322156784362</v>
      </c>
      <c r="E142" s="22">
        <f t="shared" si="115"/>
        <v>577.86855683250803</v>
      </c>
      <c r="F142" s="22">
        <f t="shared" si="115"/>
        <v>597.67107436254616</v>
      </c>
      <c r="G142" s="22">
        <f t="shared" si="115"/>
        <v>619.51717799987796</v>
      </c>
      <c r="H142" s="22">
        <f t="shared" si="115"/>
        <v>632.97331419868169</v>
      </c>
      <c r="I142" s="22">
        <f t="shared" si="115"/>
        <v>641.18710146365265</v>
      </c>
      <c r="J142" s="22">
        <f t="shared" si="115"/>
        <v>645.9201208385166</v>
      </c>
      <c r="K142" s="22">
        <f t="shared" si="115"/>
        <v>642.89549004755531</v>
      </c>
      <c r="L142" s="22">
        <f t="shared" si="115"/>
        <v>643.51948365040323</v>
      </c>
      <c r="M142" s="22">
        <f t="shared" si="115"/>
        <v>634.63448529807317</v>
      </c>
      <c r="N142" s="22">
        <f t="shared" si="115"/>
        <v>625.10868343389006</v>
      </c>
      <c r="O142" s="22">
        <f t="shared" si="115"/>
        <v>618.63204002993734</v>
      </c>
      <c r="P142" s="22">
        <f t="shared" si="115"/>
        <v>611.34065692648153</v>
      </c>
      <c r="Q142" s="22">
        <f t="shared" si="115"/>
        <v>600.33049078469548</v>
      </c>
      <c r="R142" s="22">
        <f t="shared" ref="R142:V142" si="116">SUM(R143:R144)</f>
        <v>591.45959906792473</v>
      </c>
      <c r="S142" s="22">
        <f t="shared" si="116"/>
        <v>582.93446066799356</v>
      </c>
      <c r="T142" s="22">
        <f t="shared" si="116"/>
        <v>560.61116206929046</v>
      </c>
      <c r="U142" s="22">
        <f t="shared" si="116"/>
        <v>549.77785550660906</v>
      </c>
      <c r="V142" s="22">
        <f t="shared" si="116"/>
        <v>541.90245606153417</v>
      </c>
      <c r="W142" s="22">
        <f t="shared" ref="W142" si="117">SUM(W143:W144)</f>
        <v>559.41483156439949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383.4232728579023</v>
      </c>
      <c r="C143" s="31">
        <f>C13*1000*11630/RES_summary!C$6</f>
        <v>385.0215892328597</v>
      </c>
      <c r="D143" s="31">
        <f>D13*1000*11630/RES_summary!D$6</f>
        <v>396.98364781576976</v>
      </c>
      <c r="E143" s="31">
        <f>E13*1000*11630/RES_summary!E$6</f>
        <v>407.54733521670374</v>
      </c>
      <c r="F143" s="31">
        <f>F13*1000*11630/RES_summary!F$6</f>
        <v>414.39854029590163</v>
      </c>
      <c r="G143" s="31">
        <f>G13*1000*11630/RES_summary!G$6</f>
        <v>421.28844709646751</v>
      </c>
      <c r="H143" s="31">
        <f>H13*1000*11630/RES_summary!H$6</f>
        <v>423.54165692084285</v>
      </c>
      <c r="I143" s="31">
        <f>I13*1000*11630/RES_summary!I$6</f>
        <v>423.36004673724273</v>
      </c>
      <c r="J143" s="31">
        <f>J13*1000*11630/RES_summary!J$6</f>
        <v>419.80016164729659</v>
      </c>
      <c r="K143" s="31">
        <f>K13*1000*11630/RES_summary!K$6</f>
        <v>413.6107908320123</v>
      </c>
      <c r="L143" s="31">
        <f>L13*1000*11630/RES_summary!L$6</f>
        <v>407.36763688503981</v>
      </c>
      <c r="M143" s="31">
        <f>M13*1000*11630/RES_summary!M$6</f>
        <v>394.67890416121833</v>
      </c>
      <c r="N143" s="31">
        <f>N13*1000*11630/RES_summary!N$6</f>
        <v>382.08112292418252</v>
      </c>
      <c r="O143" s="31">
        <f>O13*1000*11630/RES_summary!O$6</f>
        <v>372.53883489069727</v>
      </c>
      <c r="P143" s="31">
        <f>P13*1000*11630/RES_summary!P$6</f>
        <v>360.47118383846293</v>
      </c>
      <c r="Q143" s="31">
        <f>Q13*1000*11630/RES_summary!Q$6</f>
        <v>341.46138718604891</v>
      </c>
      <c r="R143" s="31">
        <f>R13*1000*11630/RES_summary!R$6</f>
        <v>321.83422290001118</v>
      </c>
      <c r="S143" s="31">
        <f>S13*1000*11630/RES_summary!S$6</f>
        <v>308.69839383694978</v>
      </c>
      <c r="T143" s="31">
        <f>T13*1000*11630/RES_summary!T$6</f>
        <v>284.39641782887173</v>
      </c>
      <c r="U143" s="31">
        <f>U13*1000*11630/RES_summary!U$6</f>
        <v>265.03267450724252</v>
      </c>
      <c r="V143" s="31">
        <f>V13*1000*11630/RES_summary!V$6</f>
        <v>249.77677694423957</v>
      </c>
      <c r="W143" s="31">
        <f>W13*1000*11630/RES_summary!W$6</f>
        <v>251.54191910544469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125.53969056809905</v>
      </c>
      <c r="C144" s="33">
        <f>C14*1000*11630/RES_summary!C$6</f>
        <v>143.71153408498083</v>
      </c>
      <c r="D144" s="33">
        <f>D14*1000*11630/RES_summary!D$6</f>
        <v>159.41957375207383</v>
      </c>
      <c r="E144" s="33">
        <f>E14*1000*11630/RES_summary!E$6</f>
        <v>170.32122161580432</v>
      </c>
      <c r="F144" s="33">
        <f>F14*1000*11630/RES_summary!F$6</f>
        <v>183.27253406664451</v>
      </c>
      <c r="G144" s="33">
        <f>G14*1000*11630/RES_summary!G$6</f>
        <v>198.22873090341039</v>
      </c>
      <c r="H144" s="33">
        <f>H14*1000*11630/RES_summary!H$6</f>
        <v>209.43165727783878</v>
      </c>
      <c r="I144" s="33">
        <f>I14*1000*11630/RES_summary!I$6</f>
        <v>217.82705472640993</v>
      </c>
      <c r="J144" s="33">
        <f>J14*1000*11630/RES_summary!J$6</f>
        <v>226.11995919121998</v>
      </c>
      <c r="K144" s="33">
        <f>K14*1000*11630/RES_summary!K$6</f>
        <v>229.28469921554296</v>
      </c>
      <c r="L144" s="33">
        <f>L14*1000*11630/RES_summary!L$6</f>
        <v>236.15184676536342</v>
      </c>
      <c r="M144" s="33">
        <f>M14*1000*11630/RES_summary!M$6</f>
        <v>239.95558113685482</v>
      </c>
      <c r="N144" s="33">
        <f>N14*1000*11630/RES_summary!N$6</f>
        <v>243.02756050970751</v>
      </c>
      <c r="O144" s="33">
        <f>O14*1000*11630/RES_summary!O$6</f>
        <v>246.09320513924013</v>
      </c>
      <c r="P144" s="33">
        <f>P14*1000*11630/RES_summary!P$6</f>
        <v>250.86947308801859</v>
      </c>
      <c r="Q144" s="33">
        <f>Q14*1000*11630/RES_summary!Q$6</f>
        <v>258.86910359864657</v>
      </c>
      <c r="R144" s="33">
        <f>R14*1000*11630/RES_summary!R$6</f>
        <v>269.62537616791354</v>
      </c>
      <c r="S144" s="33">
        <f>S14*1000*11630/RES_summary!S$6</f>
        <v>274.23606683104384</v>
      </c>
      <c r="T144" s="33">
        <f>T14*1000*11630/RES_summary!T$6</f>
        <v>276.21474424041878</v>
      </c>
      <c r="U144" s="33">
        <f>U14*1000*11630/RES_summary!U$6</f>
        <v>284.74518099936654</v>
      </c>
      <c r="V144" s="33">
        <f>V14*1000*11630/RES_summary!V$6</f>
        <v>292.12567911729462</v>
      </c>
      <c r="W144" s="33">
        <f>W14*1000*11630/RES_summary!W$6</f>
        <v>307.87291245895477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63.262707747168491</v>
      </c>
      <c r="C3" s="49">
        <f t="shared" ref="C3:W3" si="0">C5*C11/11630</f>
        <v>63.619942281827122</v>
      </c>
      <c r="D3" s="49">
        <f t="shared" si="0"/>
        <v>63.795538989267023</v>
      </c>
      <c r="E3" s="49">
        <f t="shared" si="0"/>
        <v>64.474907761865595</v>
      </c>
      <c r="F3" s="49">
        <f t="shared" si="0"/>
        <v>64.684816744885907</v>
      </c>
      <c r="G3" s="49">
        <f t="shared" si="0"/>
        <v>64.637192768141588</v>
      </c>
      <c r="H3" s="49">
        <f t="shared" si="0"/>
        <v>64.342029689545257</v>
      </c>
      <c r="I3" s="49">
        <f t="shared" si="0"/>
        <v>64.171342009122768</v>
      </c>
      <c r="J3" s="49">
        <f t="shared" si="0"/>
        <v>64.120333467384839</v>
      </c>
      <c r="K3" s="49">
        <f t="shared" si="0"/>
        <v>63.930096564730036</v>
      </c>
      <c r="L3" s="49">
        <f t="shared" si="0"/>
        <v>63.268521371829998</v>
      </c>
      <c r="M3" s="49">
        <f t="shared" si="0"/>
        <v>62.589335774842631</v>
      </c>
      <c r="N3" s="49">
        <f t="shared" si="0"/>
        <v>62.140149298061836</v>
      </c>
      <c r="O3" s="49">
        <f t="shared" si="0"/>
        <v>61.246229841593589</v>
      </c>
      <c r="P3" s="49">
        <f t="shared" si="0"/>
        <v>60.09378609869497</v>
      </c>
      <c r="Q3" s="49">
        <f t="shared" si="0"/>
        <v>58.641758266866312</v>
      </c>
      <c r="R3" s="49">
        <f t="shared" si="0"/>
        <v>56.707043171830719</v>
      </c>
      <c r="S3" s="49">
        <f t="shared" si="0"/>
        <v>54.781990673855667</v>
      </c>
      <c r="T3" s="49">
        <f t="shared" si="0"/>
        <v>52.797501710407857</v>
      </c>
      <c r="U3" s="49">
        <f t="shared" si="0"/>
        <v>51.085981373978619</v>
      </c>
      <c r="V3" s="49">
        <f t="shared" si="0"/>
        <v>49.919634791689418</v>
      </c>
      <c r="W3" s="49">
        <f t="shared" si="0"/>
        <v>48.375860242819108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83.989188481686043</v>
      </c>
      <c r="C5" s="49">
        <f t="shared" ref="C5:W5" si="1">C7*C13/1000000</f>
        <v>84.463462184663214</v>
      </c>
      <c r="D5" s="49">
        <f t="shared" si="1"/>
        <v>84.696588863604575</v>
      </c>
      <c r="E5" s="49">
        <f t="shared" si="1"/>
        <v>85.598536218093287</v>
      </c>
      <c r="F5" s="49">
        <f t="shared" si="1"/>
        <v>85.877216751486671</v>
      </c>
      <c r="G5" s="49">
        <f t="shared" si="1"/>
        <v>85.813989942178893</v>
      </c>
      <c r="H5" s="49">
        <f t="shared" si="1"/>
        <v>85.42212389148537</v>
      </c>
      <c r="I5" s="49">
        <f t="shared" si="1"/>
        <v>85.195514562339937</v>
      </c>
      <c r="J5" s="49">
        <f t="shared" si="1"/>
        <v>85.127794318000667</v>
      </c>
      <c r="K5" s="49">
        <f t="shared" si="1"/>
        <v>84.87523094153093</v>
      </c>
      <c r="L5" s="49">
        <f t="shared" si="1"/>
        <v>83.996906798445508</v>
      </c>
      <c r="M5" s="49">
        <f t="shared" si="1"/>
        <v>83.095202632582172</v>
      </c>
      <c r="N5" s="49">
        <f t="shared" si="1"/>
        <v>82.498851179961136</v>
      </c>
      <c r="O5" s="49">
        <f t="shared" si="1"/>
        <v>81.312060851339496</v>
      </c>
      <c r="P5" s="49">
        <f t="shared" si="1"/>
        <v>79.782047069386195</v>
      </c>
      <c r="Q5" s="49">
        <f t="shared" si="1"/>
        <v>77.854297790371632</v>
      </c>
      <c r="R5" s="49">
        <f t="shared" si="1"/>
        <v>75.285720558035564</v>
      </c>
      <c r="S5" s="49">
        <f t="shared" si="1"/>
        <v>72.72997163663716</v>
      </c>
      <c r="T5" s="49">
        <f t="shared" si="1"/>
        <v>70.095313343840601</v>
      </c>
      <c r="U5" s="49">
        <f t="shared" si="1"/>
        <v>67.823055180293537</v>
      </c>
      <c r="V5" s="49">
        <f t="shared" si="1"/>
        <v>66.274583633258928</v>
      </c>
      <c r="W5" s="49">
        <f t="shared" si="1"/>
        <v>64.225029066665101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1533409.5</v>
      </c>
      <c r="C7" s="35">
        <v>1562578.5</v>
      </c>
      <c r="D7" s="35">
        <v>1592684.1</v>
      </c>
      <c r="E7" s="35">
        <v>1646077.6500000001</v>
      </c>
      <c r="F7" s="35">
        <v>1689174.9000000001</v>
      </c>
      <c r="G7" s="35">
        <v>1728305.25</v>
      </c>
      <c r="H7" s="35">
        <v>1762695.9000000001</v>
      </c>
      <c r="I7" s="35">
        <v>1805802.6</v>
      </c>
      <c r="J7" s="35">
        <v>1858186.05</v>
      </c>
      <c r="K7" s="35">
        <v>1910682.9000000001</v>
      </c>
      <c r="L7" s="35">
        <v>1948620.4500000002</v>
      </c>
      <c r="M7" s="35">
        <v>1990300.2000000002</v>
      </c>
      <c r="N7" s="35">
        <v>2046716.7000000002</v>
      </c>
      <c r="O7" s="35">
        <v>2087311.8</v>
      </c>
      <c r="P7" s="35">
        <v>2123017.0500000003</v>
      </c>
      <c r="Q7" s="35">
        <v>2147195.4</v>
      </c>
      <c r="R7" s="35">
        <v>2149645.0500000003</v>
      </c>
      <c r="S7" s="35">
        <v>2155007.4</v>
      </c>
      <c r="T7" s="35">
        <v>2159826.9</v>
      </c>
      <c r="U7" s="35">
        <v>2160995.5500000003</v>
      </c>
      <c r="V7" s="35">
        <v>2182528.9500000002</v>
      </c>
      <c r="W7" s="35">
        <v>2189254.2000000002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109795.29853034625</v>
      </c>
      <c r="D8" s="52">
        <v>111250.50788583723</v>
      </c>
      <c r="E8" s="52">
        <v>135060.40307180188</v>
      </c>
      <c r="F8" s="52">
        <v>125289.40554517042</v>
      </c>
      <c r="G8" s="52">
        <v>121851.18690088997</v>
      </c>
      <c r="H8" s="52">
        <v>117643.5688728129</v>
      </c>
      <c r="I8" s="52">
        <v>126895.12333458755</v>
      </c>
      <c r="J8" s="52">
        <v>136710.82230056054</v>
      </c>
      <c r="K8" s="52">
        <v>137366.63792668027</v>
      </c>
      <c r="L8" s="52">
        <v>123353.24251140747</v>
      </c>
      <c r="M8" s="52">
        <v>127644.85849663336</v>
      </c>
      <c r="N8" s="52">
        <v>142934.55846860027</v>
      </c>
      <c r="O8" s="52">
        <v>127669.66515883175</v>
      </c>
      <c r="P8" s="52">
        <v>123339.90144506632</v>
      </c>
      <c r="Q8" s="52">
        <v>112376.69035219704</v>
      </c>
      <c r="R8" s="52">
        <v>91215.305053221993</v>
      </c>
      <c r="S8" s="52">
        <v>94698.968870189274</v>
      </c>
      <c r="T8" s="52">
        <v>94730.755275165895</v>
      </c>
      <c r="U8" s="52">
        <v>110963.94853034662</v>
      </c>
      <c r="V8" s="52">
        <v>132783.90788583714</v>
      </c>
      <c r="W8" s="52">
        <v>141785.65307180188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80626.298530346248</v>
      </c>
      <c r="D9" s="36">
        <v>81144.907885837136</v>
      </c>
      <c r="E9" s="36">
        <v>81666.85307180183</v>
      </c>
      <c r="F9" s="36">
        <v>82192.155545170419</v>
      </c>
      <c r="G9" s="36">
        <v>82720.836900890106</v>
      </c>
      <c r="H9" s="36">
        <v>83252.918872812763</v>
      </c>
      <c r="I9" s="36">
        <v>83788.423334587598</v>
      </c>
      <c r="J9" s="36">
        <v>84327.372300560586</v>
      </c>
      <c r="K9" s="36">
        <v>84869.787926680176</v>
      </c>
      <c r="L9" s="36">
        <v>85415.692511407426</v>
      </c>
      <c r="M9" s="36">
        <v>85965.108496633358</v>
      </c>
      <c r="N9" s="36">
        <v>86518.058468600269</v>
      </c>
      <c r="O9" s="36">
        <v>87074.565158831654</v>
      </c>
      <c r="P9" s="36">
        <v>87634.651445066091</v>
      </c>
      <c r="Q9" s="36">
        <v>88198.340352197643</v>
      </c>
      <c r="R9" s="36">
        <v>88765.655053221621</v>
      </c>
      <c r="S9" s="36">
        <v>89336.618870189879</v>
      </c>
      <c r="T9" s="36">
        <v>89911.255275166128</v>
      </c>
      <c r="U9" s="36">
        <v>109795.29853034625</v>
      </c>
      <c r="V9" s="36">
        <v>111250.507885837</v>
      </c>
      <c r="W9" s="36">
        <v>135060.40307180211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8759.9999999999927</v>
      </c>
      <c r="E11" s="54">
        <v>8759.9999999999964</v>
      </c>
      <c r="F11" s="54">
        <v>8759.9999999999982</v>
      </c>
      <c r="G11" s="54">
        <v>8759.9999999999945</v>
      </c>
      <c r="H11" s="54">
        <v>8759.9999999999945</v>
      </c>
      <c r="I11" s="54">
        <v>8759.9999999999982</v>
      </c>
      <c r="J11" s="54">
        <v>8759.9999999999982</v>
      </c>
      <c r="K11" s="54">
        <v>8759.9999999999927</v>
      </c>
      <c r="L11" s="54">
        <v>8760.0000000000018</v>
      </c>
      <c r="M11" s="54">
        <v>8760</v>
      </c>
      <c r="N11" s="54">
        <v>8759.9999999999945</v>
      </c>
      <c r="O11" s="54">
        <v>8759.9999999999927</v>
      </c>
      <c r="P11" s="54">
        <v>8759.9999999999927</v>
      </c>
      <c r="Q11" s="54">
        <v>8759.9999999999964</v>
      </c>
      <c r="R11" s="54">
        <v>8759.9999999999964</v>
      </c>
      <c r="S11" s="54">
        <v>8759.9999999999982</v>
      </c>
      <c r="T11" s="54">
        <v>8759.9999999999964</v>
      </c>
      <c r="U11" s="54">
        <v>8760</v>
      </c>
      <c r="V11" s="54">
        <v>8759.9999999999964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54.772836924308898</v>
      </c>
      <c r="C13" s="35">
        <v>54.053900130241921</v>
      </c>
      <c r="D13" s="35">
        <v>53.178523514866868</v>
      </c>
      <c r="E13" s="35">
        <v>52.001517800872449</v>
      </c>
      <c r="F13" s="35">
        <v>50.839742380428852</v>
      </c>
      <c r="G13" s="35">
        <v>49.652102799652369</v>
      </c>
      <c r="H13" s="35">
        <v>48.461066875735831</v>
      </c>
      <c r="I13" s="35">
        <v>47.178752850582853</v>
      </c>
      <c r="J13" s="35">
        <v>45.812309439090164</v>
      </c>
      <c r="K13" s="35">
        <v>44.421411287833749</v>
      </c>
      <c r="L13" s="35">
        <v>43.105832538319866</v>
      </c>
      <c r="M13" s="35">
        <v>41.750085053793477</v>
      </c>
      <c r="N13" s="35">
        <v>40.307899564195239</v>
      </c>
      <c r="O13" s="35">
        <v>38.955397488453563</v>
      </c>
      <c r="P13" s="35">
        <v>37.579560215678057</v>
      </c>
      <c r="Q13" s="35">
        <v>36.258599375898264</v>
      </c>
      <c r="R13" s="35">
        <v>35.022396166304553</v>
      </c>
      <c r="S13" s="35">
        <v>33.749290901106498</v>
      </c>
      <c r="T13" s="35">
        <v>32.454134793783986</v>
      </c>
      <c r="U13" s="35">
        <v>31.385097105032688</v>
      </c>
      <c r="V13" s="35">
        <v>30.365958551550449</v>
      </c>
      <c r="W13" s="35">
        <v>29.336487771344732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44.541113049925492</v>
      </c>
      <c r="D14" s="36">
        <v>42.046221403415927</v>
      </c>
      <c r="E14" s="36">
        <v>39.797545821438639</v>
      </c>
      <c r="F14" s="36">
        <v>38.156283404209212</v>
      </c>
      <c r="G14" s="36">
        <v>36.664625221425752</v>
      </c>
      <c r="H14" s="36">
        <v>35.43017725606434</v>
      </c>
      <c r="I14" s="36">
        <v>34.380519941665483</v>
      </c>
      <c r="J14" s="36">
        <v>33.290189396484791</v>
      </c>
      <c r="K14" s="36">
        <v>32.001916504539949</v>
      </c>
      <c r="L14" s="36">
        <v>30.806937671438874</v>
      </c>
      <c r="M14" s="36">
        <v>29.823752776565545</v>
      </c>
      <c r="N14" s="36">
        <v>28.981710926104995</v>
      </c>
      <c r="O14" s="36">
        <v>28.060938552797158</v>
      </c>
      <c r="P14" s="36">
        <v>26.511977488666698</v>
      </c>
      <c r="Q14" s="36">
        <v>25.833863099121437</v>
      </c>
      <c r="R14" s="36">
        <v>25.142376216747582</v>
      </c>
      <c r="S14" s="36">
        <v>24.683174096138021</v>
      </c>
      <c r="T14" s="36">
        <v>24.174157837104719</v>
      </c>
      <c r="U14" s="36">
        <v>23.594569905985225</v>
      </c>
      <c r="V14" s="36">
        <v>23.566047939078185</v>
      </c>
      <c r="W14" s="36">
        <v>23.454545232683753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0.94905587041327055</v>
      </c>
      <c r="C16" s="44">
        <f>C7/RES_summary!C$6</f>
        <v>0.98317610646585918</v>
      </c>
      <c r="D16" s="44">
        <f>D7/RES_summary!D$6</f>
        <v>1.0068254559270038</v>
      </c>
      <c r="E16" s="44">
        <f>E7/RES_summary!E$6</f>
        <v>1.0446822722734985</v>
      </c>
      <c r="F16" s="44">
        <f>F7/RES_summary!F$6</f>
        <v>1.0761056653103662</v>
      </c>
      <c r="G16" s="44">
        <f>G7/RES_summary!G$6</f>
        <v>1.103943505704617</v>
      </c>
      <c r="H16" s="44">
        <f>H7/RES_summary!H$6</f>
        <v>1.1282033574160646</v>
      </c>
      <c r="I16" s="44">
        <f>I7/RES_summary!I$6</f>
        <v>1.1571325862625788</v>
      </c>
      <c r="J16" s="44">
        <f>J7/RES_summary!J$6</f>
        <v>1.1904092919503588</v>
      </c>
      <c r="K16" s="44">
        <f>K7/RES_summary!K$6</f>
        <v>1.2239109644366353</v>
      </c>
      <c r="L16" s="44">
        <f>L7/RES_summary!L$6</f>
        <v>1.2494616778492507</v>
      </c>
      <c r="M16" s="44">
        <f>M7/RES_summary!M$6</f>
        <v>1.2800518889494161</v>
      </c>
      <c r="N16" s="44">
        <f>N7/RES_summary!N$6</f>
        <v>1.319170451132375</v>
      </c>
      <c r="O16" s="44">
        <f>O7/RES_summary!O$6</f>
        <v>1.3492154130167233</v>
      </c>
      <c r="P16" s="44">
        <f>P7/RES_summary!P$6</f>
        <v>1.3777486936477406</v>
      </c>
      <c r="Q16" s="44">
        <f>Q7/RES_summary!Q$6</f>
        <v>1.4000191694540618</v>
      </c>
      <c r="R16" s="44">
        <f>R7/RES_summary!R$6</f>
        <v>1.4137174610440089</v>
      </c>
      <c r="S16" s="44">
        <f>S7/RES_summary!S$6</f>
        <v>1.4218999553307208</v>
      </c>
      <c r="T16" s="44">
        <f>T7/RES_summary!T$6</f>
        <v>1.438309172020247</v>
      </c>
      <c r="U16" s="44">
        <f>U7/RES_summary!U$6</f>
        <v>1.4494959620621657</v>
      </c>
      <c r="V16" s="44">
        <f>V7/RES_summary!V$6</f>
        <v>1.4623103795524486</v>
      </c>
      <c r="W16" s="44">
        <f>W7/RES_summary!W$6</f>
        <v>1.471744773021997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51.982482422204107</v>
      </c>
      <c r="C17" s="52">
        <f t="shared" si="2"/>
        <v>53.144503069345653</v>
      </c>
      <c r="D17" s="52">
        <f t="shared" si="2"/>
        <v>53.541491183380728</v>
      </c>
      <c r="E17" s="52">
        <f t="shared" si="2"/>
        <v>54.325063777886214</v>
      </c>
      <c r="F17" s="52">
        <f t="shared" si="2"/>
        <v>54.708934798499008</v>
      </c>
      <c r="G17" s="52">
        <f t="shared" si="2"/>
        <v>54.813116430254262</v>
      </c>
      <c r="H17" s="52">
        <f t="shared" si="2"/>
        <v>54.673938353169603</v>
      </c>
      <c r="I17" s="52">
        <f t="shared" si="2"/>
        <v>54.592072302637945</v>
      </c>
      <c r="J17" s="52">
        <f t="shared" si="2"/>
        <v>54.53539884199806</v>
      </c>
      <c r="K17" s="52">
        <f t="shared" si="2"/>
        <v>54.36785233092904</v>
      </c>
      <c r="L17" s="52">
        <f t="shared" si="2"/>
        <v>53.859085848417962</v>
      </c>
      <c r="M17" s="52">
        <f t="shared" si="2"/>
        <v>53.442275236907129</v>
      </c>
      <c r="N17" s="52">
        <f t="shared" si="2"/>
        <v>53.172990052297891</v>
      </c>
      <c r="O17" s="52">
        <f t="shared" si="2"/>
        <v>52.559222711614503</v>
      </c>
      <c r="P17" s="52">
        <f t="shared" si="2"/>
        <v>51.775189995007047</v>
      </c>
      <c r="Q17" s="52">
        <f t="shared" si="2"/>
        <v>50.762734183812654</v>
      </c>
      <c r="R17" s="52">
        <f t="shared" ref="R17:V17" si="3">R13*R16</f>
        <v>49.511772987905502</v>
      </c>
      <c r="S17" s="52">
        <f t="shared" si="3"/>
        <v>47.988115224726833</v>
      </c>
      <c r="T17" s="52">
        <f t="shared" si="3"/>
        <v>46.679079743880934</v>
      </c>
      <c r="U17" s="52">
        <f t="shared" si="3"/>
        <v>45.492571522673849</v>
      </c>
      <c r="V17" s="52">
        <f t="shared" si="3"/>
        <v>44.404456374991661</v>
      </c>
      <c r="W17" s="52">
        <f t="shared" ref="W17" si="4">W13*W16</f>
        <v>43.175822536300345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455.36654601850785</v>
      </c>
      <c r="C18" s="36">
        <f>C3*11630*1000/RES_summary!C$6</f>
        <v>465.54584688746763</v>
      </c>
      <c r="D18" s="36">
        <f>D3*11630*1000/RES_summary!D$6</f>
        <v>469.0234627664147</v>
      </c>
      <c r="E18" s="36">
        <f>E3*11630*1000/RES_summary!E$6</f>
        <v>475.88755869428292</v>
      </c>
      <c r="F18" s="36">
        <f>F3*11630*1000/RES_summary!F$6</f>
        <v>479.25026883485117</v>
      </c>
      <c r="G18" s="36">
        <f>G3*11630*1000/RES_summary!G$6</f>
        <v>480.16289992902705</v>
      </c>
      <c r="H18" s="36">
        <f>H3*11630*1000/RES_summary!H$6</f>
        <v>478.94369997376543</v>
      </c>
      <c r="I18" s="36">
        <f>I3*11630*1000/RES_summary!I$6</f>
        <v>478.22655337110842</v>
      </c>
      <c r="J18" s="36">
        <f>J3*11630*1000/RES_summary!J$6</f>
        <v>477.73009385590291</v>
      </c>
      <c r="K18" s="36">
        <f>K3*11630*1000/RES_summary!K$6</f>
        <v>476.26238641893804</v>
      </c>
      <c r="L18" s="36">
        <f>L3*11630*1000/RES_summary!L$6</f>
        <v>471.80559203214148</v>
      </c>
      <c r="M18" s="36">
        <f>M3*11630*1000/RES_summary!M$6</f>
        <v>468.15433107530635</v>
      </c>
      <c r="N18" s="36">
        <f>N3*11630*1000/RES_summary!N$6</f>
        <v>465.79539285812939</v>
      </c>
      <c r="O18" s="36">
        <f>O3*11630*1000/RES_summary!O$6</f>
        <v>460.41879095374276</v>
      </c>
      <c r="P18" s="36">
        <f>P3*11630*1000/RES_summary!P$6</f>
        <v>453.55066435626128</v>
      </c>
      <c r="Q18" s="36">
        <f>Q3*11630*1000/RES_summary!Q$6</f>
        <v>444.68155145019864</v>
      </c>
      <c r="R18" s="36">
        <f>R3*11630*1000/RES_summary!R$6</f>
        <v>433.72313137405206</v>
      </c>
      <c r="S18" s="36">
        <f>S3*11630*1000/RES_summary!S$6</f>
        <v>420.37588936860692</v>
      </c>
      <c r="T18" s="36">
        <f>T3*11630*1000/RES_summary!T$6</f>
        <v>408.90873855639677</v>
      </c>
      <c r="U18" s="36">
        <f>U3*11630*1000/RES_summary!U$6</f>
        <v>398.51492653862289</v>
      </c>
      <c r="V18" s="36">
        <f>V3*11630*1000/RES_summary!V$6</f>
        <v>388.98303784492674</v>
      </c>
      <c r="W18" s="36">
        <f>W3*11630*1000/RES_summary!W$6</f>
        <v>378.220205417991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42.526141239937338</v>
      </c>
      <c r="C3" s="49">
        <f t="shared" ref="C3:W3" si="0">C5*C11/11630</f>
        <v>41.57026470952119</v>
      </c>
      <c r="D3" s="49">
        <f t="shared" si="0"/>
        <v>41.015923255021718</v>
      </c>
      <c r="E3" s="49">
        <f t="shared" si="0"/>
        <v>41.091491226161907</v>
      </c>
      <c r="F3" s="49">
        <f t="shared" si="0"/>
        <v>40.993641716510595</v>
      </c>
      <c r="G3" s="49">
        <f t="shared" si="0"/>
        <v>40.503651828799988</v>
      </c>
      <c r="H3" s="49">
        <f t="shared" si="0"/>
        <v>39.753846999907829</v>
      </c>
      <c r="I3" s="49">
        <f t="shared" si="0"/>
        <v>38.947955404419695</v>
      </c>
      <c r="J3" s="49">
        <f t="shared" si="0"/>
        <v>38.070728747416481</v>
      </c>
      <c r="K3" s="49">
        <f t="shared" si="0"/>
        <v>36.771924664462517</v>
      </c>
      <c r="L3" s="49">
        <f t="shared" si="0"/>
        <v>35.357759669328992</v>
      </c>
      <c r="M3" s="49">
        <f t="shared" si="0"/>
        <v>33.748717859904765</v>
      </c>
      <c r="N3" s="49">
        <f t="shared" si="0"/>
        <v>32.546485286449546</v>
      </c>
      <c r="O3" s="49">
        <f t="shared" si="0"/>
        <v>31.286340468447651</v>
      </c>
      <c r="P3" s="49">
        <f t="shared" si="0"/>
        <v>29.563911918583457</v>
      </c>
      <c r="Q3" s="49">
        <f t="shared" si="0"/>
        <v>28.22956474168063</v>
      </c>
      <c r="R3" s="49">
        <f t="shared" si="0"/>
        <v>27.993771061136425</v>
      </c>
      <c r="S3" s="49">
        <f t="shared" si="0"/>
        <v>27.677958678842682</v>
      </c>
      <c r="T3" s="49">
        <f t="shared" si="0"/>
        <v>26.407891770265778</v>
      </c>
      <c r="U3" s="49">
        <f t="shared" si="0"/>
        <v>25.734091622385449</v>
      </c>
      <c r="V3" s="49">
        <f t="shared" si="0"/>
        <v>24.3603009174454</v>
      </c>
      <c r="W3" s="49">
        <f t="shared" si="0"/>
        <v>24.422929816475808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1191.062145896406</v>
      </c>
      <c r="C5" s="49">
        <f t="shared" ref="C5:W5" si="1">C7*C13/1000000</f>
        <v>1168.7166578456163</v>
      </c>
      <c r="D5" s="49">
        <f t="shared" si="1"/>
        <v>1154.5946452708513</v>
      </c>
      <c r="E5" s="49">
        <f t="shared" si="1"/>
        <v>1137.5714320672723</v>
      </c>
      <c r="F5" s="49">
        <f t="shared" si="1"/>
        <v>1117.4209535013144</v>
      </c>
      <c r="G5" s="49">
        <f t="shared" si="1"/>
        <v>1096.3635587320775</v>
      </c>
      <c r="H5" s="49">
        <f t="shared" si="1"/>
        <v>1072.0861519388163</v>
      </c>
      <c r="I5" s="49">
        <f t="shared" si="1"/>
        <v>1046.9965448163291</v>
      </c>
      <c r="J5" s="49">
        <f t="shared" si="1"/>
        <v>1019.8198889920659</v>
      </c>
      <c r="K5" s="49">
        <f t="shared" si="1"/>
        <v>990.91622459813095</v>
      </c>
      <c r="L5" s="49">
        <f t="shared" si="1"/>
        <v>958.14196541719821</v>
      </c>
      <c r="M5" s="49">
        <f t="shared" si="1"/>
        <v>921.42056003407629</v>
      </c>
      <c r="N5" s="49">
        <f t="shared" si="1"/>
        <v>884.5332368522653</v>
      </c>
      <c r="O5" s="49">
        <f t="shared" si="1"/>
        <v>845.07447250855239</v>
      </c>
      <c r="P5" s="49">
        <f t="shared" si="1"/>
        <v>804.12543941608783</v>
      </c>
      <c r="Q5" s="49">
        <f t="shared" si="1"/>
        <v>762.33843121303528</v>
      </c>
      <c r="R5" s="49">
        <f t="shared" si="1"/>
        <v>740.10793732671118</v>
      </c>
      <c r="S5" s="49">
        <f t="shared" si="1"/>
        <v>718.61730154657289</v>
      </c>
      <c r="T5" s="49">
        <f t="shared" si="1"/>
        <v>696.87024591298189</v>
      </c>
      <c r="U5" s="49">
        <f t="shared" si="1"/>
        <v>677.52701005688584</v>
      </c>
      <c r="V5" s="49">
        <f t="shared" si="1"/>
        <v>663.54255662059973</v>
      </c>
      <c r="W5" s="49">
        <f t="shared" si="1"/>
        <v>648.75830621675379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1407100</v>
      </c>
      <c r="C7" s="35">
        <v>1390327</v>
      </c>
      <c r="D7" s="35">
        <v>1390348</v>
      </c>
      <c r="E7" s="35">
        <v>1392562</v>
      </c>
      <c r="F7" s="35">
        <v>1394845</v>
      </c>
      <c r="G7" s="35">
        <v>1399693</v>
      </c>
      <c r="H7" s="35">
        <v>1403595</v>
      </c>
      <c r="I7" s="35">
        <v>1409127</v>
      </c>
      <c r="J7" s="35">
        <v>1416156</v>
      </c>
      <c r="K7" s="35">
        <v>1425089</v>
      </c>
      <c r="L7" s="35">
        <v>1431869</v>
      </c>
      <c r="M7" s="35">
        <v>1435324</v>
      </c>
      <c r="N7" s="35">
        <v>1440096</v>
      </c>
      <c r="O7" s="35">
        <v>1441774</v>
      </c>
      <c r="P7" s="35">
        <v>1441807</v>
      </c>
      <c r="Q7" s="35">
        <v>1441152</v>
      </c>
      <c r="R7" s="35">
        <v>1436275</v>
      </c>
      <c r="S7" s="35">
        <v>1437530</v>
      </c>
      <c r="T7" s="35">
        <v>1431953</v>
      </c>
      <c r="U7" s="35">
        <v>1427552</v>
      </c>
      <c r="V7" s="35">
        <v>1434720</v>
      </c>
      <c r="W7" s="35">
        <v>1434511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68845.807017231826</v>
      </c>
      <c r="D8" s="52">
        <v>86745.194687668467</v>
      </c>
      <c r="E8" s="52">
        <v>90057.8535438939</v>
      </c>
      <c r="F8" s="52">
        <v>91260.967835062882</v>
      </c>
      <c r="G8" s="52">
        <v>94974.724189091474</v>
      </c>
      <c r="H8" s="52">
        <v>95192.311643369263</v>
      </c>
      <c r="I8" s="52">
        <v>98000.921675865771</v>
      </c>
      <c r="J8" s="52">
        <v>100691.74823664129</v>
      </c>
      <c r="K8" s="52">
        <v>103804.98777976143</v>
      </c>
      <c r="L8" s="52">
        <v>102876.83929562592</v>
      </c>
      <c r="M8" s="52">
        <v>100792.50434371457</v>
      </c>
      <c r="N8" s="52">
        <v>103366.18708575494</v>
      </c>
      <c r="O8" s="52">
        <v>101545.09431931842</v>
      </c>
      <c r="P8" s="52">
        <v>101189.43551185238</v>
      </c>
      <c r="Q8" s="52">
        <v>101807.42283514701</v>
      </c>
      <c r="R8" s="52">
        <v>63968.807017231826</v>
      </c>
      <c r="S8" s="52">
        <v>88000.194687668467</v>
      </c>
      <c r="T8" s="52">
        <v>84480.8535438939</v>
      </c>
      <c r="U8" s="52">
        <v>86859.967835062882</v>
      </c>
      <c r="V8" s="52">
        <v>102142.72418909147</v>
      </c>
      <c r="W8" s="52">
        <v>94983.311643369263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85618.807017231826</v>
      </c>
      <c r="D9" s="36">
        <v>86724.194687668467</v>
      </c>
      <c r="E9" s="36">
        <v>87843.8535438939</v>
      </c>
      <c r="F9" s="36">
        <v>88977.967835062882</v>
      </c>
      <c r="G9" s="36">
        <v>90126.724189091474</v>
      </c>
      <c r="H9" s="36">
        <v>91290.311643369263</v>
      </c>
      <c r="I9" s="36">
        <v>92468.921675865771</v>
      </c>
      <c r="J9" s="36">
        <v>93662.748236641288</v>
      </c>
      <c r="K9" s="36">
        <v>94871.987779761432</v>
      </c>
      <c r="L9" s="36">
        <v>96096.839295625919</v>
      </c>
      <c r="M9" s="36">
        <v>97337.504343714565</v>
      </c>
      <c r="N9" s="36">
        <v>98594.187085754937</v>
      </c>
      <c r="O9" s="36">
        <v>99867.094319318421</v>
      </c>
      <c r="P9" s="36">
        <v>101156.43551185238</v>
      </c>
      <c r="Q9" s="36">
        <v>102462.42283514701</v>
      </c>
      <c r="R9" s="36">
        <v>68845.807017231826</v>
      </c>
      <c r="S9" s="36">
        <v>86745.194687668467</v>
      </c>
      <c r="T9" s="36">
        <v>90057.8535438939</v>
      </c>
      <c r="U9" s="36">
        <v>91260.967835062882</v>
      </c>
      <c r="V9" s="36">
        <v>94974.724189091474</v>
      </c>
      <c r="W9" s="36">
        <v>95192.311643369263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415.24199583074301</v>
      </c>
      <c r="C11" s="54">
        <v>413.66928016832907</v>
      </c>
      <c r="D11" s="54">
        <v>413.14515826807917</v>
      </c>
      <c r="E11" s="54">
        <v>420.10024996127174</v>
      </c>
      <c r="F11" s="54">
        <v>426.65752030974193</v>
      </c>
      <c r="G11" s="54">
        <v>429.65443991381147</v>
      </c>
      <c r="H11" s="54">
        <v>431.25008169615228</v>
      </c>
      <c r="I11" s="54">
        <v>432.63248918635452</v>
      </c>
      <c r="J11" s="54">
        <v>434.15761950873105</v>
      </c>
      <c r="K11" s="54">
        <v>431.57784001481747</v>
      </c>
      <c r="L11" s="54">
        <v>429.17517423970156</v>
      </c>
      <c r="M11" s="54">
        <v>425.97007895740569</v>
      </c>
      <c r="N11" s="54">
        <v>427.92696544497159</v>
      </c>
      <c r="O11" s="54">
        <v>430.56576844399211</v>
      </c>
      <c r="P11" s="54">
        <v>427.58042310263812</v>
      </c>
      <c r="Q11" s="54">
        <v>430.66153364895706</v>
      </c>
      <c r="R11" s="54">
        <v>439.8919955067297</v>
      </c>
      <c r="S11" s="54">
        <v>447.93613894652196</v>
      </c>
      <c r="T11" s="54">
        <v>440.71874655205397</v>
      </c>
      <c r="U11" s="54">
        <v>441.73513546450988</v>
      </c>
      <c r="V11" s="54">
        <v>426.96628399055521</v>
      </c>
      <c r="W11" s="54">
        <v>437.81893972501172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846.46588436955858</v>
      </c>
      <c r="C13" s="35">
        <v>840.60559698949692</v>
      </c>
      <c r="D13" s="35">
        <v>830.43572204286363</v>
      </c>
      <c r="E13" s="35">
        <v>816.89104834633747</v>
      </c>
      <c r="F13" s="35">
        <v>801.10761661784238</v>
      </c>
      <c r="G13" s="35">
        <v>783.28859166408461</v>
      </c>
      <c r="H13" s="35">
        <v>763.81445640574123</v>
      </c>
      <c r="I13" s="35">
        <v>743.01077533560078</v>
      </c>
      <c r="J13" s="35">
        <v>720.13244938556625</v>
      </c>
      <c r="K13" s="35">
        <v>695.3363787090708</v>
      </c>
      <c r="L13" s="35">
        <v>669.1547658460363</v>
      </c>
      <c r="M13" s="35">
        <v>641.95997561113472</v>
      </c>
      <c r="N13" s="35">
        <v>614.21824437555927</v>
      </c>
      <c r="O13" s="35">
        <v>586.13518658857242</v>
      </c>
      <c r="P13" s="35">
        <v>557.72058216951916</v>
      </c>
      <c r="Q13" s="35">
        <v>528.97850553795524</v>
      </c>
      <c r="R13" s="35">
        <v>515.29681803743097</v>
      </c>
      <c r="S13" s="35">
        <v>499.89725539402514</v>
      </c>
      <c r="T13" s="35">
        <v>486.65720586707937</v>
      </c>
      <c r="U13" s="35">
        <v>474.60758701391319</v>
      </c>
      <c r="V13" s="35">
        <v>462.48923596283578</v>
      </c>
      <c r="W13" s="35">
        <v>452.25049247914711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728.11857862558406</v>
      </c>
      <c r="D14" s="36">
        <v>683.46217668006909</v>
      </c>
      <c r="E14" s="36">
        <v>636.63089577122719</v>
      </c>
      <c r="F14" s="36">
        <v>604.48992571125723</v>
      </c>
      <c r="G14" s="36">
        <v>581.54212079467652</v>
      </c>
      <c r="H14" s="36">
        <v>556.73327678882345</v>
      </c>
      <c r="I14" s="36">
        <v>542.67020688307389</v>
      </c>
      <c r="J14" s="36">
        <v>517.4770138253275</v>
      </c>
      <c r="K14" s="36">
        <v>495.18079760306523</v>
      </c>
      <c r="L14" s="36">
        <v>472.10273187916272</v>
      </c>
      <c r="M14" s="36">
        <v>453.12368822349168</v>
      </c>
      <c r="N14" s="36">
        <v>450.52733293523994</v>
      </c>
      <c r="O14" s="36">
        <v>443.8946486864578</v>
      </c>
      <c r="P14" s="36">
        <v>441.51287460749683</v>
      </c>
      <c r="Q14" s="36">
        <v>441.46031699008608</v>
      </c>
      <c r="R14" s="36">
        <v>436.109700402557</v>
      </c>
      <c r="S14" s="36">
        <v>429.50386566506614</v>
      </c>
      <c r="T14" s="36">
        <v>421.23812492971848</v>
      </c>
      <c r="U14" s="36">
        <v>412.4235905645578</v>
      </c>
      <c r="V14" s="36">
        <v>403.82072651761894</v>
      </c>
      <c r="W14" s="36">
        <v>402.3072739971949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0.87088055425410704</v>
      </c>
      <c r="C16" s="44">
        <f>C7/RES_summary!C$6</f>
        <v>0.87479527369303922</v>
      </c>
      <c r="D16" s="44">
        <f>D7/RES_summary!D$6</f>
        <v>0.87891739422600978</v>
      </c>
      <c r="E16" s="44">
        <f>E7/RES_summary!E$6</f>
        <v>0.88378870488991057</v>
      </c>
      <c r="F16" s="44">
        <f>F7/RES_summary!F$6</f>
        <v>0.88859987602813506</v>
      </c>
      <c r="G16" s="44">
        <f>G7/RES_summary!G$6</f>
        <v>0.89404461239136568</v>
      </c>
      <c r="H16" s="44">
        <f>H7/RES_summary!H$6</f>
        <v>0.89836289484329157</v>
      </c>
      <c r="I16" s="44">
        <f>I7/RES_summary!I$6</f>
        <v>0.90294851158284339</v>
      </c>
      <c r="J16" s="44">
        <f>J7/RES_summary!J$6</f>
        <v>0.90723168503565743</v>
      </c>
      <c r="K16" s="44">
        <f>K7/RES_summary!K$6</f>
        <v>0.91285793806917948</v>
      </c>
      <c r="L16" s="44">
        <f>L7/RES_summary!L$6</f>
        <v>0.91811899192596924</v>
      </c>
      <c r="M16" s="44">
        <f>M7/RES_summary!M$6</f>
        <v>0.92312164640009153</v>
      </c>
      <c r="N16" s="44">
        <f>N7/RES_summary!N$6</f>
        <v>0.92818517091003783</v>
      </c>
      <c r="O16" s="44">
        <f>O7/RES_summary!O$6</f>
        <v>0.93194687199429105</v>
      </c>
      <c r="P16" s="44">
        <f>P7/RES_summary!P$6</f>
        <v>0.93567204782560165</v>
      </c>
      <c r="Q16" s="44">
        <f>Q7/RES_summary!Q$6</f>
        <v>0.93966316530720029</v>
      </c>
      <c r="R16" s="44">
        <f>R7/RES_summary!R$6</f>
        <v>0.94456852137564928</v>
      </c>
      <c r="S16" s="44">
        <f>S7/RES_summary!S$6</f>
        <v>0.94849968625934711</v>
      </c>
      <c r="T16" s="44">
        <f>T7/RES_summary!T$6</f>
        <v>0.953590833507032</v>
      </c>
      <c r="U16" s="44">
        <f>U7/RES_summary!U$6</f>
        <v>0.95753591886562117</v>
      </c>
      <c r="V16" s="44">
        <f>V7/RES_summary!V$6</f>
        <v>0.96127290671287036</v>
      </c>
      <c r="W16" s="44">
        <f>W7/RES_summary!W$6</f>
        <v>0.96436223171003066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737.17067853695403</v>
      </c>
      <c r="C17" s="52">
        <f t="shared" si="2"/>
        <v>735.35780328632757</v>
      </c>
      <c r="D17" s="52">
        <f t="shared" si="2"/>
        <v>729.88440089010862</v>
      </c>
      <c r="E17" s="52">
        <f t="shared" si="2"/>
        <v>721.95908165417086</v>
      </c>
      <c r="F17" s="52">
        <f t="shared" si="2"/>
        <v>711.86412881180945</v>
      </c>
      <c r="G17" s="52">
        <f t="shared" si="2"/>
        <v>700.29494532489525</v>
      </c>
      <c r="H17" s="52">
        <f t="shared" si="2"/>
        <v>686.18256617981683</v>
      </c>
      <c r="I17" s="52">
        <f t="shared" si="2"/>
        <v>670.90047367929515</v>
      </c>
      <c r="J17" s="52">
        <f t="shared" si="2"/>
        <v>653.32697550492253</v>
      </c>
      <c r="K17" s="52">
        <f t="shared" si="2"/>
        <v>634.74333293285247</v>
      </c>
      <c r="L17" s="52">
        <f t="shared" si="2"/>
        <v>614.36369906102084</v>
      </c>
      <c r="M17" s="52">
        <f t="shared" si="2"/>
        <v>592.60714960911332</v>
      </c>
      <c r="N17" s="52">
        <f t="shared" si="2"/>
        <v>570.10826613179188</v>
      </c>
      <c r="O17" s="52">
        <f t="shared" si="2"/>
        <v>546.24685370701025</v>
      </c>
      <c r="P17" s="52">
        <f t="shared" si="2"/>
        <v>521.84355923304076</v>
      </c>
      <c r="Q17" s="52">
        <f t="shared" si="2"/>
        <v>497.0616168932674</v>
      </c>
      <c r="R17" s="52">
        <f t="shared" ref="R17:V17" si="3">R13*R16</f>
        <v>486.73315348319318</v>
      </c>
      <c r="S17" s="52">
        <f t="shared" si="3"/>
        <v>474.15238990314157</v>
      </c>
      <c r="T17" s="52">
        <f t="shared" si="3"/>
        <v>464.07185057499146</v>
      </c>
      <c r="U17" s="52">
        <f t="shared" si="3"/>
        <v>454.4538119319626</v>
      </c>
      <c r="V17" s="52">
        <f t="shared" si="3"/>
        <v>444.57837217740973</v>
      </c>
      <c r="W17" s="52">
        <f t="shared" ref="W17" si="4">W13*W16</f>
        <v>436.13329421915074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306.10422382358786</v>
      </c>
      <c r="C18" s="36">
        <f>C3*11630*1000/RES_summary!C$6</f>
        <v>304.1949331516189</v>
      </c>
      <c r="D18" s="36">
        <f>D3*11630*1000/RES_summary!D$6</f>
        <v>301.54820632314608</v>
      </c>
      <c r="E18" s="36">
        <f>E3*11630*1000/RES_summary!E$6</f>
        <v>303.29519066472739</v>
      </c>
      <c r="F18" s="36">
        <f>F3*11630*1000/RES_summary!F$6</f>
        <v>303.72218399630134</v>
      </c>
      <c r="G18" s="36">
        <f>G3*11630*1000/RES_summary!G$6</f>
        <v>300.88483250804103</v>
      </c>
      <c r="H18" s="36">
        <f>H3*11630*1000/RES_summary!H$6</f>
        <v>295.91628772352141</v>
      </c>
      <c r="I18" s="36">
        <f>I3*11630*1000/RES_summary!I$6</f>
        <v>290.25334192417773</v>
      </c>
      <c r="J18" s="36">
        <f>J3*11630*1000/RES_summary!J$6</f>
        <v>283.64688444605622</v>
      </c>
      <c r="K18" s="36">
        <f>K3*11630*1000/RES_summary!K$6</f>
        <v>273.94115659096656</v>
      </c>
      <c r="L18" s="36">
        <f>L3*11630*1000/RES_summary!L$6</f>
        <v>263.66964759106122</v>
      </c>
      <c r="M18" s="36">
        <f>M3*11630*1000/RES_summary!M$6</f>
        <v>252.43291430971709</v>
      </c>
      <c r="N18" s="36">
        <f>N3*11630*1000/RES_summary!N$6</f>
        <v>243.96470030087193</v>
      </c>
      <c r="O18" s="36">
        <f>O3*11630*1000/RES_summary!O$6</f>
        <v>235.19519632647183</v>
      </c>
      <c r="P18" s="36">
        <f>P3*11630*1000/RES_summary!P$6</f>
        <v>223.13008985025013</v>
      </c>
      <c r="Q18" s="36">
        <f>Q3*11630*1000/RES_summary!Q$6</f>
        <v>214.06531824928487</v>
      </c>
      <c r="R18" s="36">
        <f>R3*11630*1000/RES_summary!R$6</f>
        <v>214.11001816500519</v>
      </c>
      <c r="S18" s="36">
        <f>S3*11630*1000/RES_summary!S$6</f>
        <v>212.38999080547907</v>
      </c>
      <c r="T18" s="36">
        <f>T3*11630*1000/RES_summary!T$6</f>
        <v>204.52516429550229</v>
      </c>
      <c r="U18" s="36">
        <f>U3*11630*1000/RES_summary!U$6</f>
        <v>200.74821617612841</v>
      </c>
      <c r="V18" s="36">
        <f>V3*11630*1000/RES_summary!V$6</f>
        <v>189.81997551115867</v>
      </c>
      <c r="W18" s="36">
        <f>W3*11630*1000/RES_summary!W$6</f>
        <v>190.94741645380518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4.4620555196658156</v>
      </c>
      <c r="C3" s="49">
        <f t="shared" ref="C3:W3" si="0">C5*C11/11630</f>
        <v>4.6049185552696983</v>
      </c>
      <c r="D3" s="49">
        <f t="shared" si="0"/>
        <v>4.6688676510653835</v>
      </c>
      <c r="E3" s="49">
        <f t="shared" si="0"/>
        <v>4.8090445265468054</v>
      </c>
      <c r="F3" s="49">
        <f t="shared" si="0"/>
        <v>4.8379017373028441</v>
      </c>
      <c r="G3" s="49">
        <f t="shared" si="0"/>
        <v>4.9000785677732814</v>
      </c>
      <c r="H3" s="49">
        <f t="shared" si="0"/>
        <v>4.9290330915696297</v>
      </c>
      <c r="I3" s="49">
        <f t="shared" si="0"/>
        <v>4.9760545531129781</v>
      </c>
      <c r="J3" s="49">
        <f t="shared" si="0"/>
        <v>4.9988191840630893</v>
      </c>
      <c r="K3" s="49">
        <f t="shared" si="0"/>
        <v>4.9635917638402809</v>
      </c>
      <c r="L3" s="49">
        <f t="shared" si="0"/>
        <v>4.9870661644832053</v>
      </c>
      <c r="M3" s="49">
        <f t="shared" si="0"/>
        <v>4.951174431451161</v>
      </c>
      <c r="N3" s="49">
        <f t="shared" si="0"/>
        <v>4.9345936228672329</v>
      </c>
      <c r="O3" s="49">
        <f t="shared" si="0"/>
        <v>4.949315705849707</v>
      </c>
      <c r="P3" s="49">
        <f t="shared" si="0"/>
        <v>4.9598873983670835</v>
      </c>
      <c r="Q3" s="49">
        <f t="shared" si="0"/>
        <v>4.9305486937146554</v>
      </c>
      <c r="R3" s="49">
        <f t="shared" si="0"/>
        <v>5.0263186919678864</v>
      </c>
      <c r="S3" s="49">
        <f t="shared" si="0"/>
        <v>5.050841811493239</v>
      </c>
      <c r="T3" s="49">
        <f t="shared" si="0"/>
        <v>4.8902287347173825</v>
      </c>
      <c r="U3" s="49">
        <f t="shared" si="0"/>
        <v>4.7892165426921975</v>
      </c>
      <c r="V3" s="49">
        <f t="shared" si="0"/>
        <v>4.493532428249293</v>
      </c>
      <c r="W3" s="49">
        <f t="shared" si="0"/>
        <v>4.5120641544803712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173.29121076538053</v>
      </c>
      <c r="C5" s="49">
        <f t="shared" ref="C5:W5" si="1">C7*C13/1000000</f>
        <v>179.92385756282991</v>
      </c>
      <c r="D5" s="49">
        <f t="shared" si="1"/>
        <v>184.22491693096816</v>
      </c>
      <c r="E5" s="49">
        <f t="shared" si="1"/>
        <v>189.94953264913428</v>
      </c>
      <c r="F5" s="49">
        <f t="shared" si="1"/>
        <v>193.34564215063324</v>
      </c>
      <c r="G5" s="49">
        <f t="shared" si="1"/>
        <v>198.25372249167066</v>
      </c>
      <c r="H5" s="49">
        <f t="shared" si="1"/>
        <v>201.93000899474464</v>
      </c>
      <c r="I5" s="49">
        <f t="shared" si="1"/>
        <v>206.58045564828953</v>
      </c>
      <c r="J5" s="49">
        <f t="shared" si="1"/>
        <v>210.85475515835697</v>
      </c>
      <c r="K5" s="49">
        <f t="shared" si="1"/>
        <v>213.44829099780546</v>
      </c>
      <c r="L5" s="49">
        <f t="shared" si="1"/>
        <v>218.73501078384402</v>
      </c>
      <c r="M5" s="49">
        <f t="shared" si="1"/>
        <v>219.516567838676</v>
      </c>
      <c r="N5" s="49">
        <f t="shared" si="1"/>
        <v>219.49907731142957</v>
      </c>
      <c r="O5" s="49">
        <f t="shared" si="1"/>
        <v>219.30326232974022</v>
      </c>
      <c r="P5" s="49">
        <f t="shared" si="1"/>
        <v>219.62840546629528</v>
      </c>
      <c r="Q5" s="49">
        <f t="shared" si="1"/>
        <v>217.80726692460081</v>
      </c>
      <c r="R5" s="49">
        <f t="shared" si="1"/>
        <v>215.73654619784045</v>
      </c>
      <c r="S5" s="49">
        <f t="shared" si="1"/>
        <v>211.84211355791277</v>
      </c>
      <c r="T5" s="49">
        <f t="shared" si="1"/>
        <v>207.96864695577219</v>
      </c>
      <c r="U5" s="49">
        <f t="shared" si="1"/>
        <v>202.48428772241596</v>
      </c>
      <c r="V5" s="49">
        <f t="shared" si="1"/>
        <v>198.21490652287113</v>
      </c>
      <c r="W5" s="49">
        <f t="shared" si="1"/>
        <v>193.68295514894089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92326</v>
      </c>
      <c r="C7" s="35">
        <v>96809</v>
      </c>
      <c r="D7" s="35">
        <v>100336</v>
      </c>
      <c r="E7" s="35">
        <v>105117</v>
      </c>
      <c r="F7" s="35">
        <v>108703</v>
      </c>
      <c r="G7" s="35">
        <v>113449</v>
      </c>
      <c r="H7" s="35">
        <v>117600</v>
      </c>
      <c r="I7" s="35">
        <v>122544</v>
      </c>
      <c r="J7" s="35">
        <v>127496</v>
      </c>
      <c r="K7" s="35">
        <v>131539</v>
      </c>
      <c r="L7" s="35">
        <v>137660</v>
      </c>
      <c r="M7" s="35">
        <v>141212</v>
      </c>
      <c r="N7" s="35">
        <v>145128</v>
      </c>
      <c r="O7" s="35">
        <v>149206</v>
      </c>
      <c r="P7" s="35">
        <v>154451</v>
      </c>
      <c r="Q7" s="35">
        <v>160896</v>
      </c>
      <c r="R7" s="35">
        <v>166920</v>
      </c>
      <c r="S7" s="35">
        <v>172257</v>
      </c>
      <c r="T7" s="35">
        <v>177435</v>
      </c>
      <c r="U7" s="35">
        <v>181903</v>
      </c>
      <c r="V7" s="35">
        <v>188126</v>
      </c>
      <c r="W7" s="35">
        <v>193560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10431.400291560814</v>
      </c>
      <c r="D8" s="52">
        <v>9746.8826195014553</v>
      </c>
      <c r="E8" s="52">
        <v>11284.755279425735</v>
      </c>
      <c r="F8" s="52">
        <v>10386.583760541849</v>
      </c>
      <c r="G8" s="52">
        <v>11856.959360732464</v>
      </c>
      <c r="H8" s="52">
        <v>11586.500364451014</v>
      </c>
      <c r="I8" s="52">
        <v>12718.853274376816</v>
      </c>
      <c r="J8" s="52">
        <v>13081.694099282162</v>
      </c>
      <c r="K8" s="52">
        <v>12543.729700677315</v>
      </c>
      <c r="L8" s="52">
        <v>15009.69920091558</v>
      </c>
      <c r="M8" s="52">
        <v>12846.375455563772</v>
      </c>
      <c r="N8" s="52">
        <v>13634.566592971009</v>
      </c>
      <c r="O8" s="52">
        <v>14509.4002915608</v>
      </c>
      <c r="P8" s="52">
        <v>14991.882619501441</v>
      </c>
      <c r="Q8" s="52">
        <v>17729.755279425735</v>
      </c>
      <c r="R8" s="52">
        <v>16410.583760541864</v>
      </c>
      <c r="S8" s="52">
        <v>17193.959360732464</v>
      </c>
      <c r="T8" s="52">
        <v>16764.500364451029</v>
      </c>
      <c r="U8" s="52">
        <v>17186.85327437683</v>
      </c>
      <c r="V8" s="52">
        <v>19304.694099282147</v>
      </c>
      <c r="W8" s="52">
        <v>17977.72970067733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5948.4002915608144</v>
      </c>
      <c r="D9" s="36">
        <v>6219.8826195014553</v>
      </c>
      <c r="E9" s="36">
        <v>6503.7552794257354</v>
      </c>
      <c r="F9" s="36">
        <v>6800.5837605418492</v>
      </c>
      <c r="G9" s="36">
        <v>7110.9593607324641</v>
      </c>
      <c r="H9" s="36">
        <v>7435.5003644510143</v>
      </c>
      <c r="I9" s="36">
        <v>7774.8532743768155</v>
      </c>
      <c r="J9" s="36">
        <v>8129.6940992821474</v>
      </c>
      <c r="K9" s="36">
        <v>8500.7297006773297</v>
      </c>
      <c r="L9" s="36">
        <v>8888.6992009155801</v>
      </c>
      <c r="M9" s="36">
        <v>9294.3754555637715</v>
      </c>
      <c r="N9" s="36">
        <v>9718.5665929710085</v>
      </c>
      <c r="O9" s="36">
        <v>10431.4002915608</v>
      </c>
      <c r="P9" s="36">
        <v>9746.8826195014408</v>
      </c>
      <c r="Q9" s="36">
        <v>11284.755279425735</v>
      </c>
      <c r="R9" s="36">
        <v>10386.583760541864</v>
      </c>
      <c r="S9" s="36">
        <v>11856.959360732464</v>
      </c>
      <c r="T9" s="36">
        <v>11586.500364451029</v>
      </c>
      <c r="U9" s="36">
        <v>12718.85327437683</v>
      </c>
      <c r="V9" s="36">
        <v>13081.694099282147</v>
      </c>
      <c r="W9" s="36">
        <v>12543.72970067733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299.45953672152751</v>
      </c>
      <c r="C11" s="54">
        <v>297.65481644970271</v>
      </c>
      <c r="D11" s="54">
        <v>294.74259881054542</v>
      </c>
      <c r="E11" s="54">
        <v>294.44235562847672</v>
      </c>
      <c r="F11" s="54">
        <v>291.00628583599962</v>
      </c>
      <c r="G11" s="54">
        <v>287.44940083330602</v>
      </c>
      <c r="H11" s="54">
        <v>283.88378300149878</v>
      </c>
      <c r="I11" s="54">
        <v>280.14031758760478</v>
      </c>
      <c r="J11" s="54">
        <v>275.71712607093923</v>
      </c>
      <c r="K11" s="54">
        <v>270.44757277562826</v>
      </c>
      <c r="L11" s="54">
        <v>265.15910409173318</v>
      </c>
      <c r="M11" s="54">
        <v>262.31349735795101</v>
      </c>
      <c r="N11" s="54">
        <v>261.45587734075451</v>
      </c>
      <c r="O11" s="54">
        <v>262.47006564127241</v>
      </c>
      <c r="P11" s="54">
        <v>262.64130234220289</v>
      </c>
      <c r="Q11" s="54">
        <v>263.27074444101004</v>
      </c>
      <c r="R11" s="54">
        <v>270.96051836289047</v>
      </c>
      <c r="S11" s="54">
        <v>277.28806742483641</v>
      </c>
      <c r="T11" s="54">
        <v>273.4708381156039</v>
      </c>
      <c r="U11" s="54">
        <v>275.07610105465068</v>
      </c>
      <c r="V11" s="54">
        <v>263.65212918287381</v>
      </c>
      <c r="W11" s="54">
        <v>270.93404309250423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1876.9491883692626</v>
      </c>
      <c r="C13" s="35">
        <v>1858.5447382250609</v>
      </c>
      <c r="D13" s="35">
        <v>1836.0799407088998</v>
      </c>
      <c r="E13" s="35">
        <v>1807.0296207952499</v>
      </c>
      <c r="F13" s="35">
        <v>1778.6596703921073</v>
      </c>
      <c r="G13" s="35">
        <v>1747.514059107358</v>
      </c>
      <c r="H13" s="35">
        <v>1717.0919132206177</v>
      </c>
      <c r="I13" s="35">
        <v>1685.7655670476688</v>
      </c>
      <c r="J13" s="35">
        <v>1653.8146699375429</v>
      </c>
      <c r="K13" s="35">
        <v>1622.6996632010691</v>
      </c>
      <c r="L13" s="35">
        <v>1588.9511171280258</v>
      </c>
      <c r="M13" s="35">
        <v>1554.5178018771494</v>
      </c>
      <c r="N13" s="35">
        <v>1512.4516103813844</v>
      </c>
      <c r="O13" s="35">
        <v>1469.8019002569617</v>
      </c>
      <c r="P13" s="35">
        <v>1421.9940658609869</v>
      </c>
      <c r="Q13" s="35">
        <v>1353.7146164267651</v>
      </c>
      <c r="R13" s="35">
        <v>1292.4547459731634</v>
      </c>
      <c r="S13" s="35">
        <v>1229.802641157763</v>
      </c>
      <c r="T13" s="35">
        <v>1172.0835627456374</v>
      </c>
      <c r="U13" s="35">
        <v>1113.1443006570312</v>
      </c>
      <c r="V13" s="35">
        <v>1053.6284539238125</v>
      </c>
      <c r="W13" s="35">
        <v>1000.6352301557185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1706.1460014326587</v>
      </c>
      <c r="D14" s="36">
        <v>1639.0330761345231</v>
      </c>
      <c r="E14" s="36">
        <v>1589.0317040308087</v>
      </c>
      <c r="F14" s="36">
        <v>1555.8974966030717</v>
      </c>
      <c r="G14" s="36">
        <v>1539.6012743492533</v>
      </c>
      <c r="H14" s="36">
        <v>1521.8005715814004</v>
      </c>
      <c r="I14" s="36">
        <v>1512.9863346520472</v>
      </c>
      <c r="J14" s="36">
        <v>1493.1798667022285</v>
      </c>
      <c r="K14" s="36">
        <v>1478.7446791586776</v>
      </c>
      <c r="L14" s="36">
        <v>1463.7439593403315</v>
      </c>
      <c r="M14" s="36">
        <v>1418.8147922033254</v>
      </c>
      <c r="N14" s="36">
        <v>1336.5855839479293</v>
      </c>
      <c r="O14" s="36">
        <v>1213.1222904738806</v>
      </c>
      <c r="P14" s="36">
        <v>1087.2954753470933</v>
      </c>
      <c r="Q14" s="36">
        <v>908.68120375229012</v>
      </c>
      <c r="R14" s="36">
        <v>858.57634013011966</v>
      </c>
      <c r="S14" s="36">
        <v>835.20943608601931</v>
      </c>
      <c r="T14" s="36">
        <v>820.71496173453636</v>
      </c>
      <c r="U14" s="36">
        <v>800.55911012711158</v>
      </c>
      <c r="V14" s="36">
        <v>790.68546610268538</v>
      </c>
      <c r="W14" s="36">
        <v>779.68811474693086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5.7142291274297978E-2</v>
      </c>
      <c r="C16" s="44">
        <f>C7/RES_summary!C$6</f>
        <v>6.0912329006736855E-2</v>
      </c>
      <c r="D16" s="44">
        <f>D7/RES_summary!D$6</f>
        <v>6.3428045113209736E-2</v>
      </c>
      <c r="E16" s="44">
        <f>E7/RES_summary!E$6</f>
        <v>6.6712446046863785E-2</v>
      </c>
      <c r="F16" s="44">
        <f>F7/RES_summary!F$6</f>
        <v>6.9250326971015685E-2</v>
      </c>
      <c r="G16" s="44">
        <f>G7/RES_summary!G$6</f>
        <v>7.2464795659611114E-2</v>
      </c>
      <c r="H16" s="44">
        <f>H7/RES_summary!H$6</f>
        <v>7.5269202607284216E-2</v>
      </c>
      <c r="I16" s="44">
        <f>I7/RES_summary!I$6</f>
        <v>7.8524449821348929E-2</v>
      </c>
      <c r="J16" s="44">
        <f>J7/RES_summary!J$6</f>
        <v>8.1677732478135312E-2</v>
      </c>
      <c r="K16" s="44">
        <f>K7/RES_summary!K$6</f>
        <v>8.4258892122303794E-2</v>
      </c>
      <c r="L16" s="44">
        <f>L7/RES_summary!L$6</f>
        <v>8.826803319893714E-2</v>
      </c>
      <c r="M16" s="44">
        <f>M7/RES_summary!M$6</f>
        <v>9.0819810670935433E-2</v>
      </c>
      <c r="N16" s="44">
        <f>N7/RES_summary!N$6</f>
        <v>9.3539359517582132E-2</v>
      </c>
      <c r="O16" s="44">
        <f>O7/RES_summary!O$6</f>
        <v>9.6445118987289413E-2</v>
      </c>
      <c r="P16" s="44">
        <f>P7/RES_summary!P$6</f>
        <v>0.10023219713783606</v>
      </c>
      <c r="Q16" s="44">
        <f>Q7/RES_summary!Q$6</f>
        <v>0.10490777145316198</v>
      </c>
      <c r="R16" s="44">
        <f>R7/RES_summary!R$6</f>
        <v>0.10977520153732633</v>
      </c>
      <c r="S16" s="44">
        <f>S7/RES_summary!S$6</f>
        <v>0.11365725268757963</v>
      </c>
      <c r="T16" s="44">
        <f>T7/RES_summary!T$6</f>
        <v>0.11816057478375352</v>
      </c>
      <c r="U16" s="44">
        <f>U7/RES_summary!U$6</f>
        <v>0.12201212722857947</v>
      </c>
      <c r="V16" s="44">
        <f>V7/RES_summary!V$6</f>
        <v>0.12604579768056864</v>
      </c>
      <c r="W16" s="44">
        <f>W7/RES_summary!W$6</f>
        <v>0.13012235777194706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107.25317722885359</v>
      </c>
      <c r="C17" s="52">
        <f t="shared" si="2"/>
        <v>113.20828856850453</v>
      </c>
      <c r="D17" s="52">
        <f t="shared" si="2"/>
        <v>116.45896131074355</v>
      </c>
      <c r="E17" s="52">
        <f t="shared" si="2"/>
        <v>120.55136608238783</v>
      </c>
      <c r="F17" s="52">
        <f t="shared" si="2"/>
        <v>123.17276374481241</v>
      </c>
      <c r="G17" s="52">
        <f t="shared" si="2"/>
        <v>126.63324920551227</v>
      </c>
      <c r="H17" s="52">
        <f t="shared" si="2"/>
        <v>129.24413911153195</v>
      </c>
      <c r="I17" s="52">
        <f t="shared" si="2"/>
        <v>132.37381368019248</v>
      </c>
      <c r="J17" s="52">
        <f t="shared" si="2"/>
        <v>135.07983217957428</v>
      </c>
      <c r="K17" s="52">
        <f t="shared" si="2"/>
        <v>136.72687586855758</v>
      </c>
      <c r="L17" s="52">
        <f t="shared" si="2"/>
        <v>140.25358995814483</v>
      </c>
      <c r="M17" s="52">
        <f t="shared" si="2"/>
        <v>141.18101245108141</v>
      </c>
      <c r="N17" s="52">
        <f t="shared" si="2"/>
        <v>141.47375493641036</v>
      </c>
      <c r="O17" s="52">
        <f t="shared" si="2"/>
        <v>141.75521915802676</v>
      </c>
      <c r="P17" s="52">
        <f t="shared" si="2"/>
        <v>142.52958953821147</v>
      </c>
      <c r="Q17" s="52">
        <f t="shared" si="2"/>
        <v>142.0151835929039</v>
      </c>
      <c r="R17" s="52">
        <f t="shared" ref="R17:V17" si="3">R13*R16</f>
        <v>141.87948021707791</v>
      </c>
      <c r="S17" s="52">
        <f t="shared" si="3"/>
        <v>139.77598954192069</v>
      </c>
      <c r="T17" s="52">
        <f t="shared" si="3"/>
        <v>138.49406746861416</v>
      </c>
      <c r="U17" s="52">
        <f t="shared" si="3"/>
        <v>135.81710403553382</v>
      </c>
      <c r="V17" s="52">
        <f t="shared" si="3"/>
        <v>132.8054389337712</v>
      </c>
      <c r="W17" s="52">
        <f t="shared" ref="W17" si="4">W13*W16</f>
        <v>130.205015417537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32.117986764864376</v>
      </c>
      <c r="C18" s="36">
        <f>C3*11630*1000/RES_summary!C$6</f>
        <v>33.696992354443196</v>
      </c>
      <c r="D18" s="36">
        <f>D3*11630*1000/RES_summary!D$6</f>
        <v>34.325416911505322</v>
      </c>
      <c r="E18" s="36">
        <f>E3*11630*1000/RES_summary!E$6</f>
        <v>35.495428203529123</v>
      </c>
      <c r="F18" s="36">
        <f>F3*11630*1000/RES_summary!F$6</f>
        <v>35.844048493532938</v>
      </c>
      <c r="G18" s="36">
        <f>G3*11630*1000/RES_summary!G$6</f>
        <v>36.400651609699231</v>
      </c>
      <c r="H18" s="36">
        <f>H3*11630*1000/RES_summary!H$6</f>
        <v>36.690315141753665</v>
      </c>
      <c r="I18" s="36">
        <f>I3*11630*1000/RES_summary!I$6</f>
        <v>37.083242204651555</v>
      </c>
      <c r="J18" s="36">
        <f>J3*11630*1000/RES_summary!J$6</f>
        <v>37.243823118696987</v>
      </c>
      <c r="K18" s="36">
        <f>K3*11630*1000/RES_summary!K$6</f>
        <v>36.977451711846022</v>
      </c>
      <c r="L18" s="36">
        <f>L3*11630*1000/RES_summary!L$6</f>
        <v>37.189516258950995</v>
      </c>
      <c r="M18" s="36">
        <f>M3*11630*1000/RES_summary!M$6</f>
        <v>37.033685136579585</v>
      </c>
      <c r="N18" s="36">
        <f>N3*11630*1000/RES_summary!N$6</f>
        <v>36.989144717590079</v>
      </c>
      <c r="O18" s="36">
        <f>O3*11630*1000/RES_summary!O$6</f>
        <v>37.206501677400233</v>
      </c>
      <c r="P18" s="36">
        <f>P3*11630*1000/RES_summary!P$6</f>
        <v>37.434157018615473</v>
      </c>
      <c r="Q18" s="36">
        <f>Q3*11630*1000/RES_summary!Q$6</f>
        <v>37.388443106430529</v>
      </c>
      <c r="R18" s="36">
        <f>R3*11630*1000/RES_summary!R$6</f>
        <v>38.443737504676903</v>
      </c>
      <c r="S18" s="36">
        <f>S3*11630*1000/RES_summary!S$6</f>
        <v>38.758214012473331</v>
      </c>
      <c r="T18" s="36">
        <f>T3*11630*1000/RES_summary!T$6</f>
        <v>37.874088704680908</v>
      </c>
      <c r="U18" s="36">
        <f>U3*11630*1000/RES_summary!U$6</f>
        <v>37.360039434628511</v>
      </c>
      <c r="V18" s="36">
        <f>V3*11630*1000/RES_summary!V$6</f>
        <v>35.014436741954903</v>
      </c>
      <c r="W18" s="36">
        <f>W3*11630*1000/RES_summary!W$6</f>
        <v>35.27697125799515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8.4574987941216957</v>
      </c>
      <c r="C3" s="49">
        <f t="shared" ref="C3:W3" si="0">C5*C11/11630</f>
        <v>8.6624909698089727</v>
      </c>
      <c r="D3" s="49">
        <f t="shared" si="0"/>
        <v>8.7940773203755889</v>
      </c>
      <c r="E3" s="49">
        <f t="shared" si="0"/>
        <v>9.1106425348380053</v>
      </c>
      <c r="F3" s="49">
        <f t="shared" si="0"/>
        <v>9.3353224760322924</v>
      </c>
      <c r="G3" s="49">
        <f t="shared" si="0"/>
        <v>9.5423041818832974</v>
      </c>
      <c r="H3" s="49">
        <f t="shared" si="0"/>
        <v>9.6460218643662028</v>
      </c>
      <c r="I3" s="49">
        <f t="shared" si="0"/>
        <v>9.9770307356029075</v>
      </c>
      <c r="J3" s="49">
        <f t="shared" si="0"/>
        <v>10.489993788571136</v>
      </c>
      <c r="K3" s="49">
        <f t="shared" si="0"/>
        <v>11.113566957414639</v>
      </c>
      <c r="L3" s="49">
        <f t="shared" si="0"/>
        <v>11.441180050199085</v>
      </c>
      <c r="M3" s="49">
        <f t="shared" si="0"/>
        <v>11.726905648305131</v>
      </c>
      <c r="N3" s="49">
        <f t="shared" si="0"/>
        <v>11.901616798940095</v>
      </c>
      <c r="O3" s="49">
        <f t="shared" si="0"/>
        <v>12.020950114817998</v>
      </c>
      <c r="P3" s="49">
        <f t="shared" si="0"/>
        <v>12.005475920306505</v>
      </c>
      <c r="Q3" s="49">
        <f t="shared" si="0"/>
        <v>12.084058863721676</v>
      </c>
      <c r="R3" s="49">
        <f t="shared" si="0"/>
        <v>12.137391818326064</v>
      </c>
      <c r="S3" s="49">
        <f t="shared" si="0"/>
        <v>12.322858023753225</v>
      </c>
      <c r="T3" s="49">
        <f t="shared" si="0"/>
        <v>12.063423678794846</v>
      </c>
      <c r="U3" s="49">
        <f t="shared" si="0"/>
        <v>12.094366832628527</v>
      </c>
      <c r="V3" s="49">
        <f t="shared" si="0"/>
        <v>12.072745258825242</v>
      </c>
      <c r="W3" s="49">
        <f t="shared" si="0"/>
        <v>12.99549660222142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202.34861113075652</v>
      </c>
      <c r="C5" s="49">
        <f t="shared" ref="C5:W5" si="1">C7*C13/1000000</f>
        <v>207.13419751000563</v>
      </c>
      <c r="D5" s="49">
        <f t="shared" si="1"/>
        <v>210.43485664238111</v>
      </c>
      <c r="E5" s="49">
        <f t="shared" si="1"/>
        <v>217.91958851189861</v>
      </c>
      <c r="F5" s="49">
        <f t="shared" si="1"/>
        <v>223.19817956063292</v>
      </c>
      <c r="G5" s="49">
        <f t="shared" si="1"/>
        <v>227.88255093306259</v>
      </c>
      <c r="H5" s="49">
        <f t="shared" si="1"/>
        <v>230.12114471500709</v>
      </c>
      <c r="I5" s="49">
        <f t="shared" si="1"/>
        <v>238.03753137748777</v>
      </c>
      <c r="J5" s="49">
        <f t="shared" si="1"/>
        <v>251.05653440401994</v>
      </c>
      <c r="K5" s="49">
        <f t="shared" si="1"/>
        <v>267.29474239839431</v>
      </c>
      <c r="L5" s="49">
        <f t="shared" si="1"/>
        <v>275.6607142141703</v>
      </c>
      <c r="M5" s="49">
        <f t="shared" si="1"/>
        <v>282.62723391620295</v>
      </c>
      <c r="N5" s="49">
        <f t="shared" si="1"/>
        <v>286.72634546956544</v>
      </c>
      <c r="O5" s="49">
        <f t="shared" si="1"/>
        <v>289.08816333429706</v>
      </c>
      <c r="P5" s="49">
        <f t="shared" si="1"/>
        <v>288.48465248906774</v>
      </c>
      <c r="Q5" s="49">
        <f t="shared" si="1"/>
        <v>289.83960904314438</v>
      </c>
      <c r="R5" s="49">
        <f t="shared" si="1"/>
        <v>287.50616497522776</v>
      </c>
      <c r="S5" s="49">
        <f t="shared" si="1"/>
        <v>286.13210286616362</v>
      </c>
      <c r="T5" s="49">
        <f t="shared" si="1"/>
        <v>282.64584116120869</v>
      </c>
      <c r="U5" s="49">
        <f t="shared" si="1"/>
        <v>279.37694306338483</v>
      </c>
      <c r="V5" s="49">
        <f t="shared" si="1"/>
        <v>278.07120636295713</v>
      </c>
      <c r="W5" s="49">
        <f t="shared" si="1"/>
        <v>276.10480932472512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272753</v>
      </c>
      <c r="C7" s="35">
        <v>281081</v>
      </c>
      <c r="D7" s="35">
        <v>288074</v>
      </c>
      <c r="E7" s="35">
        <v>302132</v>
      </c>
      <c r="F7" s="35">
        <v>313457</v>
      </c>
      <c r="G7" s="35">
        <v>324519</v>
      </c>
      <c r="H7" s="35">
        <v>332286</v>
      </c>
      <c r="I7" s="35">
        <v>350862</v>
      </c>
      <c r="J7" s="35">
        <v>380235</v>
      </c>
      <c r="K7" s="35">
        <v>418003</v>
      </c>
      <c r="L7" s="35">
        <v>443162</v>
      </c>
      <c r="M7" s="35">
        <v>467897</v>
      </c>
      <c r="N7" s="35">
        <v>488161</v>
      </c>
      <c r="O7" s="35">
        <v>506539</v>
      </c>
      <c r="P7" s="35">
        <v>520149</v>
      </c>
      <c r="Q7" s="35">
        <v>539099</v>
      </c>
      <c r="R7" s="35">
        <v>544279</v>
      </c>
      <c r="S7" s="35">
        <v>550370</v>
      </c>
      <c r="T7" s="35">
        <v>555070</v>
      </c>
      <c r="U7" s="35">
        <v>559000</v>
      </c>
      <c r="V7" s="35">
        <v>567548</v>
      </c>
      <c r="W7" s="35">
        <v>572728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20794.153596273856</v>
      </c>
      <c r="D8" s="52">
        <v>20105.373766968958</v>
      </c>
      <c r="E8" s="52">
        <v>27850.092683350842</v>
      </c>
      <c r="F8" s="52">
        <v>25832.046852593776</v>
      </c>
      <c r="G8" s="52">
        <v>26321.062798889121</v>
      </c>
      <c r="H8" s="52">
        <v>23817.061729745707</v>
      </c>
      <c r="I8" s="52">
        <v>35458.064444180694</v>
      </c>
      <c r="J8" s="52">
        <v>47130.196495342476</v>
      </c>
      <c r="K8" s="52">
        <v>56445.69362075231</v>
      </c>
      <c r="L8" s="52">
        <v>44804.907454039436</v>
      </c>
      <c r="M8" s="52">
        <v>45399.311532760621</v>
      </c>
      <c r="N8" s="52">
        <v>41999.507617653231</v>
      </c>
      <c r="O8" s="52">
        <v>41240.232339465059</v>
      </c>
      <c r="P8" s="52">
        <v>37657.364190343069</v>
      </c>
      <c r="Q8" s="52">
        <v>44243.930877640785</v>
      </c>
      <c r="R8" s="52">
        <v>25974.153596273856</v>
      </c>
      <c r="S8" s="52">
        <v>26196.373766968958</v>
      </c>
      <c r="T8" s="52">
        <v>32550.092683350842</v>
      </c>
      <c r="U8" s="52">
        <v>29762.046852593776</v>
      </c>
      <c r="V8" s="52">
        <v>34869.062798889121</v>
      </c>
      <c r="W8" s="52">
        <v>28997.061729745707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12466.153596273856</v>
      </c>
      <c r="D9" s="36">
        <v>13112.373766968958</v>
      </c>
      <c r="E9" s="36">
        <v>13792.092683350842</v>
      </c>
      <c r="F9" s="36">
        <v>14507.046852593776</v>
      </c>
      <c r="G9" s="36">
        <v>15259.062798889121</v>
      </c>
      <c r="H9" s="36">
        <v>16050.061729745707</v>
      </c>
      <c r="I9" s="36">
        <v>16882.064444180694</v>
      </c>
      <c r="J9" s="36">
        <v>17757.196495342476</v>
      </c>
      <c r="K9" s="36">
        <v>18677.69362075231</v>
      </c>
      <c r="L9" s="36">
        <v>19645.907454039436</v>
      </c>
      <c r="M9" s="36">
        <v>20664.311532760621</v>
      </c>
      <c r="N9" s="36">
        <v>21735.507617653231</v>
      </c>
      <c r="O9" s="36">
        <v>22862.232339465059</v>
      </c>
      <c r="P9" s="36">
        <v>24047.364190343069</v>
      </c>
      <c r="Q9" s="36">
        <v>25293.930877640843</v>
      </c>
      <c r="R9" s="36">
        <v>20794.153596273856</v>
      </c>
      <c r="S9" s="36">
        <v>20105.373766968958</v>
      </c>
      <c r="T9" s="36">
        <v>27850.0926833509</v>
      </c>
      <c r="U9" s="36">
        <v>25832.046852593776</v>
      </c>
      <c r="V9" s="36">
        <v>26321.062798889121</v>
      </c>
      <c r="W9" s="36">
        <v>23817.061729745707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486.09531059284217</v>
      </c>
      <c r="C11" s="54">
        <v>486.37439490894235</v>
      </c>
      <c r="D11" s="54">
        <v>486.01795761325468</v>
      </c>
      <c r="E11" s="54">
        <v>486.21958862766792</v>
      </c>
      <c r="F11" s="54">
        <v>486.42780424990883</v>
      </c>
      <c r="G11" s="54">
        <v>486.99208070520825</v>
      </c>
      <c r="H11" s="54">
        <v>487.49642029424092</v>
      </c>
      <c r="I11" s="54">
        <v>487.45618719702259</v>
      </c>
      <c r="J11" s="54">
        <v>485.9408581047029</v>
      </c>
      <c r="K11" s="54">
        <v>483.55153773315931</v>
      </c>
      <c r="L11" s="54">
        <v>482.69817613704561</v>
      </c>
      <c r="M11" s="54">
        <v>482.55757522017706</v>
      </c>
      <c r="N11" s="54">
        <v>482.7453268899751</v>
      </c>
      <c r="O11" s="54">
        <v>483.60212408166478</v>
      </c>
      <c r="P11" s="54">
        <v>483.98999304982351</v>
      </c>
      <c r="Q11" s="54">
        <v>484.88060361744141</v>
      </c>
      <c r="R11" s="54">
        <v>490.9733565514835</v>
      </c>
      <c r="S11" s="54">
        <v>500.86948434193897</v>
      </c>
      <c r="T11" s="54">
        <v>496.37248086860933</v>
      </c>
      <c r="U11" s="54">
        <v>503.46848498359253</v>
      </c>
      <c r="V11" s="54">
        <v>504.9283210461935</v>
      </c>
      <c r="W11" s="54">
        <v>547.39222345845883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741.87492394494848</v>
      </c>
      <c r="C13" s="35">
        <v>736.91995371442977</v>
      </c>
      <c r="D13" s="35">
        <v>730.48889050168043</v>
      </c>
      <c r="E13" s="35">
        <v>721.2727831275688</v>
      </c>
      <c r="F13" s="35">
        <v>712.05358170541069</v>
      </c>
      <c r="G13" s="35">
        <v>702.21636000684884</v>
      </c>
      <c r="H13" s="35">
        <v>692.53939291756831</v>
      </c>
      <c r="I13" s="35">
        <v>678.43634071939334</v>
      </c>
      <c r="J13" s="35">
        <v>660.26676766741605</v>
      </c>
      <c r="K13" s="35">
        <v>639.45651681541597</v>
      </c>
      <c r="L13" s="35">
        <v>622.03147881400093</v>
      </c>
      <c r="M13" s="35">
        <v>604.0372858047881</v>
      </c>
      <c r="N13" s="35">
        <v>587.36020589429609</v>
      </c>
      <c r="O13" s="35">
        <v>570.71254796629091</v>
      </c>
      <c r="P13" s="35">
        <v>554.61925811463198</v>
      </c>
      <c r="Q13" s="35">
        <v>537.63707416104353</v>
      </c>
      <c r="R13" s="35">
        <v>528.23306608417329</v>
      </c>
      <c r="S13" s="35">
        <v>519.89044254985481</v>
      </c>
      <c r="T13" s="35">
        <v>509.20756149892571</v>
      </c>
      <c r="U13" s="35">
        <v>499.77986236741475</v>
      </c>
      <c r="V13" s="35">
        <v>489.95187431363888</v>
      </c>
      <c r="W13" s="35">
        <v>482.08715013885325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674.89706014701881</v>
      </c>
      <c r="D14" s="36">
        <v>648.00588014372715</v>
      </c>
      <c r="E14" s="36">
        <v>636.14652135830931</v>
      </c>
      <c r="F14" s="36">
        <v>620.97306576994822</v>
      </c>
      <c r="G14" s="36">
        <v>608.05627599894058</v>
      </c>
      <c r="H14" s="36">
        <v>593.93271376310804</v>
      </c>
      <c r="I14" s="36">
        <v>576.47723468435561</v>
      </c>
      <c r="J14" s="36">
        <v>555.75032089200681</v>
      </c>
      <c r="K14" s="36">
        <v>533.16238313834253</v>
      </c>
      <c r="L14" s="36">
        <v>512.01484876636493</v>
      </c>
      <c r="M14" s="36">
        <v>491.12758533099191</v>
      </c>
      <c r="N14" s="36">
        <v>481.53277886556026</v>
      </c>
      <c r="O14" s="36">
        <v>468.54087978289641</v>
      </c>
      <c r="P14" s="36">
        <v>457.72257313160759</v>
      </c>
      <c r="Q14" s="36">
        <v>454.74914188429597</v>
      </c>
      <c r="R14" s="36">
        <v>450.46584556012942</v>
      </c>
      <c r="S14" s="36">
        <v>444.88364756476858</v>
      </c>
      <c r="T14" s="36">
        <v>437.1870155179011</v>
      </c>
      <c r="U14" s="36">
        <v>429.14075414914373</v>
      </c>
      <c r="V14" s="36">
        <v>421.54705476819754</v>
      </c>
      <c r="W14" s="36">
        <v>420.01962758473417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0.16881194216080622</v>
      </c>
      <c r="C16" s="44">
        <f>C7/RES_summary!C$6</f>
        <v>0.17685647356694731</v>
      </c>
      <c r="D16" s="44">
        <f>D7/RES_summary!D$6</f>
        <v>0.18210782438947914</v>
      </c>
      <c r="E16" s="44">
        <f>E7/RES_summary!E$6</f>
        <v>0.19174790708478218</v>
      </c>
      <c r="F16" s="44">
        <f>F7/RES_summary!F$6</f>
        <v>0.19969089851571403</v>
      </c>
      <c r="G16" s="44">
        <f>G7/RES_summary!G$6</f>
        <v>0.20728435704731937</v>
      </c>
      <c r="H16" s="44">
        <f>H7/RES_summary!H$6</f>
        <v>0.21267774028540853</v>
      </c>
      <c r="I16" s="44">
        <f>I7/RES_summary!I$6</f>
        <v>0.22482737231703004</v>
      </c>
      <c r="J16" s="44">
        <f>J7/RES_summary!J$6</f>
        <v>0.24358985857457316</v>
      </c>
      <c r="K16" s="44">
        <f>K7/RES_summary!K$6</f>
        <v>0.26775686057974707</v>
      </c>
      <c r="L16" s="44">
        <f>L7/RES_summary!L$6</f>
        <v>0.28415689472982264</v>
      </c>
      <c r="M16" s="44">
        <f>M7/RES_summary!M$6</f>
        <v>0.3009256787914531</v>
      </c>
      <c r="N16" s="44">
        <f>N7/RES_summary!N$6</f>
        <v>0.31463444188207934</v>
      </c>
      <c r="O16" s="44">
        <f>O7/RES_summary!O$6</f>
        <v>0.32742124396272665</v>
      </c>
      <c r="P16" s="44">
        <f>P7/RES_summary!P$6</f>
        <v>0.33755480449494202</v>
      </c>
      <c r="Q16" s="44">
        <f>Q7/RES_summary!Q$6</f>
        <v>0.35150454133495035</v>
      </c>
      <c r="R16" s="44">
        <f>R7/RES_summary!R$6</f>
        <v>0.35794594367082699</v>
      </c>
      <c r="S16" s="44">
        <f>S7/RES_summary!S$6</f>
        <v>0.36314078476731398</v>
      </c>
      <c r="T16" s="44">
        <f>T7/RES_summary!T$6</f>
        <v>0.36964178569739947</v>
      </c>
      <c r="U16" s="44">
        <f>U7/RES_summary!U$6</f>
        <v>0.37495137034999931</v>
      </c>
      <c r="V16" s="44">
        <f>V7/RES_summary!V$6</f>
        <v>0.3802613162561867</v>
      </c>
      <c r="W16" s="44">
        <f>W7/RES_summary!W$6</f>
        <v>0.3850212736206432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125.23734675154715</v>
      </c>
      <c r="C17" s="52">
        <f t="shared" si="2"/>
        <v>130.32906431505208</v>
      </c>
      <c r="D17" s="52">
        <f t="shared" si="2"/>
        <v>133.02774258994549</v>
      </c>
      <c r="E17" s="52">
        <f t="shared" si="2"/>
        <v>138.3025466019273</v>
      </c>
      <c r="F17" s="52">
        <f t="shared" si="2"/>
        <v>142.19061952208585</v>
      </c>
      <c r="G17" s="52">
        <f t="shared" si="2"/>
        <v>145.5584666921286</v>
      </c>
      <c r="H17" s="52">
        <f t="shared" si="2"/>
        <v>147.28771314433709</v>
      </c>
      <c r="I17" s="52">
        <f t="shared" si="2"/>
        <v>152.53105976832251</v>
      </c>
      <c r="J17" s="52">
        <f t="shared" si="2"/>
        <v>160.83428855759644</v>
      </c>
      <c r="K17" s="52">
        <f t="shared" si="2"/>
        <v>171.21886941975603</v>
      </c>
      <c r="L17" s="52">
        <f t="shared" si="2"/>
        <v>176.75453344398596</v>
      </c>
      <c r="M17" s="52">
        <f t="shared" si="2"/>
        <v>181.77033024615281</v>
      </c>
      <c r="N17" s="52">
        <f t="shared" si="2"/>
        <v>184.80375056529505</v>
      </c>
      <c r="O17" s="52">
        <f t="shared" si="2"/>
        <v>186.86341240026027</v>
      </c>
      <c r="P17" s="52">
        <f t="shared" si="2"/>
        <v>187.21439524201438</v>
      </c>
      <c r="Q17" s="52">
        <f t="shared" si="2"/>
        <v>188.9818731576423</v>
      </c>
      <c r="R17" s="52">
        <f t="shared" ref="R17:V17" si="3">R13*R16</f>
        <v>189.07888331763371</v>
      </c>
      <c r="S17" s="52">
        <f t="shared" si="3"/>
        <v>188.79342330058043</v>
      </c>
      <c r="T17" s="52">
        <f t="shared" si="3"/>
        <v>188.22439232308125</v>
      </c>
      <c r="U17" s="52">
        <f t="shared" si="3"/>
        <v>187.39314426799621</v>
      </c>
      <c r="V17" s="52">
        <f t="shared" si="3"/>
        <v>186.30974462869008</v>
      </c>
      <c r="W17" s="52">
        <f t="shared" ref="W17" si="4">W13*W16</f>
        <v>185.61380854260753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60.877286967016779</v>
      </c>
      <c r="C18" s="36">
        <f>C3*11630*1000/RES_summary!C$6</f>
        <v>63.388719795282093</v>
      </c>
      <c r="D18" s="36">
        <f>D3*11630*1000/RES_summary!D$6</f>
        <v>64.65387175946708</v>
      </c>
      <c r="E18" s="36">
        <f>E3*11630*1000/RES_summary!E$6</f>
        <v>67.245407314947968</v>
      </c>
      <c r="F18" s="36">
        <f>F3*11630*1000/RES_summary!F$6</f>
        <v>69.165470839062451</v>
      </c>
      <c r="G18" s="36">
        <f>G3*11630*1000/RES_summary!G$6</f>
        <v>70.885820558659475</v>
      </c>
      <c r="H18" s="36">
        <f>H3*11630*1000/RES_summary!H$6</f>
        <v>71.80223291118935</v>
      </c>
      <c r="I18" s="36">
        <f>I3*11630*1000/RES_summary!I$6</f>
        <v>74.352208823787649</v>
      </c>
      <c r="J18" s="36">
        <f>J3*11630*1000/RES_summary!J$6</f>
        <v>78.1559521943378</v>
      </c>
      <c r="K18" s="36">
        <f>K3*11630*1000/RES_summary!K$6</f>
        <v>82.793147596856016</v>
      </c>
      <c r="L18" s="36">
        <f>L3*11630*1000/RES_summary!L$6</f>
        <v>85.319090917366452</v>
      </c>
      <c r="M18" s="36">
        <f>M3*11630*1000/RES_summary!M$6</f>
        <v>87.71464981055432</v>
      </c>
      <c r="N18" s="36">
        <f>N3*11630*1000/RES_summary!N$6</f>
        <v>89.213146977136788</v>
      </c>
      <c r="O18" s="36">
        <f>O3*11630*1000/RES_summary!O$6</f>
        <v>90.367543149913971</v>
      </c>
      <c r="P18" s="36">
        <f>P3*11630*1000/RES_summary!P$6</f>
        <v>90.609893852009478</v>
      </c>
      <c r="Q18" s="36">
        <f>Q3*11630*1000/RES_summary!Q$6</f>
        <v>91.633644729432348</v>
      </c>
      <c r="R18" s="36">
        <f>R3*11630*1000/RES_summary!R$6</f>
        <v>92.832693995464908</v>
      </c>
      <c r="S18" s="36">
        <f>S3*11630*1000/RES_summary!S$6</f>
        <v>94.560864575711122</v>
      </c>
      <c r="T18" s="36">
        <f>T3*11630*1000/RES_summary!T$6</f>
        <v>93.42940857739427</v>
      </c>
      <c r="U18" s="36">
        <f>U3*11630*1000/RES_summary!U$6</f>
        <v>94.346542440919848</v>
      </c>
      <c r="V18" s="36">
        <f>V3*11630*1000/RES_summary!V$6</f>
        <v>94.073066549909555</v>
      </c>
      <c r="W18" s="36">
        <f>W3*11630*1000/RES_summary!W$6</f>
        <v>101.60355536273059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24.971174587451635</v>
      </c>
      <c r="C3" s="49">
        <f t="shared" ref="C3:W3" si="0">C5*C11/11630</f>
        <v>27.476493170158182</v>
      </c>
      <c r="D3" s="49">
        <f t="shared" si="0"/>
        <v>31.912196907435639</v>
      </c>
      <c r="E3" s="49">
        <f t="shared" si="0"/>
        <v>36.806995499353285</v>
      </c>
      <c r="F3" s="49">
        <f t="shared" si="0"/>
        <v>41.681727311344908</v>
      </c>
      <c r="G3" s="49">
        <f t="shared" si="0"/>
        <v>46.669454228946087</v>
      </c>
      <c r="H3" s="49">
        <f t="shared" si="0"/>
        <v>51.49736637280941</v>
      </c>
      <c r="I3" s="49">
        <f t="shared" si="0"/>
        <v>56.33926481388324</v>
      </c>
      <c r="J3" s="49">
        <f t="shared" si="0"/>
        <v>61.689376452128592</v>
      </c>
      <c r="K3" s="49">
        <f t="shared" si="0"/>
        <v>66.236161680192254</v>
      </c>
      <c r="L3" s="49">
        <f t="shared" si="0"/>
        <v>68.878542552813556</v>
      </c>
      <c r="M3" s="49">
        <f t="shared" si="0"/>
        <v>71.709835002930205</v>
      </c>
      <c r="N3" s="49">
        <f t="shared" si="0"/>
        <v>74.948972827162635</v>
      </c>
      <c r="O3" s="49">
        <f t="shared" si="0"/>
        <v>78.419149709737098</v>
      </c>
      <c r="P3" s="49">
        <f t="shared" si="0"/>
        <v>81.747811068278907</v>
      </c>
      <c r="Q3" s="49">
        <f t="shared" si="0"/>
        <v>86.292679390813916</v>
      </c>
      <c r="R3" s="49">
        <f t="shared" si="0"/>
        <v>89.360784891294927</v>
      </c>
      <c r="S3" s="49">
        <f t="shared" si="0"/>
        <v>93.060317734664594</v>
      </c>
      <c r="T3" s="49">
        <f t="shared" si="0"/>
        <v>93.587724934116693</v>
      </c>
      <c r="U3" s="49">
        <f t="shared" si="0"/>
        <v>95.383368383523518</v>
      </c>
      <c r="V3" s="49">
        <f t="shared" si="0"/>
        <v>96.596383206033735</v>
      </c>
      <c r="W3" s="49">
        <f t="shared" si="0"/>
        <v>101.50609960379568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184.18697743792043</v>
      </c>
      <c r="C5" s="49">
        <f t="shared" ref="C5:W5" si="1">C7*C13/1000000</f>
        <v>201.3366295218222</v>
      </c>
      <c r="D5" s="49">
        <f t="shared" si="1"/>
        <v>232.84363666120362</v>
      </c>
      <c r="E5" s="49">
        <f t="shared" si="1"/>
        <v>267.85776985622095</v>
      </c>
      <c r="F5" s="49">
        <f t="shared" si="1"/>
        <v>302.90224789925594</v>
      </c>
      <c r="G5" s="49">
        <f t="shared" si="1"/>
        <v>339.1220485182406</v>
      </c>
      <c r="H5" s="49">
        <f t="shared" si="1"/>
        <v>374.34028955846043</v>
      </c>
      <c r="I5" s="49">
        <f t="shared" si="1"/>
        <v>410.23484672433312</v>
      </c>
      <c r="J5" s="49">
        <f t="shared" si="1"/>
        <v>451.28537300388189</v>
      </c>
      <c r="K5" s="49">
        <f t="shared" si="1"/>
        <v>488.06977118095591</v>
      </c>
      <c r="L5" s="49">
        <f t="shared" si="1"/>
        <v>510.36809185662588</v>
      </c>
      <c r="M5" s="49">
        <f t="shared" si="1"/>
        <v>529.20180337657348</v>
      </c>
      <c r="N5" s="49">
        <f t="shared" si="1"/>
        <v>551.76839994270233</v>
      </c>
      <c r="O5" s="49">
        <f t="shared" si="1"/>
        <v>576.86173458040821</v>
      </c>
      <c r="P5" s="49">
        <f t="shared" si="1"/>
        <v>600.58260169746188</v>
      </c>
      <c r="Q5" s="49">
        <f t="shared" si="1"/>
        <v>629.38250662137307</v>
      </c>
      <c r="R5" s="49">
        <f t="shared" si="1"/>
        <v>639.78572635740932</v>
      </c>
      <c r="S5" s="49">
        <f t="shared" si="1"/>
        <v>649.77893595045794</v>
      </c>
      <c r="T5" s="49">
        <f t="shared" si="1"/>
        <v>659.97109850139987</v>
      </c>
      <c r="U5" s="49">
        <f t="shared" si="1"/>
        <v>663.99776159867247</v>
      </c>
      <c r="V5" s="49">
        <f t="shared" si="1"/>
        <v>661.00955740616962</v>
      </c>
      <c r="W5" s="49">
        <f t="shared" si="1"/>
        <v>649.1307277996749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490620.63073667913</v>
      </c>
      <c r="C7" s="35">
        <v>542393.57440831361</v>
      </c>
      <c r="D7" s="35">
        <v>636793.5714018303</v>
      </c>
      <c r="E7" s="35">
        <v>744043.81569744938</v>
      </c>
      <c r="F7" s="35">
        <v>854401.69739717571</v>
      </c>
      <c r="G7" s="35">
        <v>972772.36271426745</v>
      </c>
      <c r="H7" s="35">
        <v>1093392.4815724166</v>
      </c>
      <c r="I7" s="35">
        <v>1222949.4826271508</v>
      </c>
      <c r="J7" s="35">
        <v>1378083.4867503415</v>
      </c>
      <c r="K7" s="35">
        <v>1527953.1441963091</v>
      </c>
      <c r="L7" s="35">
        <v>1652988.9245186448</v>
      </c>
      <c r="M7" s="35">
        <v>1780927.7478603516</v>
      </c>
      <c r="N7" s="35">
        <v>1939411.7152701756</v>
      </c>
      <c r="O7" s="35">
        <v>2138604.3235106138</v>
      </c>
      <c r="P7" s="35">
        <v>2379597.5605559363</v>
      </c>
      <c r="Q7" s="35">
        <v>2731894.4467512029</v>
      </c>
      <c r="R7" s="35">
        <v>3041982.0254097357</v>
      </c>
      <c r="S7" s="35">
        <v>3353347.6964761694</v>
      </c>
      <c r="T7" s="35">
        <v>3669421.5782262124</v>
      </c>
      <c r="U7" s="35">
        <v>3949340.4946566313</v>
      </c>
      <c r="V7" s="35">
        <v>4187008.4417511015</v>
      </c>
      <c r="W7" s="35">
        <v>4348289.7414501216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98364.33582060202</v>
      </c>
      <c r="D8" s="52">
        <v>144589.05274482409</v>
      </c>
      <c r="E8" s="52">
        <v>161314.76568089949</v>
      </c>
      <c r="F8" s="52">
        <v>168597.12188593578</v>
      </c>
      <c r="G8" s="52">
        <v>181106.98500622599</v>
      </c>
      <c r="H8" s="52">
        <v>188200.77058974968</v>
      </c>
      <c r="I8" s="52">
        <v>202356.051287496</v>
      </c>
      <c r="J8" s="52">
        <v>233554.40373460855</v>
      </c>
      <c r="K8" s="52">
        <v>248233.99326656968</v>
      </c>
      <c r="L8" s="52">
        <v>269624.83306715963</v>
      </c>
      <c r="M8" s="52">
        <v>289253.58902260615</v>
      </c>
      <c r="N8" s="52">
        <v>327081.0892957598</v>
      </c>
      <c r="O8" s="52">
        <v>380299.59324666415</v>
      </c>
      <c r="P8" s="52">
        <v>429194.00763507234</v>
      </c>
      <c r="Q8" s="52">
        <v>554652.93748276262</v>
      </c>
      <c r="R8" s="52">
        <v>543641.98239314137</v>
      </c>
      <c r="S8" s="52">
        <v>559599.66433300311</v>
      </c>
      <c r="T8" s="52">
        <v>585698.71481720265</v>
      </c>
      <c r="U8" s="52">
        <v>569172.50545302499</v>
      </c>
      <c r="V8" s="52">
        <v>564749.03639023006</v>
      </c>
      <c r="W8" s="52">
        <v>541580.89294568449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46591.392148967483</v>
      </c>
      <c r="D9" s="36">
        <v>50189.055751307402</v>
      </c>
      <c r="E9" s="36">
        <v>54064.521385280415</v>
      </c>
      <c r="F9" s="36">
        <v>58239.240186209441</v>
      </c>
      <c r="G9" s="36">
        <v>62736.319689134252</v>
      </c>
      <c r="H9" s="36">
        <v>67580.651731600519</v>
      </c>
      <c r="I9" s="36">
        <v>72799.050232761772</v>
      </c>
      <c r="J9" s="36">
        <v>78420.399611417903</v>
      </c>
      <c r="K9" s="36">
        <v>98364.33582060202</v>
      </c>
      <c r="L9" s="36">
        <v>144589.05274482397</v>
      </c>
      <c r="M9" s="36">
        <v>161314.76568089938</v>
      </c>
      <c r="N9" s="36">
        <v>168597.12188593578</v>
      </c>
      <c r="O9" s="36">
        <v>181106.98500622576</v>
      </c>
      <c r="P9" s="36">
        <v>188200.77058974979</v>
      </c>
      <c r="Q9" s="36">
        <v>202356.051287496</v>
      </c>
      <c r="R9" s="36">
        <v>233554.40373460855</v>
      </c>
      <c r="S9" s="36">
        <v>248233.99326656945</v>
      </c>
      <c r="T9" s="36">
        <v>269624.83306715963</v>
      </c>
      <c r="U9" s="36">
        <v>289253.58902260615</v>
      </c>
      <c r="V9" s="36">
        <v>327081.08929576026</v>
      </c>
      <c r="W9" s="36">
        <v>380299.59324666485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1576.7388362184606</v>
      </c>
      <c r="C11" s="54">
        <v>1587.1509140084445</v>
      </c>
      <c r="D11" s="54">
        <v>1593.9402740625362</v>
      </c>
      <c r="E11" s="54">
        <v>1598.1069277447243</v>
      </c>
      <c r="F11" s="54">
        <v>1600.3793038609936</v>
      </c>
      <c r="G11" s="54">
        <v>1600.5026952809553</v>
      </c>
      <c r="H11" s="54">
        <v>1599.9196122389105</v>
      </c>
      <c r="I11" s="54">
        <v>1597.1964717706105</v>
      </c>
      <c r="J11" s="54">
        <v>1589.7866207422685</v>
      </c>
      <c r="K11" s="54">
        <v>1578.3123762750531</v>
      </c>
      <c r="L11" s="54">
        <v>1569.568048376851</v>
      </c>
      <c r="M11" s="54">
        <v>1575.9307238993374</v>
      </c>
      <c r="N11" s="54">
        <v>1579.7507687472089</v>
      </c>
      <c r="O11" s="54">
        <v>1580.9936011575016</v>
      </c>
      <c r="P11" s="54">
        <v>1583.007965993334</v>
      </c>
      <c r="Q11" s="54">
        <v>1594.5531544919575</v>
      </c>
      <c r="R11" s="54">
        <v>1624.3968651860566</v>
      </c>
      <c r="S11" s="54">
        <v>1665.6303172878906</v>
      </c>
      <c r="T11" s="54">
        <v>1649.2013717801742</v>
      </c>
      <c r="U11" s="54">
        <v>1670.6510751324745</v>
      </c>
      <c r="V11" s="54">
        <v>1699.5456784233281</v>
      </c>
      <c r="W11" s="54">
        <v>1818.6104706422971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375.41629091577147</v>
      </c>
      <c r="C13" s="35">
        <v>371.20024834633477</v>
      </c>
      <c r="D13" s="35">
        <v>365.65010565138749</v>
      </c>
      <c r="E13" s="35">
        <v>360.00268291342127</v>
      </c>
      <c r="F13" s="35">
        <v>354.51971692238965</v>
      </c>
      <c r="G13" s="35">
        <v>348.61398361689578</v>
      </c>
      <c r="H13" s="35">
        <v>342.3658895295481</v>
      </c>
      <c r="I13" s="35">
        <v>335.44709127564533</v>
      </c>
      <c r="J13" s="35">
        <v>327.47317368126795</v>
      </c>
      <c r="K13" s="35">
        <v>319.42718468482656</v>
      </c>
      <c r="L13" s="35">
        <v>308.7546953802165</v>
      </c>
      <c r="M13" s="35">
        <v>297.14950761611129</v>
      </c>
      <c r="N13" s="35">
        <v>284.50297355548179</v>
      </c>
      <c r="O13" s="35">
        <v>269.73747702588764</v>
      </c>
      <c r="P13" s="35">
        <v>252.3883078604056</v>
      </c>
      <c r="Q13" s="35">
        <v>230.38317141785666</v>
      </c>
      <c r="R13" s="35">
        <v>210.31870701840663</v>
      </c>
      <c r="S13" s="35">
        <v>193.77022449335374</v>
      </c>
      <c r="T13" s="35">
        <v>179.85698411367275</v>
      </c>
      <c r="U13" s="35">
        <v>168.12877048637526</v>
      </c>
      <c r="V13" s="35">
        <v>157.87156071023361</v>
      </c>
      <c r="W13" s="35">
        <v>149.28414765277225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352.16849098892612</v>
      </c>
      <c r="D14" s="36">
        <v>348.2199747373644</v>
      </c>
      <c r="E14" s="36">
        <v>342.87521697193756</v>
      </c>
      <c r="F14" s="36">
        <v>337.54097900909517</v>
      </c>
      <c r="G14" s="36">
        <v>330.03717145603611</v>
      </c>
      <c r="H14" s="36">
        <v>321.9387384074173</v>
      </c>
      <c r="I14" s="36">
        <v>312.44188737712267</v>
      </c>
      <c r="J14" s="36">
        <v>301.81756672804909</v>
      </c>
      <c r="K14" s="36">
        <v>287.7334282474452</v>
      </c>
      <c r="L14" s="36">
        <v>269.43778191112222</v>
      </c>
      <c r="M14" s="36">
        <v>256.33060268707186</v>
      </c>
      <c r="N14" s="36">
        <v>242.98266315775524</v>
      </c>
      <c r="O14" s="36">
        <v>223.15399018859171</v>
      </c>
      <c r="P14" s="36">
        <v>196.43793778152443</v>
      </c>
      <c r="Q14" s="36">
        <v>165.91350246516683</v>
      </c>
      <c r="R14" s="36">
        <v>148.80021078161832</v>
      </c>
      <c r="S14" s="36">
        <v>145.49406061605831</v>
      </c>
      <c r="T14" s="36">
        <v>141.43667627231906</v>
      </c>
      <c r="U14" s="36">
        <v>137.34185884227946</v>
      </c>
      <c r="V14" s="36">
        <v>135.43507828186819</v>
      </c>
      <c r="W14" s="36">
        <v>134.76572575634893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0.30365430091994788</v>
      </c>
      <c r="C16" s="44">
        <f>C7/RES_summary!C$6</f>
        <v>0.34127463206415937</v>
      </c>
      <c r="D16" s="44">
        <f>D7/RES_summary!D$6</f>
        <v>0.40255313521245845</v>
      </c>
      <c r="E16" s="44">
        <f>E7/RES_summary!E$6</f>
        <v>0.47220699707201264</v>
      </c>
      <c r="F16" s="44">
        <f>F7/RES_summary!F$6</f>
        <v>0.54430509654144976</v>
      </c>
      <c r="G16" s="44">
        <f>G7/RES_summary!G$6</f>
        <v>0.62135188928422891</v>
      </c>
      <c r="H16" s="44">
        <f>H7/RES_summary!H$6</f>
        <v>0.69981955973431542</v>
      </c>
      <c r="I16" s="44">
        <f>I7/RES_summary!I$6</f>
        <v>0.78364861015309062</v>
      </c>
      <c r="J16" s="44">
        <f>J7/RES_summary!J$6</f>
        <v>0.88284129983160498</v>
      </c>
      <c r="K16" s="44">
        <f>K7/RES_summary!K$6</f>
        <v>0.97874880563765654</v>
      </c>
      <c r="L16" s="44">
        <f>L7/RES_summary!L$6</f>
        <v>1.0599017962144932</v>
      </c>
      <c r="M16" s="44">
        <f>M7/RES_summary!M$6</f>
        <v>1.1453950151495098</v>
      </c>
      <c r="N16" s="44">
        <f>N7/RES_summary!N$6</f>
        <v>1.2500091621690341</v>
      </c>
      <c r="O16" s="44">
        <f>O7/RES_summary!O$6</f>
        <v>1.3823703366333304</v>
      </c>
      <c r="P16" s="44">
        <f>P7/RES_summary!P$6</f>
        <v>1.5442586438310946</v>
      </c>
      <c r="Q16" s="44">
        <f>Q7/RES_summary!Q$6</f>
        <v>1.7812559557349941</v>
      </c>
      <c r="R16" s="44">
        <f>R7/RES_summary!R$6</f>
        <v>2.0005642817653841</v>
      </c>
      <c r="S16" s="44">
        <f>S7/RES_summary!S$6</f>
        <v>2.2125793813180601</v>
      </c>
      <c r="T16" s="44">
        <f>T7/RES_summary!T$6</f>
        <v>2.4436044906986631</v>
      </c>
      <c r="U16" s="44">
        <f>U7/RES_summary!U$6</f>
        <v>2.6490351170845226</v>
      </c>
      <c r="V16" s="44">
        <f>V7/RES_summary!V$6</f>
        <v>2.8053263181898958</v>
      </c>
      <c r="W16" s="44">
        <f>W7/RES_summary!W$6</f>
        <v>2.9231747955830745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113.99677137198837</v>
      </c>
      <c r="C17" s="52">
        <f t="shared" si="2"/>
        <v>126.68122817651998</v>
      </c>
      <c r="D17" s="52">
        <f t="shared" si="2"/>
        <v>147.19359642073272</v>
      </c>
      <c r="E17" s="52">
        <f t="shared" si="2"/>
        <v>169.9957858364146</v>
      </c>
      <c r="F17" s="52">
        <f t="shared" si="2"/>
        <v>192.96688874528874</v>
      </c>
      <c r="G17" s="52">
        <f t="shared" si="2"/>
        <v>216.61195735125941</v>
      </c>
      <c r="H17" s="52">
        <f t="shared" si="2"/>
        <v>239.59434607861562</v>
      </c>
      <c r="I17" s="52">
        <f t="shared" si="2"/>
        <v>262.87264685805638</v>
      </c>
      <c r="J17" s="52">
        <f t="shared" si="2"/>
        <v>289.10684231275155</v>
      </c>
      <c r="K17" s="52">
        <f t="shared" si="2"/>
        <v>312.63897549847314</v>
      </c>
      <c r="L17" s="52">
        <f t="shared" si="2"/>
        <v>327.24965622315017</v>
      </c>
      <c r="M17" s="52">
        <f t="shared" si="2"/>
        <v>340.35356477762519</v>
      </c>
      <c r="N17" s="52">
        <f t="shared" si="2"/>
        <v>355.63132360868667</v>
      </c>
      <c r="O17" s="52">
        <f t="shared" si="2"/>
        <v>372.87708691890151</v>
      </c>
      <c r="P17" s="52">
        <f t="shared" si="2"/>
        <v>389.75282601533473</v>
      </c>
      <c r="Q17" s="52">
        <f t="shared" si="2"/>
        <v>410.37139618917325</v>
      </c>
      <c r="R17" s="52">
        <f t="shared" ref="R17:V17" si="3">R13*R16</f>
        <v>420.75609304810291</v>
      </c>
      <c r="S17" s="52">
        <f t="shared" si="3"/>
        <v>428.73200342736624</v>
      </c>
      <c r="T17" s="52">
        <f t="shared" si="3"/>
        <v>439.49933406368888</v>
      </c>
      <c r="U17" s="52">
        <f t="shared" si="3"/>
        <v>445.37901721065191</v>
      </c>
      <c r="V17" s="52">
        <f t="shared" si="3"/>
        <v>442.88124415413228</v>
      </c>
      <c r="W17" s="52">
        <f t="shared" ref="W17" si="4">W13*W16</f>
        <v>436.38365779868604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179.7431366257309</v>
      </c>
      <c r="C18" s="36">
        <f>C3*11630*1000/RES_summary!C$6</f>
        <v>201.06222708807596</v>
      </c>
      <c r="D18" s="36">
        <f>D3*11630*1000/RES_summary!D$6</f>
        <v>234.61780141911305</v>
      </c>
      <c r="E18" s="36">
        <f>E3*11630*1000/RES_summary!E$6</f>
        <v>271.67144303258272</v>
      </c>
      <c r="F18" s="36">
        <f>F3*11630*1000/RES_summary!F$6</f>
        <v>308.82021507840699</v>
      </c>
      <c r="G18" s="36">
        <f>G3*11630*1000/RES_summary!G$6</f>
        <v>346.68802157077408</v>
      </c>
      <c r="H18" s="36">
        <f>H3*11630*1000/RES_summary!H$6</f>
        <v>383.33169327273396</v>
      </c>
      <c r="I18" s="36">
        <f>I3*11630*1000/RES_summary!I$6</f>
        <v>419.85926408668934</v>
      </c>
      <c r="J18" s="36">
        <f>J3*11630*1000/RES_summary!J$6</f>
        <v>459.61818987385709</v>
      </c>
      <c r="K18" s="36">
        <f>K3*11630*1000/RES_summary!K$6</f>
        <v>493.44196433519323</v>
      </c>
      <c r="L18" s="36">
        <f>L3*11630*1000/RES_summary!L$6</f>
        <v>513.64060425016521</v>
      </c>
      <c r="M18" s="36">
        <f>M3*11630*1000/RES_summary!M$6</f>
        <v>536.37363972172284</v>
      </c>
      <c r="N18" s="36">
        <f>N3*11630*1000/RES_summary!N$6</f>
        <v>561.80885686141016</v>
      </c>
      <c r="O18" s="36">
        <f>O3*11630*1000/RES_summary!O$6</f>
        <v>589.51628843703293</v>
      </c>
      <c r="P18" s="36">
        <f>P3*11630*1000/RES_summary!P$6</f>
        <v>616.98182835068883</v>
      </c>
      <c r="Q18" s="36">
        <f>Q3*11630*1000/RES_summary!Q$6</f>
        <v>654.35900430671506</v>
      </c>
      <c r="R18" s="36">
        <f>R3*11630*1000/RES_summary!R$6</f>
        <v>683.47487855527106</v>
      </c>
      <c r="S18" s="36">
        <f>S3*11630*1000/RES_summary!S$6</f>
        <v>714.10902290019692</v>
      </c>
      <c r="T18" s="36">
        <f>T3*11630*1000/RES_summary!T$6</f>
        <v>724.82290463430877</v>
      </c>
      <c r="U18" s="36">
        <f>U3*11630*1000/RES_summary!U$6</f>
        <v>744.07293394442036</v>
      </c>
      <c r="V18" s="36">
        <f>V3*11630*1000/RES_summary!V$6</f>
        <v>752.69690455690238</v>
      </c>
      <c r="W18" s="36">
        <f>W3*11630*1000/RES_summary!W$6</f>
        <v>793.61188928987565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5.8020945872687015</v>
      </c>
      <c r="C3" s="49">
        <f t="shared" ref="C3:W3" si="0">C5*C11/11630</f>
        <v>6.6115696521640537</v>
      </c>
      <c r="D3" s="49">
        <f t="shared" si="0"/>
        <v>7.6929852832673697</v>
      </c>
      <c r="E3" s="49">
        <f t="shared" si="0"/>
        <v>9.2741437251112444</v>
      </c>
      <c r="F3" s="49">
        <f t="shared" si="0"/>
        <v>10.778076547875685</v>
      </c>
      <c r="G3" s="49">
        <f t="shared" si="0"/>
        <v>12.167934866071402</v>
      </c>
      <c r="H3" s="49">
        <f t="shared" si="0"/>
        <v>13.303261510068857</v>
      </c>
      <c r="I3" s="49">
        <f t="shared" si="0"/>
        <v>14.308164820841066</v>
      </c>
      <c r="J3" s="49">
        <f t="shared" si="0"/>
        <v>15.516479703781592</v>
      </c>
      <c r="K3" s="49">
        <f t="shared" si="0"/>
        <v>16.749016506150053</v>
      </c>
      <c r="L3" s="49">
        <f t="shared" si="0"/>
        <v>18.258210201844893</v>
      </c>
      <c r="M3" s="49">
        <f t="shared" si="0"/>
        <v>19.094885110539707</v>
      </c>
      <c r="N3" s="49">
        <f t="shared" si="0"/>
        <v>19.549108898661547</v>
      </c>
      <c r="O3" s="49">
        <f t="shared" si="0"/>
        <v>19.944531005666555</v>
      </c>
      <c r="P3" s="49">
        <f t="shared" si="0"/>
        <v>20.708525794744631</v>
      </c>
      <c r="Q3" s="49">
        <f t="shared" si="0"/>
        <v>22.64335121958133</v>
      </c>
      <c r="R3" s="49">
        <f t="shared" si="0"/>
        <v>25.244102781066513</v>
      </c>
      <c r="S3" s="49">
        <f t="shared" si="0"/>
        <v>28.560043379357857</v>
      </c>
      <c r="T3" s="49">
        <f t="shared" si="0"/>
        <v>31.140658612006881</v>
      </c>
      <c r="U3" s="49">
        <f t="shared" si="0"/>
        <v>34.379502434381791</v>
      </c>
      <c r="V3" s="49">
        <f t="shared" si="0"/>
        <v>37.612945906180634</v>
      </c>
      <c r="W3" s="49">
        <f t="shared" si="0"/>
        <v>41.859304363915562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99.715101635515296</v>
      </c>
      <c r="C5" s="49">
        <f t="shared" ref="C5:W5" si="1">C7*C13/1000000</f>
        <v>111.4427300025968</v>
      </c>
      <c r="D5" s="49">
        <f t="shared" si="1"/>
        <v>127.43196098013357</v>
      </c>
      <c r="E5" s="49">
        <f t="shared" si="1"/>
        <v>151.16279291755961</v>
      </c>
      <c r="F5" s="49">
        <f t="shared" si="1"/>
        <v>173.03606274711782</v>
      </c>
      <c r="G5" s="49">
        <f t="shared" si="1"/>
        <v>192.62731878373307</v>
      </c>
      <c r="H5" s="49">
        <f t="shared" si="1"/>
        <v>207.72157211446446</v>
      </c>
      <c r="I5" s="49">
        <f t="shared" si="1"/>
        <v>220.55808269112273</v>
      </c>
      <c r="J5" s="49">
        <f t="shared" si="1"/>
        <v>236.80317487280254</v>
      </c>
      <c r="K5" s="49">
        <f t="shared" si="1"/>
        <v>253.64795855049184</v>
      </c>
      <c r="L5" s="49">
        <f t="shared" si="1"/>
        <v>273.88537830150295</v>
      </c>
      <c r="M5" s="49">
        <f t="shared" si="1"/>
        <v>283.88891588721316</v>
      </c>
      <c r="N5" s="49">
        <f t="shared" si="1"/>
        <v>288.49449170674131</v>
      </c>
      <c r="O5" s="49">
        <f t="shared" si="1"/>
        <v>291.99953684655122</v>
      </c>
      <c r="P5" s="49">
        <f t="shared" si="1"/>
        <v>300.59582815370248</v>
      </c>
      <c r="Q5" s="49">
        <f t="shared" si="1"/>
        <v>325.74389386386662</v>
      </c>
      <c r="R5" s="49">
        <f t="shared" si="1"/>
        <v>355.27458654728053</v>
      </c>
      <c r="S5" s="49">
        <f t="shared" si="1"/>
        <v>389.65211684168992</v>
      </c>
      <c r="T5" s="49">
        <f t="shared" si="1"/>
        <v>426.29816929651759</v>
      </c>
      <c r="U5" s="49">
        <f t="shared" si="1"/>
        <v>461.07877584281084</v>
      </c>
      <c r="V5" s="49">
        <f t="shared" si="1"/>
        <v>493.95569220212599</v>
      </c>
      <c r="W5" s="49">
        <f t="shared" si="1"/>
        <v>516.67582756715785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254849.75634939669</v>
      </c>
      <c r="C7" s="35">
        <v>290566.23118539061</v>
      </c>
      <c r="D7" s="35">
        <v>342484.3391399422</v>
      </c>
      <c r="E7" s="35">
        <v>421342.9320207648</v>
      </c>
      <c r="F7" s="35">
        <v>501371.81674704293</v>
      </c>
      <c r="G7" s="35">
        <v>581735.92205800209</v>
      </c>
      <c r="H7" s="35">
        <v>655655.06036569388</v>
      </c>
      <c r="I7" s="35">
        <v>727662.51023932861</v>
      </c>
      <c r="J7" s="35">
        <v>824981.3646000775</v>
      </c>
      <c r="K7" s="35">
        <v>933492.46674556274</v>
      </c>
      <c r="L7" s="35">
        <v>1064537.2813117327</v>
      </c>
      <c r="M7" s="35">
        <v>1158430.2629442753</v>
      </c>
      <c r="N7" s="35">
        <v>1240848.2650991292</v>
      </c>
      <c r="O7" s="35">
        <v>1345919.1343898005</v>
      </c>
      <c r="P7" s="35">
        <v>1473387.3093213686</v>
      </c>
      <c r="Q7" s="35">
        <v>1704790.0416452524</v>
      </c>
      <c r="R7" s="35">
        <v>1944976.9523350976</v>
      </c>
      <c r="S7" s="35">
        <v>2196071.3718450055</v>
      </c>
      <c r="T7" s="35">
        <v>2453838.8159404984</v>
      </c>
      <c r="U7" s="35">
        <v>2701477.970718991</v>
      </c>
      <c r="V7" s="35">
        <v>2930516.9861153732</v>
      </c>
      <c r="W7" s="35">
        <v>3099143.4039212605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83261.452965186385</v>
      </c>
      <c r="D8" s="52">
        <v>101117.02935883251</v>
      </c>
      <c r="E8" s="52">
        <v>129768.99314996088</v>
      </c>
      <c r="F8" s="52">
        <v>132710.30093590968</v>
      </c>
      <c r="G8" s="52">
        <v>134878.14564811258</v>
      </c>
      <c r="H8" s="52">
        <v>157180.59127287817</v>
      </c>
      <c r="I8" s="52">
        <v>173124.47923246725</v>
      </c>
      <c r="J8" s="52">
        <v>227087.84751070978</v>
      </c>
      <c r="K8" s="52">
        <v>241221.40308139485</v>
      </c>
      <c r="L8" s="52">
        <v>265922.96021428262</v>
      </c>
      <c r="M8" s="52">
        <v>251073.57290542079</v>
      </c>
      <c r="N8" s="52">
        <v>255542.48138732114</v>
      </c>
      <c r="O8" s="52">
        <v>332158.71680138109</v>
      </c>
      <c r="P8" s="52">
        <v>368689.57801296283</v>
      </c>
      <c r="Q8" s="52">
        <v>497325.69253816642</v>
      </c>
      <c r="R8" s="52">
        <v>491260.48359526601</v>
      </c>
      <c r="S8" s="52">
        <v>506636.90089722909</v>
      </c>
      <c r="T8" s="52">
        <v>589926.16089687403</v>
      </c>
      <c r="U8" s="52">
        <v>616328.73279145546</v>
      </c>
      <c r="V8" s="52">
        <v>726364.70793454861</v>
      </c>
      <c r="W8" s="52">
        <v>659886.9014011533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47544.978129192488</v>
      </c>
      <c r="D9" s="36">
        <v>49198.921404280933</v>
      </c>
      <c r="E9" s="36">
        <v>50910.400269138278</v>
      </c>
      <c r="F9" s="36">
        <v>52681.416209631483</v>
      </c>
      <c r="G9" s="36">
        <v>54514.040337153478</v>
      </c>
      <c r="H9" s="36">
        <v>83261.452965186443</v>
      </c>
      <c r="I9" s="36">
        <v>101117.02935883251</v>
      </c>
      <c r="J9" s="36">
        <v>129768.99314996088</v>
      </c>
      <c r="K9" s="36">
        <v>132710.30093590973</v>
      </c>
      <c r="L9" s="36">
        <v>134878.14564811252</v>
      </c>
      <c r="M9" s="36">
        <v>157180.59127287823</v>
      </c>
      <c r="N9" s="36">
        <v>173124.47923246725</v>
      </c>
      <c r="O9" s="36">
        <v>227087.84751070989</v>
      </c>
      <c r="P9" s="36">
        <v>241221.40308139473</v>
      </c>
      <c r="Q9" s="36">
        <v>265922.96021428262</v>
      </c>
      <c r="R9" s="36">
        <v>251073.57290542056</v>
      </c>
      <c r="S9" s="36">
        <v>255542.48138732137</v>
      </c>
      <c r="T9" s="36">
        <v>332158.7168013812</v>
      </c>
      <c r="U9" s="36">
        <v>368689.57801296283</v>
      </c>
      <c r="V9" s="36">
        <v>497325.69253816642</v>
      </c>
      <c r="W9" s="36">
        <v>491260.48359526601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676.7115406108295</v>
      </c>
      <c r="C11" s="54">
        <v>689.97372060856924</v>
      </c>
      <c r="D11" s="54">
        <v>702.09559796657015</v>
      </c>
      <c r="E11" s="54">
        <v>713.52407190483029</v>
      </c>
      <c r="F11" s="54">
        <v>724.40986151531058</v>
      </c>
      <c r="G11" s="54">
        <v>734.64700327003072</v>
      </c>
      <c r="H11" s="54">
        <v>744.82842483420268</v>
      </c>
      <c r="I11" s="54">
        <v>754.46773401371797</v>
      </c>
      <c r="J11" s="54">
        <v>762.05337640388973</v>
      </c>
      <c r="K11" s="54">
        <v>767.95832728040466</v>
      </c>
      <c r="L11" s="54">
        <v>775.29872519774028</v>
      </c>
      <c r="M11" s="54">
        <v>782.25496455735129</v>
      </c>
      <c r="N11" s="54">
        <v>788.07791145816566</v>
      </c>
      <c r="O11" s="54">
        <v>794.36734078724487</v>
      </c>
      <c r="P11" s="54">
        <v>801.20923990246524</v>
      </c>
      <c r="Q11" s="54">
        <v>808.43318829419297</v>
      </c>
      <c r="R11" s="54">
        <v>826.37184437264057</v>
      </c>
      <c r="S11" s="54">
        <v>852.43551913483122</v>
      </c>
      <c r="T11" s="54">
        <v>849.55996938783608</v>
      </c>
      <c r="U11" s="54">
        <v>867.16985092406412</v>
      </c>
      <c r="V11" s="54">
        <v>885.58258927782845</v>
      </c>
      <c r="W11" s="54">
        <v>942.22273189093664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391.27014702265132</v>
      </c>
      <c r="C13" s="35">
        <v>383.53641284452203</v>
      </c>
      <c r="D13" s="35">
        <v>372.0811331115018</v>
      </c>
      <c r="E13" s="35">
        <v>358.76427828652874</v>
      </c>
      <c r="F13" s="35">
        <v>345.12522835805845</v>
      </c>
      <c r="G13" s="35">
        <v>331.1250199270437</v>
      </c>
      <c r="H13" s="35">
        <v>316.81532664234612</v>
      </c>
      <c r="I13" s="35">
        <v>303.1049141429329</v>
      </c>
      <c r="J13" s="35">
        <v>287.04063513919078</v>
      </c>
      <c r="K13" s="35">
        <v>271.71934170479744</v>
      </c>
      <c r="L13" s="35">
        <v>257.28115220541531</v>
      </c>
      <c r="M13" s="35">
        <v>245.06344919346193</v>
      </c>
      <c r="N13" s="35">
        <v>232.49779994953212</v>
      </c>
      <c r="O13" s="35">
        <v>216.95176878433719</v>
      </c>
      <c r="P13" s="35">
        <v>204.01684353597068</v>
      </c>
      <c r="Q13" s="35">
        <v>191.07566674280835</v>
      </c>
      <c r="R13" s="35">
        <v>182.66262030547227</v>
      </c>
      <c r="S13" s="35">
        <v>177.43144500550906</v>
      </c>
      <c r="T13" s="35">
        <v>173.72704618054857</v>
      </c>
      <c r="U13" s="35">
        <v>170.6764892552857</v>
      </c>
      <c r="V13" s="35">
        <v>168.55581951664522</v>
      </c>
      <c r="W13" s="35">
        <v>166.71568889436423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364.28092316094114</v>
      </c>
      <c r="D14" s="36">
        <v>348.50015286438475</v>
      </c>
      <c r="E14" s="36">
        <v>336.37119835915905</v>
      </c>
      <c r="F14" s="36">
        <v>320.14044874919034</v>
      </c>
      <c r="G14" s="36">
        <v>303.39216496119315</v>
      </c>
      <c r="H14" s="36">
        <v>288.9975913231529</v>
      </c>
      <c r="I14" s="36">
        <v>277.69504912617748</v>
      </c>
      <c r="J14" s="36">
        <v>263.75539058543836</v>
      </c>
      <c r="K14" s="36">
        <v>245.95959651611673</v>
      </c>
      <c r="L14" s="36">
        <v>229.98537740352037</v>
      </c>
      <c r="M14" s="36">
        <v>220.76536859257899</v>
      </c>
      <c r="N14" s="36">
        <v>206.15510305342858</v>
      </c>
      <c r="O14" s="36">
        <v>190.87468083854299</v>
      </c>
      <c r="P14" s="36">
        <v>184.23903015157774</v>
      </c>
      <c r="Q14" s="36">
        <v>173.54112077908343</v>
      </c>
      <c r="R14" s="36">
        <v>172.94092520523174</v>
      </c>
      <c r="S14" s="36">
        <v>171.83690474413598</v>
      </c>
      <c r="T14" s="36">
        <v>169.59197293425441</v>
      </c>
      <c r="U14" s="36">
        <v>166.64421332624906</v>
      </c>
      <c r="V14" s="36">
        <v>164.08200058827975</v>
      </c>
      <c r="W14" s="36">
        <v>163.17823203662491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0.15773128921973328</v>
      </c>
      <c r="C16" s="44">
        <f>C7/RES_summary!C$6</f>
        <v>0.18282459143480539</v>
      </c>
      <c r="D16" s="44">
        <f>D7/RES_summary!D$6</f>
        <v>0.21650366880816532</v>
      </c>
      <c r="E16" s="44">
        <f>E7/RES_summary!E$6</f>
        <v>0.26740505931164954</v>
      </c>
      <c r="F16" s="44">
        <f>F7/RES_summary!F$6</f>
        <v>0.31940390093911741</v>
      </c>
      <c r="G16" s="44">
        <f>G7/RES_summary!G$6</f>
        <v>0.37157995856982939</v>
      </c>
      <c r="H16" s="44">
        <f>H7/RES_summary!H$6</f>
        <v>0.41964824472071915</v>
      </c>
      <c r="I16" s="44">
        <f>I7/RES_summary!I$6</f>
        <v>0.46627577255650998</v>
      </c>
      <c r="J16" s="44">
        <f>J7/RES_summary!J$6</f>
        <v>0.52850761747232955</v>
      </c>
      <c r="K16" s="44">
        <f>K7/RES_summary!K$6</f>
        <v>0.59795985261023443</v>
      </c>
      <c r="L16" s="44">
        <f>L7/RES_summary!L$6</f>
        <v>0.68258471660853048</v>
      </c>
      <c r="M16" s="44">
        <f>M7/RES_summary!M$6</f>
        <v>0.74503878676090585</v>
      </c>
      <c r="N16" s="44">
        <f>N7/RES_summary!N$6</f>
        <v>0.79976401504792671</v>
      </c>
      <c r="O16" s="44">
        <f>O7/RES_summary!O$6</f>
        <v>0.86998734007676548</v>
      </c>
      <c r="P16" s="44">
        <f>P7/RES_summary!P$6</f>
        <v>0.95616633915148008</v>
      </c>
      <c r="Q16" s="44">
        <f>Q7/RES_summary!Q$6</f>
        <v>1.1115610336151716</v>
      </c>
      <c r="R16" s="44">
        <f>R7/RES_summary!R$6</f>
        <v>1.2791171634797514</v>
      </c>
      <c r="S16" s="44">
        <f>S7/RES_summary!S$6</f>
        <v>1.4489944607751641</v>
      </c>
      <c r="T16" s="44">
        <f>T7/RES_summary!T$6</f>
        <v>1.6341026568501957</v>
      </c>
      <c r="U16" s="44">
        <f>U7/RES_summary!U$6</f>
        <v>1.8120265958701629</v>
      </c>
      <c r="V16" s="44">
        <f>V7/RES_summary!V$6</f>
        <v>1.9634678414008067</v>
      </c>
      <c r="W16" s="44">
        <f>W7/RES_summary!W$6</f>
        <v>2.0834255362244889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61.715544723077379</v>
      </c>
      <c r="C17" s="52">
        <f t="shared" si="2"/>
        <v>70.11988797867059</v>
      </c>
      <c r="D17" s="52">
        <f t="shared" si="2"/>
        <v>80.556930412939465</v>
      </c>
      <c r="E17" s="52">
        <f t="shared" si="2"/>
        <v>95.935383114110351</v>
      </c>
      <c r="F17" s="52">
        <f t="shared" si="2"/>
        <v>110.23434425006758</v>
      </c>
      <c r="G17" s="52">
        <f t="shared" si="2"/>
        <v>123.03942118592482</v>
      </c>
      <c r="H17" s="52">
        <f t="shared" si="2"/>
        <v>132.95099572608183</v>
      </c>
      <c r="I17" s="52">
        <f t="shared" si="2"/>
        <v>141.33047800767068</v>
      </c>
      <c r="J17" s="52">
        <f t="shared" si="2"/>
        <v>151.70316219515794</v>
      </c>
      <c r="K17" s="52">
        <f t="shared" si="2"/>
        <v>162.4772575171506</v>
      </c>
      <c r="L17" s="52">
        <f t="shared" si="2"/>
        <v>175.61618236684961</v>
      </c>
      <c r="M17" s="52">
        <f t="shared" si="2"/>
        <v>182.58177486653977</v>
      </c>
      <c r="N17" s="52">
        <f t="shared" si="2"/>
        <v>185.94337397744746</v>
      </c>
      <c r="O17" s="52">
        <f t="shared" si="2"/>
        <v>188.74529224963496</v>
      </c>
      <c r="P17" s="52">
        <f t="shared" si="2"/>
        <v>195.07403840902938</v>
      </c>
      <c r="Q17" s="52">
        <f t="shared" si="2"/>
        <v>212.39226562334412</v>
      </c>
      <c r="R17" s="52">
        <f t="shared" ref="R17:V17" si="3">R13*R16</f>
        <v>233.64689275891453</v>
      </c>
      <c r="S17" s="52">
        <f t="shared" si="3"/>
        <v>257.09718098031578</v>
      </c>
      <c r="T17" s="52">
        <f t="shared" si="3"/>
        <v>283.88782773037104</v>
      </c>
      <c r="U17" s="52">
        <f t="shared" si="3"/>
        <v>309.27033782032578</v>
      </c>
      <c r="V17" s="52">
        <f t="shared" si="3"/>
        <v>330.95393110189133</v>
      </c>
      <c r="W17" s="52">
        <f t="shared" ref="W17" si="4">W13*W16</f>
        <v>347.33972353177586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41.763621349190238</v>
      </c>
      <c r="C18" s="36">
        <f>C3*11630*1000/RES_summary!C$6</f>
        <v>48.380879997299438</v>
      </c>
      <c r="D18" s="36">
        <f>D3*11630*1000/RES_summary!D$6</f>
        <v>56.558666228624112</v>
      </c>
      <c r="E18" s="36">
        <f>E3*11630*1000/RES_summary!E$6</f>
        <v>68.452205199329924</v>
      </c>
      <c r="F18" s="36">
        <f>F3*11630*1000/RES_summary!F$6</f>
        <v>79.854846052422531</v>
      </c>
      <c r="G18" s="36">
        <f>G3*11630*1000/RES_summary!G$6</f>
        <v>90.390542058318815</v>
      </c>
      <c r="H18" s="36">
        <f>H3*11630*1000/RES_summary!H$6</f>
        <v>99.025680726796352</v>
      </c>
      <c r="I18" s="36">
        <f>I3*11630*1000/RES_summary!I$6</f>
        <v>106.6292854895229</v>
      </c>
      <c r="J18" s="36">
        <f>J3*11630*1000/RES_summary!J$6</f>
        <v>115.60590696196702</v>
      </c>
      <c r="K18" s="36">
        <f>K3*11630*1000/RES_summary!K$6</f>
        <v>124.77576290397853</v>
      </c>
      <c r="L18" s="36">
        <f>L3*11630*1000/RES_summary!L$6</f>
        <v>136.15500231311239</v>
      </c>
      <c r="M18" s="36">
        <f>M3*11630*1000/RES_summary!M$6</f>
        <v>142.82549982704336</v>
      </c>
      <c r="N18" s="36">
        <f>N3*11630*1000/RES_summary!N$6</f>
        <v>146.53786581363141</v>
      </c>
      <c r="O18" s="36">
        <f>O3*11630*1000/RES_summary!O$6</f>
        <v>149.9330958904539</v>
      </c>
      <c r="P18" s="36">
        <f>P3*11630*1000/RES_summary!P$6</f>
        <v>156.29512203840278</v>
      </c>
      <c r="Q18" s="36">
        <f>Q3*11630*1000/RES_summary!Q$6</f>
        <v>171.70495646690719</v>
      </c>
      <c r="R18" s="36">
        <f>R3*11630*1000/RES_summary!R$6</f>
        <v>193.07921370112072</v>
      </c>
      <c r="S18" s="36">
        <f>S3*11630*1000/RES_summary!S$6</f>
        <v>219.15876893705718</v>
      </c>
      <c r="T18" s="36">
        <f>T3*11630*1000/RES_summary!T$6</f>
        <v>241.17973423619333</v>
      </c>
      <c r="U18" s="36">
        <f>U3*11630*1000/RES_summary!U$6</f>
        <v>268.18991274288686</v>
      </c>
      <c r="V18" s="36">
        <f>V3*11630*1000/RES_summary!V$6</f>
        <v>293.08703923688898</v>
      </c>
      <c r="W18" s="36">
        <f>W3*11630*1000/RES_summary!W$6</f>
        <v>327.27138320035255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53.267844698645114</v>
      </c>
      <c r="C3" s="49">
        <f t="shared" ref="C3:W3" si="0">C5*C11/11630</f>
        <v>52.615765875735249</v>
      </c>
      <c r="D3" s="49">
        <f t="shared" si="0"/>
        <v>53.996841933993515</v>
      </c>
      <c r="E3" s="49">
        <f t="shared" si="0"/>
        <v>55.215935711342155</v>
      </c>
      <c r="F3" s="49">
        <f t="shared" si="0"/>
        <v>55.931723739159075</v>
      </c>
      <c r="G3" s="49">
        <f t="shared" si="0"/>
        <v>56.711800453534401</v>
      </c>
      <c r="H3" s="49">
        <f t="shared" si="0"/>
        <v>56.899234431631086</v>
      </c>
      <c r="I3" s="49">
        <f t="shared" si="0"/>
        <v>56.809021081461147</v>
      </c>
      <c r="J3" s="49">
        <f t="shared" si="0"/>
        <v>56.345050690078303</v>
      </c>
      <c r="K3" s="49">
        <f t="shared" si="0"/>
        <v>55.520189190093596</v>
      </c>
      <c r="L3" s="49">
        <f t="shared" si="0"/>
        <v>54.627474696606008</v>
      </c>
      <c r="M3" s="49">
        <f t="shared" si="0"/>
        <v>52.766126074394478</v>
      </c>
      <c r="N3" s="49">
        <f t="shared" si="0"/>
        <v>50.972118630875478</v>
      </c>
      <c r="O3" s="49">
        <f t="shared" si="0"/>
        <v>49.556185705130055</v>
      </c>
      <c r="P3" s="49">
        <f t="shared" si="0"/>
        <v>47.761099076059367</v>
      </c>
      <c r="Q3" s="49">
        <f t="shared" si="0"/>
        <v>45.029743328750762</v>
      </c>
      <c r="R3" s="49">
        <f t="shared" si="0"/>
        <v>42.078150442071092</v>
      </c>
      <c r="S3" s="49">
        <f t="shared" si="0"/>
        <v>40.228550114065854</v>
      </c>
      <c r="T3" s="49">
        <f t="shared" si="0"/>
        <v>36.720712816663834</v>
      </c>
      <c r="U3" s="49">
        <f t="shared" si="0"/>
        <v>33.974773268776232</v>
      </c>
      <c r="V3" s="49">
        <f t="shared" si="0"/>
        <v>32.054779441237606</v>
      </c>
      <c r="W3" s="49">
        <f t="shared" si="0"/>
        <v>32.173206374332622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1197.6186274846093</v>
      </c>
      <c r="C5" s="49">
        <f t="shared" ref="C5:W5" si="1">C7*C13/1000000</f>
        <v>1178.0719929151185</v>
      </c>
      <c r="D5" s="49">
        <f t="shared" si="1"/>
        <v>1205.2022283299962</v>
      </c>
      <c r="E5" s="49">
        <f t="shared" si="1"/>
        <v>1229.0809661138082</v>
      </c>
      <c r="F5" s="49">
        <f t="shared" si="1"/>
        <v>1241.3778945484266</v>
      </c>
      <c r="G5" s="49">
        <f t="shared" si="1"/>
        <v>1255.3023181499614</v>
      </c>
      <c r="H5" s="49">
        <f t="shared" si="1"/>
        <v>1255.354829299514</v>
      </c>
      <c r="I5" s="49">
        <f t="shared" si="1"/>
        <v>1249.6596732895314</v>
      </c>
      <c r="J5" s="49">
        <f t="shared" si="1"/>
        <v>1238.663592912407</v>
      </c>
      <c r="K5" s="49">
        <f t="shared" si="1"/>
        <v>1222.0552612441354</v>
      </c>
      <c r="L5" s="49">
        <f t="shared" si="1"/>
        <v>1201.2515473795722</v>
      </c>
      <c r="M5" s="49">
        <f t="shared" si="1"/>
        <v>1156.983028367008</v>
      </c>
      <c r="N5" s="49">
        <f t="shared" si="1"/>
        <v>1115.8284043760686</v>
      </c>
      <c r="O5" s="49">
        <f t="shared" si="1"/>
        <v>1082.3460867863298</v>
      </c>
      <c r="P5" s="49">
        <f t="shared" si="1"/>
        <v>1039.75956492825</v>
      </c>
      <c r="Q5" s="49">
        <f t="shared" si="1"/>
        <v>976.6721735758174</v>
      </c>
      <c r="R5" s="49">
        <f t="shared" si="1"/>
        <v>906.2205210936263</v>
      </c>
      <c r="S5" s="49">
        <f t="shared" si="1"/>
        <v>840.98515935351566</v>
      </c>
      <c r="T5" s="49">
        <f t="shared" si="1"/>
        <v>772.96563463409154</v>
      </c>
      <c r="U5" s="49">
        <f t="shared" si="1"/>
        <v>707.41957357155354</v>
      </c>
      <c r="V5" s="49">
        <f t="shared" si="1"/>
        <v>656.48207295806492</v>
      </c>
      <c r="W5" s="49">
        <f t="shared" si="1"/>
        <v>619.29370286567428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16505860.270935202</v>
      </c>
      <c r="C7" s="35">
        <v>16256372.618881142</v>
      </c>
      <c r="D7" s="35">
        <v>16791413.997730657</v>
      </c>
      <c r="E7" s="35">
        <v>17347026.997942619</v>
      </c>
      <c r="F7" s="35">
        <v>17892462.881567642</v>
      </c>
      <c r="G7" s="35">
        <v>18506802.514174964</v>
      </c>
      <c r="H7" s="35">
        <v>18991007.546890233</v>
      </c>
      <c r="I7" s="35">
        <v>19512657.497351639</v>
      </c>
      <c r="J7" s="35">
        <v>19979252.337649971</v>
      </c>
      <c r="K7" s="35">
        <v>20471904.397828724</v>
      </c>
      <c r="L7" s="35">
        <v>20975482.058361482</v>
      </c>
      <c r="M7" s="35">
        <v>21116957.216760918</v>
      </c>
      <c r="N7" s="35">
        <v>21278744.076894835</v>
      </c>
      <c r="O7" s="35">
        <v>21391724.238555115</v>
      </c>
      <c r="P7" s="35">
        <v>21520559.288338881</v>
      </c>
      <c r="Q7" s="35">
        <v>21723557.037578303</v>
      </c>
      <c r="R7" s="35">
        <v>21765185.906540465</v>
      </c>
      <c r="S7" s="35">
        <v>21835658.381158318</v>
      </c>
      <c r="T7" s="35">
        <v>22036082.372873191</v>
      </c>
      <c r="U7" s="35">
        <v>22072337.776325371</v>
      </c>
      <c r="V7" s="35">
        <v>22388248.404541638</v>
      </c>
      <c r="W7" s="35">
        <v>22975906.311971314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3723696.73291081</v>
      </c>
      <c r="D8" s="52">
        <v>4545405.1200770754</v>
      </c>
      <c r="E8" s="52">
        <v>4631120.3828517944</v>
      </c>
      <c r="F8" s="52">
        <v>4525539.710791517</v>
      </c>
      <c r="G8" s="52">
        <v>4541980.3469213508</v>
      </c>
      <c r="H8" s="52">
        <v>4566154.9182405006</v>
      </c>
      <c r="I8" s="52">
        <v>5058740.9603971615</v>
      </c>
      <c r="J8" s="52">
        <v>5031206.8245819267</v>
      </c>
      <c r="K8" s="52">
        <v>5053767.6733317822</v>
      </c>
      <c r="L8" s="52">
        <v>5160032.435346406</v>
      </c>
      <c r="M8" s="52">
        <v>4908762.696531713</v>
      </c>
      <c r="N8" s="52">
        <v>4495138.8196979947</v>
      </c>
      <c r="O8" s="52">
        <v>3352142.825734701</v>
      </c>
      <c r="P8" s="52">
        <v>3344151.4533144161</v>
      </c>
      <c r="Q8" s="52">
        <v>3977407.0707951896</v>
      </c>
      <c r="R8" s="52">
        <v>3140351.1928780675</v>
      </c>
      <c r="S8" s="52">
        <v>2522392.6588589959</v>
      </c>
      <c r="T8" s="52">
        <v>2500743.4734743088</v>
      </c>
      <c r="U8" s="52">
        <v>1998797.7519380301</v>
      </c>
      <c r="V8" s="52">
        <v>1936203.0996711589</v>
      </c>
      <c r="W8" s="52">
        <v>1926934.2005835027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3973184.3849648703</v>
      </c>
      <c r="D9" s="36">
        <v>4010363.7412275597</v>
      </c>
      <c r="E9" s="36">
        <v>4075507.3826398328</v>
      </c>
      <c r="F9" s="36">
        <v>3980103.827166494</v>
      </c>
      <c r="G9" s="36">
        <v>3927640.7143140286</v>
      </c>
      <c r="H9" s="36">
        <v>4081949.8855252303</v>
      </c>
      <c r="I9" s="36">
        <v>4537091.0099357553</v>
      </c>
      <c r="J9" s="36">
        <v>4564611.9842835963</v>
      </c>
      <c r="K9" s="36">
        <v>4561115.6131530292</v>
      </c>
      <c r="L9" s="36">
        <v>4656454.7748136483</v>
      </c>
      <c r="M9" s="36">
        <v>4767287.5381322764</v>
      </c>
      <c r="N9" s="36">
        <v>4333351.9595640786</v>
      </c>
      <c r="O9" s="36">
        <v>3239162.6640744209</v>
      </c>
      <c r="P9" s="36">
        <v>3215316.4035306498</v>
      </c>
      <c r="Q9" s="36">
        <v>3774409.3215557672</v>
      </c>
      <c r="R9" s="36">
        <v>3098722.3239159063</v>
      </c>
      <c r="S9" s="36">
        <v>2451920.1842411421</v>
      </c>
      <c r="T9" s="36">
        <v>2300319.4817594364</v>
      </c>
      <c r="U9" s="36">
        <v>1962542.3484858498</v>
      </c>
      <c r="V9" s="36">
        <v>1620292.4714548923</v>
      </c>
      <c r="W9" s="36">
        <v>1339276.2931538261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517.28072662530792</v>
      </c>
      <c r="C11" s="54">
        <v>519.42611386644739</v>
      </c>
      <c r="D11" s="54">
        <v>521.06049667906575</v>
      </c>
      <c r="E11" s="54">
        <v>522.47276625993049</v>
      </c>
      <c r="F11" s="54">
        <v>524.00316611328572</v>
      </c>
      <c r="G11" s="54">
        <v>525.41784535748195</v>
      </c>
      <c r="H11" s="54">
        <v>527.1323143028161</v>
      </c>
      <c r="I11" s="54">
        <v>528.69507538659229</v>
      </c>
      <c r="J11" s="54">
        <v>529.0322112276292</v>
      </c>
      <c r="K11" s="54">
        <v>528.37201455474462</v>
      </c>
      <c r="L11" s="54">
        <v>528.87967728942272</v>
      </c>
      <c r="M11" s="54">
        <v>530.40540025151063</v>
      </c>
      <c r="N11" s="54">
        <v>531.26962654132967</v>
      </c>
      <c r="O11" s="54">
        <v>532.48997412824735</v>
      </c>
      <c r="P11" s="54">
        <v>534.2211805408117</v>
      </c>
      <c r="Q11" s="54">
        <v>536.20439803870147</v>
      </c>
      <c r="R11" s="54">
        <v>540.01082324941922</v>
      </c>
      <c r="S11" s="54">
        <v>556.32139595214608</v>
      </c>
      <c r="T11" s="54">
        <v>552.49790019444276</v>
      </c>
      <c r="U11" s="54">
        <v>558.54633922693063</v>
      </c>
      <c r="V11" s="54">
        <v>567.87092939460524</v>
      </c>
      <c r="W11" s="54">
        <v>604.19537353934209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72.557177137472138</v>
      </c>
      <c r="C13" s="35">
        <v>72.468318765456559</v>
      </c>
      <c r="D13" s="35">
        <v>71.77490999226616</v>
      </c>
      <c r="E13" s="35">
        <v>70.852542413151184</v>
      </c>
      <c r="F13" s="35">
        <v>69.379934040677114</v>
      </c>
      <c r="G13" s="35">
        <v>67.829238313235606</v>
      </c>
      <c r="H13" s="35">
        <v>66.102592303222892</v>
      </c>
      <c r="I13" s="35">
        <v>64.043540633004085</v>
      </c>
      <c r="J13" s="35">
        <v>61.997494800053303</v>
      </c>
      <c r="K13" s="35">
        <v>59.694263782012783</v>
      </c>
      <c r="L13" s="35">
        <v>57.269317770015959</v>
      </c>
      <c r="M13" s="35">
        <v>54.789286945596935</v>
      </c>
      <c r="N13" s="35">
        <v>52.438640191536116</v>
      </c>
      <c r="O13" s="35">
        <v>50.59648650647695</v>
      </c>
      <c r="P13" s="35">
        <v>48.314709250686327</v>
      </c>
      <c r="Q13" s="35">
        <v>44.95912763670929</v>
      </c>
      <c r="R13" s="35">
        <v>41.636240783098749</v>
      </c>
      <c r="S13" s="35">
        <v>38.514302828587475</v>
      </c>
      <c r="T13" s="35">
        <v>35.077271066368219</v>
      </c>
      <c r="U13" s="35">
        <v>32.050052003568318</v>
      </c>
      <c r="V13" s="35">
        <v>29.322618772842105</v>
      </c>
      <c r="W13" s="35">
        <v>26.95404892659224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72.169252204427664</v>
      </c>
      <c r="D14" s="36">
        <v>69.984850502612872</v>
      </c>
      <c r="E14" s="36">
        <v>68.996609183531532</v>
      </c>
      <c r="F14" s="36">
        <v>66.391396612847288</v>
      </c>
      <c r="G14" s="36">
        <v>65.096335635393316</v>
      </c>
      <c r="H14" s="36">
        <v>62.854377488411259</v>
      </c>
      <c r="I14" s="36">
        <v>60.619518270442676</v>
      </c>
      <c r="J14" s="36">
        <v>58.659190824471423</v>
      </c>
      <c r="K14" s="36">
        <v>55.500118765200043</v>
      </c>
      <c r="L14" s="36">
        <v>52.949551971913358</v>
      </c>
      <c r="M14" s="36">
        <v>50.299844011664149</v>
      </c>
      <c r="N14" s="36">
        <v>48.007098962435002</v>
      </c>
      <c r="O14" s="36">
        <v>45.243108271255593</v>
      </c>
      <c r="P14" s="36">
        <v>39.826101184518706</v>
      </c>
      <c r="Q14" s="36">
        <v>34.936496140847616</v>
      </c>
      <c r="R14" s="36">
        <v>28.926921161271608</v>
      </c>
      <c r="S14" s="36">
        <v>22.945065459278155</v>
      </c>
      <c r="T14" s="36">
        <v>17.951424092290921</v>
      </c>
      <c r="U14" s="36">
        <v>14.335941023910543</v>
      </c>
      <c r="V14" s="36">
        <v>12.769845587081994</v>
      </c>
      <c r="W14" s="36">
        <v>12.027485716437365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10.21578618519856</v>
      </c>
      <c r="C16" s="44">
        <f>C7/RES_summary!C$6</f>
        <v>10.228527486260539</v>
      </c>
      <c r="D16" s="44">
        <f>D7/RES_summary!D$6</f>
        <v>10.614799917902264</v>
      </c>
      <c r="E16" s="44">
        <f>E7/RES_summary!E$6</f>
        <v>11.009281112224819</v>
      </c>
      <c r="F16" s="44">
        <f>F7/RES_summary!F$6</f>
        <v>11.398571381335572</v>
      </c>
      <c r="G16" s="44">
        <f>G7/RES_summary!G$6</f>
        <v>11.821097255176033</v>
      </c>
      <c r="H16" s="44">
        <f>H7/RES_summary!H$6</f>
        <v>12.155084989484221</v>
      </c>
      <c r="I16" s="44">
        <f>I7/RES_summary!I$6</f>
        <v>12.503433007996774</v>
      </c>
      <c r="J16" s="44">
        <f>J7/RES_summary!J$6</f>
        <v>12.799303723628457</v>
      </c>
      <c r="K16" s="44">
        <f>K7/RES_summary!K$6</f>
        <v>13.11352514611459</v>
      </c>
      <c r="L16" s="44">
        <f>L7/RES_summary!L$6</f>
        <v>13.449546322033719</v>
      </c>
      <c r="M16" s="44">
        <f>M7/RES_summary!M$6</f>
        <v>13.581268280121167</v>
      </c>
      <c r="N16" s="44">
        <f>N7/RES_summary!N$6</f>
        <v>13.714790338813236</v>
      </c>
      <c r="O16" s="44">
        <f>O7/RES_summary!O$6</f>
        <v>13.82737550454225</v>
      </c>
      <c r="P16" s="44">
        <f>P7/RES_summary!P$6</f>
        <v>13.965937035728301</v>
      </c>
      <c r="Q16" s="44">
        <f>Q7/RES_summary!Q$6</f>
        <v>14.164242472454214</v>
      </c>
      <c r="R16" s="44">
        <f>R7/RES_summary!R$6</f>
        <v>14.313908874837372</v>
      </c>
      <c r="S16" s="44">
        <f>S7/RES_summary!S$6</f>
        <v>14.407431583198226</v>
      </c>
      <c r="T16" s="44">
        <f>T7/RES_summary!T$6</f>
        <v>14.674647950859953</v>
      </c>
      <c r="U16" s="44">
        <f>U7/RES_summary!U$6</f>
        <v>14.805104286334982</v>
      </c>
      <c r="V16" s="44">
        <f>V7/RES_summary!V$6</f>
        <v>15.000290384216797</v>
      </c>
      <c r="W16" s="44">
        <f>W7/RES_summary!W$6</f>
        <v>15.445748611598821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741.22860783799263</v>
      </c>
      <c r="C17" s="52">
        <f t="shared" si="2"/>
        <v>741.24419037556288</v>
      </c>
      <c r="D17" s="52">
        <f t="shared" si="2"/>
        <v>761.87630869334919</v>
      </c>
      <c r="E17" s="52">
        <f t="shared" si="2"/>
        <v>780.03555694221325</v>
      </c>
      <c r="F17" s="52">
        <f t="shared" si="2"/>
        <v>790.83213059501179</v>
      </c>
      <c r="G17" s="52">
        <f t="shared" si="2"/>
        <v>801.81602284527048</v>
      </c>
      <c r="H17" s="52">
        <f t="shared" si="2"/>
        <v>803.48262747089973</v>
      </c>
      <c r="I17" s="52">
        <f t="shared" si="2"/>
        <v>800.76411989968585</v>
      </c>
      <c r="J17" s="52">
        <f t="shared" si="2"/>
        <v>793.52476604995809</v>
      </c>
      <c r="K17" s="52">
        <f t="shared" si="2"/>
        <v>782.80222918422203</v>
      </c>
      <c r="L17" s="52">
        <f t="shared" si="2"/>
        <v>770.24634217909841</v>
      </c>
      <c r="M17" s="52">
        <f t="shared" si="2"/>
        <v>744.10800488469238</v>
      </c>
      <c r="N17" s="52">
        <f t="shared" si="2"/>
        <v>719.18495587938298</v>
      </c>
      <c r="O17" s="52">
        <f t="shared" si="2"/>
        <v>699.61661813556179</v>
      </c>
      <c r="P17" s="52">
        <f t="shared" si="2"/>
        <v>674.76018729460486</v>
      </c>
      <c r="Q17" s="52">
        <f t="shared" si="2"/>
        <v>636.8119851963678</v>
      </c>
      <c r="R17" s="52">
        <f t="shared" ref="R17:V17" si="3">R13*R16</f>
        <v>595.97735646006288</v>
      </c>
      <c r="S17" s="52">
        <f t="shared" si="3"/>
        <v>554.89218297745197</v>
      </c>
      <c r="T17" s="52">
        <f t="shared" si="3"/>
        <v>514.74660397583955</v>
      </c>
      <c r="U17" s="52">
        <f t="shared" si="3"/>
        <v>474.50436229528839</v>
      </c>
      <c r="V17" s="52">
        <f t="shared" si="3"/>
        <v>439.84779641831835</v>
      </c>
      <c r="W17" s="52">
        <f t="shared" ref="W17" si="4">W13*W16</f>
        <v>416.32546378487876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383.4232728579023</v>
      </c>
      <c r="C18" s="52">
        <f>C3*11630*1000/RES_summary!C$6</f>
        <v>385.02158923285981</v>
      </c>
      <c r="D18" s="52">
        <f>D3*11630*1000/RES_summary!D$6</f>
        <v>396.98364781576976</v>
      </c>
      <c r="E18" s="52">
        <f>E3*11630*1000/RES_summary!E$6</f>
        <v>407.54733521670374</v>
      </c>
      <c r="F18" s="52">
        <f>F3*11630*1000/RES_summary!F$6</f>
        <v>414.39854029590163</v>
      </c>
      <c r="G18" s="52">
        <f>G3*11630*1000/RES_summary!G$6</f>
        <v>421.28844709646751</v>
      </c>
      <c r="H18" s="52">
        <f>H3*11630*1000/RES_summary!H$6</f>
        <v>423.54165692084285</v>
      </c>
      <c r="I18" s="52">
        <f>I3*11630*1000/RES_summary!I$6</f>
        <v>423.36004673724267</v>
      </c>
      <c r="J18" s="52">
        <f>J3*11630*1000/RES_summary!J$6</f>
        <v>419.80016164729659</v>
      </c>
      <c r="K18" s="52">
        <f>K3*11630*1000/RES_summary!K$6</f>
        <v>413.6107908320123</v>
      </c>
      <c r="L18" s="52">
        <f>L3*11630*1000/RES_summary!L$6</f>
        <v>407.36763688503981</v>
      </c>
      <c r="M18" s="52">
        <f>M3*11630*1000/RES_summary!M$6</f>
        <v>394.67890416121833</v>
      </c>
      <c r="N18" s="52">
        <f>N3*11630*1000/RES_summary!N$6</f>
        <v>382.08112292418252</v>
      </c>
      <c r="O18" s="52">
        <f>O3*11630*1000/RES_summary!O$6</f>
        <v>372.53883489069727</v>
      </c>
      <c r="P18" s="52">
        <f>P3*11630*1000/RES_summary!P$6</f>
        <v>360.47118383846299</v>
      </c>
      <c r="Q18" s="52">
        <f>Q3*11630*1000/RES_summary!Q$6</f>
        <v>341.46138718604891</v>
      </c>
      <c r="R18" s="52">
        <f>R3*11630*1000/RES_summary!R$6</f>
        <v>321.83422290001118</v>
      </c>
      <c r="S18" s="52">
        <f>S3*11630*1000/RES_summary!S$6</f>
        <v>308.69839383694978</v>
      </c>
      <c r="T18" s="52">
        <f>T3*11630*1000/RES_summary!T$6</f>
        <v>284.39641782887173</v>
      </c>
      <c r="U18" s="52">
        <f>U3*11630*1000/RES_summary!U$6</f>
        <v>265.03267450724252</v>
      </c>
      <c r="V18" s="52">
        <f>V3*11630*1000/RES_summary!V$6</f>
        <v>249.77677694423954</v>
      </c>
      <c r="W18" s="52">
        <f>W3*11630*1000/RES_summary!W$6</f>
        <v>251.54191910544469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127.97336944897154</v>
      </c>
      <c r="D19" s="36">
        <v>134.20423541141432</v>
      </c>
      <c r="E19" s="36">
        <v>139.11211547109619</v>
      </c>
      <c r="F19" s="36">
        <v>143.80146375860483</v>
      </c>
      <c r="G19" s="36">
        <v>148.97935838435578</v>
      </c>
      <c r="H19" s="36">
        <v>152.86546898506239</v>
      </c>
      <c r="I19" s="36">
        <v>156.87421658672443</v>
      </c>
      <c r="J19" s="36">
        <v>160.24105636503114</v>
      </c>
      <c r="K19" s="36">
        <v>163.51439109481024</v>
      </c>
      <c r="L19" s="36">
        <v>166.86024282608739</v>
      </c>
      <c r="M19" s="36">
        <v>167.44874220369604</v>
      </c>
      <c r="N19" s="36">
        <v>168.48007033640374</v>
      </c>
      <c r="O19" s="36">
        <v>168.96580208262259</v>
      </c>
      <c r="P19" s="36">
        <v>169.67075768821027</v>
      </c>
      <c r="Q19" s="36">
        <v>171.11209972880292</v>
      </c>
      <c r="R19" s="36">
        <v>171.37311906675404</v>
      </c>
      <c r="S19" s="36">
        <v>172.45131242751444</v>
      </c>
      <c r="T19" s="36">
        <v>173.65061536300473</v>
      </c>
      <c r="U19" s="36">
        <v>174.47899996534107</v>
      </c>
      <c r="V19" s="36">
        <v>177.14340640881218</v>
      </c>
      <c r="W19" s="36">
        <v>180.49715686003012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17.440852483609593</v>
      </c>
      <c r="C3" s="49">
        <f t="shared" ref="C3:W3" si="0">C5*C11/11630</f>
        <v>19.639138797707609</v>
      </c>
      <c r="D3" s="49">
        <f t="shared" si="0"/>
        <v>21.683899506788201</v>
      </c>
      <c r="E3" s="49">
        <f t="shared" si="0"/>
        <v>23.075713691060979</v>
      </c>
      <c r="F3" s="49">
        <f t="shared" si="0"/>
        <v>24.736449933128689</v>
      </c>
      <c r="G3" s="49">
        <f t="shared" si="0"/>
        <v>26.684587029696978</v>
      </c>
      <c r="H3" s="49">
        <f t="shared" si="0"/>
        <v>28.135369378988567</v>
      </c>
      <c r="I3" s="49">
        <f t="shared" si="0"/>
        <v>29.229356523917428</v>
      </c>
      <c r="J3" s="49">
        <f t="shared" si="0"/>
        <v>30.349537057520504</v>
      </c>
      <c r="K3" s="49">
        <f t="shared" si="0"/>
        <v>30.777557455000974</v>
      </c>
      <c r="L3" s="49">
        <f t="shared" si="0"/>
        <v>31.667658070177499</v>
      </c>
      <c r="M3" s="49">
        <f t="shared" si="0"/>
        <v>32.080575660435848</v>
      </c>
      <c r="N3" s="49">
        <f t="shared" si="0"/>
        <v>32.421464714264864</v>
      </c>
      <c r="O3" s="49">
        <f t="shared" si="0"/>
        <v>32.736024898529003</v>
      </c>
      <c r="P3" s="49">
        <f t="shared" si="0"/>
        <v>33.239277635809685</v>
      </c>
      <c r="Q3" s="49">
        <f t="shared" si="0"/>
        <v>34.138001332606038</v>
      </c>
      <c r="R3" s="49">
        <f t="shared" si="0"/>
        <v>35.252115325592001</v>
      </c>
      <c r="S3" s="49">
        <f t="shared" si="0"/>
        <v>35.73753403920842</v>
      </c>
      <c r="T3" s="49">
        <f t="shared" si="0"/>
        <v>35.664311021961751</v>
      </c>
      <c r="U3" s="49">
        <f t="shared" si="0"/>
        <v>36.501736934197382</v>
      </c>
      <c r="V3" s="49">
        <f t="shared" si="0"/>
        <v>37.489570999296966</v>
      </c>
      <c r="W3" s="49">
        <f t="shared" si="0"/>
        <v>39.378163229551312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4991.8984618251679</v>
      </c>
      <c r="C5" s="49">
        <f t="shared" ref="C5:W5" si="1">C7*C13/1000000</f>
        <v>5606.471802000201</v>
      </c>
      <c r="D5" s="49">
        <f t="shared" si="1"/>
        <v>6186.299099445444</v>
      </c>
      <c r="E5" s="49">
        <f t="shared" si="1"/>
        <v>6587.6681907421671</v>
      </c>
      <c r="F5" s="49">
        <f t="shared" si="1"/>
        <v>7070.1210632443144</v>
      </c>
      <c r="G5" s="49">
        <f t="shared" si="1"/>
        <v>7642.807587700976</v>
      </c>
      <c r="H5" s="49">
        <f t="shared" si="1"/>
        <v>8075.4716759988796</v>
      </c>
      <c r="I5" s="49">
        <f t="shared" si="1"/>
        <v>8414.5079177140433</v>
      </c>
      <c r="J5" s="49">
        <f t="shared" si="1"/>
        <v>8787.9815434066713</v>
      </c>
      <c r="K5" s="49">
        <f t="shared" si="1"/>
        <v>8985.2115533371016</v>
      </c>
      <c r="L5" s="49">
        <f t="shared" si="1"/>
        <v>9304.7871223032216</v>
      </c>
      <c r="M5" s="49">
        <f t="shared" si="1"/>
        <v>9417.1568937549619</v>
      </c>
      <c r="N5" s="49">
        <f t="shared" si="1"/>
        <v>9524.1808983496448</v>
      </c>
      <c r="O5" s="49">
        <f t="shared" si="1"/>
        <v>9621.0496620929807</v>
      </c>
      <c r="P5" s="49">
        <f t="shared" si="1"/>
        <v>9767.851028862382</v>
      </c>
      <c r="Q5" s="49">
        <f t="shared" si="1"/>
        <v>10029.748789903115</v>
      </c>
      <c r="R5" s="49">
        <f t="shared" si="1"/>
        <v>10136.05388603738</v>
      </c>
      <c r="S5" s="49">
        <f t="shared" si="1"/>
        <v>10081.11781355588</v>
      </c>
      <c r="T5" s="49">
        <f t="shared" si="1"/>
        <v>10226.427506146429</v>
      </c>
      <c r="U5" s="49">
        <f t="shared" si="1"/>
        <v>10312.156780985821</v>
      </c>
      <c r="V5" s="49">
        <f t="shared" si="1"/>
        <v>10391.520287605748</v>
      </c>
      <c r="W5" s="49">
        <f t="shared" si="1"/>
        <v>10206.206952478768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503641.22635750147</v>
      </c>
      <c r="C7" s="35">
        <v>575558.69420397363</v>
      </c>
      <c r="D7" s="35">
        <v>646116.43744496314</v>
      </c>
      <c r="E7" s="35">
        <v>697856.46869818761</v>
      </c>
      <c r="F7" s="35">
        <v>759054.0264534161</v>
      </c>
      <c r="G7" s="35">
        <v>832579.22744947893</v>
      </c>
      <c r="H7" s="35">
        <v>891014.13690888963</v>
      </c>
      <c r="I7" s="35">
        <v>940174.89746132935</v>
      </c>
      <c r="J7" s="35">
        <v>994844.29029666097</v>
      </c>
      <c r="K7" s="35">
        <v>1028635.2791195929</v>
      </c>
      <c r="L7" s="35">
        <v>1077973.1414679927</v>
      </c>
      <c r="M7" s="35">
        <v>1101670.3440874873</v>
      </c>
      <c r="N7" s="35">
        <v>1126003.9909067438</v>
      </c>
      <c r="O7" s="35">
        <v>1148922.0558824951</v>
      </c>
      <c r="P7" s="35">
        <v>1183481.9177678344</v>
      </c>
      <c r="Q7" s="35">
        <v>1239976.7052146562</v>
      </c>
      <c r="R7" s="35">
        <v>1277240.1580948411</v>
      </c>
      <c r="S7" s="35">
        <v>1302673.5902460848</v>
      </c>
      <c r="T7" s="35">
        <v>1360312.1720460341</v>
      </c>
      <c r="U7" s="35">
        <v>1402707.8320183083</v>
      </c>
      <c r="V7" s="35">
        <v>1450354.6212562008</v>
      </c>
      <c r="W7" s="35">
        <v>1461773.0502174443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131170.27692690789</v>
      </c>
      <c r="D8" s="52">
        <v>130832.35327868891</v>
      </c>
      <c r="E8" s="52">
        <v>113054.06296883302</v>
      </c>
      <c r="F8" s="52">
        <v>123568.93573463452</v>
      </c>
      <c r="G8" s="52">
        <v>136972.15893048327</v>
      </c>
      <c r="H8" s="52">
        <v>122975.99547584075</v>
      </c>
      <c r="I8" s="52">
        <v>114814.84263602493</v>
      </c>
      <c r="J8" s="52">
        <v>121455.66434524779</v>
      </c>
      <c r="K8" s="52">
        <v>164961.26574983983</v>
      </c>
      <c r="L8" s="52">
        <v>180170.21562708868</v>
      </c>
      <c r="M8" s="52">
        <v>136751.26558832766</v>
      </c>
      <c r="N8" s="52">
        <v>147902.582553891</v>
      </c>
      <c r="O8" s="52">
        <v>159890.22390623461</v>
      </c>
      <c r="P8" s="52">
        <v>157535.85736118001</v>
      </c>
      <c r="Q8" s="52">
        <v>171309.63008284685</v>
      </c>
      <c r="R8" s="52">
        <v>158719.11722543277</v>
      </c>
      <c r="S8" s="52">
        <v>190394.69790108362</v>
      </c>
      <c r="T8" s="52">
        <v>237808.79742703796</v>
      </c>
      <c r="U8" s="52">
        <v>179146.92556060199</v>
      </c>
      <c r="V8" s="52">
        <v>195549.37179178349</v>
      </c>
      <c r="W8" s="52">
        <v>171308.65286747809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59252.809080435778</v>
      </c>
      <c r="D9" s="36">
        <v>60274.610037699458</v>
      </c>
      <c r="E9" s="36">
        <v>61314.031715608551</v>
      </c>
      <c r="F9" s="36">
        <v>62371.377979406039</v>
      </c>
      <c r="G9" s="36">
        <v>63446.957934420439</v>
      </c>
      <c r="H9" s="36">
        <v>64541.086016430054</v>
      </c>
      <c r="I9" s="36">
        <v>65654.082083585206</v>
      </c>
      <c r="J9" s="36">
        <v>66786.271509916289</v>
      </c>
      <c r="K9" s="36">
        <v>131170.27692690794</v>
      </c>
      <c r="L9" s="36">
        <v>130832.35327868885</v>
      </c>
      <c r="M9" s="36">
        <v>113054.06296883314</v>
      </c>
      <c r="N9" s="36">
        <v>123568.93573463452</v>
      </c>
      <c r="O9" s="36">
        <v>136972.15893048327</v>
      </c>
      <c r="P9" s="36">
        <v>122975.99547584075</v>
      </c>
      <c r="Q9" s="36">
        <v>114814.84263602505</v>
      </c>
      <c r="R9" s="36">
        <v>121455.6643452479</v>
      </c>
      <c r="S9" s="36">
        <v>164961.26574983983</v>
      </c>
      <c r="T9" s="36">
        <v>180170.21562708868</v>
      </c>
      <c r="U9" s="36">
        <v>136751.26558832778</v>
      </c>
      <c r="V9" s="36">
        <v>147902.582553891</v>
      </c>
      <c r="W9" s="36">
        <v>159890.22390623461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40.633261260329611</v>
      </c>
      <c r="C11" s="54">
        <v>40.73920145925873</v>
      </c>
      <c r="D11" s="54">
        <v>40.764881750795588</v>
      </c>
      <c r="E11" s="54">
        <v>40.738322340549544</v>
      </c>
      <c r="F11" s="54">
        <v>40.690238561526797</v>
      </c>
      <c r="G11" s="54">
        <v>40.605725526151751</v>
      </c>
      <c r="H11" s="54">
        <v>40.519533595808561</v>
      </c>
      <c r="I11" s="54">
        <v>40.398965655202566</v>
      </c>
      <c r="J11" s="54">
        <v>40.164526317625388</v>
      </c>
      <c r="K11" s="54">
        <v>39.836902122657484</v>
      </c>
      <c r="L11" s="54">
        <v>39.581223999566362</v>
      </c>
      <c r="M11" s="54">
        <v>39.618867896136493</v>
      </c>
      <c r="N11" s="54">
        <v>39.589927853243296</v>
      </c>
      <c r="O11" s="54">
        <v>39.571562661185745</v>
      </c>
      <c r="P11" s="54">
        <v>39.576033434806497</v>
      </c>
      <c r="Q11" s="54">
        <v>39.584735751097853</v>
      </c>
      <c r="R11" s="54">
        <v>40.447900716213994</v>
      </c>
      <c r="S11" s="54">
        <v>41.22831699448129</v>
      </c>
      <c r="T11" s="54">
        <v>40.559221383627943</v>
      </c>
      <c r="U11" s="54">
        <v>41.166480452223382</v>
      </c>
      <c r="V11" s="54">
        <v>41.957644180501411</v>
      </c>
      <c r="W11" s="54">
        <v>44.871521858417317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9911.6160484482461</v>
      </c>
      <c r="C13" s="35">
        <v>9740.921053680253</v>
      </c>
      <c r="D13" s="35">
        <v>9574.5886359258566</v>
      </c>
      <c r="E13" s="35">
        <v>9439.8611838206434</v>
      </c>
      <c r="F13" s="35">
        <v>9314.3845060391286</v>
      </c>
      <c r="G13" s="35">
        <v>9179.6760424998029</v>
      </c>
      <c r="H13" s="35">
        <v>9063.2363073546094</v>
      </c>
      <c r="I13" s="35">
        <v>8949.9389320380615</v>
      </c>
      <c r="J13" s="35">
        <v>8833.524632066903</v>
      </c>
      <c r="K13" s="35">
        <v>8735.0800966378756</v>
      </c>
      <c r="L13" s="35">
        <v>8631.7430039415322</v>
      </c>
      <c r="M13" s="35">
        <v>8548.0715209368591</v>
      </c>
      <c r="N13" s="35">
        <v>8458.3900015132749</v>
      </c>
      <c r="O13" s="35">
        <v>8373.9794295296961</v>
      </c>
      <c r="P13" s="35">
        <v>8253.4856529836379</v>
      </c>
      <c r="Q13" s="35">
        <v>8088.6590431284221</v>
      </c>
      <c r="R13" s="35">
        <v>7935.9029089380783</v>
      </c>
      <c r="S13" s="35">
        <v>7738.7903531931433</v>
      </c>
      <c r="T13" s="35">
        <v>7517.7063885012112</v>
      </c>
      <c r="U13" s="35">
        <v>7351.60704574381</v>
      </c>
      <c r="V13" s="35">
        <v>7164.8134430773243</v>
      </c>
      <c r="W13" s="35">
        <v>6982.0735516779132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9162.6278584593947</v>
      </c>
      <c r="D14" s="36">
        <v>8998.1266873736167</v>
      </c>
      <c r="E14" s="36">
        <v>8925.7316857546284</v>
      </c>
      <c r="F14" s="36">
        <v>8907.2064666019633</v>
      </c>
      <c r="G14" s="36">
        <v>8772.2090410687069</v>
      </c>
      <c r="H14" s="36">
        <v>8720.1615900177967</v>
      </c>
      <c r="I14" s="36">
        <v>8620.612741495921</v>
      </c>
      <c r="J14" s="36">
        <v>8525.1973367255232</v>
      </c>
      <c r="K14" s="36">
        <v>8481.3512865768462</v>
      </c>
      <c r="L14" s="36">
        <v>8307.8196546817926</v>
      </c>
      <c r="M14" s="36">
        <v>8200.7285173649962</v>
      </c>
      <c r="N14" s="36">
        <v>8165.3613289768182</v>
      </c>
      <c r="O14" s="36">
        <v>8120.6789443828629</v>
      </c>
      <c r="P14" s="36">
        <v>7739.0121806799416</v>
      </c>
      <c r="Q14" s="36">
        <v>7306.4897506134166</v>
      </c>
      <c r="R14" s="36">
        <v>7193.4535820216333</v>
      </c>
      <c r="S14" s="36">
        <v>7059.8519067982834</v>
      </c>
      <c r="T14" s="36">
        <v>6905.2590523668714</v>
      </c>
      <c r="U14" s="36">
        <v>6738.5430956054797</v>
      </c>
      <c r="V14" s="36">
        <v>6581.6705155753916</v>
      </c>
      <c r="W14" s="36">
        <v>6497.6509996965542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0.31171299151122095</v>
      </c>
      <c r="C16" s="44">
        <f>C7/RES_summary!C$6</f>
        <v>0.36214216182421355</v>
      </c>
      <c r="D16" s="44">
        <f>D7/RES_summary!D$6</f>
        <v>0.40844664470026187</v>
      </c>
      <c r="E16" s="44">
        <f>E7/RES_summary!E$6</f>
        <v>0.44289422278492274</v>
      </c>
      <c r="F16" s="44">
        <f>F7/RES_summary!F$6</f>
        <v>0.48356291473616231</v>
      </c>
      <c r="G16" s="44">
        <f>G7/RES_summary!G$6</f>
        <v>0.5318044547555586</v>
      </c>
      <c r="H16" s="44">
        <f>H7/RES_summary!H$6</f>
        <v>0.57028846596045657</v>
      </c>
      <c r="I16" s="44">
        <f>I7/RES_summary!I$6</f>
        <v>0.60245068350138753</v>
      </c>
      <c r="J16" s="44">
        <f>J7/RES_summary!J$6</f>
        <v>0.63732686358984636</v>
      </c>
      <c r="K16" s="44">
        <f>K7/RES_summary!K$6</f>
        <v>0.65890472800107669</v>
      </c>
      <c r="L16" s="44">
        <f>L7/RES_summary!L$6</f>
        <v>0.69119983320252321</v>
      </c>
      <c r="M16" s="44">
        <f>M7/RES_summary!M$6</f>
        <v>0.70853392113850022</v>
      </c>
      <c r="N16" s="44">
        <f>N7/RES_summary!N$6</f>
        <v>0.72574342734453856</v>
      </c>
      <c r="O16" s="44">
        <f>O7/RES_summary!O$6</f>
        <v>0.74265059305060399</v>
      </c>
      <c r="P16" s="44">
        <f>P7/RES_summary!P$6</f>
        <v>0.76802994406491287</v>
      </c>
      <c r="Q16" s="44">
        <f>Q7/RES_summary!Q$6</f>
        <v>0.80849239756056057</v>
      </c>
      <c r="R16" s="44">
        <f>R7/RES_summary!R$6</f>
        <v>0.83997900650867319</v>
      </c>
      <c r="S16" s="44">
        <f>S7/RES_summary!S$6</f>
        <v>0.8595197955150492</v>
      </c>
      <c r="T16" s="44">
        <f>T7/RES_summary!T$6</f>
        <v>0.9058825380240404</v>
      </c>
      <c r="U16" s="44">
        <f>U7/RES_summary!U$6</f>
        <v>0.94087159895517236</v>
      </c>
      <c r="V16" s="44">
        <f>V7/RES_summary!V$6</f>
        <v>0.97174821744967133</v>
      </c>
      <c r="W16" s="44">
        <f>W7/RES_summary!W$6</f>
        <v>0.98268937704993087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3089.5794891724295</v>
      </c>
      <c r="C17" s="52">
        <f t="shared" si="2"/>
        <v>3527.5982085387627</v>
      </c>
      <c r="D17" s="52">
        <f t="shared" si="2"/>
        <v>3910.7086027291734</v>
      </c>
      <c r="E17" s="52">
        <f t="shared" si="2"/>
        <v>4180.859982205805</v>
      </c>
      <c r="F17" s="52">
        <f t="shared" si="2"/>
        <v>4504.0909207136301</v>
      </c>
      <c r="G17" s="52">
        <f t="shared" si="2"/>
        <v>4881.792612614272</v>
      </c>
      <c r="H17" s="52">
        <f t="shared" si="2"/>
        <v>5168.6591303583737</v>
      </c>
      <c r="I17" s="52">
        <f t="shared" si="2"/>
        <v>5391.8968269020088</v>
      </c>
      <c r="J17" s="52">
        <f t="shared" si="2"/>
        <v>5629.8425481988506</v>
      </c>
      <c r="K17" s="52">
        <f t="shared" si="2"/>
        <v>5755.585575142798</v>
      </c>
      <c r="L17" s="52">
        <f t="shared" si="2"/>
        <v>5966.2593245714334</v>
      </c>
      <c r="M17" s="52">
        <f t="shared" si="2"/>
        <v>6056.598632901736</v>
      </c>
      <c r="N17" s="52">
        <f t="shared" si="2"/>
        <v>6138.6209495150206</v>
      </c>
      <c r="O17" s="52">
        <f t="shared" si="2"/>
        <v>6218.9407895337872</v>
      </c>
      <c r="P17" s="52">
        <f t="shared" si="2"/>
        <v>6338.9241244015848</v>
      </c>
      <c r="Q17" s="52">
        <f t="shared" si="2"/>
        <v>6539.6193428288079</v>
      </c>
      <c r="R17" s="52">
        <f t="shared" ref="R17:V17" si="3">R13*R16</f>
        <v>6665.9918411990966</v>
      </c>
      <c r="S17" s="52">
        <f t="shared" si="3"/>
        <v>6651.6435019104056</v>
      </c>
      <c r="T17" s="52">
        <f t="shared" si="3"/>
        <v>6810.15894333502</v>
      </c>
      <c r="U17" s="52">
        <f t="shared" si="3"/>
        <v>6916.9182760190897</v>
      </c>
      <c r="V17" s="52">
        <f t="shared" si="3"/>
        <v>6962.3946916698324</v>
      </c>
      <c r="W17" s="52">
        <f t="shared" ref="W17" si="4">W13*W16</f>
        <v>6861.209509015167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125.53969056809905</v>
      </c>
      <c r="C18" s="36">
        <f>C3*11630*1000/RES_summary!C$6</f>
        <v>143.71153408498083</v>
      </c>
      <c r="D18" s="36">
        <f>D3*11630*1000/RES_summary!D$6</f>
        <v>159.41957375207383</v>
      </c>
      <c r="E18" s="36">
        <f>E3*11630*1000/RES_summary!E$6</f>
        <v>170.32122161580429</v>
      </c>
      <c r="F18" s="36">
        <f>F3*11630*1000/RES_summary!F$6</f>
        <v>183.27253406664451</v>
      </c>
      <c r="G18" s="36">
        <f>G3*11630*1000/RES_summary!G$6</f>
        <v>198.22873090341039</v>
      </c>
      <c r="H18" s="36">
        <f>H3*11630*1000/RES_summary!H$6</f>
        <v>209.43165727783875</v>
      </c>
      <c r="I18" s="36">
        <f>I3*11630*1000/RES_summary!I$6</f>
        <v>217.82705472640993</v>
      </c>
      <c r="J18" s="36">
        <f>J3*11630*1000/RES_summary!J$6</f>
        <v>226.11995919121995</v>
      </c>
      <c r="K18" s="36">
        <f>K3*11630*1000/RES_summary!K$6</f>
        <v>229.28469921554296</v>
      </c>
      <c r="L18" s="36">
        <f>L3*11630*1000/RES_summary!L$6</f>
        <v>236.15184676536344</v>
      </c>
      <c r="M18" s="36">
        <f>M3*11630*1000/RES_summary!M$6</f>
        <v>239.95558113685476</v>
      </c>
      <c r="N18" s="36">
        <f>N3*11630*1000/RES_summary!N$6</f>
        <v>243.02756050970751</v>
      </c>
      <c r="O18" s="36">
        <f>O3*11630*1000/RES_summary!O$6</f>
        <v>246.09320513924013</v>
      </c>
      <c r="P18" s="36">
        <f>P3*11630*1000/RES_summary!P$6</f>
        <v>250.86947308801857</v>
      </c>
      <c r="Q18" s="36">
        <f>Q3*11630*1000/RES_summary!Q$6</f>
        <v>258.86910359864657</v>
      </c>
      <c r="R18" s="36">
        <f>R3*11630*1000/RES_summary!R$6</f>
        <v>269.62537616791354</v>
      </c>
      <c r="S18" s="36">
        <f>S3*11630*1000/RES_summary!S$6</f>
        <v>274.2360668310439</v>
      </c>
      <c r="T18" s="36">
        <f>T3*11630*1000/RES_summary!T$6</f>
        <v>276.21474424041878</v>
      </c>
      <c r="U18" s="36">
        <f>U3*11630*1000/RES_summary!U$6</f>
        <v>284.74518099936654</v>
      </c>
      <c r="V18" s="36">
        <f>V3*11630*1000/RES_summary!V$6</f>
        <v>292.12567911729468</v>
      </c>
      <c r="W18" s="36">
        <f>W3*11630*1000/RES_summary!W$6</f>
        <v>307.87291245895477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8610</v>
      </c>
      <c r="C3" s="120">
        <v>8036</v>
      </c>
      <c r="D3" s="120">
        <v>7717</v>
      </c>
      <c r="E3" s="120">
        <v>7742</v>
      </c>
      <c r="F3" s="120">
        <v>7398</v>
      </c>
      <c r="G3" s="120">
        <v>7171</v>
      </c>
      <c r="H3" s="120">
        <v>5974</v>
      </c>
      <c r="I3" s="120">
        <v>4681</v>
      </c>
      <c r="J3" s="120">
        <v>4229</v>
      </c>
      <c r="K3" s="120">
        <v>3901</v>
      </c>
      <c r="L3" s="120">
        <v>3837</v>
      </c>
      <c r="M3" s="120">
        <v>3745</v>
      </c>
      <c r="N3" s="120">
        <v>3692</v>
      </c>
      <c r="O3" s="120">
        <v>3622</v>
      </c>
      <c r="P3" s="120">
        <v>3379</v>
      </c>
      <c r="Q3" s="120">
        <v>3048</v>
      </c>
      <c r="R3" s="120">
        <v>2777</v>
      </c>
      <c r="S3" s="120">
        <v>2770</v>
      </c>
      <c r="T3" s="120">
        <v>2538</v>
      </c>
      <c r="U3" s="120">
        <v>2378</v>
      </c>
      <c r="V3" s="120">
        <v>2070</v>
      </c>
      <c r="W3" s="120">
        <v>1661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8610</v>
      </c>
      <c r="C5" s="52">
        <v>8036</v>
      </c>
      <c r="D5" s="52">
        <v>7717</v>
      </c>
      <c r="E5" s="52">
        <v>7742</v>
      </c>
      <c r="F5" s="52">
        <v>7398</v>
      </c>
      <c r="G5" s="52">
        <v>7171</v>
      </c>
      <c r="H5" s="52">
        <v>5974</v>
      </c>
      <c r="I5" s="52">
        <v>4681</v>
      </c>
      <c r="J5" s="52">
        <v>4229</v>
      </c>
      <c r="K5" s="52">
        <v>3901</v>
      </c>
      <c r="L5" s="52">
        <v>3837</v>
      </c>
      <c r="M5" s="52">
        <v>3745</v>
      </c>
      <c r="N5" s="52">
        <v>3692</v>
      </c>
      <c r="O5" s="52">
        <v>3622</v>
      </c>
      <c r="P5" s="52">
        <v>3379</v>
      </c>
      <c r="Q5" s="52">
        <v>3048</v>
      </c>
      <c r="R5" s="52">
        <v>2777</v>
      </c>
      <c r="S5" s="52">
        <v>2770</v>
      </c>
      <c r="T5" s="52">
        <v>2538</v>
      </c>
      <c r="U5" s="52">
        <v>2378</v>
      </c>
      <c r="V5" s="52">
        <v>2070</v>
      </c>
      <c r="W5" s="52">
        <v>1661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410</v>
      </c>
      <c r="C8" s="52">
        <v>429</v>
      </c>
      <c r="D8" s="52">
        <v>452</v>
      </c>
      <c r="E8" s="52">
        <v>489</v>
      </c>
      <c r="F8" s="52">
        <v>571</v>
      </c>
      <c r="G8" s="52">
        <v>637</v>
      </c>
      <c r="H8" s="52">
        <v>658</v>
      </c>
      <c r="I8" s="52">
        <v>584</v>
      </c>
      <c r="J8" s="52">
        <v>532</v>
      </c>
      <c r="K8" s="52">
        <v>501</v>
      </c>
      <c r="L8" s="52">
        <v>464</v>
      </c>
      <c r="M8" s="52">
        <v>538</v>
      </c>
      <c r="N8" s="52">
        <v>595</v>
      </c>
      <c r="O8" s="52">
        <v>609</v>
      </c>
      <c r="P8" s="52">
        <v>673</v>
      </c>
      <c r="Q8" s="52">
        <v>666</v>
      </c>
      <c r="R8" s="52">
        <v>648</v>
      </c>
      <c r="S8" s="52">
        <v>618</v>
      </c>
      <c r="T8" s="52">
        <v>575</v>
      </c>
      <c r="U8" s="52">
        <v>447</v>
      </c>
      <c r="V8" s="52">
        <v>362</v>
      </c>
      <c r="W8" s="52">
        <v>273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2259</v>
      </c>
      <c r="C10" s="52">
        <v>2095</v>
      </c>
      <c r="D10" s="52">
        <v>2005</v>
      </c>
      <c r="E10" s="52">
        <v>1952</v>
      </c>
      <c r="F10" s="52">
        <v>1896</v>
      </c>
      <c r="G10" s="52">
        <v>1734</v>
      </c>
      <c r="H10" s="52">
        <v>1516</v>
      </c>
      <c r="I10" s="52">
        <v>1366</v>
      </c>
      <c r="J10" s="52">
        <v>1308</v>
      </c>
      <c r="K10" s="52">
        <v>1313</v>
      </c>
      <c r="L10" s="52">
        <v>1319</v>
      </c>
      <c r="M10" s="52">
        <v>1333</v>
      </c>
      <c r="N10" s="52">
        <v>1365</v>
      </c>
      <c r="O10" s="52">
        <v>1373</v>
      </c>
      <c r="P10" s="52">
        <v>1315</v>
      </c>
      <c r="Q10" s="52">
        <v>1175</v>
      </c>
      <c r="R10" s="52">
        <v>971</v>
      </c>
      <c r="S10" s="52">
        <v>926</v>
      </c>
      <c r="T10" s="52">
        <v>863</v>
      </c>
      <c r="U10" s="52">
        <v>744</v>
      </c>
      <c r="V10" s="52">
        <v>623</v>
      </c>
      <c r="W10" s="52">
        <v>579</v>
      </c>
      <c r="DA10" s="63" t="s">
        <v>1060</v>
      </c>
    </row>
    <row r="11" spans="1:105" ht="12" customHeight="1" x14ac:dyDescent="0.25">
      <c r="A11" s="97" t="s">
        <v>124</v>
      </c>
      <c r="B11" s="52">
        <v>252</v>
      </c>
      <c r="C11" s="52">
        <v>241</v>
      </c>
      <c r="D11" s="52">
        <v>239</v>
      </c>
      <c r="E11" s="52">
        <v>255</v>
      </c>
      <c r="F11" s="52">
        <v>247</v>
      </c>
      <c r="G11" s="52">
        <v>240</v>
      </c>
      <c r="H11" s="52">
        <v>200</v>
      </c>
      <c r="I11" s="52">
        <v>149</v>
      </c>
      <c r="J11" s="52">
        <v>130</v>
      </c>
      <c r="K11" s="52">
        <v>113</v>
      </c>
      <c r="L11" s="52">
        <v>107</v>
      </c>
      <c r="M11" s="52">
        <v>98</v>
      </c>
      <c r="N11" s="52">
        <v>84</v>
      </c>
      <c r="O11" s="52">
        <v>77</v>
      </c>
      <c r="P11" s="52">
        <v>70</v>
      </c>
      <c r="Q11" s="52">
        <v>65</v>
      </c>
      <c r="R11" s="52">
        <v>59</v>
      </c>
      <c r="S11" s="52">
        <v>58</v>
      </c>
      <c r="T11" s="52">
        <v>46</v>
      </c>
      <c r="U11" s="52">
        <v>44</v>
      </c>
      <c r="V11" s="52">
        <v>40</v>
      </c>
      <c r="W11" s="52">
        <v>35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6004</v>
      </c>
      <c r="C15" s="52">
        <v>5603</v>
      </c>
      <c r="D15" s="52">
        <v>5371</v>
      </c>
      <c r="E15" s="52">
        <v>5392</v>
      </c>
      <c r="F15" s="52">
        <v>5108</v>
      </c>
      <c r="G15" s="52">
        <v>5038</v>
      </c>
      <c r="H15" s="52">
        <v>4112</v>
      </c>
      <c r="I15" s="52">
        <v>3052</v>
      </c>
      <c r="J15" s="52">
        <v>2690</v>
      </c>
      <c r="K15" s="52">
        <v>2380</v>
      </c>
      <c r="L15" s="52">
        <v>2292</v>
      </c>
      <c r="M15" s="52">
        <v>2147</v>
      </c>
      <c r="N15" s="52">
        <v>2041</v>
      </c>
      <c r="O15" s="52">
        <v>1938</v>
      </c>
      <c r="P15" s="52">
        <v>1776</v>
      </c>
      <c r="Q15" s="52">
        <v>1603</v>
      </c>
      <c r="R15" s="52">
        <v>1544</v>
      </c>
      <c r="S15" s="52">
        <v>1558</v>
      </c>
      <c r="T15" s="52">
        <v>1392</v>
      </c>
      <c r="U15" s="52">
        <v>1326</v>
      </c>
      <c r="V15" s="52">
        <v>1164</v>
      </c>
      <c r="W15" s="52">
        <v>858</v>
      </c>
      <c r="DA15" s="63" t="s">
        <v>1063</v>
      </c>
    </row>
    <row r="16" spans="1:105" ht="12" customHeight="1" x14ac:dyDescent="0.25">
      <c r="A16" s="97" t="s">
        <v>121</v>
      </c>
      <c r="B16" s="52">
        <v>95</v>
      </c>
      <c r="C16" s="52">
        <v>97</v>
      </c>
      <c r="D16" s="52">
        <v>102</v>
      </c>
      <c r="E16" s="52">
        <v>143</v>
      </c>
      <c r="F16" s="52">
        <v>147</v>
      </c>
      <c r="G16" s="52">
        <v>159</v>
      </c>
      <c r="H16" s="52">
        <v>146</v>
      </c>
      <c r="I16" s="52">
        <v>114</v>
      </c>
      <c r="J16" s="52">
        <v>101</v>
      </c>
      <c r="K16" s="52">
        <v>95</v>
      </c>
      <c r="L16" s="52">
        <v>119</v>
      </c>
      <c r="M16" s="52">
        <v>167</v>
      </c>
      <c r="N16" s="52">
        <v>202</v>
      </c>
      <c r="O16" s="52">
        <v>234</v>
      </c>
      <c r="P16" s="52">
        <v>218</v>
      </c>
      <c r="Q16" s="52">
        <v>205</v>
      </c>
      <c r="R16" s="52">
        <v>203</v>
      </c>
      <c r="S16" s="52">
        <v>228</v>
      </c>
      <c r="T16" s="52">
        <v>237</v>
      </c>
      <c r="U16" s="52">
        <v>264</v>
      </c>
      <c r="V16" s="52">
        <v>243</v>
      </c>
      <c r="W16" s="52">
        <v>189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2438</v>
      </c>
      <c r="C21" s="52">
        <v>2422</v>
      </c>
      <c r="D21" s="52">
        <v>2480</v>
      </c>
      <c r="E21" s="52">
        <v>2719</v>
      </c>
      <c r="F21" s="52">
        <v>2700</v>
      </c>
      <c r="G21" s="52">
        <v>2687</v>
      </c>
      <c r="H21" s="52">
        <v>2349</v>
      </c>
      <c r="I21" s="52">
        <v>1879</v>
      </c>
      <c r="J21" s="52">
        <v>1691</v>
      </c>
      <c r="K21" s="52">
        <v>1588</v>
      </c>
      <c r="L21" s="52">
        <v>1615</v>
      </c>
      <c r="M21" s="52">
        <v>1571</v>
      </c>
      <c r="N21" s="52">
        <v>1455</v>
      </c>
      <c r="O21" s="52">
        <v>1370</v>
      </c>
      <c r="P21" s="52">
        <v>1272</v>
      </c>
      <c r="Q21" s="52">
        <v>1138</v>
      </c>
      <c r="R21" s="52">
        <v>1025</v>
      </c>
      <c r="S21" s="52">
        <v>990</v>
      </c>
      <c r="T21" s="52">
        <v>867</v>
      </c>
      <c r="U21" s="52">
        <v>798</v>
      </c>
      <c r="V21" s="52">
        <v>695</v>
      </c>
      <c r="W21" s="52">
        <v>558</v>
      </c>
      <c r="DA21" s="63" t="s">
        <v>1066</v>
      </c>
    </row>
    <row r="22" spans="1:105" ht="12" customHeight="1" x14ac:dyDescent="0.25">
      <c r="A22" s="109" t="s">
        <v>120</v>
      </c>
      <c r="B22" s="36">
        <v>6172</v>
      </c>
      <c r="C22" s="36">
        <v>5614</v>
      </c>
      <c r="D22" s="36">
        <v>5237</v>
      </c>
      <c r="E22" s="36">
        <v>5023</v>
      </c>
      <c r="F22" s="36">
        <v>4698</v>
      </c>
      <c r="G22" s="36">
        <v>4484</v>
      </c>
      <c r="H22" s="36">
        <v>3625</v>
      </c>
      <c r="I22" s="36">
        <v>2802</v>
      </c>
      <c r="J22" s="36">
        <v>2538</v>
      </c>
      <c r="K22" s="36">
        <v>2313</v>
      </c>
      <c r="L22" s="36">
        <v>2222</v>
      </c>
      <c r="M22" s="36">
        <v>2174</v>
      </c>
      <c r="N22" s="36">
        <v>2237</v>
      </c>
      <c r="O22" s="36">
        <v>2252</v>
      </c>
      <c r="P22" s="36">
        <v>2107</v>
      </c>
      <c r="Q22" s="36">
        <v>1910</v>
      </c>
      <c r="R22" s="36">
        <v>1752</v>
      </c>
      <c r="S22" s="36">
        <v>1780</v>
      </c>
      <c r="T22" s="36">
        <v>1671</v>
      </c>
      <c r="U22" s="36">
        <v>1580</v>
      </c>
      <c r="V22" s="36">
        <v>1375</v>
      </c>
      <c r="W22" s="36">
        <v>1103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11211</v>
      </c>
      <c r="C24" s="120">
        <v>8329</v>
      </c>
      <c r="D24" s="120">
        <v>6831</v>
      </c>
      <c r="E24" s="120">
        <v>5304</v>
      </c>
      <c r="F24" s="120">
        <v>4892</v>
      </c>
      <c r="G24" s="120">
        <v>5338</v>
      </c>
      <c r="H24" s="120">
        <v>6047</v>
      </c>
      <c r="I24" s="120">
        <v>6257</v>
      </c>
      <c r="J24" s="120">
        <v>6274</v>
      </c>
      <c r="K24" s="120">
        <v>6196</v>
      </c>
      <c r="L24" s="120">
        <v>5664</v>
      </c>
      <c r="M24" s="120">
        <v>4723</v>
      </c>
      <c r="N24" s="120">
        <v>4413</v>
      </c>
      <c r="O24" s="120">
        <v>4193</v>
      </c>
      <c r="P24" s="120">
        <v>4069</v>
      </c>
      <c r="Q24" s="120">
        <v>4204</v>
      </c>
      <c r="R24" s="120">
        <v>4083</v>
      </c>
      <c r="S24" s="120">
        <v>3869</v>
      </c>
      <c r="T24" s="120">
        <v>3609</v>
      </c>
      <c r="U24" s="120">
        <v>3559</v>
      </c>
      <c r="V24" s="120">
        <v>3549</v>
      </c>
      <c r="W24" s="120">
        <v>3523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11211</v>
      </c>
      <c r="C26" s="52">
        <v>8329</v>
      </c>
      <c r="D26" s="52">
        <v>6831</v>
      </c>
      <c r="E26" s="52">
        <v>5304</v>
      </c>
      <c r="F26" s="52">
        <v>4892</v>
      </c>
      <c r="G26" s="52">
        <v>5338</v>
      </c>
      <c r="H26" s="52">
        <v>6047</v>
      </c>
      <c r="I26" s="52">
        <v>6257</v>
      </c>
      <c r="J26" s="52">
        <v>6274</v>
      </c>
      <c r="K26" s="52">
        <v>6196</v>
      </c>
      <c r="L26" s="52">
        <v>5664</v>
      </c>
      <c r="M26" s="52">
        <v>4723</v>
      </c>
      <c r="N26" s="52">
        <v>4413</v>
      </c>
      <c r="O26" s="52">
        <v>4193</v>
      </c>
      <c r="P26" s="52">
        <v>4069</v>
      </c>
      <c r="Q26" s="52">
        <v>4204</v>
      </c>
      <c r="R26" s="52">
        <v>4083</v>
      </c>
      <c r="S26" s="52">
        <v>3869</v>
      </c>
      <c r="T26" s="52">
        <v>3609</v>
      </c>
      <c r="U26" s="52">
        <v>3559</v>
      </c>
      <c r="V26" s="52">
        <v>3549</v>
      </c>
      <c r="W26" s="52">
        <v>3523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533</v>
      </c>
      <c r="C29" s="52">
        <v>530</v>
      </c>
      <c r="D29" s="52">
        <v>511</v>
      </c>
      <c r="E29" s="52">
        <v>436</v>
      </c>
      <c r="F29" s="52">
        <v>358</v>
      </c>
      <c r="G29" s="52">
        <v>319</v>
      </c>
      <c r="H29" s="52">
        <v>416</v>
      </c>
      <c r="I29" s="52">
        <v>596</v>
      </c>
      <c r="J29" s="52">
        <v>657</v>
      </c>
      <c r="K29" s="52">
        <v>892</v>
      </c>
      <c r="L29" s="52">
        <v>1038</v>
      </c>
      <c r="M29" s="52">
        <v>1064</v>
      </c>
      <c r="N29" s="52">
        <v>1058</v>
      </c>
      <c r="O29" s="52">
        <v>1004</v>
      </c>
      <c r="P29" s="52">
        <v>989</v>
      </c>
      <c r="Q29" s="52">
        <v>876</v>
      </c>
      <c r="R29" s="52">
        <v>856</v>
      </c>
      <c r="S29" s="52">
        <v>753</v>
      </c>
      <c r="T29" s="52">
        <v>673</v>
      </c>
      <c r="U29" s="52">
        <v>612</v>
      </c>
      <c r="V29" s="52">
        <v>661</v>
      </c>
      <c r="W29" s="52">
        <v>738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444</v>
      </c>
      <c r="C31" s="52">
        <v>330</v>
      </c>
      <c r="D31" s="52">
        <v>270</v>
      </c>
      <c r="E31" s="52">
        <v>210</v>
      </c>
      <c r="F31" s="52">
        <v>197</v>
      </c>
      <c r="G31" s="52">
        <v>209</v>
      </c>
      <c r="H31" s="52">
        <v>245</v>
      </c>
      <c r="I31" s="52">
        <v>259</v>
      </c>
      <c r="J31" s="52">
        <v>264</v>
      </c>
      <c r="K31" s="52">
        <v>268</v>
      </c>
      <c r="L31" s="52">
        <v>246</v>
      </c>
      <c r="M31" s="52">
        <v>207</v>
      </c>
      <c r="N31" s="52">
        <v>170</v>
      </c>
      <c r="O31" s="52">
        <v>145</v>
      </c>
      <c r="P31" s="52">
        <v>132</v>
      </c>
      <c r="Q31" s="52">
        <v>134</v>
      </c>
      <c r="R31" s="52">
        <v>131</v>
      </c>
      <c r="S31" s="52">
        <v>119</v>
      </c>
      <c r="T31" s="52">
        <v>112</v>
      </c>
      <c r="U31" s="52">
        <v>111</v>
      </c>
      <c r="V31" s="52">
        <v>98</v>
      </c>
      <c r="W31" s="52">
        <v>90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10599</v>
      </c>
      <c r="C35" s="52">
        <v>7874</v>
      </c>
      <c r="D35" s="52">
        <v>6458</v>
      </c>
      <c r="E35" s="52">
        <v>5015</v>
      </c>
      <c r="F35" s="52">
        <v>4615</v>
      </c>
      <c r="G35" s="52">
        <v>5010</v>
      </c>
      <c r="H35" s="52">
        <v>5626</v>
      </c>
      <c r="I35" s="52">
        <v>5749</v>
      </c>
      <c r="J35" s="52">
        <v>5721</v>
      </c>
      <c r="K35" s="52">
        <v>5596</v>
      </c>
      <c r="L35" s="52">
        <v>5092</v>
      </c>
      <c r="M35" s="52">
        <v>4218</v>
      </c>
      <c r="N35" s="52">
        <v>3900</v>
      </c>
      <c r="O35" s="52">
        <v>3626</v>
      </c>
      <c r="P35" s="52">
        <v>3473</v>
      </c>
      <c r="Q35" s="52">
        <v>3534</v>
      </c>
      <c r="R35" s="52">
        <v>3394</v>
      </c>
      <c r="S35" s="52">
        <v>3196</v>
      </c>
      <c r="T35" s="52">
        <v>2948</v>
      </c>
      <c r="U35" s="52">
        <v>2864</v>
      </c>
      <c r="V35" s="52">
        <v>2872</v>
      </c>
      <c r="W35" s="52">
        <v>2845</v>
      </c>
      <c r="DA35" s="63" t="s">
        <v>1072</v>
      </c>
    </row>
    <row r="36" spans="1:105" ht="12" customHeight="1" x14ac:dyDescent="0.25">
      <c r="A36" s="97" t="s">
        <v>121</v>
      </c>
      <c r="B36" s="52">
        <v>168</v>
      </c>
      <c r="C36" s="52">
        <v>125</v>
      </c>
      <c r="D36" s="52">
        <v>103</v>
      </c>
      <c r="E36" s="52">
        <v>79</v>
      </c>
      <c r="F36" s="52">
        <v>80</v>
      </c>
      <c r="G36" s="52">
        <v>119</v>
      </c>
      <c r="H36" s="52">
        <v>176</v>
      </c>
      <c r="I36" s="52">
        <v>249</v>
      </c>
      <c r="J36" s="52">
        <v>289</v>
      </c>
      <c r="K36" s="52">
        <v>332</v>
      </c>
      <c r="L36" s="52">
        <v>326</v>
      </c>
      <c r="M36" s="52">
        <v>298</v>
      </c>
      <c r="N36" s="52">
        <v>343</v>
      </c>
      <c r="O36" s="52">
        <v>422</v>
      </c>
      <c r="P36" s="52">
        <v>464</v>
      </c>
      <c r="Q36" s="52">
        <v>536</v>
      </c>
      <c r="R36" s="52">
        <v>558</v>
      </c>
      <c r="S36" s="52">
        <v>554</v>
      </c>
      <c r="T36" s="52">
        <v>549</v>
      </c>
      <c r="U36" s="52">
        <v>584</v>
      </c>
      <c r="V36" s="52">
        <v>579</v>
      </c>
      <c r="W36" s="52">
        <v>588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3175</v>
      </c>
      <c r="C40" s="52">
        <v>2359</v>
      </c>
      <c r="D40" s="52">
        <v>1935</v>
      </c>
      <c r="E40" s="52">
        <v>1502</v>
      </c>
      <c r="F40" s="52">
        <v>1443</v>
      </c>
      <c r="G40" s="52">
        <v>1693</v>
      </c>
      <c r="H40" s="52">
        <v>2146</v>
      </c>
      <c r="I40" s="52">
        <v>2394</v>
      </c>
      <c r="J40" s="52">
        <v>2589</v>
      </c>
      <c r="K40" s="52">
        <v>2675</v>
      </c>
      <c r="L40" s="52">
        <v>2510</v>
      </c>
      <c r="M40" s="52">
        <v>2147</v>
      </c>
      <c r="N40" s="52">
        <v>1908</v>
      </c>
      <c r="O40" s="52">
        <v>1730</v>
      </c>
      <c r="P40" s="52">
        <v>1609</v>
      </c>
      <c r="Q40" s="52">
        <v>1614</v>
      </c>
      <c r="R40" s="52">
        <v>1515</v>
      </c>
      <c r="S40" s="52">
        <v>1392</v>
      </c>
      <c r="T40" s="52">
        <v>1289</v>
      </c>
      <c r="U40" s="52">
        <v>1280</v>
      </c>
      <c r="V40" s="52">
        <v>1235</v>
      </c>
      <c r="W40" s="52">
        <v>1189</v>
      </c>
      <c r="DA40" s="63" t="s">
        <v>1074</v>
      </c>
    </row>
    <row r="41" spans="1:105" ht="12" customHeight="1" x14ac:dyDescent="0.25">
      <c r="A41" s="109" t="s">
        <v>120</v>
      </c>
      <c r="B41" s="36">
        <v>8036</v>
      </c>
      <c r="C41" s="36">
        <v>5970</v>
      </c>
      <c r="D41" s="36">
        <v>4896</v>
      </c>
      <c r="E41" s="36">
        <v>3802</v>
      </c>
      <c r="F41" s="36">
        <v>3449</v>
      </c>
      <c r="G41" s="36">
        <v>3645</v>
      </c>
      <c r="H41" s="36">
        <v>3901</v>
      </c>
      <c r="I41" s="36">
        <v>3863</v>
      </c>
      <c r="J41" s="36">
        <v>3685</v>
      </c>
      <c r="K41" s="36">
        <v>3521</v>
      </c>
      <c r="L41" s="36">
        <v>3154</v>
      </c>
      <c r="M41" s="36">
        <v>2576</v>
      </c>
      <c r="N41" s="36">
        <v>2505</v>
      </c>
      <c r="O41" s="36">
        <v>2463</v>
      </c>
      <c r="P41" s="36">
        <v>2460</v>
      </c>
      <c r="Q41" s="36">
        <v>2590</v>
      </c>
      <c r="R41" s="36">
        <v>2568</v>
      </c>
      <c r="S41" s="36">
        <v>2477</v>
      </c>
      <c r="T41" s="36">
        <v>2320</v>
      </c>
      <c r="U41" s="36">
        <v>2279</v>
      </c>
      <c r="V41" s="36">
        <v>2314</v>
      </c>
      <c r="W41" s="36">
        <v>2334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217353</v>
      </c>
      <c r="C43" s="120">
        <v>215363</v>
      </c>
      <c r="D43" s="120">
        <v>213196</v>
      </c>
      <c r="E43" s="120">
        <v>204278</v>
      </c>
      <c r="F43" s="120">
        <v>193278</v>
      </c>
      <c r="G43" s="120">
        <v>173097</v>
      </c>
      <c r="H43" s="120">
        <v>153750</v>
      </c>
      <c r="I43" s="120">
        <v>132892</v>
      </c>
      <c r="J43" s="120">
        <v>114388</v>
      </c>
      <c r="K43" s="120">
        <v>102512</v>
      </c>
      <c r="L43" s="120">
        <v>92340</v>
      </c>
      <c r="M43" s="120">
        <v>84497</v>
      </c>
      <c r="N43" s="120">
        <v>74698</v>
      </c>
      <c r="O43" s="120">
        <v>68018</v>
      </c>
      <c r="P43" s="120">
        <v>64187</v>
      </c>
      <c r="Q43" s="120">
        <v>65190</v>
      </c>
      <c r="R43" s="120">
        <v>65052</v>
      </c>
      <c r="S43" s="120">
        <v>62457</v>
      </c>
      <c r="T43" s="120">
        <v>56319</v>
      </c>
      <c r="U43" s="120">
        <v>47902</v>
      </c>
      <c r="V43" s="120">
        <v>42323</v>
      </c>
      <c r="W43" s="120">
        <v>36662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217353</v>
      </c>
      <c r="C45" s="52">
        <v>215363</v>
      </c>
      <c r="D45" s="52">
        <v>213196</v>
      </c>
      <c r="E45" s="52">
        <v>204278</v>
      </c>
      <c r="F45" s="52">
        <v>193278</v>
      </c>
      <c r="G45" s="52">
        <v>173097</v>
      </c>
      <c r="H45" s="52">
        <v>153750</v>
      </c>
      <c r="I45" s="52">
        <v>132892</v>
      </c>
      <c r="J45" s="52">
        <v>114388</v>
      </c>
      <c r="K45" s="52">
        <v>102512</v>
      </c>
      <c r="L45" s="52">
        <v>92340</v>
      </c>
      <c r="M45" s="52">
        <v>84497</v>
      </c>
      <c r="N45" s="52">
        <v>74698</v>
      </c>
      <c r="O45" s="52">
        <v>68018</v>
      </c>
      <c r="P45" s="52">
        <v>64187</v>
      </c>
      <c r="Q45" s="52">
        <v>65190</v>
      </c>
      <c r="R45" s="52">
        <v>65052</v>
      </c>
      <c r="S45" s="52">
        <v>62457</v>
      </c>
      <c r="T45" s="52">
        <v>56319</v>
      </c>
      <c r="U45" s="52">
        <v>47902</v>
      </c>
      <c r="V45" s="52">
        <v>42323</v>
      </c>
      <c r="W45" s="52">
        <v>36662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10342</v>
      </c>
      <c r="C48" s="52">
        <v>11469</v>
      </c>
      <c r="D48" s="52">
        <v>12443</v>
      </c>
      <c r="E48" s="52">
        <v>14182</v>
      </c>
      <c r="F48" s="52">
        <v>15567</v>
      </c>
      <c r="G48" s="52">
        <v>15196</v>
      </c>
      <c r="H48" s="52">
        <v>13760</v>
      </c>
      <c r="I48" s="52">
        <v>12470</v>
      </c>
      <c r="J48" s="52">
        <v>11390</v>
      </c>
      <c r="K48" s="52">
        <v>10084</v>
      </c>
      <c r="L48" s="52">
        <v>8589</v>
      </c>
      <c r="M48" s="52">
        <v>8876</v>
      </c>
      <c r="N48" s="52">
        <v>10123</v>
      </c>
      <c r="O48" s="52">
        <v>10164</v>
      </c>
      <c r="P48" s="52">
        <v>12524</v>
      </c>
      <c r="Q48" s="52">
        <v>13398</v>
      </c>
      <c r="R48" s="52">
        <v>16024</v>
      </c>
      <c r="S48" s="52">
        <v>17445</v>
      </c>
      <c r="T48" s="52">
        <v>16944</v>
      </c>
      <c r="U48" s="52">
        <v>14306</v>
      </c>
      <c r="V48" s="52">
        <v>11990</v>
      </c>
      <c r="W48" s="52">
        <v>10088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98509</v>
      </c>
      <c r="C50" s="52">
        <v>97554</v>
      </c>
      <c r="D50" s="52">
        <v>95880</v>
      </c>
      <c r="E50" s="52">
        <v>95510</v>
      </c>
      <c r="F50" s="52">
        <v>89737</v>
      </c>
      <c r="G50" s="52">
        <v>80491</v>
      </c>
      <c r="H50" s="52">
        <v>71011</v>
      </c>
      <c r="I50" s="52">
        <v>63039</v>
      </c>
      <c r="J50" s="52">
        <v>55610</v>
      </c>
      <c r="K50" s="52">
        <v>51203</v>
      </c>
      <c r="L50" s="52">
        <v>45932</v>
      </c>
      <c r="M50" s="52">
        <v>40473</v>
      </c>
      <c r="N50" s="52">
        <v>37184</v>
      </c>
      <c r="O50" s="52">
        <v>34897</v>
      </c>
      <c r="P50" s="52">
        <v>32141</v>
      </c>
      <c r="Q50" s="52">
        <v>29359</v>
      </c>
      <c r="R50" s="52">
        <v>26947</v>
      </c>
      <c r="S50" s="52">
        <v>26374</v>
      </c>
      <c r="T50" s="52">
        <v>24309</v>
      </c>
      <c r="U50" s="52">
        <v>20175</v>
      </c>
      <c r="V50" s="52">
        <v>16090</v>
      </c>
      <c r="W50" s="52">
        <v>14775</v>
      </c>
      <c r="DA50" s="63" t="s">
        <v>1078</v>
      </c>
    </row>
    <row r="51" spans="1:105" ht="12" customHeight="1" x14ac:dyDescent="0.25">
      <c r="A51" s="97" t="s">
        <v>137</v>
      </c>
      <c r="B51" s="52">
        <v>14</v>
      </c>
      <c r="C51" s="52">
        <v>16</v>
      </c>
      <c r="D51" s="52">
        <v>18</v>
      </c>
      <c r="E51" s="52">
        <v>27</v>
      </c>
      <c r="F51" s="52">
        <v>26</v>
      </c>
      <c r="G51" s="52">
        <v>25</v>
      </c>
      <c r="H51" s="52">
        <v>23</v>
      </c>
      <c r="I51" s="52">
        <v>26</v>
      </c>
      <c r="J51" s="52">
        <v>24</v>
      </c>
      <c r="K51" s="52">
        <v>33</v>
      </c>
      <c r="L51" s="52">
        <v>32</v>
      </c>
      <c r="M51" s="52">
        <v>29</v>
      </c>
      <c r="N51" s="52">
        <v>35</v>
      </c>
      <c r="O51" s="52">
        <v>40</v>
      </c>
      <c r="P51" s="52">
        <v>42</v>
      </c>
      <c r="Q51" s="52">
        <v>40</v>
      </c>
      <c r="R51" s="52">
        <v>37</v>
      </c>
      <c r="S51" s="52">
        <v>47</v>
      </c>
      <c r="T51" s="52">
        <v>48</v>
      </c>
      <c r="U51" s="52">
        <v>44</v>
      </c>
      <c r="V51" s="52">
        <v>38</v>
      </c>
      <c r="W51" s="52">
        <v>38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116976</v>
      </c>
      <c r="C54" s="52">
        <v>115709</v>
      </c>
      <c r="D54" s="52">
        <v>115009</v>
      </c>
      <c r="E54" s="52">
        <v>106189</v>
      </c>
      <c r="F54" s="52">
        <v>100905</v>
      </c>
      <c r="G54" s="52">
        <v>90028</v>
      </c>
      <c r="H54" s="52">
        <v>80131</v>
      </c>
      <c r="I54" s="52">
        <v>67450</v>
      </c>
      <c r="J54" s="52">
        <v>56727</v>
      </c>
      <c r="K54" s="52">
        <v>49019</v>
      </c>
      <c r="L54" s="52">
        <v>43808</v>
      </c>
      <c r="M54" s="52">
        <v>40763</v>
      </c>
      <c r="N54" s="52">
        <v>34146</v>
      </c>
      <c r="O54" s="52">
        <v>29638</v>
      </c>
      <c r="P54" s="52">
        <v>28547</v>
      </c>
      <c r="Q54" s="52">
        <v>31259</v>
      </c>
      <c r="R54" s="52">
        <v>32800</v>
      </c>
      <c r="S54" s="52">
        <v>30639</v>
      </c>
      <c r="T54" s="52">
        <v>26754</v>
      </c>
      <c r="U54" s="52">
        <v>22902</v>
      </c>
      <c r="V54" s="52">
        <v>21628</v>
      </c>
      <c r="W54" s="52">
        <v>18010</v>
      </c>
      <c r="DA54" s="63" t="s">
        <v>1080</v>
      </c>
    </row>
    <row r="55" spans="1:105" ht="12" customHeight="1" x14ac:dyDescent="0.25">
      <c r="A55" s="97" t="s">
        <v>121</v>
      </c>
      <c r="B55" s="52">
        <v>1854</v>
      </c>
      <c r="C55" s="52">
        <v>2084</v>
      </c>
      <c r="D55" s="52">
        <v>2289</v>
      </c>
      <c r="E55" s="52">
        <v>2552</v>
      </c>
      <c r="F55" s="52">
        <v>2610</v>
      </c>
      <c r="G55" s="52">
        <v>2553</v>
      </c>
      <c r="H55" s="52">
        <v>2585</v>
      </c>
      <c r="I55" s="52">
        <v>2377</v>
      </c>
      <c r="J55" s="52">
        <v>2027</v>
      </c>
      <c r="K55" s="52">
        <v>2257</v>
      </c>
      <c r="L55" s="52">
        <v>2568</v>
      </c>
      <c r="M55" s="52">
        <v>3232</v>
      </c>
      <c r="N55" s="52">
        <v>3333</v>
      </c>
      <c r="O55" s="52">
        <v>3443</v>
      </c>
      <c r="P55" s="52">
        <v>3457</v>
      </c>
      <c r="Q55" s="52">
        <v>4532</v>
      </c>
      <c r="R55" s="52">
        <v>5268</v>
      </c>
      <c r="S55" s="52">
        <v>5397</v>
      </c>
      <c r="T55" s="52">
        <v>5208</v>
      </c>
      <c r="U55" s="52">
        <v>4781</v>
      </c>
      <c r="V55" s="52">
        <v>4567</v>
      </c>
      <c r="W55" s="52">
        <v>3839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61554</v>
      </c>
      <c r="C59" s="52">
        <v>67087</v>
      </c>
      <c r="D59" s="52">
        <v>71041</v>
      </c>
      <c r="E59" s="52">
        <v>72739</v>
      </c>
      <c r="F59" s="52">
        <v>71401</v>
      </c>
      <c r="G59" s="52">
        <v>66001</v>
      </c>
      <c r="H59" s="52">
        <v>61541</v>
      </c>
      <c r="I59" s="52">
        <v>54657</v>
      </c>
      <c r="J59" s="52">
        <v>47773</v>
      </c>
      <c r="K59" s="52">
        <v>43299</v>
      </c>
      <c r="L59" s="52">
        <v>39959</v>
      </c>
      <c r="M59" s="52">
        <v>36666</v>
      </c>
      <c r="N59" s="52">
        <v>31565</v>
      </c>
      <c r="O59" s="52">
        <v>27990</v>
      </c>
      <c r="P59" s="52">
        <v>25862</v>
      </c>
      <c r="Q59" s="52">
        <v>25751</v>
      </c>
      <c r="R59" s="52">
        <v>25474</v>
      </c>
      <c r="S59" s="52">
        <v>23647</v>
      </c>
      <c r="T59" s="52">
        <v>20808</v>
      </c>
      <c r="U59" s="52">
        <v>17681</v>
      </c>
      <c r="V59" s="52">
        <v>15608</v>
      </c>
      <c r="W59" s="52">
        <v>13345</v>
      </c>
      <c r="DA59" s="63" t="s">
        <v>1082</v>
      </c>
    </row>
    <row r="60" spans="1:105" ht="12" customHeight="1" x14ac:dyDescent="0.25">
      <c r="A60" s="109" t="s">
        <v>120</v>
      </c>
      <c r="B60" s="36">
        <v>155799</v>
      </c>
      <c r="C60" s="36">
        <v>148276</v>
      </c>
      <c r="D60" s="36">
        <v>142155</v>
      </c>
      <c r="E60" s="36">
        <v>131539</v>
      </c>
      <c r="F60" s="36">
        <v>121877</v>
      </c>
      <c r="G60" s="36">
        <v>107096</v>
      </c>
      <c r="H60" s="36">
        <v>92209</v>
      </c>
      <c r="I60" s="36">
        <v>78235</v>
      </c>
      <c r="J60" s="36">
        <v>66615</v>
      </c>
      <c r="K60" s="36">
        <v>59213</v>
      </c>
      <c r="L60" s="36">
        <v>52381</v>
      </c>
      <c r="M60" s="36">
        <v>47831</v>
      </c>
      <c r="N60" s="36">
        <v>43133</v>
      </c>
      <c r="O60" s="36">
        <v>40028</v>
      </c>
      <c r="P60" s="36">
        <v>38325</v>
      </c>
      <c r="Q60" s="36">
        <v>39439</v>
      </c>
      <c r="R60" s="36">
        <v>39578</v>
      </c>
      <c r="S60" s="36">
        <v>38810</v>
      </c>
      <c r="T60" s="36">
        <v>35511</v>
      </c>
      <c r="U60" s="36">
        <v>30221</v>
      </c>
      <c r="V60" s="36">
        <v>26715</v>
      </c>
      <c r="W60" s="36">
        <v>23317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343057</v>
      </c>
      <c r="C62" s="120">
        <v>338206</v>
      </c>
      <c r="D62" s="120">
        <v>340326</v>
      </c>
      <c r="E62" s="120">
        <v>344966</v>
      </c>
      <c r="F62" s="120">
        <v>351737</v>
      </c>
      <c r="G62" s="120">
        <v>359952</v>
      </c>
      <c r="H62" s="120">
        <v>368737</v>
      </c>
      <c r="I62" s="120">
        <v>374297</v>
      </c>
      <c r="J62" s="120">
        <v>385351</v>
      </c>
      <c r="K62" s="120">
        <v>386072</v>
      </c>
      <c r="L62" s="120">
        <v>382395</v>
      </c>
      <c r="M62" s="120">
        <v>371783</v>
      </c>
      <c r="N62" s="120">
        <v>361408</v>
      </c>
      <c r="O62" s="120">
        <v>351457</v>
      </c>
      <c r="P62" s="120">
        <v>345033</v>
      </c>
      <c r="Q62" s="120">
        <v>340499</v>
      </c>
      <c r="R62" s="120">
        <v>345177</v>
      </c>
      <c r="S62" s="120">
        <v>354839</v>
      </c>
      <c r="T62" s="120">
        <v>365304</v>
      </c>
      <c r="U62" s="120">
        <v>374476</v>
      </c>
      <c r="V62" s="120">
        <v>381543</v>
      </c>
      <c r="W62" s="120">
        <v>387520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343057</v>
      </c>
      <c r="C64" s="52">
        <v>338206</v>
      </c>
      <c r="D64" s="52">
        <v>340326</v>
      </c>
      <c r="E64" s="52">
        <v>344966</v>
      </c>
      <c r="F64" s="52">
        <v>351737</v>
      </c>
      <c r="G64" s="52">
        <v>359952</v>
      </c>
      <c r="H64" s="52">
        <v>368737</v>
      </c>
      <c r="I64" s="52">
        <v>374297</v>
      </c>
      <c r="J64" s="52">
        <v>385351</v>
      </c>
      <c r="K64" s="52">
        <v>386072</v>
      </c>
      <c r="L64" s="52">
        <v>382395</v>
      </c>
      <c r="M64" s="52">
        <v>371783</v>
      </c>
      <c r="N64" s="52">
        <v>361408</v>
      </c>
      <c r="O64" s="52">
        <v>351457</v>
      </c>
      <c r="P64" s="52">
        <v>345033</v>
      </c>
      <c r="Q64" s="52">
        <v>340499</v>
      </c>
      <c r="R64" s="52">
        <v>345177</v>
      </c>
      <c r="S64" s="52">
        <v>354839</v>
      </c>
      <c r="T64" s="52">
        <v>365304</v>
      </c>
      <c r="U64" s="52">
        <v>374476</v>
      </c>
      <c r="V64" s="52">
        <v>381543</v>
      </c>
      <c r="W64" s="52">
        <v>387520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16324</v>
      </c>
      <c r="C67" s="52">
        <v>18011</v>
      </c>
      <c r="D67" s="52">
        <v>19789</v>
      </c>
      <c r="E67" s="52">
        <v>24352</v>
      </c>
      <c r="F67" s="52">
        <v>31605</v>
      </c>
      <c r="G67" s="52">
        <v>38455</v>
      </c>
      <c r="H67" s="52">
        <v>49649</v>
      </c>
      <c r="I67" s="52">
        <v>63049</v>
      </c>
      <c r="J67" s="52">
        <v>69681</v>
      </c>
      <c r="K67" s="52">
        <v>76085</v>
      </c>
      <c r="L67" s="52">
        <v>77069</v>
      </c>
      <c r="M67" s="52">
        <v>76877</v>
      </c>
      <c r="N67" s="52">
        <v>75490</v>
      </c>
      <c r="O67" s="52">
        <v>72828</v>
      </c>
      <c r="P67" s="52">
        <v>70159</v>
      </c>
      <c r="Q67" s="52">
        <v>67017</v>
      </c>
      <c r="R67" s="52">
        <v>67940</v>
      </c>
      <c r="S67" s="52">
        <v>72653</v>
      </c>
      <c r="T67" s="52">
        <v>80588</v>
      </c>
      <c r="U67" s="52">
        <v>88570</v>
      </c>
      <c r="V67" s="52">
        <v>97711</v>
      </c>
      <c r="W67" s="52">
        <v>110653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328153</v>
      </c>
      <c r="C69" s="52">
        <v>326372</v>
      </c>
      <c r="D69" s="52">
        <v>327441</v>
      </c>
      <c r="E69" s="52">
        <v>332958</v>
      </c>
      <c r="F69" s="52">
        <v>336094</v>
      </c>
      <c r="G69" s="52">
        <v>344559</v>
      </c>
      <c r="H69" s="52">
        <v>353636</v>
      </c>
      <c r="I69" s="52">
        <v>362270</v>
      </c>
      <c r="J69" s="52">
        <v>371663</v>
      </c>
      <c r="K69" s="52">
        <v>373763</v>
      </c>
      <c r="L69" s="52">
        <v>371171</v>
      </c>
      <c r="M69" s="52">
        <v>361333</v>
      </c>
      <c r="N69" s="52">
        <v>351334</v>
      </c>
      <c r="O69" s="52">
        <v>341218</v>
      </c>
      <c r="P69" s="52">
        <v>335385</v>
      </c>
      <c r="Q69" s="52">
        <v>330473</v>
      </c>
      <c r="R69" s="52">
        <v>335945</v>
      </c>
      <c r="S69" s="52">
        <v>344216</v>
      </c>
      <c r="T69" s="52">
        <v>353754</v>
      </c>
      <c r="U69" s="52">
        <v>362165</v>
      </c>
      <c r="V69" s="52">
        <v>372247</v>
      </c>
      <c r="W69" s="52">
        <v>376765</v>
      </c>
      <c r="DA69" s="63" t="s">
        <v>1086</v>
      </c>
    </row>
    <row r="70" spans="1:105" ht="12" customHeight="1" x14ac:dyDescent="0.25">
      <c r="A70" s="97" t="s">
        <v>133</v>
      </c>
      <c r="B70" s="52">
        <v>51</v>
      </c>
      <c r="C70" s="52">
        <v>58</v>
      </c>
      <c r="D70" s="52">
        <v>61</v>
      </c>
      <c r="E70" s="52">
        <v>90</v>
      </c>
      <c r="F70" s="52">
        <v>90</v>
      </c>
      <c r="G70" s="52">
        <v>104</v>
      </c>
      <c r="H70" s="52">
        <v>118</v>
      </c>
      <c r="I70" s="52">
        <v>151</v>
      </c>
      <c r="J70" s="52">
        <v>188</v>
      </c>
      <c r="K70" s="52">
        <v>231</v>
      </c>
      <c r="L70" s="52">
        <v>260</v>
      </c>
      <c r="M70" s="52">
        <v>303</v>
      </c>
      <c r="N70" s="52">
        <v>341</v>
      </c>
      <c r="O70" s="52">
        <v>390</v>
      </c>
      <c r="P70" s="52">
        <v>448</v>
      </c>
      <c r="Q70" s="52">
        <v>459</v>
      </c>
      <c r="R70" s="52">
        <v>521</v>
      </c>
      <c r="S70" s="52">
        <v>591</v>
      </c>
      <c r="T70" s="52">
        <v>655</v>
      </c>
      <c r="U70" s="52">
        <v>720</v>
      </c>
      <c r="V70" s="52">
        <v>770</v>
      </c>
      <c r="W70" s="52">
        <v>766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14621</v>
      </c>
      <c r="C73" s="52">
        <v>11592</v>
      </c>
      <c r="D73" s="52">
        <v>12593</v>
      </c>
      <c r="E73" s="52">
        <v>11646</v>
      </c>
      <c r="F73" s="52">
        <v>15160</v>
      </c>
      <c r="G73" s="52">
        <v>14870</v>
      </c>
      <c r="H73" s="52">
        <v>14530</v>
      </c>
      <c r="I73" s="52">
        <v>11500</v>
      </c>
      <c r="J73" s="52">
        <v>12917</v>
      </c>
      <c r="K73" s="52">
        <v>11542</v>
      </c>
      <c r="L73" s="52">
        <v>10417</v>
      </c>
      <c r="M73" s="52">
        <v>9462</v>
      </c>
      <c r="N73" s="52">
        <v>8854</v>
      </c>
      <c r="O73" s="52">
        <v>8805</v>
      </c>
      <c r="P73" s="52">
        <v>8110</v>
      </c>
      <c r="Q73" s="52">
        <v>8319</v>
      </c>
      <c r="R73" s="52">
        <v>7514</v>
      </c>
      <c r="S73" s="52">
        <v>8559</v>
      </c>
      <c r="T73" s="52">
        <v>9126</v>
      </c>
      <c r="U73" s="52">
        <v>9496</v>
      </c>
      <c r="V73" s="52">
        <v>6881</v>
      </c>
      <c r="W73" s="52">
        <v>8095</v>
      </c>
      <c r="DA73" s="63" t="s">
        <v>1088</v>
      </c>
    </row>
    <row r="74" spans="1:105" ht="12" customHeight="1" x14ac:dyDescent="0.25">
      <c r="A74" s="97" t="s">
        <v>121</v>
      </c>
      <c r="B74" s="52">
        <v>232</v>
      </c>
      <c r="C74" s="52">
        <v>184</v>
      </c>
      <c r="D74" s="52">
        <v>231</v>
      </c>
      <c r="E74" s="52">
        <v>272</v>
      </c>
      <c r="F74" s="52">
        <v>393</v>
      </c>
      <c r="G74" s="52">
        <v>419</v>
      </c>
      <c r="H74" s="52">
        <v>453</v>
      </c>
      <c r="I74" s="52">
        <v>376</v>
      </c>
      <c r="J74" s="52">
        <v>583</v>
      </c>
      <c r="K74" s="52">
        <v>536</v>
      </c>
      <c r="L74" s="52">
        <v>547</v>
      </c>
      <c r="M74" s="52">
        <v>685</v>
      </c>
      <c r="N74" s="52">
        <v>879</v>
      </c>
      <c r="O74" s="52">
        <v>1044</v>
      </c>
      <c r="P74" s="52">
        <v>1090</v>
      </c>
      <c r="Q74" s="52">
        <v>1248</v>
      </c>
      <c r="R74" s="52">
        <v>1197</v>
      </c>
      <c r="S74" s="52">
        <v>1473</v>
      </c>
      <c r="T74" s="52">
        <v>1769</v>
      </c>
      <c r="U74" s="52">
        <v>2095</v>
      </c>
      <c r="V74" s="52">
        <v>1645</v>
      </c>
      <c r="W74" s="52">
        <v>1894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232643</v>
      </c>
      <c r="C78" s="52">
        <v>247857</v>
      </c>
      <c r="D78" s="52">
        <v>258945</v>
      </c>
      <c r="E78" s="52">
        <v>272246</v>
      </c>
      <c r="F78" s="52">
        <v>280998</v>
      </c>
      <c r="G78" s="52">
        <v>287530</v>
      </c>
      <c r="H78" s="52">
        <v>292004</v>
      </c>
      <c r="I78" s="52">
        <v>300498</v>
      </c>
      <c r="J78" s="52">
        <v>307795</v>
      </c>
      <c r="K78" s="52">
        <v>326180</v>
      </c>
      <c r="L78" s="52">
        <v>332899</v>
      </c>
      <c r="M78" s="52">
        <v>331028</v>
      </c>
      <c r="N78" s="52">
        <v>322788</v>
      </c>
      <c r="O78" s="52">
        <v>313705</v>
      </c>
      <c r="P78" s="52">
        <v>307201</v>
      </c>
      <c r="Q78" s="52">
        <v>302254</v>
      </c>
      <c r="R78" s="52">
        <v>305604</v>
      </c>
      <c r="S78" s="52">
        <v>313823</v>
      </c>
      <c r="T78" s="52">
        <v>317837</v>
      </c>
      <c r="U78" s="52">
        <v>314118</v>
      </c>
      <c r="V78" s="52">
        <v>311482</v>
      </c>
      <c r="W78" s="52">
        <v>314591</v>
      </c>
      <c r="DA78" s="63" t="s">
        <v>1090</v>
      </c>
    </row>
    <row r="79" spans="1:105" ht="12" customHeight="1" x14ac:dyDescent="0.25">
      <c r="A79" s="109" t="s">
        <v>120</v>
      </c>
      <c r="B79" s="36">
        <v>110414</v>
      </c>
      <c r="C79" s="36">
        <v>90349</v>
      </c>
      <c r="D79" s="36">
        <v>81381</v>
      </c>
      <c r="E79" s="36">
        <v>72720</v>
      </c>
      <c r="F79" s="36">
        <v>70739</v>
      </c>
      <c r="G79" s="36">
        <v>72422</v>
      </c>
      <c r="H79" s="36">
        <v>76733</v>
      </c>
      <c r="I79" s="36">
        <v>73799</v>
      </c>
      <c r="J79" s="36">
        <v>77556</v>
      </c>
      <c r="K79" s="36">
        <v>59892</v>
      </c>
      <c r="L79" s="36">
        <v>49496</v>
      </c>
      <c r="M79" s="36">
        <v>40755</v>
      </c>
      <c r="N79" s="36">
        <v>38620</v>
      </c>
      <c r="O79" s="36">
        <v>37752</v>
      </c>
      <c r="P79" s="36">
        <v>37832</v>
      </c>
      <c r="Q79" s="36">
        <v>38245</v>
      </c>
      <c r="R79" s="36">
        <v>39573</v>
      </c>
      <c r="S79" s="36">
        <v>41016</v>
      </c>
      <c r="T79" s="36">
        <v>47467</v>
      </c>
      <c r="U79" s="36">
        <v>60358</v>
      </c>
      <c r="V79" s="36">
        <v>70061</v>
      </c>
      <c r="W79" s="36">
        <v>72929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793308</v>
      </c>
      <c r="C81" s="120">
        <v>785704</v>
      </c>
      <c r="D81" s="120">
        <v>787749</v>
      </c>
      <c r="E81" s="120">
        <v>789943</v>
      </c>
      <c r="F81" s="120">
        <v>789965</v>
      </c>
      <c r="G81" s="120">
        <v>798475</v>
      </c>
      <c r="H81" s="120">
        <v>807028</v>
      </c>
      <c r="I81" s="120">
        <v>819107</v>
      </c>
      <c r="J81" s="120">
        <v>825810</v>
      </c>
      <c r="K81" s="120">
        <v>838532</v>
      </c>
      <c r="L81" s="120">
        <v>856136</v>
      </c>
      <c r="M81" s="120">
        <v>880669</v>
      </c>
      <c r="N81" s="120">
        <v>909162</v>
      </c>
      <c r="O81" s="120">
        <v>932909</v>
      </c>
      <c r="P81" s="120">
        <v>948012</v>
      </c>
      <c r="Q81" s="120">
        <v>955124</v>
      </c>
      <c r="R81" s="120">
        <v>942124</v>
      </c>
      <c r="S81" s="120">
        <v>933997</v>
      </c>
      <c r="T81" s="120">
        <v>918517</v>
      </c>
      <c r="U81" s="120">
        <v>908598</v>
      </c>
      <c r="V81" s="120">
        <v>908387</v>
      </c>
      <c r="W81" s="120">
        <v>902754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793308</v>
      </c>
      <c r="C83" s="52">
        <v>785704</v>
      </c>
      <c r="D83" s="52">
        <v>787749</v>
      </c>
      <c r="E83" s="52">
        <v>789943</v>
      </c>
      <c r="F83" s="52">
        <v>789965</v>
      </c>
      <c r="G83" s="52">
        <v>798475</v>
      </c>
      <c r="H83" s="52">
        <v>807028</v>
      </c>
      <c r="I83" s="52">
        <v>819107</v>
      </c>
      <c r="J83" s="52">
        <v>825810</v>
      </c>
      <c r="K83" s="52">
        <v>838532</v>
      </c>
      <c r="L83" s="52">
        <v>856136</v>
      </c>
      <c r="M83" s="52">
        <v>880669</v>
      </c>
      <c r="N83" s="52">
        <v>909162</v>
      </c>
      <c r="O83" s="52">
        <v>932909</v>
      </c>
      <c r="P83" s="52">
        <v>948012</v>
      </c>
      <c r="Q83" s="52">
        <v>955124</v>
      </c>
      <c r="R83" s="52">
        <v>942124</v>
      </c>
      <c r="S83" s="52">
        <v>933997</v>
      </c>
      <c r="T83" s="52">
        <v>918517</v>
      </c>
      <c r="U83" s="52">
        <v>908598</v>
      </c>
      <c r="V83" s="52">
        <v>908387</v>
      </c>
      <c r="W83" s="52">
        <v>902754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37748</v>
      </c>
      <c r="C86" s="52">
        <v>41846</v>
      </c>
      <c r="D86" s="52">
        <v>45857</v>
      </c>
      <c r="E86" s="52">
        <v>55808</v>
      </c>
      <c r="F86" s="52">
        <v>69744</v>
      </c>
      <c r="G86" s="52">
        <v>82237</v>
      </c>
      <c r="H86" s="52">
        <v>103373</v>
      </c>
      <c r="I86" s="52">
        <v>131199</v>
      </c>
      <c r="J86" s="52">
        <v>145497</v>
      </c>
      <c r="K86" s="52">
        <v>157487</v>
      </c>
      <c r="L86" s="52">
        <v>165361</v>
      </c>
      <c r="M86" s="52">
        <v>174054</v>
      </c>
      <c r="N86" s="52">
        <v>185962</v>
      </c>
      <c r="O86" s="52">
        <v>195299</v>
      </c>
      <c r="P86" s="52">
        <v>204324</v>
      </c>
      <c r="Q86" s="52">
        <v>214068</v>
      </c>
      <c r="R86" s="52">
        <v>221340</v>
      </c>
      <c r="S86" s="52">
        <v>220813</v>
      </c>
      <c r="T86" s="52">
        <v>220845</v>
      </c>
      <c r="U86" s="52">
        <v>216922</v>
      </c>
      <c r="V86" s="52">
        <v>219353</v>
      </c>
      <c r="W86" s="52">
        <v>231843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120532</v>
      </c>
      <c r="C88" s="52">
        <v>120294</v>
      </c>
      <c r="D88" s="52">
        <v>122880</v>
      </c>
      <c r="E88" s="52">
        <v>126817</v>
      </c>
      <c r="F88" s="52">
        <v>128533</v>
      </c>
      <c r="G88" s="52">
        <v>130452</v>
      </c>
      <c r="H88" s="52">
        <v>131831</v>
      </c>
      <c r="I88" s="52">
        <v>138725</v>
      </c>
      <c r="J88" s="52">
        <v>144859</v>
      </c>
      <c r="K88" s="52">
        <v>156304</v>
      </c>
      <c r="L88" s="52">
        <v>165700</v>
      </c>
      <c r="M88" s="52">
        <v>174380</v>
      </c>
      <c r="N88" s="52">
        <v>176212</v>
      </c>
      <c r="O88" s="52">
        <v>174074</v>
      </c>
      <c r="P88" s="52">
        <v>169662</v>
      </c>
      <c r="Q88" s="52">
        <v>163378</v>
      </c>
      <c r="R88" s="52">
        <v>155023</v>
      </c>
      <c r="S88" s="52">
        <v>143040</v>
      </c>
      <c r="T88" s="52">
        <v>131910</v>
      </c>
      <c r="U88" s="52">
        <v>122362</v>
      </c>
      <c r="V88" s="52">
        <v>116365</v>
      </c>
      <c r="W88" s="52">
        <v>113177</v>
      </c>
      <c r="DA88" s="63" t="s">
        <v>1094</v>
      </c>
    </row>
    <row r="89" spans="1:105" ht="12" customHeight="1" x14ac:dyDescent="0.25">
      <c r="A89" s="97" t="s">
        <v>131</v>
      </c>
      <c r="B89" s="52">
        <v>18</v>
      </c>
      <c r="C89" s="52">
        <v>22</v>
      </c>
      <c r="D89" s="52">
        <v>22</v>
      </c>
      <c r="E89" s="52">
        <v>37</v>
      </c>
      <c r="F89" s="52">
        <v>35</v>
      </c>
      <c r="G89" s="52">
        <v>37</v>
      </c>
      <c r="H89" s="52">
        <v>40</v>
      </c>
      <c r="I89" s="52">
        <v>61</v>
      </c>
      <c r="J89" s="52">
        <v>68</v>
      </c>
      <c r="K89" s="52">
        <v>96</v>
      </c>
      <c r="L89" s="52">
        <v>117</v>
      </c>
      <c r="M89" s="52">
        <v>149</v>
      </c>
      <c r="N89" s="52">
        <v>175</v>
      </c>
      <c r="O89" s="52">
        <v>198</v>
      </c>
      <c r="P89" s="52">
        <v>223</v>
      </c>
      <c r="Q89" s="52">
        <v>233</v>
      </c>
      <c r="R89" s="52">
        <v>250</v>
      </c>
      <c r="S89" s="52">
        <v>238</v>
      </c>
      <c r="T89" s="52">
        <v>238</v>
      </c>
      <c r="U89" s="52">
        <v>233</v>
      </c>
      <c r="V89" s="52">
        <v>235</v>
      </c>
      <c r="W89" s="52">
        <v>217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26644</v>
      </c>
      <c r="C92" s="52">
        <v>27185</v>
      </c>
      <c r="D92" s="52">
        <v>28300</v>
      </c>
      <c r="E92" s="52">
        <v>29429</v>
      </c>
      <c r="F92" s="52">
        <v>29719</v>
      </c>
      <c r="G92" s="52">
        <v>29575</v>
      </c>
      <c r="H92" s="52">
        <v>30063</v>
      </c>
      <c r="I92" s="52">
        <v>30540</v>
      </c>
      <c r="J92" s="52">
        <v>30567</v>
      </c>
      <c r="K92" s="52">
        <v>30777</v>
      </c>
      <c r="L92" s="52">
        <v>30823</v>
      </c>
      <c r="M92" s="52">
        <v>30728</v>
      </c>
      <c r="N92" s="52">
        <v>28633</v>
      </c>
      <c r="O92" s="52">
        <v>27429</v>
      </c>
      <c r="P92" s="52">
        <v>26384</v>
      </c>
      <c r="Q92" s="52">
        <v>26361</v>
      </c>
      <c r="R92" s="52">
        <v>26218</v>
      </c>
      <c r="S92" s="52">
        <v>25925</v>
      </c>
      <c r="T92" s="52">
        <v>25289</v>
      </c>
      <c r="U92" s="52">
        <v>24854</v>
      </c>
      <c r="V92" s="52">
        <v>24101</v>
      </c>
      <c r="W92" s="52">
        <v>23089</v>
      </c>
      <c r="DA92" s="63" t="s">
        <v>1096</v>
      </c>
    </row>
    <row r="93" spans="1:105" ht="12" customHeight="1" x14ac:dyDescent="0.25">
      <c r="A93" s="97" t="s">
        <v>123</v>
      </c>
      <c r="B93" s="52">
        <v>4</v>
      </c>
      <c r="C93" s="52">
        <v>5</v>
      </c>
      <c r="D93" s="52">
        <v>5</v>
      </c>
      <c r="E93" s="52">
        <v>9</v>
      </c>
      <c r="F93" s="52">
        <v>9</v>
      </c>
      <c r="G93" s="52">
        <v>10</v>
      </c>
      <c r="H93" s="52">
        <v>11</v>
      </c>
      <c r="I93" s="52">
        <v>14</v>
      </c>
      <c r="J93" s="52">
        <v>16</v>
      </c>
      <c r="K93" s="52">
        <v>23</v>
      </c>
      <c r="L93" s="52">
        <v>25</v>
      </c>
      <c r="M93" s="52">
        <v>27</v>
      </c>
      <c r="N93" s="52">
        <v>28</v>
      </c>
      <c r="O93" s="52">
        <v>33</v>
      </c>
      <c r="P93" s="52">
        <v>33</v>
      </c>
      <c r="Q93" s="52">
        <v>38</v>
      </c>
      <c r="R93" s="52">
        <v>41</v>
      </c>
      <c r="S93" s="52">
        <v>43</v>
      </c>
      <c r="T93" s="52">
        <v>44</v>
      </c>
      <c r="U93" s="52">
        <v>51</v>
      </c>
      <c r="V93" s="52">
        <v>49</v>
      </c>
      <c r="W93" s="52">
        <v>47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636027</v>
      </c>
      <c r="C96" s="52">
        <v>626931</v>
      </c>
      <c r="D96" s="52">
        <v>624134</v>
      </c>
      <c r="E96" s="52">
        <v>617441</v>
      </c>
      <c r="F96" s="52">
        <v>614430</v>
      </c>
      <c r="G96" s="52">
        <v>619465</v>
      </c>
      <c r="H96" s="52">
        <v>623901</v>
      </c>
      <c r="I96" s="52">
        <v>622533</v>
      </c>
      <c r="J96" s="52">
        <v>617781</v>
      </c>
      <c r="K96" s="52">
        <v>612290</v>
      </c>
      <c r="L96" s="52">
        <v>615203</v>
      </c>
      <c r="M96" s="52">
        <v>620487</v>
      </c>
      <c r="N96" s="52">
        <v>638935</v>
      </c>
      <c r="O96" s="52">
        <v>653532</v>
      </c>
      <c r="P96" s="52">
        <v>661099</v>
      </c>
      <c r="Q96" s="52">
        <v>662901</v>
      </c>
      <c r="R96" s="52">
        <v>652542</v>
      </c>
      <c r="S96" s="52">
        <v>649208</v>
      </c>
      <c r="T96" s="52">
        <v>636424</v>
      </c>
      <c r="U96" s="52">
        <v>625640</v>
      </c>
      <c r="V96" s="52">
        <v>631409</v>
      </c>
      <c r="W96" s="52">
        <v>629441</v>
      </c>
      <c r="DA96" s="63" t="s">
        <v>1098</v>
      </c>
    </row>
    <row r="97" spans="1:105" ht="12" customHeight="1" x14ac:dyDescent="0.25">
      <c r="A97" s="97" t="s">
        <v>121</v>
      </c>
      <c r="B97" s="52">
        <v>10083</v>
      </c>
      <c r="C97" s="52">
        <v>11267</v>
      </c>
      <c r="D97" s="52">
        <v>12408</v>
      </c>
      <c r="E97" s="52">
        <v>16210</v>
      </c>
      <c r="F97" s="52">
        <v>17239</v>
      </c>
      <c r="G97" s="52">
        <v>18936</v>
      </c>
      <c r="H97" s="52">
        <v>21182</v>
      </c>
      <c r="I97" s="52">
        <v>27234</v>
      </c>
      <c r="J97" s="52">
        <v>32519</v>
      </c>
      <c r="K97" s="52">
        <v>39042</v>
      </c>
      <c r="L97" s="52">
        <v>44268</v>
      </c>
      <c r="M97" s="52">
        <v>54898</v>
      </c>
      <c r="N97" s="52">
        <v>65179</v>
      </c>
      <c r="O97" s="52">
        <v>77643</v>
      </c>
      <c r="P97" s="52">
        <v>90611</v>
      </c>
      <c r="Q97" s="52">
        <v>102213</v>
      </c>
      <c r="R97" s="52">
        <v>108050</v>
      </c>
      <c r="S97" s="52">
        <v>115543</v>
      </c>
      <c r="T97" s="52">
        <v>124612</v>
      </c>
      <c r="U97" s="52">
        <v>135458</v>
      </c>
      <c r="V97" s="52">
        <v>136228</v>
      </c>
      <c r="W97" s="52">
        <v>136783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115962</v>
      </c>
      <c r="C101" s="52">
        <v>120499</v>
      </c>
      <c r="D101" s="52">
        <v>123025</v>
      </c>
      <c r="E101" s="52">
        <v>126064</v>
      </c>
      <c r="F101" s="52">
        <v>128237</v>
      </c>
      <c r="G101" s="52">
        <v>128826</v>
      </c>
      <c r="H101" s="52">
        <v>129853</v>
      </c>
      <c r="I101" s="52">
        <v>131784</v>
      </c>
      <c r="J101" s="52">
        <v>132394</v>
      </c>
      <c r="K101" s="52">
        <v>141640</v>
      </c>
      <c r="L101" s="52">
        <v>150837</v>
      </c>
      <c r="M101" s="52">
        <v>162412</v>
      </c>
      <c r="N101" s="52">
        <v>170625</v>
      </c>
      <c r="O101" s="52">
        <v>171888</v>
      </c>
      <c r="P101" s="52">
        <v>172255</v>
      </c>
      <c r="Q101" s="52">
        <v>166694</v>
      </c>
      <c r="R101" s="52">
        <v>158161</v>
      </c>
      <c r="S101" s="52">
        <v>143836</v>
      </c>
      <c r="T101" s="52">
        <v>133473</v>
      </c>
      <c r="U101" s="52">
        <v>126995</v>
      </c>
      <c r="V101" s="52">
        <v>129479</v>
      </c>
      <c r="W101" s="52">
        <v>131304</v>
      </c>
      <c r="DA101" s="63" t="s">
        <v>1100</v>
      </c>
    </row>
    <row r="102" spans="1:105" ht="12" customHeight="1" x14ac:dyDescent="0.25">
      <c r="A102" s="97" t="s">
        <v>50</v>
      </c>
      <c r="B102" s="52">
        <v>191824</v>
      </c>
      <c r="C102" s="52">
        <v>206251</v>
      </c>
      <c r="D102" s="52">
        <v>221258</v>
      </c>
      <c r="E102" s="52">
        <v>238738</v>
      </c>
      <c r="F102" s="52">
        <v>246388</v>
      </c>
      <c r="G102" s="52">
        <v>253628</v>
      </c>
      <c r="H102" s="52">
        <v>265878</v>
      </c>
      <c r="I102" s="52">
        <v>281102</v>
      </c>
      <c r="J102" s="52">
        <v>302317</v>
      </c>
      <c r="K102" s="52">
        <v>312976</v>
      </c>
      <c r="L102" s="52">
        <v>323341</v>
      </c>
      <c r="M102" s="52">
        <v>327121</v>
      </c>
      <c r="N102" s="52">
        <v>316766</v>
      </c>
      <c r="O102" s="52">
        <v>312153</v>
      </c>
      <c r="P102" s="52">
        <v>304250</v>
      </c>
      <c r="Q102" s="52">
        <v>301659</v>
      </c>
      <c r="R102" s="52">
        <v>296354</v>
      </c>
      <c r="S102" s="52">
        <v>291858</v>
      </c>
      <c r="T102" s="52">
        <v>285517</v>
      </c>
      <c r="U102" s="52">
        <v>282088</v>
      </c>
      <c r="V102" s="52">
        <v>273770</v>
      </c>
      <c r="W102" s="52">
        <v>263075</v>
      </c>
      <c r="DA102" s="63" t="s">
        <v>1101</v>
      </c>
    </row>
    <row r="103" spans="1:105" ht="12" customHeight="1" x14ac:dyDescent="0.25">
      <c r="A103" s="109" t="s">
        <v>120</v>
      </c>
      <c r="B103" s="36">
        <v>485522</v>
      </c>
      <c r="C103" s="36">
        <v>458954</v>
      </c>
      <c r="D103" s="36">
        <v>443466</v>
      </c>
      <c r="E103" s="36">
        <v>425141</v>
      </c>
      <c r="F103" s="36">
        <v>415340</v>
      </c>
      <c r="G103" s="36">
        <v>416021</v>
      </c>
      <c r="H103" s="36">
        <v>411297</v>
      </c>
      <c r="I103" s="36">
        <v>406221</v>
      </c>
      <c r="J103" s="36">
        <v>391099</v>
      </c>
      <c r="K103" s="36">
        <v>383916</v>
      </c>
      <c r="L103" s="36">
        <v>381958</v>
      </c>
      <c r="M103" s="36">
        <v>391136</v>
      </c>
      <c r="N103" s="36">
        <v>421771</v>
      </c>
      <c r="O103" s="36">
        <v>448868</v>
      </c>
      <c r="P103" s="36">
        <v>471507</v>
      </c>
      <c r="Q103" s="36">
        <v>486771</v>
      </c>
      <c r="R103" s="36">
        <v>487609</v>
      </c>
      <c r="S103" s="36">
        <v>498303</v>
      </c>
      <c r="T103" s="36">
        <v>499527</v>
      </c>
      <c r="U103" s="36">
        <v>499515</v>
      </c>
      <c r="V103" s="36">
        <v>505138</v>
      </c>
      <c r="W103" s="36">
        <v>508375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195962</v>
      </c>
      <c r="C124" s="120">
        <v>186366</v>
      </c>
      <c r="D124" s="120">
        <v>176741</v>
      </c>
      <c r="E124" s="120">
        <v>172031</v>
      </c>
      <c r="F124" s="120">
        <v>166467</v>
      </c>
      <c r="G124" s="120">
        <v>161453</v>
      </c>
      <c r="H124" s="120">
        <v>156495</v>
      </c>
      <c r="I124" s="120">
        <v>152961</v>
      </c>
      <c r="J124" s="120">
        <v>149939</v>
      </c>
      <c r="K124" s="120">
        <v>146566</v>
      </c>
      <c r="L124" s="120">
        <v>142408</v>
      </c>
      <c r="M124" s="120">
        <v>138554</v>
      </c>
      <c r="N124" s="120">
        <v>133488</v>
      </c>
      <c r="O124" s="120">
        <v>129150</v>
      </c>
      <c r="P124" s="120">
        <v>123616</v>
      </c>
      <c r="Q124" s="120">
        <v>118767</v>
      </c>
      <c r="R124" s="120">
        <v>115766</v>
      </c>
      <c r="S124" s="120">
        <v>113764</v>
      </c>
      <c r="T124" s="120">
        <v>112595</v>
      </c>
      <c r="U124" s="120">
        <v>112148</v>
      </c>
      <c r="V124" s="120">
        <v>112207</v>
      </c>
      <c r="W124" s="120">
        <v>111627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195962</v>
      </c>
      <c r="C126" s="52">
        <v>186366</v>
      </c>
      <c r="D126" s="52">
        <v>176741</v>
      </c>
      <c r="E126" s="52">
        <v>172031</v>
      </c>
      <c r="F126" s="52">
        <v>166467</v>
      </c>
      <c r="G126" s="52">
        <v>161453</v>
      </c>
      <c r="H126" s="52">
        <v>156495</v>
      </c>
      <c r="I126" s="52">
        <v>152961</v>
      </c>
      <c r="J126" s="52">
        <v>149939</v>
      </c>
      <c r="K126" s="52">
        <v>146566</v>
      </c>
      <c r="L126" s="52">
        <v>142408</v>
      </c>
      <c r="M126" s="52">
        <v>138554</v>
      </c>
      <c r="N126" s="52">
        <v>133488</v>
      </c>
      <c r="O126" s="52">
        <v>129150</v>
      </c>
      <c r="P126" s="52">
        <v>123616</v>
      </c>
      <c r="Q126" s="52">
        <v>118767</v>
      </c>
      <c r="R126" s="52">
        <v>115766</v>
      </c>
      <c r="S126" s="52">
        <v>113764</v>
      </c>
      <c r="T126" s="52">
        <v>112595</v>
      </c>
      <c r="U126" s="52">
        <v>112148</v>
      </c>
      <c r="V126" s="52">
        <v>112207</v>
      </c>
      <c r="W126" s="52">
        <v>111627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9324</v>
      </c>
      <c r="C129" s="52">
        <v>9923</v>
      </c>
      <c r="D129" s="52">
        <v>10374</v>
      </c>
      <c r="E129" s="52">
        <v>10951</v>
      </c>
      <c r="F129" s="52">
        <v>12334</v>
      </c>
      <c r="G129" s="52">
        <v>13769</v>
      </c>
      <c r="H129" s="52">
        <v>16332</v>
      </c>
      <c r="I129" s="52">
        <v>20298</v>
      </c>
      <c r="J129" s="52">
        <v>22790</v>
      </c>
      <c r="K129" s="52">
        <v>25012</v>
      </c>
      <c r="L129" s="52">
        <v>26186</v>
      </c>
      <c r="M129" s="52">
        <v>27283</v>
      </c>
      <c r="N129" s="52">
        <v>28436</v>
      </c>
      <c r="O129" s="52">
        <v>27921</v>
      </c>
      <c r="P129" s="52">
        <v>27652</v>
      </c>
      <c r="Q129" s="52">
        <v>24882</v>
      </c>
      <c r="R129" s="52">
        <v>22608</v>
      </c>
      <c r="S129" s="52">
        <v>21309</v>
      </c>
      <c r="T129" s="52">
        <v>21466</v>
      </c>
      <c r="U129" s="52">
        <v>21574</v>
      </c>
      <c r="V129" s="52">
        <v>23194</v>
      </c>
      <c r="W129" s="52">
        <v>26565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120218</v>
      </c>
      <c r="C131" s="52">
        <v>118033</v>
      </c>
      <c r="D131" s="52">
        <v>116299</v>
      </c>
      <c r="E131" s="52">
        <v>116184</v>
      </c>
      <c r="F131" s="52">
        <v>111946</v>
      </c>
      <c r="G131" s="52">
        <v>108873</v>
      </c>
      <c r="H131" s="52">
        <v>105083</v>
      </c>
      <c r="I131" s="52">
        <v>105719</v>
      </c>
      <c r="J131" s="52">
        <v>106370</v>
      </c>
      <c r="K131" s="52">
        <v>108290</v>
      </c>
      <c r="L131" s="52">
        <v>107764</v>
      </c>
      <c r="M131" s="52">
        <v>106322</v>
      </c>
      <c r="N131" s="52">
        <v>106749</v>
      </c>
      <c r="O131" s="52">
        <v>105794</v>
      </c>
      <c r="P131" s="52">
        <v>99845</v>
      </c>
      <c r="Q131" s="52">
        <v>90736</v>
      </c>
      <c r="R131" s="52">
        <v>81894</v>
      </c>
      <c r="S131" s="52">
        <v>75658</v>
      </c>
      <c r="T131" s="52">
        <v>71207</v>
      </c>
      <c r="U131" s="52">
        <v>66936</v>
      </c>
      <c r="V131" s="52">
        <v>63804</v>
      </c>
      <c r="W131" s="52">
        <v>63179</v>
      </c>
      <c r="DA131" s="63" t="s">
        <v>1113</v>
      </c>
    </row>
    <row r="132" spans="1:105" ht="12" customHeight="1" x14ac:dyDescent="0.25">
      <c r="A132" s="97" t="s">
        <v>127</v>
      </c>
      <c r="B132" s="52">
        <v>17</v>
      </c>
      <c r="C132" s="52">
        <v>21</v>
      </c>
      <c r="D132" s="52">
        <v>21</v>
      </c>
      <c r="E132" s="52">
        <v>32</v>
      </c>
      <c r="F132" s="52">
        <v>31</v>
      </c>
      <c r="G132" s="52">
        <v>31</v>
      </c>
      <c r="H132" s="52">
        <v>33</v>
      </c>
      <c r="I132" s="52">
        <v>43</v>
      </c>
      <c r="J132" s="52">
        <v>50</v>
      </c>
      <c r="K132" s="52">
        <v>67</v>
      </c>
      <c r="L132" s="52">
        <v>75</v>
      </c>
      <c r="M132" s="52">
        <v>83</v>
      </c>
      <c r="N132" s="52">
        <v>104</v>
      </c>
      <c r="O132" s="52">
        <v>127</v>
      </c>
      <c r="P132" s="52">
        <v>133</v>
      </c>
      <c r="Q132" s="52">
        <v>125</v>
      </c>
      <c r="R132" s="52">
        <v>122</v>
      </c>
      <c r="S132" s="52">
        <v>124</v>
      </c>
      <c r="T132" s="52">
        <v>129</v>
      </c>
      <c r="U132" s="52">
        <v>127</v>
      </c>
      <c r="V132" s="52">
        <v>123</v>
      </c>
      <c r="W132" s="52">
        <v>124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74545</v>
      </c>
      <c r="C135" s="52">
        <v>67184</v>
      </c>
      <c r="D135" s="52">
        <v>59369</v>
      </c>
      <c r="E135" s="52">
        <v>54553</v>
      </c>
      <c r="F135" s="52">
        <v>53137</v>
      </c>
      <c r="G135" s="52">
        <v>51078</v>
      </c>
      <c r="H135" s="52">
        <v>49719</v>
      </c>
      <c r="I135" s="52">
        <v>45419</v>
      </c>
      <c r="J135" s="52">
        <v>41826</v>
      </c>
      <c r="K135" s="52">
        <v>36622</v>
      </c>
      <c r="L135" s="52">
        <v>32946</v>
      </c>
      <c r="M135" s="52">
        <v>30081</v>
      </c>
      <c r="N135" s="52">
        <v>24520</v>
      </c>
      <c r="O135" s="52">
        <v>20890</v>
      </c>
      <c r="P135" s="52">
        <v>20616</v>
      </c>
      <c r="Q135" s="52">
        <v>23846</v>
      </c>
      <c r="R135" s="52">
        <v>28584</v>
      </c>
      <c r="S135" s="52">
        <v>31932</v>
      </c>
      <c r="T135" s="52">
        <v>34216</v>
      </c>
      <c r="U135" s="52">
        <v>36804</v>
      </c>
      <c r="V135" s="52">
        <v>39615</v>
      </c>
      <c r="W135" s="52">
        <v>39668</v>
      </c>
      <c r="DA135" s="63" t="s">
        <v>1115</v>
      </c>
    </row>
    <row r="136" spans="1:105" ht="12" customHeight="1" x14ac:dyDescent="0.25">
      <c r="A136" s="97" t="s">
        <v>121</v>
      </c>
      <c r="B136" s="52">
        <v>1182</v>
      </c>
      <c r="C136" s="52">
        <v>1128</v>
      </c>
      <c r="D136" s="52">
        <v>1052</v>
      </c>
      <c r="E136" s="52">
        <v>1262</v>
      </c>
      <c r="F136" s="52">
        <v>1353</v>
      </c>
      <c r="G136" s="52">
        <v>1471</v>
      </c>
      <c r="H136" s="52">
        <v>1660</v>
      </c>
      <c r="I136" s="52">
        <v>1780</v>
      </c>
      <c r="J136" s="52">
        <v>1693</v>
      </c>
      <c r="K136" s="52">
        <v>1587</v>
      </c>
      <c r="L136" s="52">
        <v>1623</v>
      </c>
      <c r="M136" s="52">
        <v>2068</v>
      </c>
      <c r="N136" s="52">
        <v>2115</v>
      </c>
      <c r="O136" s="52">
        <v>2339</v>
      </c>
      <c r="P136" s="52">
        <v>3022</v>
      </c>
      <c r="Q136" s="52">
        <v>4060</v>
      </c>
      <c r="R136" s="52">
        <v>5166</v>
      </c>
      <c r="S136" s="52">
        <v>6050</v>
      </c>
      <c r="T136" s="52">
        <v>7043</v>
      </c>
      <c r="U136" s="52">
        <v>8281</v>
      </c>
      <c r="V136" s="52">
        <v>8665</v>
      </c>
      <c r="W136" s="52">
        <v>8656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55496</v>
      </c>
      <c r="C140" s="52">
        <v>56788</v>
      </c>
      <c r="D140" s="52">
        <v>57080</v>
      </c>
      <c r="E140" s="52">
        <v>60117</v>
      </c>
      <c r="F140" s="52">
        <v>60547</v>
      </c>
      <c r="G140" s="52">
        <v>60260</v>
      </c>
      <c r="H140" s="52">
        <v>61151</v>
      </c>
      <c r="I140" s="52">
        <v>62306</v>
      </c>
      <c r="J140" s="52">
        <v>64628</v>
      </c>
      <c r="K140" s="52">
        <v>64885</v>
      </c>
      <c r="L140" s="52">
        <v>64390</v>
      </c>
      <c r="M140" s="52">
        <v>62602</v>
      </c>
      <c r="N140" s="52">
        <v>57762</v>
      </c>
      <c r="O140" s="52">
        <v>53863</v>
      </c>
      <c r="P140" s="52">
        <v>49704</v>
      </c>
      <c r="Q140" s="52">
        <v>46179</v>
      </c>
      <c r="R140" s="52">
        <v>44078</v>
      </c>
      <c r="S140" s="52">
        <v>42091</v>
      </c>
      <c r="T140" s="52">
        <v>40883</v>
      </c>
      <c r="U140" s="52">
        <v>40324</v>
      </c>
      <c r="V140" s="52">
        <v>39307</v>
      </c>
      <c r="W140" s="52">
        <v>38006</v>
      </c>
      <c r="DA140" s="63" t="s">
        <v>1117</v>
      </c>
    </row>
    <row r="141" spans="1:105" ht="12" customHeight="1" x14ac:dyDescent="0.25">
      <c r="A141" s="109" t="s">
        <v>120</v>
      </c>
      <c r="B141" s="36">
        <v>140466</v>
      </c>
      <c r="C141" s="36">
        <v>129578</v>
      </c>
      <c r="D141" s="36">
        <v>119661</v>
      </c>
      <c r="E141" s="36">
        <v>111914</v>
      </c>
      <c r="F141" s="36">
        <v>105920</v>
      </c>
      <c r="G141" s="36">
        <v>101193</v>
      </c>
      <c r="H141" s="36">
        <v>95344</v>
      </c>
      <c r="I141" s="36">
        <v>90655</v>
      </c>
      <c r="J141" s="36">
        <v>85311</v>
      </c>
      <c r="K141" s="36">
        <v>81681</v>
      </c>
      <c r="L141" s="36">
        <v>78018</v>
      </c>
      <c r="M141" s="36">
        <v>75952</v>
      </c>
      <c r="N141" s="36">
        <v>75726</v>
      </c>
      <c r="O141" s="36">
        <v>75287</v>
      </c>
      <c r="P141" s="36">
        <v>73912</v>
      </c>
      <c r="Q141" s="36">
        <v>72588</v>
      </c>
      <c r="R141" s="36">
        <v>71688</v>
      </c>
      <c r="S141" s="36">
        <v>71673</v>
      </c>
      <c r="T141" s="36">
        <v>71712</v>
      </c>
      <c r="U141" s="36">
        <v>71824</v>
      </c>
      <c r="V141" s="36">
        <v>72900</v>
      </c>
      <c r="W141" s="36">
        <v>73621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4631</v>
      </c>
      <c r="C143" s="120">
        <v>6105</v>
      </c>
      <c r="D143" s="120">
        <v>8335</v>
      </c>
      <c r="E143" s="120">
        <v>11401</v>
      </c>
      <c r="F143" s="120">
        <v>15590</v>
      </c>
      <c r="G143" s="120">
        <v>20109</v>
      </c>
      <c r="H143" s="120">
        <v>24627</v>
      </c>
      <c r="I143" s="120">
        <v>30726</v>
      </c>
      <c r="J143" s="120">
        <v>35574</v>
      </c>
      <c r="K143" s="120">
        <v>39050</v>
      </c>
      <c r="L143" s="120">
        <v>40704</v>
      </c>
      <c r="M143" s="120">
        <v>40762</v>
      </c>
      <c r="N143" s="120">
        <v>40492</v>
      </c>
      <c r="O143" s="120">
        <v>39871</v>
      </c>
      <c r="P143" s="120">
        <v>39539</v>
      </c>
      <c r="Q143" s="120">
        <v>38895</v>
      </c>
      <c r="R143" s="120">
        <v>38605</v>
      </c>
      <c r="S143" s="120">
        <v>37693</v>
      </c>
      <c r="T143" s="120">
        <v>35958</v>
      </c>
      <c r="U143" s="120">
        <v>33970</v>
      </c>
      <c r="V143" s="120">
        <v>32005</v>
      </c>
      <c r="W143" s="120">
        <v>30949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4631</v>
      </c>
      <c r="C145" s="52">
        <v>6105</v>
      </c>
      <c r="D145" s="52">
        <v>8335</v>
      </c>
      <c r="E145" s="52">
        <v>11401</v>
      </c>
      <c r="F145" s="52">
        <v>15590</v>
      </c>
      <c r="G145" s="52">
        <v>20109</v>
      </c>
      <c r="H145" s="52">
        <v>24627</v>
      </c>
      <c r="I145" s="52">
        <v>30726</v>
      </c>
      <c r="J145" s="52">
        <v>35574</v>
      </c>
      <c r="K145" s="52">
        <v>39050</v>
      </c>
      <c r="L145" s="52">
        <v>40704</v>
      </c>
      <c r="M145" s="52">
        <v>40762</v>
      </c>
      <c r="N145" s="52">
        <v>40492</v>
      </c>
      <c r="O145" s="52">
        <v>39871</v>
      </c>
      <c r="P145" s="52">
        <v>39539</v>
      </c>
      <c r="Q145" s="52">
        <v>38895</v>
      </c>
      <c r="R145" s="52">
        <v>38605</v>
      </c>
      <c r="S145" s="52">
        <v>37693</v>
      </c>
      <c r="T145" s="52">
        <v>35958</v>
      </c>
      <c r="U145" s="52">
        <v>33970</v>
      </c>
      <c r="V145" s="52">
        <v>32005</v>
      </c>
      <c r="W145" s="52">
        <v>30949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2204</v>
      </c>
      <c r="C147" s="52">
        <v>2433</v>
      </c>
      <c r="D147" s="52">
        <v>2915</v>
      </c>
      <c r="E147" s="52">
        <v>3722</v>
      </c>
      <c r="F147" s="52">
        <v>5156</v>
      </c>
      <c r="G147" s="52">
        <v>7050</v>
      </c>
      <c r="H147" s="52">
        <v>8506</v>
      </c>
      <c r="I147" s="52">
        <v>11246</v>
      </c>
      <c r="J147" s="52">
        <v>14535</v>
      </c>
      <c r="K147" s="52">
        <v>18247</v>
      </c>
      <c r="L147" s="52">
        <v>19374</v>
      </c>
      <c r="M147" s="52">
        <v>20142</v>
      </c>
      <c r="N147" s="52">
        <v>19665</v>
      </c>
      <c r="O147" s="52">
        <v>22196</v>
      </c>
      <c r="P147" s="52">
        <v>23306</v>
      </c>
      <c r="Q147" s="52">
        <v>24012</v>
      </c>
      <c r="R147" s="52">
        <v>24325</v>
      </c>
      <c r="S147" s="52">
        <v>23933</v>
      </c>
      <c r="T147" s="52">
        <v>24234</v>
      </c>
      <c r="U147" s="52">
        <v>23206</v>
      </c>
      <c r="V147" s="52">
        <v>23356</v>
      </c>
      <c r="W147" s="52">
        <v>23172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183</v>
      </c>
      <c r="C149" s="52">
        <v>260</v>
      </c>
      <c r="D149" s="52">
        <v>380</v>
      </c>
      <c r="E149" s="52">
        <v>544</v>
      </c>
      <c r="F149" s="52">
        <v>728</v>
      </c>
      <c r="G149" s="52">
        <v>890</v>
      </c>
      <c r="H149" s="52">
        <v>1080</v>
      </c>
      <c r="I149" s="52">
        <v>1367</v>
      </c>
      <c r="J149" s="52">
        <v>1595</v>
      </c>
      <c r="K149" s="52">
        <v>1777</v>
      </c>
      <c r="L149" s="52">
        <v>1843</v>
      </c>
      <c r="M149" s="52">
        <v>1814</v>
      </c>
      <c r="N149" s="52">
        <v>1668</v>
      </c>
      <c r="O149" s="52">
        <v>1541</v>
      </c>
      <c r="P149" s="52">
        <v>1409</v>
      </c>
      <c r="Q149" s="52">
        <v>1336</v>
      </c>
      <c r="R149" s="52">
        <v>1315</v>
      </c>
      <c r="S149" s="52">
        <v>1244</v>
      </c>
      <c r="T149" s="52">
        <v>1159</v>
      </c>
      <c r="U149" s="52">
        <v>1085</v>
      </c>
      <c r="V149" s="52">
        <v>996</v>
      </c>
      <c r="W149" s="52">
        <v>915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4379</v>
      </c>
      <c r="C153" s="52">
        <v>5725</v>
      </c>
      <c r="D153" s="52">
        <v>7769</v>
      </c>
      <c r="E153" s="52">
        <v>10485</v>
      </c>
      <c r="F153" s="52">
        <v>14377</v>
      </c>
      <c r="G153" s="52">
        <v>18590</v>
      </c>
      <c r="H153" s="52">
        <v>22754</v>
      </c>
      <c r="I153" s="52">
        <v>27930</v>
      </c>
      <c r="J153" s="52">
        <v>31958</v>
      </c>
      <c r="K153" s="52">
        <v>34731</v>
      </c>
      <c r="L153" s="52">
        <v>36023</v>
      </c>
      <c r="M153" s="52">
        <v>35728</v>
      </c>
      <c r="N153" s="52">
        <v>35280</v>
      </c>
      <c r="O153" s="52">
        <v>34403</v>
      </c>
      <c r="P153" s="52">
        <v>33588</v>
      </c>
      <c r="Q153" s="52">
        <v>32508</v>
      </c>
      <c r="R153" s="52">
        <v>31880</v>
      </c>
      <c r="S153" s="52">
        <v>30838</v>
      </c>
      <c r="T153" s="52">
        <v>29068</v>
      </c>
      <c r="U153" s="52">
        <v>27116</v>
      </c>
      <c r="V153" s="52">
        <v>25549</v>
      </c>
      <c r="W153" s="52">
        <v>24725</v>
      </c>
      <c r="DA153" s="63" t="s">
        <v>1123</v>
      </c>
    </row>
    <row r="154" spans="1:105" ht="12" customHeight="1" x14ac:dyDescent="0.25">
      <c r="A154" s="97" t="s">
        <v>121</v>
      </c>
      <c r="B154" s="52">
        <v>69</v>
      </c>
      <c r="C154" s="52">
        <v>120</v>
      </c>
      <c r="D154" s="52">
        <v>186</v>
      </c>
      <c r="E154" s="52">
        <v>372</v>
      </c>
      <c r="F154" s="52">
        <v>485</v>
      </c>
      <c r="G154" s="52">
        <v>629</v>
      </c>
      <c r="H154" s="52">
        <v>793</v>
      </c>
      <c r="I154" s="52">
        <v>1429</v>
      </c>
      <c r="J154" s="52">
        <v>2021</v>
      </c>
      <c r="K154" s="52">
        <v>2542</v>
      </c>
      <c r="L154" s="52">
        <v>2838</v>
      </c>
      <c r="M154" s="52">
        <v>3220</v>
      </c>
      <c r="N154" s="52">
        <v>3544</v>
      </c>
      <c r="O154" s="52">
        <v>3927</v>
      </c>
      <c r="P154" s="52">
        <v>4542</v>
      </c>
      <c r="Q154" s="52">
        <v>5051</v>
      </c>
      <c r="R154" s="52">
        <v>5410</v>
      </c>
      <c r="S154" s="52">
        <v>5611</v>
      </c>
      <c r="T154" s="52">
        <v>5731</v>
      </c>
      <c r="U154" s="52">
        <v>5769</v>
      </c>
      <c r="V154" s="52">
        <v>5460</v>
      </c>
      <c r="W154" s="52">
        <v>5309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1311</v>
      </c>
      <c r="C158" s="52">
        <v>2148</v>
      </c>
      <c r="D158" s="52">
        <v>3203</v>
      </c>
      <c r="E158" s="52">
        <v>4712</v>
      </c>
      <c r="F158" s="52">
        <v>6301</v>
      </c>
      <c r="G158" s="52">
        <v>7839</v>
      </c>
      <c r="H158" s="52">
        <v>9617</v>
      </c>
      <c r="I158" s="52">
        <v>12688</v>
      </c>
      <c r="J158" s="52">
        <v>16244</v>
      </c>
      <c r="K158" s="52">
        <v>18364</v>
      </c>
      <c r="L158" s="52">
        <v>19382</v>
      </c>
      <c r="M158" s="52">
        <v>19304</v>
      </c>
      <c r="N158" s="52">
        <v>18356</v>
      </c>
      <c r="O158" s="52">
        <v>17407</v>
      </c>
      <c r="P158" s="52">
        <v>16341</v>
      </c>
      <c r="Q158" s="52">
        <v>15425</v>
      </c>
      <c r="R158" s="52">
        <v>14914</v>
      </c>
      <c r="S158" s="52">
        <v>14153</v>
      </c>
      <c r="T158" s="52">
        <v>13308</v>
      </c>
      <c r="U158" s="52">
        <v>12525</v>
      </c>
      <c r="V158" s="52">
        <v>11598</v>
      </c>
      <c r="W158" s="52">
        <v>10850</v>
      </c>
      <c r="DA158" s="63" t="s">
        <v>1125</v>
      </c>
    </row>
    <row r="159" spans="1:105" ht="12" customHeight="1" x14ac:dyDescent="0.25">
      <c r="A159" s="109" t="s">
        <v>120</v>
      </c>
      <c r="B159" s="36">
        <v>3320</v>
      </c>
      <c r="C159" s="36">
        <v>3957</v>
      </c>
      <c r="D159" s="36">
        <v>5132</v>
      </c>
      <c r="E159" s="36">
        <v>6689</v>
      </c>
      <c r="F159" s="36">
        <v>9289</v>
      </c>
      <c r="G159" s="36">
        <v>12270</v>
      </c>
      <c r="H159" s="36">
        <v>15010</v>
      </c>
      <c r="I159" s="36">
        <v>18038</v>
      </c>
      <c r="J159" s="36">
        <v>19330</v>
      </c>
      <c r="K159" s="36">
        <v>20686</v>
      </c>
      <c r="L159" s="36">
        <v>21322</v>
      </c>
      <c r="M159" s="36">
        <v>21458</v>
      </c>
      <c r="N159" s="36">
        <v>22136</v>
      </c>
      <c r="O159" s="36">
        <v>22464</v>
      </c>
      <c r="P159" s="36">
        <v>23198</v>
      </c>
      <c r="Q159" s="36">
        <v>23470</v>
      </c>
      <c r="R159" s="36">
        <v>23691</v>
      </c>
      <c r="S159" s="36">
        <v>23540</v>
      </c>
      <c r="T159" s="36">
        <v>22650</v>
      </c>
      <c r="U159" s="36">
        <v>21445</v>
      </c>
      <c r="V159" s="36">
        <v>20407</v>
      </c>
      <c r="W159" s="36">
        <v>20099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41589</v>
      </c>
      <c r="C161" s="120">
        <v>41208</v>
      </c>
      <c r="D161" s="120">
        <v>40992</v>
      </c>
      <c r="E161" s="120">
        <v>40008</v>
      </c>
      <c r="F161" s="120">
        <v>40384</v>
      </c>
      <c r="G161" s="120">
        <v>39979</v>
      </c>
      <c r="H161" s="120">
        <v>39734</v>
      </c>
      <c r="I161" s="120">
        <v>39663</v>
      </c>
      <c r="J161" s="120">
        <v>39399</v>
      </c>
      <c r="K161" s="120">
        <v>38300</v>
      </c>
      <c r="L161" s="120">
        <v>36084</v>
      </c>
      <c r="M161" s="120">
        <v>30126</v>
      </c>
      <c r="N161" s="120">
        <v>24165</v>
      </c>
      <c r="O161" s="120">
        <v>17836</v>
      </c>
      <c r="P161" s="120">
        <v>13097</v>
      </c>
      <c r="Q161" s="120">
        <v>7963</v>
      </c>
      <c r="R161" s="120">
        <v>6978</v>
      </c>
      <c r="S161" s="120">
        <v>6194</v>
      </c>
      <c r="T161" s="120">
        <v>6803</v>
      </c>
      <c r="U161" s="120">
        <v>7829</v>
      </c>
      <c r="V161" s="120">
        <v>10437</v>
      </c>
      <c r="W161" s="120">
        <v>12827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41589</v>
      </c>
      <c r="C163" s="52">
        <v>41208</v>
      </c>
      <c r="D163" s="52">
        <v>40992</v>
      </c>
      <c r="E163" s="52">
        <v>40008</v>
      </c>
      <c r="F163" s="52">
        <v>40384</v>
      </c>
      <c r="G163" s="52">
        <v>39979</v>
      </c>
      <c r="H163" s="52">
        <v>39734</v>
      </c>
      <c r="I163" s="52">
        <v>39663</v>
      </c>
      <c r="J163" s="52">
        <v>39399</v>
      </c>
      <c r="K163" s="52">
        <v>38300</v>
      </c>
      <c r="L163" s="52">
        <v>36084</v>
      </c>
      <c r="M163" s="52">
        <v>30126</v>
      </c>
      <c r="N163" s="52">
        <v>24165</v>
      </c>
      <c r="O163" s="52">
        <v>17836</v>
      </c>
      <c r="P163" s="52">
        <v>13097</v>
      </c>
      <c r="Q163" s="52">
        <v>7963</v>
      </c>
      <c r="R163" s="52">
        <v>6978</v>
      </c>
      <c r="S163" s="52">
        <v>6194</v>
      </c>
      <c r="T163" s="52">
        <v>6803</v>
      </c>
      <c r="U163" s="52">
        <v>7829</v>
      </c>
      <c r="V163" s="52">
        <v>10437</v>
      </c>
      <c r="W163" s="52">
        <v>12827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9895</v>
      </c>
      <c r="C165" s="52">
        <v>10292</v>
      </c>
      <c r="D165" s="52">
        <v>10652</v>
      </c>
      <c r="E165" s="52">
        <v>10428</v>
      </c>
      <c r="F165" s="52">
        <v>10432</v>
      </c>
      <c r="G165" s="52">
        <v>10137</v>
      </c>
      <c r="H165" s="52">
        <v>9674</v>
      </c>
      <c r="I165" s="52">
        <v>10308</v>
      </c>
      <c r="J165" s="52">
        <v>11412</v>
      </c>
      <c r="K165" s="52">
        <v>12464</v>
      </c>
      <c r="L165" s="52">
        <v>12205</v>
      </c>
      <c r="M165" s="52">
        <v>11469</v>
      </c>
      <c r="N165" s="52">
        <v>9955</v>
      </c>
      <c r="O165" s="52">
        <v>7649</v>
      </c>
      <c r="P165" s="52">
        <v>6638</v>
      </c>
      <c r="Q165" s="52">
        <v>5375</v>
      </c>
      <c r="R165" s="52">
        <v>4393</v>
      </c>
      <c r="S165" s="52">
        <v>3279</v>
      </c>
      <c r="T165" s="52">
        <v>2928</v>
      </c>
      <c r="U165" s="52">
        <v>2961</v>
      </c>
      <c r="V165" s="52">
        <v>4207</v>
      </c>
      <c r="W165" s="52">
        <v>6155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1647</v>
      </c>
      <c r="C167" s="52">
        <v>1684</v>
      </c>
      <c r="D167" s="52">
        <v>1743</v>
      </c>
      <c r="E167" s="52">
        <v>1769</v>
      </c>
      <c r="F167" s="52">
        <v>1806</v>
      </c>
      <c r="G167" s="52">
        <v>1767</v>
      </c>
      <c r="H167" s="52">
        <v>1770</v>
      </c>
      <c r="I167" s="52">
        <v>1783</v>
      </c>
      <c r="J167" s="52">
        <v>1770</v>
      </c>
      <c r="K167" s="52">
        <v>1728</v>
      </c>
      <c r="L167" s="52">
        <v>1609</v>
      </c>
      <c r="M167" s="52">
        <v>1335</v>
      </c>
      <c r="N167" s="52">
        <v>1049</v>
      </c>
      <c r="O167" s="52">
        <v>756</v>
      </c>
      <c r="P167" s="52">
        <v>539</v>
      </c>
      <c r="Q167" s="52">
        <v>319</v>
      </c>
      <c r="R167" s="52">
        <v>277</v>
      </c>
      <c r="S167" s="52">
        <v>220</v>
      </c>
      <c r="T167" s="52">
        <v>215</v>
      </c>
      <c r="U167" s="52">
        <v>231</v>
      </c>
      <c r="V167" s="52">
        <v>277</v>
      </c>
      <c r="W167" s="52">
        <v>323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39319</v>
      </c>
      <c r="C171" s="52">
        <v>38825</v>
      </c>
      <c r="D171" s="52">
        <v>38485</v>
      </c>
      <c r="E171" s="52">
        <v>37284</v>
      </c>
      <c r="F171" s="52">
        <v>37547</v>
      </c>
      <c r="G171" s="52">
        <v>37100</v>
      </c>
      <c r="H171" s="52">
        <v>36736</v>
      </c>
      <c r="I171" s="52">
        <v>36314</v>
      </c>
      <c r="J171" s="52">
        <v>35766</v>
      </c>
      <c r="K171" s="52">
        <v>34434</v>
      </c>
      <c r="L171" s="52">
        <v>32242</v>
      </c>
      <c r="M171" s="52">
        <v>26701</v>
      </c>
      <c r="N171" s="52">
        <v>21195</v>
      </c>
      <c r="O171" s="52">
        <v>15452</v>
      </c>
      <c r="P171" s="52">
        <v>11234</v>
      </c>
      <c r="Q171" s="52">
        <v>6782</v>
      </c>
      <c r="R171" s="52">
        <v>5874</v>
      </c>
      <c r="S171" s="52">
        <v>5159</v>
      </c>
      <c r="T171" s="52">
        <v>5496</v>
      </c>
      <c r="U171" s="52">
        <v>6204</v>
      </c>
      <c r="V171" s="52">
        <v>8403</v>
      </c>
      <c r="W171" s="52">
        <v>10346</v>
      </c>
      <c r="DA171" s="63" t="s">
        <v>1131</v>
      </c>
    </row>
    <row r="172" spans="1:105" ht="12" customHeight="1" x14ac:dyDescent="0.25">
      <c r="A172" s="97" t="s">
        <v>121</v>
      </c>
      <c r="B172" s="52">
        <v>623</v>
      </c>
      <c r="C172" s="52">
        <v>699</v>
      </c>
      <c r="D172" s="52">
        <v>764</v>
      </c>
      <c r="E172" s="52">
        <v>955</v>
      </c>
      <c r="F172" s="52">
        <v>1031</v>
      </c>
      <c r="G172" s="52">
        <v>1112</v>
      </c>
      <c r="H172" s="52">
        <v>1228</v>
      </c>
      <c r="I172" s="52">
        <v>1566</v>
      </c>
      <c r="J172" s="52">
        <v>1863</v>
      </c>
      <c r="K172" s="52">
        <v>2138</v>
      </c>
      <c r="L172" s="52">
        <v>2233</v>
      </c>
      <c r="M172" s="52">
        <v>2090</v>
      </c>
      <c r="N172" s="52">
        <v>1921</v>
      </c>
      <c r="O172" s="52">
        <v>1628</v>
      </c>
      <c r="P172" s="52">
        <v>1324</v>
      </c>
      <c r="Q172" s="52">
        <v>862</v>
      </c>
      <c r="R172" s="52">
        <v>827</v>
      </c>
      <c r="S172" s="52">
        <v>815</v>
      </c>
      <c r="T172" s="52">
        <v>1092</v>
      </c>
      <c r="U172" s="52">
        <v>1394</v>
      </c>
      <c r="V172" s="52">
        <v>1757</v>
      </c>
      <c r="W172" s="52">
        <v>2158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11778</v>
      </c>
      <c r="C176" s="52">
        <v>12837</v>
      </c>
      <c r="D176" s="52">
        <v>13679</v>
      </c>
      <c r="E176" s="52">
        <v>14330</v>
      </c>
      <c r="F176" s="52">
        <v>14987</v>
      </c>
      <c r="G176" s="52">
        <v>15127</v>
      </c>
      <c r="H176" s="52">
        <v>15607</v>
      </c>
      <c r="I176" s="52">
        <v>16202</v>
      </c>
      <c r="J176" s="52">
        <v>17114</v>
      </c>
      <c r="K176" s="52">
        <v>17079</v>
      </c>
      <c r="L176" s="52">
        <v>16416</v>
      </c>
      <c r="M176" s="52">
        <v>13921</v>
      </c>
      <c r="N176" s="52">
        <v>11261</v>
      </c>
      <c r="O176" s="52">
        <v>8431</v>
      </c>
      <c r="P176" s="52">
        <v>6099</v>
      </c>
      <c r="Q176" s="52">
        <v>3623</v>
      </c>
      <c r="R176" s="52">
        <v>2949</v>
      </c>
      <c r="S176" s="52">
        <v>2406</v>
      </c>
      <c r="T176" s="52">
        <v>2444</v>
      </c>
      <c r="U176" s="52">
        <v>2743</v>
      </c>
      <c r="V176" s="52">
        <v>3372</v>
      </c>
      <c r="W176" s="52">
        <v>3993</v>
      </c>
      <c r="DA176" s="63" t="s">
        <v>1133</v>
      </c>
    </row>
    <row r="177" spans="1:105" ht="12" customHeight="1" x14ac:dyDescent="0.25">
      <c r="A177" s="109" t="s">
        <v>120</v>
      </c>
      <c r="B177" s="36">
        <v>29811</v>
      </c>
      <c r="C177" s="36">
        <v>28371</v>
      </c>
      <c r="D177" s="36">
        <v>27313</v>
      </c>
      <c r="E177" s="36">
        <v>25678</v>
      </c>
      <c r="F177" s="36">
        <v>25397</v>
      </c>
      <c r="G177" s="36">
        <v>24852</v>
      </c>
      <c r="H177" s="36">
        <v>24127</v>
      </c>
      <c r="I177" s="36">
        <v>23461</v>
      </c>
      <c r="J177" s="36">
        <v>22285</v>
      </c>
      <c r="K177" s="36">
        <v>21221</v>
      </c>
      <c r="L177" s="36">
        <v>19668</v>
      </c>
      <c r="M177" s="36">
        <v>16205</v>
      </c>
      <c r="N177" s="36">
        <v>12904</v>
      </c>
      <c r="O177" s="36">
        <v>9405</v>
      </c>
      <c r="P177" s="36">
        <v>6998</v>
      </c>
      <c r="Q177" s="36">
        <v>4340</v>
      </c>
      <c r="R177" s="36">
        <v>4029</v>
      </c>
      <c r="S177" s="36">
        <v>3788</v>
      </c>
      <c r="T177" s="36">
        <v>4359</v>
      </c>
      <c r="U177" s="36">
        <v>5086</v>
      </c>
      <c r="V177" s="36">
        <v>7065</v>
      </c>
      <c r="W177" s="36">
        <v>8834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673</v>
      </c>
      <c r="D5" s="52">
        <v>672</v>
      </c>
      <c r="E5" s="52">
        <v>673</v>
      </c>
      <c r="F5" s="52">
        <v>673</v>
      </c>
      <c r="G5" s="52">
        <v>678</v>
      </c>
      <c r="H5" s="52">
        <v>1197</v>
      </c>
      <c r="I5" s="52">
        <v>1293</v>
      </c>
      <c r="J5" s="52">
        <v>453</v>
      </c>
      <c r="K5" s="52">
        <v>356</v>
      </c>
      <c r="L5" s="52">
        <v>673</v>
      </c>
      <c r="M5" s="52">
        <v>672</v>
      </c>
      <c r="N5" s="52">
        <v>674</v>
      </c>
      <c r="O5" s="52">
        <v>550</v>
      </c>
      <c r="P5" s="52">
        <v>243</v>
      </c>
      <c r="Q5" s="52">
        <v>331</v>
      </c>
      <c r="R5" s="52">
        <v>271</v>
      </c>
      <c r="S5" s="52">
        <v>167</v>
      </c>
      <c r="T5" s="52">
        <v>262</v>
      </c>
      <c r="U5" s="52">
        <v>238</v>
      </c>
      <c r="V5" s="52">
        <v>308</v>
      </c>
      <c r="W5" s="52">
        <v>409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64</v>
      </c>
      <c r="D8" s="52">
        <v>64</v>
      </c>
      <c r="E8" s="52">
        <v>65</v>
      </c>
      <c r="F8" s="52">
        <v>68</v>
      </c>
      <c r="G8" s="52">
        <v>76</v>
      </c>
      <c r="H8" s="52">
        <v>85</v>
      </c>
      <c r="I8" s="52">
        <v>93</v>
      </c>
      <c r="J8" s="52">
        <v>79</v>
      </c>
      <c r="K8" s="52">
        <v>80</v>
      </c>
      <c r="L8" s="52">
        <v>91</v>
      </c>
      <c r="M8" s="52">
        <v>107</v>
      </c>
      <c r="N8" s="52">
        <v>109</v>
      </c>
      <c r="O8" s="52">
        <v>174</v>
      </c>
      <c r="P8" s="52">
        <v>64</v>
      </c>
      <c r="Q8" s="52">
        <v>43</v>
      </c>
      <c r="R8" s="52">
        <v>51</v>
      </c>
      <c r="S8" s="52">
        <v>65</v>
      </c>
      <c r="T8" s="52">
        <v>122</v>
      </c>
      <c r="U8" s="52">
        <v>172</v>
      </c>
      <c r="V8" s="52">
        <v>144</v>
      </c>
      <c r="W8" s="52">
        <v>120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176</v>
      </c>
      <c r="D10" s="52">
        <v>177</v>
      </c>
      <c r="E10" s="52">
        <v>176</v>
      </c>
      <c r="F10" s="52">
        <v>177</v>
      </c>
      <c r="G10" s="52">
        <v>177</v>
      </c>
      <c r="H10" s="52">
        <v>255</v>
      </c>
      <c r="I10" s="52">
        <v>268</v>
      </c>
      <c r="J10" s="52">
        <v>131</v>
      </c>
      <c r="K10" s="52">
        <v>133</v>
      </c>
      <c r="L10" s="52">
        <v>236</v>
      </c>
      <c r="M10" s="52">
        <v>268</v>
      </c>
      <c r="N10" s="52">
        <v>325</v>
      </c>
      <c r="O10" s="52">
        <v>331</v>
      </c>
      <c r="P10" s="52">
        <v>122</v>
      </c>
      <c r="Q10" s="52">
        <v>263</v>
      </c>
      <c r="R10" s="52">
        <v>370</v>
      </c>
      <c r="S10" s="52">
        <v>94</v>
      </c>
      <c r="T10" s="52">
        <v>146</v>
      </c>
      <c r="U10" s="52">
        <v>269</v>
      </c>
      <c r="V10" s="52">
        <v>228</v>
      </c>
      <c r="W10" s="52">
        <v>157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39</v>
      </c>
      <c r="D11" s="52">
        <v>40</v>
      </c>
      <c r="E11" s="52">
        <v>39</v>
      </c>
      <c r="F11" s="52">
        <v>40</v>
      </c>
      <c r="G11" s="52">
        <v>44</v>
      </c>
      <c r="H11" s="52">
        <v>52</v>
      </c>
      <c r="I11" s="52">
        <v>51</v>
      </c>
      <c r="J11" s="52">
        <v>19</v>
      </c>
      <c r="K11" s="52">
        <v>22</v>
      </c>
      <c r="L11" s="52">
        <v>37</v>
      </c>
      <c r="M11" s="52">
        <v>34</v>
      </c>
      <c r="N11" s="52">
        <v>23</v>
      </c>
      <c r="O11" s="52">
        <v>15</v>
      </c>
      <c r="P11" s="52">
        <v>7</v>
      </c>
      <c r="Q11" s="52">
        <v>5</v>
      </c>
      <c r="R11" s="52">
        <v>10</v>
      </c>
      <c r="S11" s="52">
        <v>14</v>
      </c>
      <c r="T11" s="52">
        <v>21</v>
      </c>
      <c r="U11" s="52">
        <v>12</v>
      </c>
      <c r="V11" s="52">
        <v>6</v>
      </c>
      <c r="W11" s="52">
        <v>5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938</v>
      </c>
      <c r="D15" s="52">
        <v>939</v>
      </c>
      <c r="E15" s="52">
        <v>947</v>
      </c>
      <c r="F15" s="52">
        <v>970</v>
      </c>
      <c r="G15" s="52">
        <v>1018</v>
      </c>
      <c r="H15" s="52">
        <v>1188</v>
      </c>
      <c r="I15" s="52">
        <v>1060</v>
      </c>
      <c r="J15" s="52">
        <v>362</v>
      </c>
      <c r="K15" s="52">
        <v>417</v>
      </c>
      <c r="L15" s="52">
        <v>696</v>
      </c>
      <c r="M15" s="52">
        <v>701</v>
      </c>
      <c r="N15" s="52">
        <v>547</v>
      </c>
      <c r="O15" s="52">
        <v>382</v>
      </c>
      <c r="P15" s="52">
        <v>163</v>
      </c>
      <c r="Q15" s="52">
        <v>173</v>
      </c>
      <c r="R15" s="52">
        <v>188</v>
      </c>
      <c r="S15" s="52">
        <v>336</v>
      </c>
      <c r="T15" s="52">
        <v>455</v>
      </c>
      <c r="U15" s="52">
        <v>338</v>
      </c>
      <c r="V15" s="52">
        <v>265</v>
      </c>
      <c r="W15" s="52">
        <v>307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15</v>
      </c>
      <c r="D16" s="52">
        <v>15</v>
      </c>
      <c r="E16" s="52">
        <v>15</v>
      </c>
      <c r="F16" s="52">
        <v>15</v>
      </c>
      <c r="G16" s="52">
        <v>17</v>
      </c>
      <c r="H16" s="52">
        <v>22</v>
      </c>
      <c r="I16" s="52">
        <v>32</v>
      </c>
      <c r="J16" s="52">
        <v>13</v>
      </c>
      <c r="K16" s="52">
        <v>16</v>
      </c>
      <c r="L16" s="52">
        <v>28</v>
      </c>
      <c r="M16" s="52">
        <v>30</v>
      </c>
      <c r="N16" s="52">
        <v>17</v>
      </c>
      <c r="O16" s="52">
        <v>12</v>
      </c>
      <c r="P16" s="52">
        <v>16</v>
      </c>
      <c r="Q16" s="52">
        <v>13</v>
      </c>
      <c r="R16" s="52">
        <v>24</v>
      </c>
      <c r="S16" s="52">
        <v>38</v>
      </c>
      <c r="T16" s="52">
        <v>56</v>
      </c>
      <c r="U16" s="52">
        <v>43</v>
      </c>
      <c r="V16" s="52">
        <v>37</v>
      </c>
      <c r="W16" s="52">
        <v>54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381</v>
      </c>
      <c r="D21" s="52">
        <v>382</v>
      </c>
      <c r="E21" s="52">
        <v>386</v>
      </c>
      <c r="F21" s="52">
        <v>404</v>
      </c>
      <c r="G21" s="52">
        <v>430</v>
      </c>
      <c r="H21" s="52">
        <v>521</v>
      </c>
      <c r="I21" s="52">
        <v>471</v>
      </c>
      <c r="J21" s="52">
        <v>215</v>
      </c>
      <c r="K21" s="52">
        <v>362</v>
      </c>
      <c r="L21" s="52">
        <v>413</v>
      </c>
      <c r="M21" s="52">
        <v>425</v>
      </c>
      <c r="N21" s="52">
        <v>352</v>
      </c>
      <c r="O21" s="52">
        <v>310</v>
      </c>
      <c r="P21" s="52">
        <v>102</v>
      </c>
      <c r="Q21" s="52">
        <v>147</v>
      </c>
      <c r="R21" s="52">
        <v>165</v>
      </c>
      <c r="S21" s="52">
        <v>217</v>
      </c>
      <c r="T21" s="52">
        <v>312</v>
      </c>
      <c r="U21" s="52">
        <v>245</v>
      </c>
      <c r="V21" s="52">
        <v>175</v>
      </c>
      <c r="W21" s="52">
        <v>167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964</v>
      </c>
      <c r="D22" s="36">
        <v>966</v>
      </c>
      <c r="E22" s="36">
        <v>971</v>
      </c>
      <c r="F22" s="36">
        <v>989</v>
      </c>
      <c r="G22" s="36">
        <v>1025</v>
      </c>
      <c r="H22" s="36">
        <v>1151</v>
      </c>
      <c r="I22" s="36">
        <v>825</v>
      </c>
      <c r="J22" s="36">
        <v>278</v>
      </c>
      <c r="K22" s="36">
        <v>468</v>
      </c>
      <c r="L22" s="36">
        <v>589</v>
      </c>
      <c r="M22" s="36">
        <v>621</v>
      </c>
      <c r="N22" s="36">
        <v>580</v>
      </c>
      <c r="O22" s="36">
        <v>455</v>
      </c>
      <c r="P22" s="36">
        <v>151</v>
      </c>
      <c r="Q22" s="36">
        <v>221</v>
      </c>
      <c r="R22" s="36">
        <v>225</v>
      </c>
      <c r="S22" s="36">
        <v>289</v>
      </c>
      <c r="T22" s="36">
        <v>473</v>
      </c>
      <c r="U22" s="36">
        <v>459</v>
      </c>
      <c r="V22" s="36">
        <v>396</v>
      </c>
      <c r="W22" s="36">
        <v>342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2882</v>
      </c>
      <c r="D26" s="52">
        <v>1498</v>
      </c>
      <c r="E26" s="52">
        <v>1527</v>
      </c>
      <c r="F26" s="52">
        <v>412</v>
      </c>
      <c r="G26" s="52">
        <v>0</v>
      </c>
      <c r="H26" s="52">
        <v>0</v>
      </c>
      <c r="I26" s="52">
        <v>1</v>
      </c>
      <c r="J26" s="52">
        <v>691</v>
      </c>
      <c r="K26" s="52">
        <v>883</v>
      </c>
      <c r="L26" s="52">
        <v>892</v>
      </c>
      <c r="M26" s="52">
        <v>941</v>
      </c>
      <c r="N26" s="52">
        <v>886</v>
      </c>
      <c r="O26" s="52">
        <v>759</v>
      </c>
      <c r="P26" s="52">
        <v>124</v>
      </c>
      <c r="Q26" s="52">
        <v>95</v>
      </c>
      <c r="R26" s="52">
        <v>161</v>
      </c>
      <c r="S26" s="52">
        <v>214</v>
      </c>
      <c r="T26" s="52">
        <v>260</v>
      </c>
      <c r="U26" s="52">
        <v>322</v>
      </c>
      <c r="V26" s="52">
        <v>388</v>
      </c>
      <c r="W26" s="52">
        <v>463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83</v>
      </c>
      <c r="D29" s="52">
        <v>84</v>
      </c>
      <c r="E29" s="52">
        <v>84</v>
      </c>
      <c r="F29" s="52">
        <v>87</v>
      </c>
      <c r="G29" s="52">
        <v>91</v>
      </c>
      <c r="H29" s="52">
        <v>99</v>
      </c>
      <c r="I29" s="52">
        <v>57</v>
      </c>
      <c r="J29" s="52">
        <v>98</v>
      </c>
      <c r="K29" s="52">
        <v>74</v>
      </c>
      <c r="L29" s="52">
        <v>78</v>
      </c>
      <c r="M29" s="52">
        <v>81</v>
      </c>
      <c r="N29" s="52">
        <v>57</v>
      </c>
      <c r="O29" s="52">
        <v>241</v>
      </c>
      <c r="P29" s="52">
        <v>166</v>
      </c>
      <c r="Q29" s="52">
        <v>178</v>
      </c>
      <c r="R29" s="52">
        <v>163</v>
      </c>
      <c r="S29" s="52">
        <v>179</v>
      </c>
      <c r="T29" s="52">
        <v>140</v>
      </c>
      <c r="U29" s="52">
        <v>105</v>
      </c>
      <c r="V29" s="52">
        <v>107</v>
      </c>
      <c r="W29" s="52">
        <v>153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114</v>
      </c>
      <c r="D31" s="52">
        <v>60</v>
      </c>
      <c r="E31" s="52">
        <v>60</v>
      </c>
      <c r="F31" s="52">
        <v>43</v>
      </c>
      <c r="G31" s="52">
        <v>70</v>
      </c>
      <c r="H31" s="52">
        <v>69</v>
      </c>
      <c r="I31" s="52">
        <v>31</v>
      </c>
      <c r="J31" s="52">
        <v>29</v>
      </c>
      <c r="K31" s="52">
        <v>37</v>
      </c>
      <c r="L31" s="52">
        <v>41</v>
      </c>
      <c r="M31" s="52">
        <v>45</v>
      </c>
      <c r="N31" s="52">
        <v>55</v>
      </c>
      <c r="O31" s="52">
        <v>49</v>
      </c>
      <c r="P31" s="52">
        <v>25</v>
      </c>
      <c r="Q31" s="52">
        <v>22</v>
      </c>
      <c r="R31" s="52">
        <v>26</v>
      </c>
      <c r="S31" s="52">
        <v>25</v>
      </c>
      <c r="T31" s="52">
        <v>14</v>
      </c>
      <c r="U31" s="52">
        <v>11</v>
      </c>
      <c r="V31" s="52">
        <v>25</v>
      </c>
      <c r="W31" s="52">
        <v>19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2725</v>
      </c>
      <c r="D35" s="52">
        <v>1416</v>
      </c>
      <c r="E35" s="52">
        <v>1443</v>
      </c>
      <c r="F35" s="52">
        <v>1040</v>
      </c>
      <c r="G35" s="52">
        <v>1657</v>
      </c>
      <c r="H35" s="52">
        <v>1670</v>
      </c>
      <c r="I35" s="52">
        <v>719</v>
      </c>
      <c r="J35" s="52">
        <v>659</v>
      </c>
      <c r="K35" s="52">
        <v>864</v>
      </c>
      <c r="L35" s="52">
        <v>919</v>
      </c>
      <c r="M35" s="52">
        <v>1016</v>
      </c>
      <c r="N35" s="52">
        <v>1110</v>
      </c>
      <c r="O35" s="52">
        <v>1128</v>
      </c>
      <c r="P35" s="52">
        <v>525</v>
      </c>
      <c r="Q35" s="52">
        <v>454</v>
      </c>
      <c r="R35" s="52">
        <v>584</v>
      </c>
      <c r="S35" s="52">
        <v>549</v>
      </c>
      <c r="T35" s="52">
        <v>480</v>
      </c>
      <c r="U35" s="52">
        <v>500</v>
      </c>
      <c r="V35" s="52">
        <v>629</v>
      </c>
      <c r="W35" s="52">
        <v>592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43</v>
      </c>
      <c r="D36" s="52">
        <v>22</v>
      </c>
      <c r="E36" s="52">
        <v>24</v>
      </c>
      <c r="F36" s="52">
        <v>16</v>
      </c>
      <c r="G36" s="52">
        <v>26</v>
      </c>
      <c r="H36" s="52">
        <v>26</v>
      </c>
      <c r="I36" s="52">
        <v>13</v>
      </c>
      <c r="J36" s="52">
        <v>27</v>
      </c>
      <c r="K36" s="52">
        <v>37</v>
      </c>
      <c r="L36" s="52">
        <v>40</v>
      </c>
      <c r="M36" s="52">
        <v>45</v>
      </c>
      <c r="N36" s="52">
        <v>50</v>
      </c>
      <c r="O36" s="52">
        <v>55</v>
      </c>
      <c r="P36" s="52">
        <v>38</v>
      </c>
      <c r="Q36" s="52">
        <v>48</v>
      </c>
      <c r="R36" s="52">
        <v>60</v>
      </c>
      <c r="S36" s="52">
        <v>68</v>
      </c>
      <c r="T36" s="52">
        <v>56</v>
      </c>
      <c r="U36" s="52">
        <v>76</v>
      </c>
      <c r="V36" s="52">
        <v>102</v>
      </c>
      <c r="W36" s="52">
        <v>107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816</v>
      </c>
      <c r="D40" s="52">
        <v>424</v>
      </c>
      <c r="E40" s="52">
        <v>433</v>
      </c>
      <c r="F40" s="52">
        <v>311</v>
      </c>
      <c r="G40" s="52">
        <v>496</v>
      </c>
      <c r="H40" s="52">
        <v>502</v>
      </c>
      <c r="I40" s="52">
        <v>219</v>
      </c>
      <c r="J40" s="52">
        <v>269</v>
      </c>
      <c r="K40" s="52">
        <v>358</v>
      </c>
      <c r="L40" s="52">
        <v>384</v>
      </c>
      <c r="M40" s="52">
        <v>429</v>
      </c>
      <c r="N40" s="52">
        <v>479</v>
      </c>
      <c r="O40" s="52">
        <v>501</v>
      </c>
      <c r="P40" s="52">
        <v>279</v>
      </c>
      <c r="Q40" s="52">
        <v>269</v>
      </c>
      <c r="R40" s="52">
        <v>340</v>
      </c>
      <c r="S40" s="52">
        <v>278</v>
      </c>
      <c r="T40" s="52">
        <v>202</v>
      </c>
      <c r="U40" s="52">
        <v>190</v>
      </c>
      <c r="V40" s="52">
        <v>246</v>
      </c>
      <c r="W40" s="52">
        <v>245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2066</v>
      </c>
      <c r="D41" s="36">
        <v>1074</v>
      </c>
      <c r="E41" s="36">
        <v>1094</v>
      </c>
      <c r="F41" s="36">
        <v>788</v>
      </c>
      <c r="G41" s="36">
        <v>1257</v>
      </c>
      <c r="H41" s="36">
        <v>1264</v>
      </c>
      <c r="I41" s="36">
        <v>541</v>
      </c>
      <c r="J41" s="36">
        <v>445</v>
      </c>
      <c r="K41" s="36">
        <v>579</v>
      </c>
      <c r="L41" s="36">
        <v>618</v>
      </c>
      <c r="M41" s="36">
        <v>677</v>
      </c>
      <c r="N41" s="36">
        <v>732</v>
      </c>
      <c r="O41" s="36">
        <v>726</v>
      </c>
      <c r="P41" s="36">
        <v>316</v>
      </c>
      <c r="Q41" s="36">
        <v>255</v>
      </c>
      <c r="R41" s="36">
        <v>330</v>
      </c>
      <c r="S41" s="36">
        <v>364</v>
      </c>
      <c r="T41" s="36">
        <v>344</v>
      </c>
      <c r="U41" s="36">
        <v>405</v>
      </c>
      <c r="V41" s="36">
        <v>509</v>
      </c>
      <c r="W41" s="36">
        <v>465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16981</v>
      </c>
      <c r="D45" s="52">
        <v>16983</v>
      </c>
      <c r="E45" s="52">
        <v>17010</v>
      </c>
      <c r="F45" s="52">
        <v>17078</v>
      </c>
      <c r="G45" s="52">
        <v>20181</v>
      </c>
      <c r="H45" s="52">
        <v>19347</v>
      </c>
      <c r="I45" s="52">
        <v>20858</v>
      </c>
      <c r="J45" s="52">
        <v>18504</v>
      </c>
      <c r="K45" s="52">
        <v>12526</v>
      </c>
      <c r="L45" s="52">
        <v>17286</v>
      </c>
      <c r="M45" s="52">
        <v>18392</v>
      </c>
      <c r="N45" s="52">
        <v>19448</v>
      </c>
      <c r="O45" s="52">
        <v>17034</v>
      </c>
      <c r="P45" s="52">
        <v>4348</v>
      </c>
      <c r="Q45" s="52">
        <v>5254</v>
      </c>
      <c r="R45" s="52">
        <v>6276</v>
      </c>
      <c r="S45" s="52">
        <v>7428</v>
      </c>
      <c r="T45" s="52">
        <v>6138</v>
      </c>
      <c r="U45" s="52">
        <v>8417</v>
      </c>
      <c r="V45" s="52">
        <v>5579</v>
      </c>
      <c r="W45" s="52">
        <v>5661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1616</v>
      </c>
      <c r="D48" s="52">
        <v>1621</v>
      </c>
      <c r="E48" s="52">
        <v>1657</v>
      </c>
      <c r="F48" s="52">
        <v>1762</v>
      </c>
      <c r="G48" s="52">
        <v>1961</v>
      </c>
      <c r="H48" s="52">
        <v>2304</v>
      </c>
      <c r="I48" s="52">
        <v>1829</v>
      </c>
      <c r="J48" s="52">
        <v>1860</v>
      </c>
      <c r="K48" s="52">
        <v>2669</v>
      </c>
      <c r="L48" s="52">
        <v>2543</v>
      </c>
      <c r="M48" s="52">
        <v>2408</v>
      </c>
      <c r="N48" s="52">
        <v>1769</v>
      </c>
      <c r="O48" s="52">
        <v>3296</v>
      </c>
      <c r="P48" s="52">
        <v>538</v>
      </c>
      <c r="Q48" s="52">
        <v>575</v>
      </c>
      <c r="R48" s="52">
        <v>980</v>
      </c>
      <c r="S48" s="52">
        <v>1943</v>
      </c>
      <c r="T48" s="52">
        <v>2679</v>
      </c>
      <c r="U48" s="52">
        <v>3252</v>
      </c>
      <c r="V48" s="52">
        <v>3143</v>
      </c>
      <c r="W48" s="52">
        <v>2589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7696</v>
      </c>
      <c r="D50" s="52">
        <v>7698</v>
      </c>
      <c r="E50" s="52">
        <v>7708</v>
      </c>
      <c r="F50" s="52">
        <v>7739</v>
      </c>
      <c r="G50" s="52">
        <v>10669</v>
      </c>
      <c r="H50" s="52">
        <v>13161</v>
      </c>
      <c r="I50" s="52">
        <v>13077</v>
      </c>
      <c r="J50" s="52">
        <v>14013</v>
      </c>
      <c r="K50" s="52">
        <v>9381</v>
      </c>
      <c r="L50" s="52">
        <v>11306</v>
      </c>
      <c r="M50" s="52">
        <v>12031</v>
      </c>
      <c r="N50" s="52">
        <v>10176</v>
      </c>
      <c r="O50" s="52">
        <v>9326</v>
      </c>
      <c r="P50" s="52">
        <v>5707</v>
      </c>
      <c r="Q50" s="52">
        <v>5868</v>
      </c>
      <c r="R50" s="52">
        <v>5663</v>
      </c>
      <c r="S50" s="52">
        <v>3568</v>
      </c>
      <c r="T50" s="52">
        <v>5635</v>
      </c>
      <c r="U50" s="52">
        <v>8364</v>
      </c>
      <c r="V50" s="52">
        <v>7731</v>
      </c>
      <c r="W50" s="52">
        <v>2584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1</v>
      </c>
      <c r="E51" s="52">
        <v>1</v>
      </c>
      <c r="F51" s="52">
        <v>1</v>
      </c>
      <c r="G51" s="52">
        <v>1</v>
      </c>
      <c r="H51" s="52">
        <v>2</v>
      </c>
      <c r="I51" s="52">
        <v>2</v>
      </c>
      <c r="J51" s="52">
        <v>3</v>
      </c>
      <c r="K51" s="52">
        <v>1</v>
      </c>
      <c r="L51" s="52">
        <v>3</v>
      </c>
      <c r="M51" s="52">
        <v>4</v>
      </c>
      <c r="N51" s="52">
        <v>6</v>
      </c>
      <c r="O51" s="52">
        <v>6</v>
      </c>
      <c r="P51" s="52">
        <v>2</v>
      </c>
      <c r="Q51" s="52">
        <v>2</v>
      </c>
      <c r="R51" s="52">
        <v>3</v>
      </c>
      <c r="S51" s="52">
        <v>5</v>
      </c>
      <c r="T51" s="52">
        <v>5</v>
      </c>
      <c r="U51" s="52">
        <v>4</v>
      </c>
      <c r="V51" s="52">
        <v>6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18277</v>
      </c>
      <c r="D54" s="52">
        <v>18311</v>
      </c>
      <c r="E54" s="52">
        <v>18544</v>
      </c>
      <c r="F54" s="52">
        <v>19169</v>
      </c>
      <c r="G54" s="52">
        <v>20421</v>
      </c>
      <c r="H54" s="52">
        <v>22211</v>
      </c>
      <c r="I54" s="52">
        <v>13862</v>
      </c>
      <c r="J54" s="52">
        <v>10723</v>
      </c>
      <c r="K54" s="52">
        <v>14288</v>
      </c>
      <c r="L54" s="52">
        <v>14504</v>
      </c>
      <c r="M54" s="52">
        <v>10857</v>
      </c>
      <c r="N54" s="52">
        <v>10924</v>
      </c>
      <c r="O54" s="52">
        <v>7595</v>
      </c>
      <c r="P54" s="52">
        <v>1968</v>
      </c>
      <c r="Q54" s="52">
        <v>3316</v>
      </c>
      <c r="R54" s="52">
        <v>4813</v>
      </c>
      <c r="S54" s="52">
        <v>6545</v>
      </c>
      <c r="T54" s="52">
        <v>6240</v>
      </c>
      <c r="U54" s="52">
        <v>5094</v>
      </c>
      <c r="V54" s="52">
        <v>3683</v>
      </c>
      <c r="W54" s="52">
        <v>3764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290</v>
      </c>
      <c r="D55" s="52">
        <v>290</v>
      </c>
      <c r="E55" s="52">
        <v>297</v>
      </c>
      <c r="F55" s="52">
        <v>318</v>
      </c>
      <c r="G55" s="52">
        <v>357</v>
      </c>
      <c r="H55" s="52">
        <v>415</v>
      </c>
      <c r="I55" s="52">
        <v>329</v>
      </c>
      <c r="J55" s="52">
        <v>350</v>
      </c>
      <c r="K55" s="52">
        <v>471</v>
      </c>
      <c r="L55" s="52">
        <v>501</v>
      </c>
      <c r="M55" s="52">
        <v>433</v>
      </c>
      <c r="N55" s="52">
        <v>420</v>
      </c>
      <c r="O55" s="52">
        <v>377</v>
      </c>
      <c r="P55" s="52">
        <v>180</v>
      </c>
      <c r="Q55" s="52">
        <v>351</v>
      </c>
      <c r="R55" s="52">
        <v>517</v>
      </c>
      <c r="S55" s="52">
        <v>736</v>
      </c>
      <c r="T55" s="52">
        <v>753</v>
      </c>
      <c r="U55" s="52">
        <v>773</v>
      </c>
      <c r="V55" s="52">
        <v>614</v>
      </c>
      <c r="W55" s="52">
        <v>755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9618</v>
      </c>
      <c r="D59" s="52">
        <v>9648</v>
      </c>
      <c r="E59" s="52">
        <v>9851</v>
      </c>
      <c r="F59" s="52">
        <v>10387</v>
      </c>
      <c r="G59" s="52">
        <v>11445</v>
      </c>
      <c r="H59" s="52">
        <v>12985</v>
      </c>
      <c r="I59" s="52">
        <v>9456</v>
      </c>
      <c r="J59" s="52">
        <v>10433</v>
      </c>
      <c r="K59" s="52">
        <v>10537</v>
      </c>
      <c r="L59" s="52">
        <v>10585</v>
      </c>
      <c r="M59" s="52">
        <v>9166</v>
      </c>
      <c r="N59" s="52">
        <v>8263</v>
      </c>
      <c r="O59" s="52">
        <v>7053</v>
      </c>
      <c r="P59" s="52">
        <v>2768</v>
      </c>
      <c r="Q59" s="52">
        <v>3797</v>
      </c>
      <c r="R59" s="52">
        <v>4855</v>
      </c>
      <c r="S59" s="52">
        <v>5766</v>
      </c>
      <c r="T59" s="52">
        <v>5451</v>
      </c>
      <c r="U59" s="52">
        <v>4648</v>
      </c>
      <c r="V59" s="52">
        <v>3261</v>
      </c>
      <c r="W59" s="52">
        <v>3135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24344</v>
      </c>
      <c r="D60" s="36">
        <v>24376</v>
      </c>
      <c r="E60" s="36">
        <v>24609</v>
      </c>
      <c r="F60" s="36">
        <v>25243</v>
      </c>
      <c r="G60" s="36">
        <v>26540</v>
      </c>
      <c r="H60" s="36">
        <v>28459</v>
      </c>
      <c r="I60" s="36">
        <v>16723</v>
      </c>
      <c r="J60" s="36">
        <v>13675</v>
      </c>
      <c r="K60" s="36">
        <v>13130</v>
      </c>
      <c r="L60" s="36">
        <v>15031</v>
      </c>
      <c r="M60" s="36">
        <v>13503</v>
      </c>
      <c r="N60" s="36">
        <v>13356</v>
      </c>
      <c r="O60" s="36">
        <v>10449</v>
      </c>
      <c r="P60" s="36">
        <v>2980</v>
      </c>
      <c r="Q60" s="36">
        <v>3999</v>
      </c>
      <c r="R60" s="36">
        <v>5327</v>
      </c>
      <c r="S60" s="36">
        <v>7556</v>
      </c>
      <c r="T60" s="36">
        <v>8200</v>
      </c>
      <c r="U60" s="36">
        <v>8414</v>
      </c>
      <c r="V60" s="36">
        <v>6770</v>
      </c>
      <c r="W60" s="36">
        <v>5569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26801</v>
      </c>
      <c r="D64" s="52">
        <v>26807</v>
      </c>
      <c r="E64" s="52">
        <v>26846</v>
      </c>
      <c r="F64" s="52">
        <v>26958</v>
      </c>
      <c r="G64" s="52">
        <v>27200</v>
      </c>
      <c r="H64" s="52">
        <v>27600</v>
      </c>
      <c r="I64" s="52">
        <v>28229</v>
      </c>
      <c r="J64" s="52">
        <v>29131</v>
      </c>
      <c r="K64" s="52">
        <v>30361</v>
      </c>
      <c r="L64" s="52">
        <v>31974</v>
      </c>
      <c r="M64" s="52">
        <v>34011</v>
      </c>
      <c r="N64" s="52">
        <v>36522</v>
      </c>
      <c r="O64" s="52">
        <v>34173</v>
      </c>
      <c r="P64" s="52">
        <v>16286</v>
      </c>
      <c r="Q64" s="52">
        <v>20422</v>
      </c>
      <c r="R64" s="52">
        <v>25145</v>
      </c>
      <c r="S64" s="52">
        <v>30491</v>
      </c>
      <c r="T64" s="52">
        <v>32113</v>
      </c>
      <c r="U64" s="52">
        <v>32543</v>
      </c>
      <c r="V64" s="52">
        <v>32469</v>
      </c>
      <c r="W64" s="52">
        <v>31926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2551</v>
      </c>
      <c r="D67" s="52">
        <v>2558</v>
      </c>
      <c r="E67" s="52">
        <v>2616</v>
      </c>
      <c r="F67" s="52">
        <v>2783</v>
      </c>
      <c r="G67" s="52">
        <v>3135</v>
      </c>
      <c r="H67" s="52">
        <v>3788</v>
      </c>
      <c r="I67" s="52">
        <v>3350</v>
      </c>
      <c r="J67" s="52">
        <v>7210</v>
      </c>
      <c r="K67" s="52">
        <v>9813</v>
      </c>
      <c r="L67" s="52">
        <v>9204</v>
      </c>
      <c r="M67" s="52">
        <v>9976</v>
      </c>
      <c r="N67" s="52">
        <v>9417</v>
      </c>
      <c r="O67" s="52">
        <v>14239</v>
      </c>
      <c r="P67" s="52">
        <v>12613</v>
      </c>
      <c r="Q67" s="52">
        <v>13095</v>
      </c>
      <c r="R67" s="52">
        <v>11893</v>
      </c>
      <c r="S67" s="52">
        <v>11898</v>
      </c>
      <c r="T67" s="52">
        <v>10862</v>
      </c>
      <c r="U67" s="52">
        <v>10507</v>
      </c>
      <c r="V67" s="52">
        <v>11528</v>
      </c>
      <c r="W67" s="52">
        <v>11863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25637</v>
      </c>
      <c r="D69" s="52">
        <v>25642</v>
      </c>
      <c r="E69" s="52">
        <v>25685</v>
      </c>
      <c r="F69" s="52">
        <v>25800</v>
      </c>
      <c r="G69" s="52">
        <v>26039</v>
      </c>
      <c r="H69" s="52">
        <v>26434</v>
      </c>
      <c r="I69" s="52">
        <v>27211</v>
      </c>
      <c r="J69" s="52">
        <v>29037</v>
      </c>
      <c r="K69" s="52">
        <v>30202</v>
      </c>
      <c r="L69" s="52">
        <v>31514</v>
      </c>
      <c r="M69" s="52">
        <v>33673</v>
      </c>
      <c r="N69" s="52">
        <v>36140</v>
      </c>
      <c r="O69" s="52">
        <v>33958</v>
      </c>
      <c r="P69" s="52">
        <v>16118</v>
      </c>
      <c r="Q69" s="52">
        <v>20289</v>
      </c>
      <c r="R69" s="52">
        <v>24955</v>
      </c>
      <c r="S69" s="52">
        <v>30335</v>
      </c>
      <c r="T69" s="52">
        <v>31899</v>
      </c>
      <c r="U69" s="52">
        <v>32282</v>
      </c>
      <c r="V69" s="52">
        <v>32214</v>
      </c>
      <c r="W69" s="52">
        <v>31838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4</v>
      </c>
      <c r="E70" s="52">
        <v>4</v>
      </c>
      <c r="F70" s="52">
        <v>4</v>
      </c>
      <c r="G70" s="52">
        <v>4</v>
      </c>
      <c r="H70" s="52">
        <v>4</v>
      </c>
      <c r="I70" s="52">
        <v>4</v>
      </c>
      <c r="J70" s="52">
        <v>6</v>
      </c>
      <c r="K70" s="52">
        <v>5</v>
      </c>
      <c r="L70" s="52">
        <v>7</v>
      </c>
      <c r="M70" s="52">
        <v>7</v>
      </c>
      <c r="N70" s="52">
        <v>9</v>
      </c>
      <c r="O70" s="52">
        <v>16</v>
      </c>
      <c r="P70" s="52">
        <v>8</v>
      </c>
      <c r="Q70" s="52">
        <v>13</v>
      </c>
      <c r="R70" s="52">
        <v>13</v>
      </c>
      <c r="S70" s="52">
        <v>27</v>
      </c>
      <c r="T70" s="52">
        <v>23</v>
      </c>
      <c r="U70" s="52">
        <v>30</v>
      </c>
      <c r="V70" s="52">
        <v>30</v>
      </c>
      <c r="W70" s="52">
        <v>42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3029</v>
      </c>
      <c r="D73" s="52">
        <v>1540</v>
      </c>
      <c r="E73" s="52">
        <v>2290</v>
      </c>
      <c r="F73" s="52">
        <v>2321</v>
      </c>
      <c r="G73" s="52">
        <v>2409</v>
      </c>
      <c r="H73" s="52">
        <v>2601</v>
      </c>
      <c r="I73" s="52">
        <v>3030</v>
      </c>
      <c r="J73" s="52">
        <v>691</v>
      </c>
      <c r="K73" s="52">
        <v>1375</v>
      </c>
      <c r="L73" s="52">
        <v>2067</v>
      </c>
      <c r="M73" s="52">
        <v>2619</v>
      </c>
      <c r="N73" s="52">
        <v>3021</v>
      </c>
      <c r="O73" s="52">
        <v>1571</v>
      </c>
      <c r="P73" s="52">
        <v>1287</v>
      </c>
      <c r="Q73" s="52">
        <v>865</v>
      </c>
      <c r="R73" s="52">
        <v>1305</v>
      </c>
      <c r="S73" s="52">
        <v>964</v>
      </c>
      <c r="T73" s="52">
        <v>1429</v>
      </c>
      <c r="U73" s="52">
        <v>1613</v>
      </c>
      <c r="V73" s="52">
        <v>2617</v>
      </c>
      <c r="W73" s="52">
        <v>307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48</v>
      </c>
      <c r="D74" s="52">
        <v>24</v>
      </c>
      <c r="E74" s="52">
        <v>37</v>
      </c>
      <c r="F74" s="52">
        <v>37</v>
      </c>
      <c r="G74" s="52">
        <v>40</v>
      </c>
      <c r="H74" s="52">
        <v>47</v>
      </c>
      <c r="I74" s="52">
        <v>77</v>
      </c>
      <c r="J74" s="52">
        <v>23</v>
      </c>
      <c r="K74" s="52">
        <v>47</v>
      </c>
      <c r="L74" s="52">
        <v>71</v>
      </c>
      <c r="M74" s="52">
        <v>96</v>
      </c>
      <c r="N74" s="52">
        <v>99</v>
      </c>
      <c r="O74" s="52">
        <v>76</v>
      </c>
      <c r="P74" s="52">
        <v>86</v>
      </c>
      <c r="Q74" s="52">
        <v>96</v>
      </c>
      <c r="R74" s="52">
        <v>149</v>
      </c>
      <c r="S74" s="52">
        <v>124</v>
      </c>
      <c r="T74" s="52">
        <v>187</v>
      </c>
      <c r="U74" s="52">
        <v>234</v>
      </c>
      <c r="V74" s="52">
        <v>450</v>
      </c>
      <c r="W74" s="52">
        <v>66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36350</v>
      </c>
      <c r="D78" s="52">
        <v>36451</v>
      </c>
      <c r="E78" s="52">
        <v>37147</v>
      </c>
      <c r="F78" s="52">
        <v>39016</v>
      </c>
      <c r="G78" s="52">
        <v>42621</v>
      </c>
      <c r="H78" s="52">
        <v>48551</v>
      </c>
      <c r="I78" s="52">
        <v>35563</v>
      </c>
      <c r="J78" s="52">
        <v>33777</v>
      </c>
      <c r="K78" s="52">
        <v>49229</v>
      </c>
      <c r="L78" s="52">
        <v>48705</v>
      </c>
      <c r="M78" s="52">
        <v>51682</v>
      </c>
      <c r="N78" s="52">
        <v>59237</v>
      </c>
      <c r="O78" s="52">
        <v>60373</v>
      </c>
      <c r="P78" s="52">
        <v>41443</v>
      </c>
      <c r="Q78" s="52">
        <v>45592</v>
      </c>
      <c r="R78" s="52">
        <v>50214</v>
      </c>
      <c r="S78" s="52">
        <v>53785</v>
      </c>
      <c r="T78" s="52">
        <v>51835</v>
      </c>
      <c r="U78" s="52">
        <v>50575</v>
      </c>
      <c r="V78" s="52">
        <v>49233</v>
      </c>
      <c r="W78" s="52">
        <v>47572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110414</v>
      </c>
      <c r="D79" s="36">
        <v>90349</v>
      </c>
      <c r="E79" s="36">
        <v>81381</v>
      </c>
      <c r="F79" s="36">
        <v>72720</v>
      </c>
      <c r="G79" s="36">
        <v>138</v>
      </c>
      <c r="H79" s="36">
        <v>972</v>
      </c>
      <c r="I79" s="36">
        <v>69667</v>
      </c>
      <c r="J79" s="36">
        <v>270</v>
      </c>
      <c r="K79" s="36">
        <v>73537</v>
      </c>
      <c r="L79" s="36">
        <v>59892</v>
      </c>
      <c r="M79" s="36">
        <v>49496</v>
      </c>
      <c r="N79" s="36">
        <v>40755</v>
      </c>
      <c r="O79" s="36">
        <v>38620</v>
      </c>
      <c r="P79" s="36">
        <v>184</v>
      </c>
      <c r="Q79" s="36">
        <v>563</v>
      </c>
      <c r="R79" s="36">
        <v>1279</v>
      </c>
      <c r="S79" s="36">
        <v>2721</v>
      </c>
      <c r="T79" s="36">
        <v>4592</v>
      </c>
      <c r="U79" s="36">
        <v>6998</v>
      </c>
      <c r="V79" s="36">
        <v>10178</v>
      </c>
      <c r="W79" s="36">
        <v>13923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61977</v>
      </c>
      <c r="D83" s="52">
        <v>61990</v>
      </c>
      <c r="E83" s="52">
        <v>62087</v>
      </c>
      <c r="F83" s="52">
        <v>62354</v>
      </c>
      <c r="G83" s="52">
        <v>62891</v>
      </c>
      <c r="H83" s="52">
        <v>63786</v>
      </c>
      <c r="I83" s="52">
        <v>65147</v>
      </c>
      <c r="J83" s="52">
        <v>67077</v>
      </c>
      <c r="K83" s="52">
        <v>69700</v>
      </c>
      <c r="L83" s="52">
        <v>73099</v>
      </c>
      <c r="M83" s="52">
        <v>77421</v>
      </c>
      <c r="N83" s="52">
        <v>82780</v>
      </c>
      <c r="O83" s="52">
        <v>76956</v>
      </c>
      <c r="P83" s="52">
        <v>35293</v>
      </c>
      <c r="Q83" s="52">
        <v>44695</v>
      </c>
      <c r="R83" s="52">
        <v>55691</v>
      </c>
      <c r="S83" s="52">
        <v>68319</v>
      </c>
      <c r="T83" s="52">
        <v>71835</v>
      </c>
      <c r="U83" s="52">
        <v>73886</v>
      </c>
      <c r="V83" s="52">
        <v>76070</v>
      </c>
      <c r="W83" s="52">
        <v>78867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5898</v>
      </c>
      <c r="D86" s="52">
        <v>5918</v>
      </c>
      <c r="E86" s="52">
        <v>6054</v>
      </c>
      <c r="F86" s="52">
        <v>6434</v>
      </c>
      <c r="G86" s="52">
        <v>7248</v>
      </c>
      <c r="H86" s="52">
        <v>8716</v>
      </c>
      <c r="I86" s="52">
        <v>7560</v>
      </c>
      <c r="J86" s="52">
        <v>15204</v>
      </c>
      <c r="K86" s="52">
        <v>21902</v>
      </c>
      <c r="L86" s="52">
        <v>18943</v>
      </c>
      <c r="M86" s="52">
        <v>21597</v>
      </c>
      <c r="N86" s="52">
        <v>19033</v>
      </c>
      <c r="O86" s="52">
        <v>30139</v>
      </c>
      <c r="P86" s="52">
        <v>26884</v>
      </c>
      <c r="Q86" s="52">
        <v>29285</v>
      </c>
      <c r="R86" s="52">
        <v>28755</v>
      </c>
      <c r="S86" s="52">
        <v>31583</v>
      </c>
      <c r="T86" s="52">
        <v>33629</v>
      </c>
      <c r="U86" s="52">
        <v>34327</v>
      </c>
      <c r="V86" s="52">
        <v>36909</v>
      </c>
      <c r="W86" s="52">
        <v>37393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9417</v>
      </c>
      <c r="D88" s="52">
        <v>9418</v>
      </c>
      <c r="E88" s="52">
        <v>9436</v>
      </c>
      <c r="F88" s="52">
        <v>9482</v>
      </c>
      <c r="G88" s="52">
        <v>9578</v>
      </c>
      <c r="H88" s="52">
        <v>9748</v>
      </c>
      <c r="I88" s="52">
        <v>9995</v>
      </c>
      <c r="J88" s="52">
        <v>17471</v>
      </c>
      <c r="K88" s="52">
        <v>15090</v>
      </c>
      <c r="L88" s="52">
        <v>17283</v>
      </c>
      <c r="M88" s="52">
        <v>20513</v>
      </c>
      <c r="N88" s="52">
        <v>25361</v>
      </c>
      <c r="O88" s="52">
        <v>25824</v>
      </c>
      <c r="P88" s="52">
        <v>9873</v>
      </c>
      <c r="Q88" s="52">
        <v>14234</v>
      </c>
      <c r="R88" s="52">
        <v>18496</v>
      </c>
      <c r="S88" s="52">
        <v>28877</v>
      </c>
      <c r="T88" s="52">
        <v>27595</v>
      </c>
      <c r="U88" s="52">
        <v>24588</v>
      </c>
      <c r="V88" s="52">
        <v>18140</v>
      </c>
      <c r="W88" s="52">
        <v>13689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2</v>
      </c>
      <c r="E89" s="52">
        <v>1</v>
      </c>
      <c r="F89" s="52">
        <v>2</v>
      </c>
      <c r="G89" s="52">
        <v>1</v>
      </c>
      <c r="H89" s="52">
        <v>1</v>
      </c>
      <c r="I89" s="52">
        <v>2</v>
      </c>
      <c r="J89" s="52">
        <v>3</v>
      </c>
      <c r="K89" s="52">
        <v>5</v>
      </c>
      <c r="L89" s="52">
        <v>6</v>
      </c>
      <c r="M89" s="52">
        <v>8</v>
      </c>
      <c r="N89" s="52">
        <v>10</v>
      </c>
      <c r="O89" s="52">
        <v>12</v>
      </c>
      <c r="P89" s="52">
        <v>1</v>
      </c>
      <c r="Q89" s="52">
        <v>0</v>
      </c>
      <c r="R89" s="52">
        <v>4</v>
      </c>
      <c r="S89" s="52">
        <v>12</v>
      </c>
      <c r="T89" s="52">
        <v>16</v>
      </c>
      <c r="U89" s="52">
        <v>16</v>
      </c>
      <c r="V89" s="52">
        <v>28</v>
      </c>
      <c r="W89" s="52">
        <v>26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4163</v>
      </c>
      <c r="D92" s="52">
        <v>4172</v>
      </c>
      <c r="E92" s="52">
        <v>4237</v>
      </c>
      <c r="F92" s="52">
        <v>4420</v>
      </c>
      <c r="G92" s="52">
        <v>4785</v>
      </c>
      <c r="H92" s="52">
        <v>5377</v>
      </c>
      <c r="I92" s="52">
        <v>3767</v>
      </c>
      <c r="J92" s="52">
        <v>4012</v>
      </c>
      <c r="K92" s="52">
        <v>5127</v>
      </c>
      <c r="L92" s="52">
        <v>5254</v>
      </c>
      <c r="M92" s="52">
        <v>5134</v>
      </c>
      <c r="N92" s="52">
        <v>4962</v>
      </c>
      <c r="O92" s="52">
        <v>4824</v>
      </c>
      <c r="P92" s="52">
        <v>4112</v>
      </c>
      <c r="Q92" s="52">
        <v>4439</v>
      </c>
      <c r="R92" s="52">
        <v>4587</v>
      </c>
      <c r="S92" s="52">
        <v>4667</v>
      </c>
      <c r="T92" s="52">
        <v>4369</v>
      </c>
      <c r="U92" s="52">
        <v>3923</v>
      </c>
      <c r="V92" s="52">
        <v>3515</v>
      </c>
      <c r="W92" s="52">
        <v>3815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1</v>
      </c>
      <c r="D93" s="52">
        <v>0</v>
      </c>
      <c r="E93" s="52">
        <v>1</v>
      </c>
      <c r="F93" s="52">
        <v>0</v>
      </c>
      <c r="G93" s="52">
        <v>1</v>
      </c>
      <c r="H93" s="52">
        <v>1</v>
      </c>
      <c r="I93" s="52">
        <v>0</v>
      </c>
      <c r="J93" s="52">
        <v>2</v>
      </c>
      <c r="K93" s="52">
        <v>2</v>
      </c>
      <c r="L93" s="52">
        <v>1</v>
      </c>
      <c r="M93" s="52">
        <v>2</v>
      </c>
      <c r="N93" s="52">
        <v>2</v>
      </c>
      <c r="O93" s="52">
        <v>5</v>
      </c>
      <c r="P93" s="52">
        <v>1</v>
      </c>
      <c r="Q93" s="52">
        <v>5</v>
      </c>
      <c r="R93" s="52">
        <v>6</v>
      </c>
      <c r="S93" s="52">
        <v>5</v>
      </c>
      <c r="T93" s="52">
        <v>4</v>
      </c>
      <c r="U93" s="52">
        <v>4</v>
      </c>
      <c r="V93" s="52">
        <v>6</v>
      </c>
      <c r="W93" s="52">
        <v>5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99379</v>
      </c>
      <c r="D96" s="52">
        <v>99555</v>
      </c>
      <c r="E96" s="52">
        <v>100803</v>
      </c>
      <c r="F96" s="52">
        <v>104236</v>
      </c>
      <c r="G96" s="52">
        <v>110978</v>
      </c>
      <c r="H96" s="52">
        <v>122232</v>
      </c>
      <c r="I96" s="52">
        <v>79715</v>
      </c>
      <c r="J96" s="52">
        <v>78281</v>
      </c>
      <c r="K96" s="52">
        <v>99879</v>
      </c>
      <c r="L96" s="52">
        <v>103702</v>
      </c>
      <c r="M96" s="52">
        <v>105058</v>
      </c>
      <c r="N96" s="52">
        <v>107265</v>
      </c>
      <c r="O96" s="52">
        <v>103038</v>
      </c>
      <c r="P96" s="52">
        <v>81854</v>
      </c>
      <c r="Q96" s="52">
        <v>87416</v>
      </c>
      <c r="R96" s="52">
        <v>94674</v>
      </c>
      <c r="S96" s="52">
        <v>103231</v>
      </c>
      <c r="T96" s="52">
        <v>109261</v>
      </c>
      <c r="U96" s="52">
        <v>110181</v>
      </c>
      <c r="V96" s="52">
        <v>109786</v>
      </c>
      <c r="W96" s="52">
        <v>100954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1575</v>
      </c>
      <c r="D97" s="52">
        <v>1581</v>
      </c>
      <c r="E97" s="52">
        <v>1618</v>
      </c>
      <c r="F97" s="52">
        <v>1726</v>
      </c>
      <c r="G97" s="52">
        <v>1955</v>
      </c>
      <c r="H97" s="52">
        <v>2348</v>
      </c>
      <c r="I97" s="52">
        <v>1994</v>
      </c>
      <c r="J97" s="52">
        <v>2722</v>
      </c>
      <c r="K97" s="52">
        <v>3553</v>
      </c>
      <c r="L97" s="52">
        <v>4102</v>
      </c>
      <c r="M97" s="52">
        <v>4899</v>
      </c>
      <c r="N97" s="52">
        <v>4981</v>
      </c>
      <c r="O97" s="52">
        <v>6163</v>
      </c>
      <c r="P97" s="52">
        <v>7065</v>
      </c>
      <c r="Q97" s="52">
        <v>9544</v>
      </c>
      <c r="R97" s="52">
        <v>10900</v>
      </c>
      <c r="S97" s="52">
        <v>12390</v>
      </c>
      <c r="T97" s="52">
        <v>14276</v>
      </c>
      <c r="U97" s="52">
        <v>17056</v>
      </c>
      <c r="V97" s="52">
        <v>18369</v>
      </c>
      <c r="W97" s="52">
        <v>20028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18119</v>
      </c>
      <c r="D101" s="52">
        <v>18163</v>
      </c>
      <c r="E101" s="52">
        <v>18467</v>
      </c>
      <c r="F101" s="52">
        <v>19287</v>
      </c>
      <c r="G101" s="52">
        <v>20859</v>
      </c>
      <c r="H101" s="52">
        <v>23448</v>
      </c>
      <c r="I101" s="52">
        <v>16428</v>
      </c>
      <c r="J101" s="52">
        <v>19558</v>
      </c>
      <c r="K101" s="52">
        <v>21441</v>
      </c>
      <c r="L101" s="52">
        <v>21583</v>
      </c>
      <c r="M101" s="52">
        <v>22626</v>
      </c>
      <c r="N101" s="52">
        <v>24238</v>
      </c>
      <c r="O101" s="52">
        <v>24972</v>
      </c>
      <c r="P101" s="52">
        <v>17161</v>
      </c>
      <c r="Q101" s="52">
        <v>21534</v>
      </c>
      <c r="R101" s="52">
        <v>27378</v>
      </c>
      <c r="S101" s="52">
        <v>31868</v>
      </c>
      <c r="T101" s="52">
        <v>31070</v>
      </c>
      <c r="U101" s="52">
        <v>29502</v>
      </c>
      <c r="V101" s="52">
        <v>25690</v>
      </c>
      <c r="W101" s="52">
        <v>21660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29972</v>
      </c>
      <c r="D102" s="52">
        <v>30060</v>
      </c>
      <c r="E102" s="52">
        <v>30667</v>
      </c>
      <c r="F102" s="52">
        <v>32331</v>
      </c>
      <c r="G102" s="52">
        <v>35587</v>
      </c>
      <c r="H102" s="52">
        <v>40937</v>
      </c>
      <c r="I102" s="52">
        <v>30903</v>
      </c>
      <c r="J102" s="52">
        <v>35838</v>
      </c>
      <c r="K102" s="52">
        <v>44628</v>
      </c>
      <c r="L102" s="52">
        <v>45743</v>
      </c>
      <c r="M102" s="52">
        <v>47278</v>
      </c>
      <c r="N102" s="52">
        <v>48423</v>
      </c>
      <c r="O102" s="52">
        <v>50543</v>
      </c>
      <c r="P102" s="52">
        <v>43389</v>
      </c>
      <c r="Q102" s="52">
        <v>50712</v>
      </c>
      <c r="R102" s="52">
        <v>53786</v>
      </c>
      <c r="S102" s="52">
        <v>52318</v>
      </c>
      <c r="T102" s="52">
        <v>50006</v>
      </c>
      <c r="U102" s="52">
        <v>45948</v>
      </c>
      <c r="V102" s="52">
        <v>42748</v>
      </c>
      <c r="W102" s="52">
        <v>44492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75863</v>
      </c>
      <c r="D103" s="36">
        <v>75959</v>
      </c>
      <c r="E103" s="36">
        <v>76654</v>
      </c>
      <c r="F103" s="36">
        <v>78634</v>
      </c>
      <c r="G103" s="36">
        <v>82600</v>
      </c>
      <c r="H103" s="36">
        <v>89373</v>
      </c>
      <c r="I103" s="36">
        <v>54383</v>
      </c>
      <c r="J103" s="36">
        <v>48157</v>
      </c>
      <c r="K103" s="36">
        <v>59427</v>
      </c>
      <c r="L103" s="36">
        <v>65434</v>
      </c>
      <c r="M103" s="36">
        <v>68660</v>
      </c>
      <c r="N103" s="36">
        <v>73576</v>
      </c>
      <c r="O103" s="36">
        <v>69954</v>
      </c>
      <c r="P103" s="36">
        <v>48088</v>
      </c>
      <c r="Q103" s="36">
        <v>51527</v>
      </c>
      <c r="R103" s="36">
        <v>56898</v>
      </c>
      <c r="S103" s="36">
        <v>71558</v>
      </c>
      <c r="T103" s="36">
        <v>80658</v>
      </c>
      <c r="U103" s="36">
        <v>87275</v>
      </c>
      <c r="V103" s="36">
        <v>89211</v>
      </c>
      <c r="W103" s="36">
        <v>80242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15310</v>
      </c>
      <c r="D126" s="52">
        <v>15311</v>
      </c>
      <c r="E126" s="52">
        <v>15320</v>
      </c>
      <c r="F126" s="52">
        <v>15349</v>
      </c>
      <c r="G126" s="52">
        <v>15408</v>
      </c>
      <c r="H126" s="52">
        <v>15513</v>
      </c>
      <c r="I126" s="52">
        <v>15684</v>
      </c>
      <c r="J126" s="52">
        <v>15928</v>
      </c>
      <c r="K126" s="52">
        <v>16267</v>
      </c>
      <c r="L126" s="52">
        <v>16727</v>
      </c>
      <c r="M126" s="52">
        <v>17315</v>
      </c>
      <c r="N126" s="52">
        <v>18049</v>
      </c>
      <c r="O126" s="52">
        <v>15896</v>
      </c>
      <c r="P126" s="52">
        <v>5534</v>
      </c>
      <c r="Q126" s="52">
        <v>5357</v>
      </c>
      <c r="R126" s="52">
        <v>7489</v>
      </c>
      <c r="S126" s="52">
        <v>9288</v>
      </c>
      <c r="T126" s="52">
        <v>10087</v>
      </c>
      <c r="U126" s="52">
        <v>10965</v>
      </c>
      <c r="V126" s="52">
        <v>10950</v>
      </c>
      <c r="W126" s="52">
        <v>11091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1457</v>
      </c>
      <c r="D129" s="52">
        <v>1461</v>
      </c>
      <c r="E129" s="52">
        <v>1488</v>
      </c>
      <c r="F129" s="52">
        <v>1563</v>
      </c>
      <c r="G129" s="52">
        <v>1712</v>
      </c>
      <c r="H129" s="52">
        <v>1960</v>
      </c>
      <c r="I129" s="52">
        <v>1488</v>
      </c>
      <c r="J129" s="52">
        <v>2426</v>
      </c>
      <c r="K129" s="52">
        <v>3585</v>
      </c>
      <c r="L129" s="52">
        <v>3008</v>
      </c>
      <c r="M129" s="52">
        <v>3194</v>
      </c>
      <c r="N129" s="52">
        <v>2915</v>
      </c>
      <c r="O129" s="52">
        <v>5439</v>
      </c>
      <c r="P129" s="52">
        <v>4042</v>
      </c>
      <c r="Q129" s="52">
        <v>4468</v>
      </c>
      <c r="R129" s="52">
        <v>4348</v>
      </c>
      <c r="S129" s="52">
        <v>4499</v>
      </c>
      <c r="T129" s="52">
        <v>4132</v>
      </c>
      <c r="U129" s="52">
        <v>4242</v>
      </c>
      <c r="V129" s="52">
        <v>4095</v>
      </c>
      <c r="W129" s="52">
        <v>3634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9392</v>
      </c>
      <c r="D131" s="52">
        <v>9393</v>
      </c>
      <c r="E131" s="52">
        <v>9407</v>
      </c>
      <c r="F131" s="52">
        <v>9440</v>
      </c>
      <c r="G131" s="52">
        <v>9510</v>
      </c>
      <c r="H131" s="52">
        <v>9620</v>
      </c>
      <c r="I131" s="52">
        <v>10542</v>
      </c>
      <c r="J131" s="52">
        <v>14956</v>
      </c>
      <c r="K131" s="52">
        <v>14884</v>
      </c>
      <c r="L131" s="52">
        <v>15048</v>
      </c>
      <c r="M131" s="52">
        <v>15339</v>
      </c>
      <c r="N131" s="52">
        <v>15924</v>
      </c>
      <c r="O131" s="52">
        <v>14187</v>
      </c>
      <c r="P131" s="52">
        <v>10982</v>
      </c>
      <c r="Q131" s="52">
        <v>17407</v>
      </c>
      <c r="R131" s="52">
        <v>17254</v>
      </c>
      <c r="S131" s="52">
        <v>13609</v>
      </c>
      <c r="T131" s="52">
        <v>11138</v>
      </c>
      <c r="U131" s="52">
        <v>11389</v>
      </c>
      <c r="V131" s="52">
        <v>9881</v>
      </c>
      <c r="W131" s="52">
        <v>6834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</v>
      </c>
      <c r="D132" s="52">
        <v>2</v>
      </c>
      <c r="E132" s="52">
        <v>1</v>
      </c>
      <c r="F132" s="52">
        <v>1</v>
      </c>
      <c r="G132" s="52">
        <v>2</v>
      </c>
      <c r="H132" s="52">
        <v>1</v>
      </c>
      <c r="I132" s="52">
        <v>1</v>
      </c>
      <c r="J132" s="52">
        <v>3</v>
      </c>
      <c r="K132" s="52">
        <v>4</v>
      </c>
      <c r="L132" s="52">
        <v>4</v>
      </c>
      <c r="M132" s="52">
        <v>7</v>
      </c>
      <c r="N132" s="52">
        <v>3</v>
      </c>
      <c r="O132" s="52">
        <v>7</v>
      </c>
      <c r="P132" s="52">
        <v>3</v>
      </c>
      <c r="Q132" s="52">
        <v>9</v>
      </c>
      <c r="R132" s="52">
        <v>8</v>
      </c>
      <c r="S132" s="52">
        <v>6</v>
      </c>
      <c r="T132" s="52">
        <v>3</v>
      </c>
      <c r="U132" s="52">
        <v>7</v>
      </c>
      <c r="V132" s="52">
        <v>13</v>
      </c>
      <c r="W132" s="52">
        <v>21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11648</v>
      </c>
      <c r="D135" s="52">
        <v>11655</v>
      </c>
      <c r="E135" s="52">
        <v>11714</v>
      </c>
      <c r="F135" s="52">
        <v>11873</v>
      </c>
      <c r="G135" s="52">
        <v>12215</v>
      </c>
      <c r="H135" s="52">
        <v>12852</v>
      </c>
      <c r="I135" s="52">
        <v>6968</v>
      </c>
      <c r="J135" s="52">
        <v>4160</v>
      </c>
      <c r="K135" s="52">
        <v>6331</v>
      </c>
      <c r="L135" s="52">
        <v>7226</v>
      </c>
      <c r="M135" s="52">
        <v>8395</v>
      </c>
      <c r="N135" s="52">
        <v>8397</v>
      </c>
      <c r="O135" s="52">
        <v>6946</v>
      </c>
      <c r="P135" s="52">
        <v>4468</v>
      </c>
      <c r="Q135" s="52">
        <v>2121</v>
      </c>
      <c r="R135" s="52">
        <v>2170</v>
      </c>
      <c r="S135" s="52">
        <v>3122</v>
      </c>
      <c r="T135" s="52">
        <v>4247</v>
      </c>
      <c r="U135" s="52">
        <v>4419</v>
      </c>
      <c r="V135" s="52">
        <v>4176</v>
      </c>
      <c r="W135" s="52">
        <v>5209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185</v>
      </c>
      <c r="D136" s="52">
        <v>184</v>
      </c>
      <c r="E136" s="52">
        <v>187</v>
      </c>
      <c r="F136" s="52">
        <v>193</v>
      </c>
      <c r="G136" s="52">
        <v>202</v>
      </c>
      <c r="H136" s="52">
        <v>228</v>
      </c>
      <c r="I136" s="52">
        <v>154</v>
      </c>
      <c r="J136" s="52">
        <v>148</v>
      </c>
      <c r="K136" s="52">
        <v>226</v>
      </c>
      <c r="L136" s="52">
        <v>273</v>
      </c>
      <c r="M136" s="52">
        <v>332</v>
      </c>
      <c r="N136" s="52">
        <v>297</v>
      </c>
      <c r="O136" s="52">
        <v>300</v>
      </c>
      <c r="P136" s="52">
        <v>258</v>
      </c>
      <c r="Q136" s="52">
        <v>231</v>
      </c>
      <c r="R136" s="52">
        <v>257</v>
      </c>
      <c r="S136" s="52">
        <v>398</v>
      </c>
      <c r="T136" s="52">
        <v>587</v>
      </c>
      <c r="U136" s="52">
        <v>725</v>
      </c>
      <c r="V136" s="52">
        <v>770</v>
      </c>
      <c r="W136" s="52">
        <v>1097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8671</v>
      </c>
      <c r="D140" s="52">
        <v>8690</v>
      </c>
      <c r="E140" s="52">
        <v>8826</v>
      </c>
      <c r="F140" s="52">
        <v>9188</v>
      </c>
      <c r="G140" s="52">
        <v>9904</v>
      </c>
      <c r="H140" s="52">
        <v>11097</v>
      </c>
      <c r="I140" s="52">
        <v>7673</v>
      </c>
      <c r="J140" s="52">
        <v>8647</v>
      </c>
      <c r="K140" s="52">
        <v>9936</v>
      </c>
      <c r="L140" s="52">
        <v>10154</v>
      </c>
      <c r="M140" s="52">
        <v>10913</v>
      </c>
      <c r="N140" s="52">
        <v>10915</v>
      </c>
      <c r="O140" s="52">
        <v>10929</v>
      </c>
      <c r="P140" s="52">
        <v>7658</v>
      </c>
      <c r="Q140" s="52">
        <v>8916</v>
      </c>
      <c r="R140" s="52">
        <v>9722</v>
      </c>
      <c r="S140" s="52">
        <v>9006</v>
      </c>
      <c r="T140" s="52">
        <v>8169</v>
      </c>
      <c r="U140" s="52">
        <v>7273</v>
      </c>
      <c r="V140" s="52">
        <v>6131</v>
      </c>
      <c r="W140" s="52">
        <v>6044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21948</v>
      </c>
      <c r="D141" s="36">
        <v>21970</v>
      </c>
      <c r="E141" s="36">
        <v>22121</v>
      </c>
      <c r="F141" s="36">
        <v>22551</v>
      </c>
      <c r="G141" s="36">
        <v>23424</v>
      </c>
      <c r="H141" s="36">
        <v>24928</v>
      </c>
      <c r="I141" s="36">
        <v>14127</v>
      </c>
      <c r="J141" s="36">
        <v>11697</v>
      </c>
      <c r="K141" s="36">
        <v>13257</v>
      </c>
      <c r="L141" s="36">
        <v>14594</v>
      </c>
      <c r="M141" s="36">
        <v>15985</v>
      </c>
      <c r="N141" s="36">
        <v>16847</v>
      </c>
      <c r="O141" s="36">
        <v>15300</v>
      </c>
      <c r="P141" s="36">
        <v>8352</v>
      </c>
      <c r="Q141" s="36">
        <v>8818</v>
      </c>
      <c r="R141" s="36">
        <v>9983</v>
      </c>
      <c r="S141" s="36">
        <v>12085</v>
      </c>
      <c r="T141" s="36">
        <v>13011</v>
      </c>
      <c r="U141" s="36">
        <v>13662</v>
      </c>
      <c r="V141" s="36">
        <v>12994</v>
      </c>
      <c r="W141" s="36">
        <v>10990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362</v>
      </c>
      <c r="D145" s="52">
        <v>362</v>
      </c>
      <c r="E145" s="52">
        <v>364</v>
      </c>
      <c r="F145" s="52">
        <v>377</v>
      </c>
      <c r="G145" s="52">
        <v>398</v>
      </c>
      <c r="H145" s="52">
        <v>438</v>
      </c>
      <c r="I145" s="52">
        <v>502</v>
      </c>
      <c r="J145" s="52">
        <v>601</v>
      </c>
      <c r="K145" s="52">
        <v>741</v>
      </c>
      <c r="L145" s="52">
        <v>931</v>
      </c>
      <c r="M145" s="52">
        <v>1180</v>
      </c>
      <c r="N145" s="52">
        <v>1486</v>
      </c>
      <c r="O145" s="52">
        <v>1785</v>
      </c>
      <c r="P145" s="52">
        <v>1924</v>
      </c>
      <c r="Q145" s="52">
        <v>2425</v>
      </c>
      <c r="R145" s="52">
        <v>2985</v>
      </c>
      <c r="S145" s="52">
        <v>3628</v>
      </c>
      <c r="T145" s="52">
        <v>3971</v>
      </c>
      <c r="U145" s="52">
        <v>4204</v>
      </c>
      <c r="V145" s="52">
        <v>4270</v>
      </c>
      <c r="W145" s="52">
        <v>4119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344</v>
      </c>
      <c r="D147" s="52">
        <v>345</v>
      </c>
      <c r="E147" s="52">
        <v>354</v>
      </c>
      <c r="F147" s="52">
        <v>380</v>
      </c>
      <c r="G147" s="52">
        <v>616</v>
      </c>
      <c r="H147" s="52">
        <v>1055</v>
      </c>
      <c r="I147" s="52">
        <v>754</v>
      </c>
      <c r="J147" s="52">
        <v>1132</v>
      </c>
      <c r="K147" s="52">
        <v>1902</v>
      </c>
      <c r="L147" s="52">
        <v>2050</v>
      </c>
      <c r="M147" s="52">
        <v>2275</v>
      </c>
      <c r="N147" s="52">
        <v>2502</v>
      </c>
      <c r="O147" s="52">
        <v>2748</v>
      </c>
      <c r="P147" s="52">
        <v>2849</v>
      </c>
      <c r="Q147" s="52">
        <v>3523</v>
      </c>
      <c r="R147" s="52">
        <v>4393</v>
      </c>
      <c r="S147" s="52">
        <v>4537</v>
      </c>
      <c r="T147" s="52">
        <v>4247</v>
      </c>
      <c r="U147" s="52">
        <v>3998</v>
      </c>
      <c r="V147" s="52">
        <v>4202</v>
      </c>
      <c r="W147" s="52">
        <v>4201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29</v>
      </c>
      <c r="D149" s="52">
        <v>28</v>
      </c>
      <c r="E149" s="52">
        <v>31</v>
      </c>
      <c r="F149" s="52">
        <v>34</v>
      </c>
      <c r="G149" s="52">
        <v>45</v>
      </c>
      <c r="H149" s="52">
        <v>62</v>
      </c>
      <c r="I149" s="52">
        <v>73</v>
      </c>
      <c r="J149" s="52">
        <v>108</v>
      </c>
      <c r="K149" s="52">
        <v>156</v>
      </c>
      <c r="L149" s="52">
        <v>198</v>
      </c>
      <c r="M149" s="52">
        <v>228</v>
      </c>
      <c r="N149" s="52">
        <v>257</v>
      </c>
      <c r="O149" s="52">
        <v>273</v>
      </c>
      <c r="P149" s="52">
        <v>297</v>
      </c>
      <c r="Q149" s="52">
        <v>311</v>
      </c>
      <c r="R149" s="52">
        <v>281</v>
      </c>
      <c r="S149" s="52">
        <v>257</v>
      </c>
      <c r="T149" s="52">
        <v>205</v>
      </c>
      <c r="U149" s="52">
        <v>171</v>
      </c>
      <c r="V149" s="52">
        <v>162</v>
      </c>
      <c r="W149" s="52">
        <v>187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684</v>
      </c>
      <c r="D153" s="52">
        <v>688</v>
      </c>
      <c r="E153" s="52">
        <v>718</v>
      </c>
      <c r="F153" s="52">
        <v>804</v>
      </c>
      <c r="G153" s="52">
        <v>988</v>
      </c>
      <c r="H153" s="52">
        <v>1324</v>
      </c>
      <c r="I153" s="52">
        <v>1463</v>
      </c>
      <c r="J153" s="52">
        <v>2119</v>
      </c>
      <c r="K153" s="52">
        <v>3194</v>
      </c>
      <c r="L153" s="52">
        <v>3985</v>
      </c>
      <c r="M153" s="52">
        <v>4732</v>
      </c>
      <c r="N153" s="52">
        <v>5455</v>
      </c>
      <c r="O153" s="52">
        <v>5755</v>
      </c>
      <c r="P153" s="52">
        <v>5770</v>
      </c>
      <c r="Q153" s="52">
        <v>5980</v>
      </c>
      <c r="R153" s="52">
        <v>5631</v>
      </c>
      <c r="S153" s="52">
        <v>5390</v>
      </c>
      <c r="T153" s="52">
        <v>5067</v>
      </c>
      <c r="U153" s="52">
        <v>4886</v>
      </c>
      <c r="V153" s="52">
        <v>5050</v>
      </c>
      <c r="W153" s="52">
        <v>4920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11</v>
      </c>
      <c r="D154" s="52">
        <v>11</v>
      </c>
      <c r="E154" s="52">
        <v>11</v>
      </c>
      <c r="F154" s="52">
        <v>15</v>
      </c>
      <c r="G154" s="52">
        <v>19</v>
      </c>
      <c r="H154" s="52">
        <v>35</v>
      </c>
      <c r="I154" s="52">
        <v>45</v>
      </c>
      <c r="J154" s="52">
        <v>76</v>
      </c>
      <c r="K154" s="52">
        <v>115</v>
      </c>
      <c r="L154" s="52">
        <v>165</v>
      </c>
      <c r="M154" s="52">
        <v>240</v>
      </c>
      <c r="N154" s="52">
        <v>280</v>
      </c>
      <c r="O154" s="52">
        <v>391</v>
      </c>
      <c r="P154" s="52">
        <v>493</v>
      </c>
      <c r="Q154" s="52">
        <v>645</v>
      </c>
      <c r="R154" s="52">
        <v>627</v>
      </c>
      <c r="S154" s="52">
        <v>651</v>
      </c>
      <c r="T154" s="52">
        <v>668</v>
      </c>
      <c r="U154" s="52">
        <v>780</v>
      </c>
      <c r="V154" s="52">
        <v>876</v>
      </c>
      <c r="W154" s="52">
        <v>996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205</v>
      </c>
      <c r="D158" s="52">
        <v>207</v>
      </c>
      <c r="E158" s="52">
        <v>222</v>
      </c>
      <c r="F158" s="52">
        <v>262</v>
      </c>
      <c r="G158" s="52">
        <v>354</v>
      </c>
      <c r="H158" s="52">
        <v>512</v>
      </c>
      <c r="I158" s="52">
        <v>641</v>
      </c>
      <c r="J158" s="52">
        <v>977</v>
      </c>
      <c r="K158" s="52">
        <v>1458</v>
      </c>
      <c r="L158" s="52">
        <v>1789</v>
      </c>
      <c r="M158" s="52">
        <v>2169</v>
      </c>
      <c r="N158" s="52">
        <v>2485</v>
      </c>
      <c r="O158" s="52">
        <v>2810</v>
      </c>
      <c r="P158" s="52">
        <v>3145</v>
      </c>
      <c r="Q158" s="52">
        <v>3553</v>
      </c>
      <c r="R158" s="52">
        <v>3353</v>
      </c>
      <c r="S158" s="52">
        <v>2742</v>
      </c>
      <c r="T158" s="52">
        <v>2304</v>
      </c>
      <c r="U158" s="52">
        <v>2046</v>
      </c>
      <c r="V158" s="52">
        <v>2027</v>
      </c>
      <c r="W158" s="52">
        <v>2198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519</v>
      </c>
      <c r="D159" s="36">
        <v>520</v>
      </c>
      <c r="E159" s="36">
        <v>539</v>
      </c>
      <c r="F159" s="36">
        <v>588</v>
      </c>
      <c r="G159" s="36">
        <v>699</v>
      </c>
      <c r="H159" s="36">
        <v>906</v>
      </c>
      <c r="I159" s="36">
        <v>941</v>
      </c>
      <c r="J159" s="36">
        <v>1333</v>
      </c>
      <c r="K159" s="36">
        <v>2015</v>
      </c>
      <c r="L159" s="36">
        <v>2548</v>
      </c>
      <c r="M159" s="36">
        <v>3049</v>
      </c>
      <c r="N159" s="36">
        <v>3507</v>
      </c>
      <c r="O159" s="36">
        <v>3603</v>
      </c>
      <c r="P159" s="36">
        <v>3413</v>
      </c>
      <c r="Q159" s="36">
        <v>3393</v>
      </c>
      <c r="R159" s="36">
        <v>3182</v>
      </c>
      <c r="S159" s="36">
        <v>3566</v>
      </c>
      <c r="T159" s="36">
        <v>3629</v>
      </c>
      <c r="U159" s="36">
        <v>3807</v>
      </c>
      <c r="V159" s="36">
        <v>4069</v>
      </c>
      <c r="W159" s="36">
        <v>3900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3249</v>
      </c>
      <c r="D163" s="52">
        <v>3249</v>
      </c>
      <c r="E163" s="52">
        <v>3256</v>
      </c>
      <c r="F163" s="52">
        <v>3268</v>
      </c>
      <c r="G163" s="52">
        <v>3294</v>
      </c>
      <c r="H163" s="52">
        <v>3336</v>
      </c>
      <c r="I163" s="52">
        <v>3403</v>
      </c>
      <c r="J163" s="52">
        <v>3490</v>
      </c>
      <c r="K163" s="52">
        <v>3612</v>
      </c>
      <c r="L163" s="52">
        <v>3768</v>
      </c>
      <c r="M163" s="52">
        <v>5958</v>
      </c>
      <c r="N163" s="52">
        <v>5961</v>
      </c>
      <c r="O163" s="52">
        <v>6330</v>
      </c>
      <c r="P163" s="52">
        <v>4743</v>
      </c>
      <c r="Q163" s="52">
        <v>5137</v>
      </c>
      <c r="R163" s="52">
        <v>985</v>
      </c>
      <c r="S163" s="52">
        <v>784</v>
      </c>
      <c r="T163" s="52">
        <v>639</v>
      </c>
      <c r="U163" s="52">
        <v>632</v>
      </c>
      <c r="V163" s="52">
        <v>854</v>
      </c>
      <c r="W163" s="52">
        <v>759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1546</v>
      </c>
      <c r="D165" s="52">
        <v>1550</v>
      </c>
      <c r="E165" s="52">
        <v>1576</v>
      </c>
      <c r="F165" s="52">
        <v>1648</v>
      </c>
      <c r="G165" s="52">
        <v>1982</v>
      </c>
      <c r="H165" s="52">
        <v>2142</v>
      </c>
      <c r="I165" s="52">
        <v>1460</v>
      </c>
      <c r="J165" s="52">
        <v>1428</v>
      </c>
      <c r="K165" s="52">
        <v>2157</v>
      </c>
      <c r="L165" s="52">
        <v>2033</v>
      </c>
      <c r="M165" s="52">
        <v>2000</v>
      </c>
      <c r="N165" s="52">
        <v>2020</v>
      </c>
      <c r="O165" s="52">
        <v>3519</v>
      </c>
      <c r="P165" s="52">
        <v>1544</v>
      </c>
      <c r="Q165" s="52">
        <v>1479</v>
      </c>
      <c r="R165" s="52">
        <v>1222</v>
      </c>
      <c r="S165" s="52">
        <v>1368</v>
      </c>
      <c r="T165" s="52">
        <v>1055</v>
      </c>
      <c r="U165" s="52">
        <v>784</v>
      </c>
      <c r="V165" s="52">
        <v>936</v>
      </c>
      <c r="W165" s="52">
        <v>596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257</v>
      </c>
      <c r="D167" s="52">
        <v>258</v>
      </c>
      <c r="E167" s="52">
        <v>261</v>
      </c>
      <c r="F167" s="52">
        <v>275</v>
      </c>
      <c r="G167" s="52">
        <v>294</v>
      </c>
      <c r="H167" s="52">
        <v>329</v>
      </c>
      <c r="I167" s="52">
        <v>230</v>
      </c>
      <c r="J167" s="52">
        <v>246</v>
      </c>
      <c r="K167" s="52">
        <v>291</v>
      </c>
      <c r="L167" s="52">
        <v>301</v>
      </c>
      <c r="M167" s="52">
        <v>335</v>
      </c>
      <c r="N167" s="52">
        <v>320</v>
      </c>
      <c r="O167" s="52">
        <v>319</v>
      </c>
      <c r="P167" s="52">
        <v>238</v>
      </c>
      <c r="Q167" s="52">
        <v>238</v>
      </c>
      <c r="R167" s="52">
        <v>86</v>
      </c>
      <c r="S167" s="52">
        <v>94</v>
      </c>
      <c r="T167" s="52">
        <v>72</v>
      </c>
      <c r="U167" s="52">
        <v>38</v>
      </c>
      <c r="V167" s="52">
        <v>31</v>
      </c>
      <c r="W167" s="52">
        <v>34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6144</v>
      </c>
      <c r="D171" s="52">
        <v>6154</v>
      </c>
      <c r="E171" s="52">
        <v>6233</v>
      </c>
      <c r="F171" s="52">
        <v>6442</v>
      </c>
      <c r="G171" s="52">
        <v>6849</v>
      </c>
      <c r="H171" s="52">
        <v>7530</v>
      </c>
      <c r="I171" s="52">
        <v>4861</v>
      </c>
      <c r="J171" s="52">
        <v>4812</v>
      </c>
      <c r="K171" s="52">
        <v>5753</v>
      </c>
      <c r="L171" s="52">
        <v>5901</v>
      </c>
      <c r="M171" s="52">
        <v>6912</v>
      </c>
      <c r="N171" s="52">
        <v>6997</v>
      </c>
      <c r="O171" s="52">
        <v>6614</v>
      </c>
      <c r="P171" s="52">
        <v>4837</v>
      </c>
      <c r="Q171" s="52">
        <v>4830</v>
      </c>
      <c r="R171" s="52">
        <v>1766</v>
      </c>
      <c r="S171" s="52">
        <v>1623</v>
      </c>
      <c r="T171" s="52">
        <v>1417</v>
      </c>
      <c r="U171" s="52">
        <v>845</v>
      </c>
      <c r="V171" s="52">
        <v>1069</v>
      </c>
      <c r="W171" s="52">
        <v>944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97</v>
      </c>
      <c r="D172" s="52">
        <v>98</v>
      </c>
      <c r="E172" s="52">
        <v>99</v>
      </c>
      <c r="F172" s="52">
        <v>107</v>
      </c>
      <c r="G172" s="52">
        <v>120</v>
      </c>
      <c r="H172" s="52">
        <v>142</v>
      </c>
      <c r="I172" s="52">
        <v>121</v>
      </c>
      <c r="J172" s="52">
        <v>166</v>
      </c>
      <c r="K172" s="52">
        <v>198</v>
      </c>
      <c r="L172" s="52">
        <v>228</v>
      </c>
      <c r="M172" s="52">
        <v>337</v>
      </c>
      <c r="N172" s="52">
        <v>350</v>
      </c>
      <c r="O172" s="52">
        <v>429</v>
      </c>
      <c r="P172" s="52">
        <v>440</v>
      </c>
      <c r="Q172" s="52">
        <v>550</v>
      </c>
      <c r="R172" s="52">
        <v>204</v>
      </c>
      <c r="S172" s="52">
        <v>187</v>
      </c>
      <c r="T172" s="52">
        <v>148</v>
      </c>
      <c r="U172" s="52">
        <v>133</v>
      </c>
      <c r="V172" s="52">
        <v>178</v>
      </c>
      <c r="W172" s="52">
        <v>194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1840</v>
      </c>
      <c r="D176" s="52">
        <v>1847</v>
      </c>
      <c r="E176" s="52">
        <v>1885</v>
      </c>
      <c r="F176" s="52">
        <v>1988</v>
      </c>
      <c r="G176" s="52">
        <v>2189</v>
      </c>
      <c r="H176" s="52">
        <v>2514</v>
      </c>
      <c r="I176" s="52">
        <v>1891</v>
      </c>
      <c r="J176" s="52">
        <v>2229</v>
      </c>
      <c r="K176" s="52">
        <v>2685</v>
      </c>
      <c r="L176" s="52">
        <v>2643</v>
      </c>
      <c r="M176" s="52">
        <v>3137</v>
      </c>
      <c r="N176" s="52">
        <v>3119</v>
      </c>
      <c r="O176" s="52">
        <v>3160</v>
      </c>
      <c r="P176" s="52">
        <v>2588</v>
      </c>
      <c r="Q176" s="52">
        <v>2678</v>
      </c>
      <c r="R176" s="52">
        <v>1162</v>
      </c>
      <c r="S176" s="52">
        <v>951</v>
      </c>
      <c r="T176" s="52">
        <v>743</v>
      </c>
      <c r="U176" s="52">
        <v>367</v>
      </c>
      <c r="V176" s="52">
        <v>405</v>
      </c>
      <c r="W176" s="52">
        <v>407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4658</v>
      </c>
      <c r="D177" s="36">
        <v>4664</v>
      </c>
      <c r="E177" s="36">
        <v>4710</v>
      </c>
      <c r="F177" s="36">
        <v>4832</v>
      </c>
      <c r="G177" s="36">
        <v>5074</v>
      </c>
      <c r="H177" s="36">
        <v>5487</v>
      </c>
      <c r="I177" s="36">
        <v>3326</v>
      </c>
      <c r="J177" s="36">
        <v>2993</v>
      </c>
      <c r="K177" s="36">
        <v>3564</v>
      </c>
      <c r="L177" s="36">
        <v>3799</v>
      </c>
      <c r="M177" s="36">
        <v>4449</v>
      </c>
      <c r="N177" s="36">
        <v>4559</v>
      </c>
      <c r="O177" s="36">
        <v>4201</v>
      </c>
      <c r="P177" s="36">
        <v>2919</v>
      </c>
      <c r="Q177" s="36">
        <v>2942</v>
      </c>
      <c r="R177" s="36">
        <v>894</v>
      </c>
      <c r="S177" s="36">
        <v>945</v>
      </c>
      <c r="T177" s="36">
        <v>894</v>
      </c>
      <c r="U177" s="36">
        <v>649</v>
      </c>
      <c r="V177" s="36">
        <v>874</v>
      </c>
      <c r="W177" s="36">
        <v>774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99</v>
      </c>
      <c r="D5" s="52">
        <v>353</v>
      </c>
      <c r="E5" s="52">
        <v>698</v>
      </c>
      <c r="F5" s="52">
        <v>329</v>
      </c>
      <c r="G5" s="52">
        <v>451</v>
      </c>
      <c r="H5" s="52">
        <v>0</v>
      </c>
      <c r="I5" s="52">
        <v>0</v>
      </c>
      <c r="J5" s="52">
        <v>1</v>
      </c>
      <c r="K5" s="52">
        <v>28</v>
      </c>
      <c r="L5" s="52">
        <v>609</v>
      </c>
      <c r="M5" s="52">
        <v>580</v>
      </c>
      <c r="N5" s="52">
        <v>621</v>
      </c>
      <c r="O5" s="52">
        <v>480</v>
      </c>
      <c r="P5" s="52">
        <v>0</v>
      </c>
      <c r="Q5" s="52">
        <v>0</v>
      </c>
      <c r="R5" s="52">
        <v>0</v>
      </c>
      <c r="S5" s="52">
        <v>160</v>
      </c>
      <c r="T5" s="52">
        <v>30</v>
      </c>
      <c r="U5" s="52">
        <v>78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83</v>
      </c>
      <c r="D8" s="52">
        <v>87</v>
      </c>
      <c r="E8" s="52">
        <v>102</v>
      </c>
      <c r="F8" s="52">
        <v>150</v>
      </c>
      <c r="G8" s="52">
        <v>142</v>
      </c>
      <c r="H8" s="52">
        <v>106</v>
      </c>
      <c r="I8" s="52">
        <v>19</v>
      </c>
      <c r="J8" s="52">
        <v>27</v>
      </c>
      <c r="K8" s="52">
        <v>49</v>
      </c>
      <c r="L8" s="52">
        <v>54</v>
      </c>
      <c r="M8" s="52">
        <v>181</v>
      </c>
      <c r="N8" s="52">
        <v>166</v>
      </c>
      <c r="O8" s="52">
        <v>188</v>
      </c>
      <c r="P8" s="52">
        <v>128</v>
      </c>
      <c r="Q8" s="52">
        <v>36</v>
      </c>
      <c r="R8" s="52">
        <v>33</v>
      </c>
      <c r="S8" s="52">
        <v>35</v>
      </c>
      <c r="T8" s="52">
        <v>79</v>
      </c>
      <c r="U8" s="52">
        <v>44</v>
      </c>
      <c r="V8" s="52">
        <v>59</v>
      </c>
      <c r="W8" s="52">
        <v>31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12</v>
      </c>
      <c r="D10" s="52">
        <v>87</v>
      </c>
      <c r="E10" s="52">
        <v>123</v>
      </c>
      <c r="F10" s="52">
        <v>121</v>
      </c>
      <c r="G10" s="52">
        <v>15</v>
      </c>
      <c r="H10" s="52">
        <v>37</v>
      </c>
      <c r="I10" s="52">
        <v>118</v>
      </c>
      <c r="J10" s="52">
        <v>73</v>
      </c>
      <c r="K10" s="52">
        <v>138</v>
      </c>
      <c r="L10" s="52">
        <v>242</v>
      </c>
      <c r="M10" s="52">
        <v>282</v>
      </c>
      <c r="N10" s="52">
        <v>357</v>
      </c>
      <c r="O10" s="52">
        <v>339</v>
      </c>
      <c r="P10" s="52">
        <v>64</v>
      </c>
      <c r="Q10" s="52">
        <v>123</v>
      </c>
      <c r="R10" s="52">
        <v>166</v>
      </c>
      <c r="S10" s="52">
        <v>49</v>
      </c>
      <c r="T10" s="52">
        <v>83</v>
      </c>
      <c r="U10" s="52">
        <v>150</v>
      </c>
      <c r="V10" s="52">
        <v>107</v>
      </c>
      <c r="W10" s="52">
        <v>113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28</v>
      </c>
      <c r="D11" s="52">
        <v>38</v>
      </c>
      <c r="E11" s="52">
        <v>55</v>
      </c>
      <c r="F11" s="52">
        <v>32</v>
      </c>
      <c r="G11" s="52">
        <v>37</v>
      </c>
      <c r="H11" s="52">
        <v>12</v>
      </c>
      <c r="I11" s="52">
        <v>0</v>
      </c>
      <c r="J11" s="52">
        <v>0</v>
      </c>
      <c r="K11" s="52">
        <v>5</v>
      </c>
      <c r="L11" s="52">
        <v>31</v>
      </c>
      <c r="M11" s="52">
        <v>25</v>
      </c>
      <c r="N11" s="52">
        <v>9</v>
      </c>
      <c r="O11" s="52">
        <v>8</v>
      </c>
      <c r="P11" s="52">
        <v>0</v>
      </c>
      <c r="Q11" s="52">
        <v>0</v>
      </c>
      <c r="R11" s="52">
        <v>4</v>
      </c>
      <c r="S11" s="52">
        <v>13</v>
      </c>
      <c r="T11" s="52">
        <v>9</v>
      </c>
      <c r="U11" s="52">
        <v>10</v>
      </c>
      <c r="V11" s="52">
        <v>2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537</v>
      </c>
      <c r="D15" s="52">
        <v>707</v>
      </c>
      <c r="E15" s="52">
        <v>968</v>
      </c>
      <c r="F15" s="52">
        <v>686</v>
      </c>
      <c r="G15" s="52">
        <v>948</v>
      </c>
      <c r="H15" s="52">
        <v>262</v>
      </c>
      <c r="I15" s="52">
        <v>0</v>
      </c>
      <c r="J15" s="52">
        <v>0</v>
      </c>
      <c r="K15" s="52">
        <v>107</v>
      </c>
      <c r="L15" s="52">
        <v>608</v>
      </c>
      <c r="M15" s="52">
        <v>556</v>
      </c>
      <c r="N15" s="52">
        <v>441</v>
      </c>
      <c r="O15" s="52">
        <v>279</v>
      </c>
      <c r="P15" s="52">
        <v>1</v>
      </c>
      <c r="Q15" s="52">
        <v>0</v>
      </c>
      <c r="R15" s="52">
        <v>129</v>
      </c>
      <c r="S15" s="52">
        <v>350</v>
      </c>
      <c r="T15" s="52">
        <v>289</v>
      </c>
      <c r="U15" s="52">
        <v>272</v>
      </c>
      <c r="V15" s="52">
        <v>103</v>
      </c>
      <c r="W15" s="52">
        <v>1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17</v>
      </c>
      <c r="D16" s="52">
        <v>20</v>
      </c>
      <c r="E16" s="52">
        <v>56</v>
      </c>
      <c r="F16" s="52">
        <v>19</v>
      </c>
      <c r="G16" s="52">
        <v>29</v>
      </c>
      <c r="H16" s="52">
        <v>9</v>
      </c>
      <c r="I16" s="52">
        <v>0</v>
      </c>
      <c r="J16" s="52">
        <v>0</v>
      </c>
      <c r="K16" s="52">
        <v>10</v>
      </c>
      <c r="L16" s="52">
        <v>52</v>
      </c>
      <c r="M16" s="52">
        <v>78</v>
      </c>
      <c r="N16" s="52">
        <v>52</v>
      </c>
      <c r="O16" s="52">
        <v>44</v>
      </c>
      <c r="P16" s="52">
        <v>0</v>
      </c>
      <c r="Q16" s="52">
        <v>0</v>
      </c>
      <c r="R16" s="52">
        <v>22</v>
      </c>
      <c r="S16" s="52">
        <v>63</v>
      </c>
      <c r="T16" s="52">
        <v>65</v>
      </c>
      <c r="U16" s="52">
        <v>70</v>
      </c>
      <c r="V16" s="52">
        <v>16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365</v>
      </c>
      <c r="D21" s="52">
        <v>440</v>
      </c>
      <c r="E21" s="52">
        <v>625</v>
      </c>
      <c r="F21" s="52">
        <v>385</v>
      </c>
      <c r="G21" s="52">
        <v>417</v>
      </c>
      <c r="H21" s="52">
        <v>183</v>
      </c>
      <c r="I21" s="52">
        <v>1</v>
      </c>
      <c r="J21" s="52">
        <v>27</v>
      </c>
      <c r="K21" s="52">
        <v>259</v>
      </c>
      <c r="L21" s="52">
        <v>440</v>
      </c>
      <c r="M21" s="52">
        <v>381</v>
      </c>
      <c r="N21" s="52">
        <v>236</v>
      </c>
      <c r="O21" s="52">
        <v>225</v>
      </c>
      <c r="P21" s="52">
        <v>4</v>
      </c>
      <c r="Q21" s="52">
        <v>13</v>
      </c>
      <c r="R21" s="52">
        <v>52</v>
      </c>
      <c r="S21" s="52">
        <v>182</v>
      </c>
      <c r="T21" s="52">
        <v>189</v>
      </c>
      <c r="U21" s="52">
        <v>176</v>
      </c>
      <c r="V21" s="52">
        <v>72</v>
      </c>
      <c r="W21" s="52">
        <v>30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406</v>
      </c>
      <c r="D22" s="36">
        <v>589</v>
      </c>
      <c r="E22" s="36">
        <v>757</v>
      </c>
      <c r="F22" s="36">
        <v>664</v>
      </c>
      <c r="G22" s="36">
        <v>811</v>
      </c>
      <c r="H22" s="36">
        <v>292</v>
      </c>
      <c r="I22" s="36">
        <v>2</v>
      </c>
      <c r="J22" s="36">
        <v>14</v>
      </c>
      <c r="K22" s="36">
        <v>243</v>
      </c>
      <c r="L22" s="36">
        <v>498</v>
      </c>
      <c r="M22" s="36">
        <v>573</v>
      </c>
      <c r="N22" s="36">
        <v>643</v>
      </c>
      <c r="O22" s="36">
        <v>470</v>
      </c>
      <c r="P22" s="36">
        <v>6</v>
      </c>
      <c r="Q22" s="36">
        <v>24</v>
      </c>
      <c r="R22" s="36">
        <v>67</v>
      </c>
      <c r="S22" s="36">
        <v>317</v>
      </c>
      <c r="T22" s="36">
        <v>364</v>
      </c>
      <c r="U22" s="36">
        <v>368</v>
      </c>
      <c r="V22" s="36">
        <v>191</v>
      </c>
      <c r="W22" s="36">
        <v>70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446</v>
      </c>
      <c r="H26" s="52">
        <v>709</v>
      </c>
      <c r="I26" s="52">
        <v>211</v>
      </c>
      <c r="J26" s="52">
        <v>708</v>
      </c>
      <c r="K26" s="52">
        <v>805</v>
      </c>
      <c r="L26" s="52">
        <v>360</v>
      </c>
      <c r="M26" s="52">
        <v>0</v>
      </c>
      <c r="N26" s="52">
        <v>576</v>
      </c>
      <c r="O26" s="52">
        <v>539</v>
      </c>
      <c r="P26" s="52">
        <v>0</v>
      </c>
      <c r="Q26" s="52">
        <v>230</v>
      </c>
      <c r="R26" s="52">
        <v>40</v>
      </c>
      <c r="S26" s="52">
        <v>0</v>
      </c>
      <c r="T26" s="52">
        <v>0</v>
      </c>
      <c r="U26" s="52">
        <v>272</v>
      </c>
      <c r="V26" s="52">
        <v>378</v>
      </c>
      <c r="W26" s="52">
        <v>437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80</v>
      </c>
      <c r="D29" s="52">
        <v>65</v>
      </c>
      <c r="E29" s="52">
        <v>9</v>
      </c>
      <c r="F29" s="52">
        <v>9</v>
      </c>
      <c r="G29" s="52">
        <v>52</v>
      </c>
      <c r="H29" s="52">
        <v>196</v>
      </c>
      <c r="I29" s="52">
        <v>237</v>
      </c>
      <c r="J29" s="52">
        <v>159</v>
      </c>
      <c r="K29" s="52">
        <v>309</v>
      </c>
      <c r="L29" s="52">
        <v>224</v>
      </c>
      <c r="M29" s="52">
        <v>107</v>
      </c>
      <c r="N29" s="52">
        <v>51</v>
      </c>
      <c r="O29" s="52">
        <v>187</v>
      </c>
      <c r="P29" s="52">
        <v>151</v>
      </c>
      <c r="Q29" s="52">
        <v>65</v>
      </c>
      <c r="R29" s="52">
        <v>143</v>
      </c>
      <c r="S29" s="52">
        <v>76</v>
      </c>
      <c r="T29" s="52">
        <v>60</v>
      </c>
      <c r="U29" s="52">
        <v>44</v>
      </c>
      <c r="V29" s="52">
        <v>156</v>
      </c>
      <c r="W29" s="52">
        <v>230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30</v>
      </c>
      <c r="G31" s="52">
        <v>82</v>
      </c>
      <c r="H31" s="52">
        <v>105</v>
      </c>
      <c r="I31" s="52">
        <v>45</v>
      </c>
      <c r="J31" s="52">
        <v>34</v>
      </c>
      <c r="K31" s="52">
        <v>41</v>
      </c>
      <c r="L31" s="52">
        <v>19</v>
      </c>
      <c r="M31" s="52">
        <v>6</v>
      </c>
      <c r="N31" s="52">
        <v>18</v>
      </c>
      <c r="O31" s="52">
        <v>24</v>
      </c>
      <c r="P31" s="52">
        <v>12</v>
      </c>
      <c r="Q31" s="52">
        <v>24</v>
      </c>
      <c r="R31" s="52">
        <v>23</v>
      </c>
      <c r="S31" s="52">
        <v>13</v>
      </c>
      <c r="T31" s="52">
        <v>7</v>
      </c>
      <c r="U31" s="52">
        <v>10</v>
      </c>
      <c r="V31" s="52">
        <v>12</v>
      </c>
      <c r="W31" s="52">
        <v>11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640</v>
      </c>
      <c r="G35" s="52">
        <v>2052</v>
      </c>
      <c r="H35" s="52">
        <v>2286</v>
      </c>
      <c r="I35" s="52">
        <v>842</v>
      </c>
      <c r="J35" s="52">
        <v>631</v>
      </c>
      <c r="K35" s="52">
        <v>739</v>
      </c>
      <c r="L35" s="52">
        <v>415</v>
      </c>
      <c r="M35" s="52">
        <v>142</v>
      </c>
      <c r="N35" s="52">
        <v>792</v>
      </c>
      <c r="O35" s="52">
        <v>854</v>
      </c>
      <c r="P35" s="52">
        <v>372</v>
      </c>
      <c r="Q35" s="52">
        <v>515</v>
      </c>
      <c r="R35" s="52">
        <v>444</v>
      </c>
      <c r="S35" s="52">
        <v>351</v>
      </c>
      <c r="T35" s="52">
        <v>232</v>
      </c>
      <c r="U35" s="52">
        <v>416</v>
      </c>
      <c r="V35" s="52">
        <v>637</v>
      </c>
      <c r="W35" s="52">
        <v>565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17</v>
      </c>
      <c r="G36" s="52">
        <v>65</v>
      </c>
      <c r="H36" s="52">
        <v>83</v>
      </c>
      <c r="I36" s="52">
        <v>86</v>
      </c>
      <c r="J36" s="52">
        <v>67</v>
      </c>
      <c r="K36" s="52">
        <v>80</v>
      </c>
      <c r="L36" s="52">
        <v>34</v>
      </c>
      <c r="M36" s="52">
        <v>17</v>
      </c>
      <c r="N36" s="52">
        <v>95</v>
      </c>
      <c r="O36" s="52">
        <v>134</v>
      </c>
      <c r="P36" s="52">
        <v>80</v>
      </c>
      <c r="Q36" s="52">
        <v>120</v>
      </c>
      <c r="R36" s="52">
        <v>82</v>
      </c>
      <c r="S36" s="52">
        <v>64</v>
      </c>
      <c r="T36" s="52">
        <v>51</v>
      </c>
      <c r="U36" s="52">
        <v>111</v>
      </c>
      <c r="V36" s="52">
        <v>97</v>
      </c>
      <c r="W36" s="52">
        <v>116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252</v>
      </c>
      <c r="G40" s="52">
        <v>746</v>
      </c>
      <c r="H40" s="52">
        <v>955</v>
      </c>
      <c r="I40" s="52">
        <v>467</v>
      </c>
      <c r="J40" s="52">
        <v>464</v>
      </c>
      <c r="K40" s="52">
        <v>444</v>
      </c>
      <c r="L40" s="52">
        <v>219</v>
      </c>
      <c r="M40" s="52">
        <v>66</v>
      </c>
      <c r="N40" s="52">
        <v>240</v>
      </c>
      <c r="O40" s="52">
        <v>323</v>
      </c>
      <c r="P40" s="52">
        <v>158</v>
      </c>
      <c r="Q40" s="52">
        <v>274</v>
      </c>
      <c r="R40" s="52">
        <v>241</v>
      </c>
      <c r="S40" s="52">
        <v>155</v>
      </c>
      <c r="T40" s="52">
        <v>99</v>
      </c>
      <c r="U40" s="52">
        <v>181</v>
      </c>
      <c r="V40" s="52">
        <v>201</v>
      </c>
      <c r="W40" s="52">
        <v>199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435</v>
      </c>
      <c r="G41" s="36">
        <v>1453</v>
      </c>
      <c r="H41" s="36">
        <v>1520</v>
      </c>
      <c r="I41" s="36">
        <v>503</v>
      </c>
      <c r="J41" s="36">
        <v>267</v>
      </c>
      <c r="K41" s="36">
        <v>415</v>
      </c>
      <c r="L41" s="36">
        <v>251</v>
      </c>
      <c r="M41" s="36">
        <v>99</v>
      </c>
      <c r="N41" s="36">
        <v>661</v>
      </c>
      <c r="O41" s="36">
        <v>684</v>
      </c>
      <c r="P41" s="36">
        <v>313</v>
      </c>
      <c r="Q41" s="36">
        <v>385</v>
      </c>
      <c r="R41" s="36">
        <v>308</v>
      </c>
      <c r="S41" s="36">
        <v>273</v>
      </c>
      <c r="T41" s="36">
        <v>187</v>
      </c>
      <c r="U41" s="36">
        <v>364</v>
      </c>
      <c r="V41" s="36">
        <v>544</v>
      </c>
      <c r="W41" s="36">
        <v>485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14991</v>
      </c>
      <c r="D45" s="52">
        <v>14816</v>
      </c>
      <c r="E45" s="52">
        <v>8092</v>
      </c>
      <c r="F45" s="52">
        <v>6078</v>
      </c>
      <c r="G45" s="52">
        <v>0</v>
      </c>
      <c r="H45" s="52">
        <v>0</v>
      </c>
      <c r="I45" s="52">
        <v>0</v>
      </c>
      <c r="J45" s="52">
        <v>0</v>
      </c>
      <c r="K45" s="52">
        <v>650</v>
      </c>
      <c r="L45" s="52">
        <v>7114</v>
      </c>
      <c r="M45" s="52">
        <v>10549</v>
      </c>
      <c r="N45" s="52">
        <v>9649</v>
      </c>
      <c r="O45" s="52">
        <v>10354</v>
      </c>
      <c r="P45" s="52">
        <v>517</v>
      </c>
      <c r="Q45" s="52">
        <v>6257</v>
      </c>
      <c r="R45" s="52">
        <v>6138</v>
      </c>
      <c r="S45" s="52">
        <v>4833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2743</v>
      </c>
      <c r="D48" s="52">
        <v>2595</v>
      </c>
      <c r="E48" s="52">
        <v>3396</v>
      </c>
      <c r="F48" s="52">
        <v>3147</v>
      </c>
      <c r="G48" s="52">
        <v>1590</v>
      </c>
      <c r="H48" s="52">
        <v>868</v>
      </c>
      <c r="I48" s="52">
        <v>539</v>
      </c>
      <c r="J48" s="52">
        <v>780</v>
      </c>
      <c r="K48" s="52">
        <v>1363</v>
      </c>
      <c r="L48" s="52">
        <v>1048</v>
      </c>
      <c r="M48" s="52">
        <v>2695</v>
      </c>
      <c r="N48" s="52">
        <v>3016</v>
      </c>
      <c r="O48" s="52">
        <v>3337</v>
      </c>
      <c r="P48" s="52">
        <v>2898</v>
      </c>
      <c r="Q48" s="52">
        <v>1449</v>
      </c>
      <c r="R48" s="52">
        <v>3606</v>
      </c>
      <c r="S48" s="52">
        <v>3364</v>
      </c>
      <c r="T48" s="52">
        <v>2178</v>
      </c>
      <c r="U48" s="52">
        <v>614</v>
      </c>
      <c r="V48" s="52">
        <v>827</v>
      </c>
      <c r="W48" s="52">
        <v>687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6741</v>
      </c>
      <c r="D50" s="52">
        <v>6024</v>
      </c>
      <c r="E50" s="52">
        <v>7338</v>
      </c>
      <c r="F50" s="52">
        <v>1966</v>
      </c>
      <c r="G50" s="52">
        <v>1423</v>
      </c>
      <c r="H50" s="52">
        <v>3681</v>
      </c>
      <c r="I50" s="52">
        <v>5105</v>
      </c>
      <c r="J50" s="52">
        <v>6584</v>
      </c>
      <c r="K50" s="52">
        <v>4974</v>
      </c>
      <c r="L50" s="52">
        <v>6035</v>
      </c>
      <c r="M50" s="52">
        <v>6572</v>
      </c>
      <c r="N50" s="52">
        <v>6887</v>
      </c>
      <c r="O50" s="52">
        <v>7039</v>
      </c>
      <c r="P50" s="52">
        <v>2951</v>
      </c>
      <c r="Q50" s="52">
        <v>3086</v>
      </c>
      <c r="R50" s="52">
        <v>3251</v>
      </c>
      <c r="S50" s="52">
        <v>2995</v>
      </c>
      <c r="T50" s="52">
        <v>3570</v>
      </c>
      <c r="U50" s="52">
        <v>4230</v>
      </c>
      <c r="V50" s="52">
        <v>3646</v>
      </c>
      <c r="W50" s="52">
        <v>1269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3</v>
      </c>
      <c r="E51" s="52">
        <v>10</v>
      </c>
      <c r="F51" s="52">
        <v>0</v>
      </c>
      <c r="G51" s="52">
        <v>0</v>
      </c>
      <c r="H51" s="52">
        <v>0</v>
      </c>
      <c r="I51" s="52">
        <v>5</v>
      </c>
      <c r="J51" s="52">
        <v>1</v>
      </c>
      <c r="K51" s="52">
        <v>10</v>
      </c>
      <c r="L51" s="52">
        <v>2</v>
      </c>
      <c r="M51" s="52">
        <v>1</v>
      </c>
      <c r="N51" s="52">
        <v>12</v>
      </c>
      <c r="O51" s="52">
        <v>11</v>
      </c>
      <c r="P51" s="52">
        <v>4</v>
      </c>
      <c r="Q51" s="52">
        <v>0</v>
      </c>
      <c r="R51" s="52">
        <v>0</v>
      </c>
      <c r="S51" s="52">
        <v>15</v>
      </c>
      <c r="T51" s="52">
        <v>6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17010</v>
      </c>
      <c r="D54" s="52">
        <v>17611</v>
      </c>
      <c r="E54" s="52">
        <v>9724</v>
      </c>
      <c r="F54" s="52">
        <v>13885</v>
      </c>
      <c r="G54" s="52">
        <v>9544</v>
      </c>
      <c r="H54" s="52">
        <v>12314</v>
      </c>
      <c r="I54" s="52">
        <v>1181</v>
      </c>
      <c r="J54" s="52">
        <v>0</v>
      </c>
      <c r="K54" s="52">
        <v>6580</v>
      </c>
      <c r="L54" s="52">
        <v>9293</v>
      </c>
      <c r="M54" s="52">
        <v>7812</v>
      </c>
      <c r="N54" s="52">
        <v>4307</v>
      </c>
      <c r="O54" s="52">
        <v>3087</v>
      </c>
      <c r="P54" s="52">
        <v>877</v>
      </c>
      <c r="Q54" s="52">
        <v>6028</v>
      </c>
      <c r="R54" s="52">
        <v>6354</v>
      </c>
      <c r="S54" s="52">
        <v>4384</v>
      </c>
      <c r="T54" s="52">
        <v>2355</v>
      </c>
      <c r="U54" s="52">
        <v>1242</v>
      </c>
      <c r="V54" s="52">
        <v>2409</v>
      </c>
      <c r="W54" s="52">
        <v>146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520</v>
      </c>
      <c r="D55" s="52">
        <v>495</v>
      </c>
      <c r="E55" s="52">
        <v>560</v>
      </c>
      <c r="F55" s="52">
        <v>376</v>
      </c>
      <c r="G55" s="52">
        <v>300</v>
      </c>
      <c r="H55" s="52">
        <v>447</v>
      </c>
      <c r="I55" s="52">
        <v>121</v>
      </c>
      <c r="J55" s="52">
        <v>0</v>
      </c>
      <c r="K55" s="52">
        <v>701</v>
      </c>
      <c r="L55" s="52">
        <v>812</v>
      </c>
      <c r="M55" s="52">
        <v>1097</v>
      </c>
      <c r="N55" s="52">
        <v>521</v>
      </c>
      <c r="O55" s="52">
        <v>487</v>
      </c>
      <c r="P55" s="52">
        <v>194</v>
      </c>
      <c r="Q55" s="52">
        <v>1426</v>
      </c>
      <c r="R55" s="52">
        <v>1253</v>
      </c>
      <c r="S55" s="52">
        <v>865</v>
      </c>
      <c r="T55" s="52">
        <v>564</v>
      </c>
      <c r="U55" s="52">
        <v>346</v>
      </c>
      <c r="V55" s="52">
        <v>400</v>
      </c>
      <c r="W55" s="52">
        <v>27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15151</v>
      </c>
      <c r="D59" s="52">
        <v>13602</v>
      </c>
      <c r="E59" s="52">
        <v>11549</v>
      </c>
      <c r="F59" s="52">
        <v>9049</v>
      </c>
      <c r="G59" s="52">
        <v>6045</v>
      </c>
      <c r="H59" s="52">
        <v>8525</v>
      </c>
      <c r="I59" s="52">
        <v>2572</v>
      </c>
      <c r="J59" s="52">
        <v>3549</v>
      </c>
      <c r="K59" s="52">
        <v>6063</v>
      </c>
      <c r="L59" s="52">
        <v>7245</v>
      </c>
      <c r="M59" s="52">
        <v>5873</v>
      </c>
      <c r="N59" s="52">
        <v>3162</v>
      </c>
      <c r="O59" s="52">
        <v>3478</v>
      </c>
      <c r="P59" s="52">
        <v>640</v>
      </c>
      <c r="Q59" s="52">
        <v>3686</v>
      </c>
      <c r="R59" s="52">
        <v>4578</v>
      </c>
      <c r="S59" s="52">
        <v>3939</v>
      </c>
      <c r="T59" s="52">
        <v>2612</v>
      </c>
      <c r="U59" s="52">
        <v>1521</v>
      </c>
      <c r="V59" s="52">
        <v>1188</v>
      </c>
      <c r="W59" s="52">
        <v>872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16821</v>
      </c>
      <c r="D60" s="36">
        <v>18255</v>
      </c>
      <c r="E60" s="36">
        <v>13993</v>
      </c>
      <c r="F60" s="36">
        <v>15581</v>
      </c>
      <c r="G60" s="36">
        <v>11759</v>
      </c>
      <c r="H60" s="36">
        <v>13572</v>
      </c>
      <c r="I60" s="36">
        <v>2749</v>
      </c>
      <c r="J60" s="36">
        <v>2055</v>
      </c>
      <c r="K60" s="36">
        <v>5728</v>
      </c>
      <c r="L60" s="36">
        <v>8199</v>
      </c>
      <c r="M60" s="36">
        <v>8953</v>
      </c>
      <c r="N60" s="36">
        <v>8658</v>
      </c>
      <c r="O60" s="36">
        <v>7344</v>
      </c>
      <c r="P60" s="36">
        <v>1277</v>
      </c>
      <c r="Q60" s="36">
        <v>5113</v>
      </c>
      <c r="R60" s="36">
        <v>5466</v>
      </c>
      <c r="S60" s="36">
        <v>6788</v>
      </c>
      <c r="T60" s="36">
        <v>4901</v>
      </c>
      <c r="U60" s="36">
        <v>3124</v>
      </c>
      <c r="V60" s="36">
        <v>3264</v>
      </c>
      <c r="W60" s="36">
        <v>2171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21950</v>
      </c>
      <c r="D64" s="52">
        <v>28927</v>
      </c>
      <c r="E64" s="52">
        <v>31486</v>
      </c>
      <c r="F64" s="52">
        <v>33729</v>
      </c>
      <c r="G64" s="52">
        <v>35415</v>
      </c>
      <c r="H64" s="52">
        <v>36385</v>
      </c>
      <c r="I64" s="52">
        <v>33789</v>
      </c>
      <c r="J64" s="52">
        <v>40185</v>
      </c>
      <c r="K64" s="52">
        <v>31082</v>
      </c>
      <c r="L64" s="52">
        <v>28297</v>
      </c>
      <c r="M64" s="52">
        <v>23399</v>
      </c>
      <c r="N64" s="52">
        <v>26147</v>
      </c>
      <c r="O64" s="52">
        <v>24222</v>
      </c>
      <c r="P64" s="52">
        <v>9862</v>
      </c>
      <c r="Q64" s="52">
        <v>15888</v>
      </c>
      <c r="R64" s="52">
        <v>29823</v>
      </c>
      <c r="S64" s="52">
        <v>40153</v>
      </c>
      <c r="T64" s="52">
        <v>42578</v>
      </c>
      <c r="U64" s="52">
        <v>41715</v>
      </c>
      <c r="V64" s="52">
        <v>39536</v>
      </c>
      <c r="W64" s="52">
        <v>37903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4238</v>
      </c>
      <c r="D67" s="52">
        <v>4336</v>
      </c>
      <c r="E67" s="52">
        <v>7179</v>
      </c>
      <c r="F67" s="52">
        <v>10036</v>
      </c>
      <c r="G67" s="52">
        <v>9985</v>
      </c>
      <c r="H67" s="52">
        <v>14982</v>
      </c>
      <c r="I67" s="52">
        <v>16750</v>
      </c>
      <c r="J67" s="52">
        <v>13842</v>
      </c>
      <c r="K67" s="52">
        <v>16217</v>
      </c>
      <c r="L67" s="52">
        <v>10188</v>
      </c>
      <c r="M67" s="52">
        <v>9784</v>
      </c>
      <c r="N67" s="52">
        <v>8030</v>
      </c>
      <c r="O67" s="52">
        <v>11577</v>
      </c>
      <c r="P67" s="52">
        <v>9944</v>
      </c>
      <c r="Q67" s="52">
        <v>9953</v>
      </c>
      <c r="R67" s="52">
        <v>12816</v>
      </c>
      <c r="S67" s="52">
        <v>16611</v>
      </c>
      <c r="T67" s="52">
        <v>18797</v>
      </c>
      <c r="U67" s="52">
        <v>18489</v>
      </c>
      <c r="V67" s="52">
        <v>20669</v>
      </c>
      <c r="W67" s="52">
        <v>24805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23856</v>
      </c>
      <c r="D69" s="52">
        <v>26711</v>
      </c>
      <c r="E69" s="52">
        <v>31202</v>
      </c>
      <c r="F69" s="52">
        <v>28936</v>
      </c>
      <c r="G69" s="52">
        <v>34504</v>
      </c>
      <c r="H69" s="52">
        <v>35511</v>
      </c>
      <c r="I69" s="52">
        <v>35845</v>
      </c>
      <c r="J69" s="52">
        <v>38430</v>
      </c>
      <c r="K69" s="52">
        <v>32302</v>
      </c>
      <c r="L69" s="52">
        <v>28922</v>
      </c>
      <c r="M69" s="52">
        <v>23835</v>
      </c>
      <c r="N69" s="52">
        <v>26141</v>
      </c>
      <c r="O69" s="52">
        <v>23842</v>
      </c>
      <c r="P69" s="52">
        <v>10285</v>
      </c>
      <c r="Q69" s="52">
        <v>15377</v>
      </c>
      <c r="R69" s="52">
        <v>30427</v>
      </c>
      <c r="S69" s="52">
        <v>38606</v>
      </c>
      <c r="T69" s="52">
        <v>41437</v>
      </c>
      <c r="U69" s="52">
        <v>40693</v>
      </c>
      <c r="V69" s="52">
        <v>42296</v>
      </c>
      <c r="W69" s="52">
        <v>36356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11</v>
      </c>
      <c r="D70" s="52">
        <v>7</v>
      </c>
      <c r="E70" s="52">
        <v>33</v>
      </c>
      <c r="F70" s="52">
        <v>4</v>
      </c>
      <c r="G70" s="52">
        <v>18</v>
      </c>
      <c r="H70" s="52">
        <v>18</v>
      </c>
      <c r="I70" s="52">
        <v>37</v>
      </c>
      <c r="J70" s="52">
        <v>43</v>
      </c>
      <c r="K70" s="52">
        <v>48</v>
      </c>
      <c r="L70" s="52">
        <v>36</v>
      </c>
      <c r="M70" s="52">
        <v>50</v>
      </c>
      <c r="N70" s="52">
        <v>47</v>
      </c>
      <c r="O70" s="52">
        <v>65</v>
      </c>
      <c r="P70" s="52">
        <v>66</v>
      </c>
      <c r="Q70" s="52">
        <v>24</v>
      </c>
      <c r="R70" s="52">
        <v>75</v>
      </c>
      <c r="S70" s="52">
        <v>97</v>
      </c>
      <c r="T70" s="52">
        <v>87</v>
      </c>
      <c r="U70" s="52">
        <v>95</v>
      </c>
      <c r="V70" s="52">
        <v>80</v>
      </c>
      <c r="W70" s="52">
        <v>38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2541</v>
      </c>
      <c r="E73" s="52">
        <v>1343</v>
      </c>
      <c r="F73" s="52">
        <v>5835</v>
      </c>
      <c r="G73" s="52">
        <v>2119</v>
      </c>
      <c r="H73" s="52">
        <v>2261</v>
      </c>
      <c r="I73" s="52">
        <v>0</v>
      </c>
      <c r="J73" s="52">
        <v>2108</v>
      </c>
      <c r="K73" s="52">
        <v>0</v>
      </c>
      <c r="L73" s="52">
        <v>942</v>
      </c>
      <c r="M73" s="52">
        <v>1664</v>
      </c>
      <c r="N73" s="52">
        <v>2413</v>
      </c>
      <c r="O73" s="52">
        <v>1522</v>
      </c>
      <c r="P73" s="52">
        <v>592</v>
      </c>
      <c r="Q73" s="52">
        <v>1074</v>
      </c>
      <c r="R73" s="52">
        <v>500</v>
      </c>
      <c r="S73" s="52">
        <v>2009</v>
      </c>
      <c r="T73" s="52">
        <v>1996</v>
      </c>
      <c r="U73" s="52">
        <v>1983</v>
      </c>
      <c r="V73" s="52">
        <v>2</v>
      </c>
      <c r="W73" s="52">
        <v>1521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71</v>
      </c>
      <c r="E74" s="52">
        <v>78</v>
      </c>
      <c r="F74" s="52">
        <v>158</v>
      </c>
      <c r="G74" s="52">
        <v>66</v>
      </c>
      <c r="H74" s="52">
        <v>81</v>
      </c>
      <c r="I74" s="52">
        <v>0</v>
      </c>
      <c r="J74" s="52">
        <v>230</v>
      </c>
      <c r="K74" s="52">
        <v>0</v>
      </c>
      <c r="L74" s="52">
        <v>82</v>
      </c>
      <c r="M74" s="52">
        <v>234</v>
      </c>
      <c r="N74" s="52">
        <v>293</v>
      </c>
      <c r="O74" s="52">
        <v>241</v>
      </c>
      <c r="P74" s="52">
        <v>132</v>
      </c>
      <c r="Q74" s="52">
        <v>254</v>
      </c>
      <c r="R74" s="52">
        <v>98</v>
      </c>
      <c r="S74" s="52">
        <v>400</v>
      </c>
      <c r="T74" s="52">
        <v>483</v>
      </c>
      <c r="U74" s="52">
        <v>560</v>
      </c>
      <c r="V74" s="52">
        <v>0</v>
      </c>
      <c r="W74" s="52">
        <v>315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51564</v>
      </c>
      <c r="D78" s="52">
        <v>47539</v>
      </c>
      <c r="E78" s="52">
        <v>50448</v>
      </c>
      <c r="F78" s="52">
        <v>47768</v>
      </c>
      <c r="G78" s="52">
        <v>49153</v>
      </c>
      <c r="H78" s="52">
        <v>53025</v>
      </c>
      <c r="I78" s="52">
        <v>44057</v>
      </c>
      <c r="J78" s="52">
        <v>41074</v>
      </c>
      <c r="K78" s="52">
        <v>67614</v>
      </c>
      <c r="L78" s="52">
        <v>55424</v>
      </c>
      <c r="M78" s="52">
        <v>49811</v>
      </c>
      <c r="N78" s="52">
        <v>50997</v>
      </c>
      <c r="O78" s="52">
        <v>51290</v>
      </c>
      <c r="P78" s="52">
        <v>34939</v>
      </c>
      <c r="Q78" s="52">
        <v>40645</v>
      </c>
      <c r="R78" s="52">
        <v>53564</v>
      </c>
      <c r="S78" s="52">
        <v>62004</v>
      </c>
      <c r="T78" s="52">
        <v>55849</v>
      </c>
      <c r="U78" s="52">
        <v>46856</v>
      </c>
      <c r="V78" s="52">
        <v>46597</v>
      </c>
      <c r="W78" s="52">
        <v>50681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90349</v>
      </c>
      <c r="D79" s="36">
        <v>81381</v>
      </c>
      <c r="E79" s="36">
        <v>72720</v>
      </c>
      <c r="F79" s="36">
        <v>70739</v>
      </c>
      <c r="G79" s="36">
        <v>1821</v>
      </c>
      <c r="H79" s="36">
        <v>5283</v>
      </c>
      <c r="I79" s="36">
        <v>66733</v>
      </c>
      <c r="J79" s="36">
        <v>4027</v>
      </c>
      <c r="K79" s="36">
        <v>55873</v>
      </c>
      <c r="L79" s="36">
        <v>49496</v>
      </c>
      <c r="M79" s="36">
        <v>40755</v>
      </c>
      <c r="N79" s="36">
        <v>38620</v>
      </c>
      <c r="O79" s="36">
        <v>37752</v>
      </c>
      <c r="P79" s="36">
        <v>264</v>
      </c>
      <c r="Q79" s="36">
        <v>976</v>
      </c>
      <c r="R79" s="36">
        <v>2607</v>
      </c>
      <c r="S79" s="36">
        <v>4164</v>
      </c>
      <c r="T79" s="36">
        <v>11043</v>
      </c>
      <c r="U79" s="36">
        <v>19889</v>
      </c>
      <c r="V79" s="36">
        <v>19881</v>
      </c>
      <c r="W79" s="36">
        <v>16791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54373</v>
      </c>
      <c r="D83" s="52">
        <v>64035</v>
      </c>
      <c r="E83" s="52">
        <v>64281</v>
      </c>
      <c r="F83" s="52">
        <v>62376</v>
      </c>
      <c r="G83" s="52">
        <v>71401</v>
      </c>
      <c r="H83" s="52">
        <v>72339</v>
      </c>
      <c r="I83" s="52">
        <v>77226</v>
      </c>
      <c r="J83" s="52">
        <v>73780</v>
      </c>
      <c r="K83" s="52">
        <v>82422</v>
      </c>
      <c r="L83" s="52">
        <v>90703</v>
      </c>
      <c r="M83" s="52">
        <v>101954</v>
      </c>
      <c r="N83" s="52">
        <v>111273</v>
      </c>
      <c r="O83" s="52">
        <v>100703</v>
      </c>
      <c r="P83" s="52">
        <v>50396</v>
      </c>
      <c r="Q83" s="52">
        <v>51807</v>
      </c>
      <c r="R83" s="52">
        <v>42691</v>
      </c>
      <c r="S83" s="52">
        <v>60192</v>
      </c>
      <c r="T83" s="52">
        <v>56355</v>
      </c>
      <c r="U83" s="52">
        <v>63967</v>
      </c>
      <c r="V83" s="52">
        <v>75859</v>
      </c>
      <c r="W83" s="52">
        <v>73234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9996</v>
      </c>
      <c r="D86" s="52">
        <v>9929</v>
      </c>
      <c r="E86" s="52">
        <v>16005</v>
      </c>
      <c r="F86" s="52">
        <v>20370</v>
      </c>
      <c r="G86" s="52">
        <v>19741</v>
      </c>
      <c r="H86" s="52">
        <v>29852</v>
      </c>
      <c r="I86" s="52">
        <v>35386</v>
      </c>
      <c r="J86" s="52">
        <v>29502</v>
      </c>
      <c r="K86" s="52">
        <v>33892</v>
      </c>
      <c r="L86" s="52">
        <v>26817</v>
      </c>
      <c r="M86" s="52">
        <v>30290</v>
      </c>
      <c r="N86" s="52">
        <v>30941</v>
      </c>
      <c r="O86" s="52">
        <v>39476</v>
      </c>
      <c r="P86" s="52">
        <v>35909</v>
      </c>
      <c r="Q86" s="52">
        <v>39029</v>
      </c>
      <c r="R86" s="52">
        <v>36027</v>
      </c>
      <c r="S86" s="52">
        <v>31056</v>
      </c>
      <c r="T86" s="52">
        <v>33661</v>
      </c>
      <c r="U86" s="52">
        <v>30404</v>
      </c>
      <c r="V86" s="52">
        <v>39340</v>
      </c>
      <c r="W86" s="52">
        <v>49883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9179</v>
      </c>
      <c r="D88" s="52">
        <v>12004</v>
      </c>
      <c r="E88" s="52">
        <v>13373</v>
      </c>
      <c r="F88" s="52">
        <v>11198</v>
      </c>
      <c r="G88" s="52">
        <v>11497</v>
      </c>
      <c r="H88" s="52">
        <v>11127</v>
      </c>
      <c r="I88" s="52">
        <v>16889</v>
      </c>
      <c r="J88" s="52">
        <v>23605</v>
      </c>
      <c r="K88" s="52">
        <v>26535</v>
      </c>
      <c r="L88" s="52">
        <v>26679</v>
      </c>
      <c r="M88" s="52">
        <v>29193</v>
      </c>
      <c r="N88" s="52">
        <v>27193</v>
      </c>
      <c r="O88" s="52">
        <v>23686</v>
      </c>
      <c r="P88" s="52">
        <v>5461</v>
      </c>
      <c r="Q88" s="52">
        <v>7950</v>
      </c>
      <c r="R88" s="52">
        <v>10141</v>
      </c>
      <c r="S88" s="52">
        <v>16894</v>
      </c>
      <c r="T88" s="52">
        <v>16465</v>
      </c>
      <c r="U88" s="52">
        <v>15040</v>
      </c>
      <c r="V88" s="52">
        <v>12143</v>
      </c>
      <c r="W88" s="52">
        <v>10501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5</v>
      </c>
      <c r="D89" s="52">
        <v>2</v>
      </c>
      <c r="E89" s="52">
        <v>16</v>
      </c>
      <c r="F89" s="52">
        <v>0</v>
      </c>
      <c r="G89" s="52">
        <v>3</v>
      </c>
      <c r="H89" s="52">
        <v>4</v>
      </c>
      <c r="I89" s="52">
        <v>23</v>
      </c>
      <c r="J89" s="52">
        <v>10</v>
      </c>
      <c r="K89" s="52">
        <v>33</v>
      </c>
      <c r="L89" s="52">
        <v>27</v>
      </c>
      <c r="M89" s="52">
        <v>40</v>
      </c>
      <c r="N89" s="52">
        <v>36</v>
      </c>
      <c r="O89" s="52">
        <v>35</v>
      </c>
      <c r="P89" s="52">
        <v>26</v>
      </c>
      <c r="Q89" s="52">
        <v>10</v>
      </c>
      <c r="R89" s="52">
        <v>21</v>
      </c>
      <c r="S89" s="52">
        <v>0</v>
      </c>
      <c r="T89" s="52">
        <v>16</v>
      </c>
      <c r="U89" s="52">
        <v>11</v>
      </c>
      <c r="V89" s="52">
        <v>30</v>
      </c>
      <c r="W89" s="52">
        <v>8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4704</v>
      </c>
      <c r="D92" s="52">
        <v>5287</v>
      </c>
      <c r="E92" s="52">
        <v>5366</v>
      </c>
      <c r="F92" s="52">
        <v>4710</v>
      </c>
      <c r="G92" s="52">
        <v>4641</v>
      </c>
      <c r="H92" s="52">
        <v>5865</v>
      </c>
      <c r="I92" s="52">
        <v>4244</v>
      </c>
      <c r="J92" s="52">
        <v>4039</v>
      </c>
      <c r="K92" s="52">
        <v>5337</v>
      </c>
      <c r="L92" s="52">
        <v>5300</v>
      </c>
      <c r="M92" s="52">
        <v>5039</v>
      </c>
      <c r="N92" s="52">
        <v>2867</v>
      </c>
      <c r="O92" s="52">
        <v>3620</v>
      </c>
      <c r="P92" s="52">
        <v>3067</v>
      </c>
      <c r="Q92" s="52">
        <v>4416</v>
      </c>
      <c r="R92" s="52">
        <v>4444</v>
      </c>
      <c r="S92" s="52">
        <v>4374</v>
      </c>
      <c r="T92" s="52">
        <v>3733</v>
      </c>
      <c r="U92" s="52">
        <v>3488</v>
      </c>
      <c r="V92" s="52">
        <v>2762</v>
      </c>
      <c r="W92" s="52">
        <v>2803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0</v>
      </c>
      <c r="E93" s="52">
        <v>5</v>
      </c>
      <c r="F93" s="52">
        <v>0</v>
      </c>
      <c r="G93" s="52">
        <v>2</v>
      </c>
      <c r="H93" s="52">
        <v>2</v>
      </c>
      <c r="I93" s="52">
        <v>3</v>
      </c>
      <c r="J93" s="52">
        <v>4</v>
      </c>
      <c r="K93" s="52">
        <v>9</v>
      </c>
      <c r="L93" s="52">
        <v>3</v>
      </c>
      <c r="M93" s="52">
        <v>4</v>
      </c>
      <c r="N93" s="52">
        <v>3</v>
      </c>
      <c r="O93" s="52">
        <v>10</v>
      </c>
      <c r="P93" s="52">
        <v>1</v>
      </c>
      <c r="Q93" s="52">
        <v>10</v>
      </c>
      <c r="R93" s="52">
        <v>9</v>
      </c>
      <c r="S93" s="52">
        <v>7</v>
      </c>
      <c r="T93" s="52">
        <v>5</v>
      </c>
      <c r="U93" s="52">
        <v>11</v>
      </c>
      <c r="V93" s="52">
        <v>4</v>
      </c>
      <c r="W93" s="52">
        <v>3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90283</v>
      </c>
      <c r="D96" s="52">
        <v>96758</v>
      </c>
      <c r="E96" s="52">
        <v>94110</v>
      </c>
      <c r="F96" s="52">
        <v>101225</v>
      </c>
      <c r="G96" s="52">
        <v>116013</v>
      </c>
      <c r="H96" s="52">
        <v>126668</v>
      </c>
      <c r="I96" s="52">
        <v>78347</v>
      </c>
      <c r="J96" s="52">
        <v>73529</v>
      </c>
      <c r="K96" s="52">
        <v>94388</v>
      </c>
      <c r="L96" s="52">
        <v>106615</v>
      </c>
      <c r="M96" s="52">
        <v>110342</v>
      </c>
      <c r="N96" s="52">
        <v>125713</v>
      </c>
      <c r="O96" s="52">
        <v>117635</v>
      </c>
      <c r="P96" s="52">
        <v>89421</v>
      </c>
      <c r="Q96" s="52">
        <v>89218</v>
      </c>
      <c r="R96" s="52">
        <v>84315</v>
      </c>
      <c r="S96" s="52">
        <v>99897</v>
      </c>
      <c r="T96" s="52">
        <v>96477</v>
      </c>
      <c r="U96" s="52">
        <v>99397</v>
      </c>
      <c r="V96" s="52">
        <v>115555</v>
      </c>
      <c r="W96" s="52">
        <v>98986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2759</v>
      </c>
      <c r="D97" s="52">
        <v>2722</v>
      </c>
      <c r="E97" s="52">
        <v>5420</v>
      </c>
      <c r="F97" s="52">
        <v>2755</v>
      </c>
      <c r="G97" s="52">
        <v>3652</v>
      </c>
      <c r="H97" s="52">
        <v>4594</v>
      </c>
      <c r="I97" s="52">
        <v>8046</v>
      </c>
      <c r="J97" s="52">
        <v>8007</v>
      </c>
      <c r="K97" s="52">
        <v>10076</v>
      </c>
      <c r="L97" s="52">
        <v>9328</v>
      </c>
      <c r="M97" s="52">
        <v>15529</v>
      </c>
      <c r="N97" s="52">
        <v>15262</v>
      </c>
      <c r="O97" s="52">
        <v>18627</v>
      </c>
      <c r="P97" s="52">
        <v>20033</v>
      </c>
      <c r="Q97" s="52">
        <v>21146</v>
      </c>
      <c r="R97" s="52">
        <v>16737</v>
      </c>
      <c r="S97" s="52">
        <v>19883</v>
      </c>
      <c r="T97" s="52">
        <v>23345</v>
      </c>
      <c r="U97" s="52">
        <v>27902</v>
      </c>
      <c r="V97" s="52">
        <v>19139</v>
      </c>
      <c r="W97" s="52">
        <v>20583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22656</v>
      </c>
      <c r="D101" s="52">
        <v>20689</v>
      </c>
      <c r="E101" s="52">
        <v>21506</v>
      </c>
      <c r="F101" s="52">
        <v>21460</v>
      </c>
      <c r="G101" s="52">
        <v>21448</v>
      </c>
      <c r="H101" s="52">
        <v>24475</v>
      </c>
      <c r="I101" s="52">
        <v>18359</v>
      </c>
      <c r="J101" s="52">
        <v>20168</v>
      </c>
      <c r="K101" s="52">
        <v>30687</v>
      </c>
      <c r="L101" s="52">
        <v>30780</v>
      </c>
      <c r="M101" s="52">
        <v>34201</v>
      </c>
      <c r="N101" s="52">
        <v>32451</v>
      </c>
      <c r="O101" s="52">
        <v>26235</v>
      </c>
      <c r="P101" s="52">
        <v>17528</v>
      </c>
      <c r="Q101" s="52">
        <v>15973</v>
      </c>
      <c r="R101" s="52">
        <v>18845</v>
      </c>
      <c r="S101" s="52">
        <v>17543</v>
      </c>
      <c r="T101" s="52">
        <v>20707</v>
      </c>
      <c r="U101" s="52">
        <v>23024</v>
      </c>
      <c r="V101" s="52">
        <v>28174</v>
      </c>
      <c r="W101" s="52">
        <v>23485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44399</v>
      </c>
      <c r="D102" s="52">
        <v>45067</v>
      </c>
      <c r="E102" s="52">
        <v>48147</v>
      </c>
      <c r="F102" s="52">
        <v>39981</v>
      </c>
      <c r="G102" s="52">
        <v>42827</v>
      </c>
      <c r="H102" s="52">
        <v>53187</v>
      </c>
      <c r="I102" s="52">
        <v>46127</v>
      </c>
      <c r="J102" s="52">
        <v>57053</v>
      </c>
      <c r="K102" s="52">
        <v>55287</v>
      </c>
      <c r="L102" s="52">
        <v>56108</v>
      </c>
      <c r="M102" s="52">
        <v>51058</v>
      </c>
      <c r="N102" s="52">
        <v>38068</v>
      </c>
      <c r="O102" s="52">
        <v>45930</v>
      </c>
      <c r="P102" s="52">
        <v>35486</v>
      </c>
      <c r="Q102" s="52">
        <v>48121</v>
      </c>
      <c r="R102" s="52">
        <v>48481</v>
      </c>
      <c r="S102" s="52">
        <v>47822</v>
      </c>
      <c r="T102" s="52">
        <v>43665</v>
      </c>
      <c r="U102" s="52">
        <v>42519</v>
      </c>
      <c r="V102" s="52">
        <v>34430</v>
      </c>
      <c r="W102" s="52">
        <v>33797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49295</v>
      </c>
      <c r="D103" s="36">
        <v>60471</v>
      </c>
      <c r="E103" s="36">
        <v>58329</v>
      </c>
      <c r="F103" s="36">
        <v>68833</v>
      </c>
      <c r="G103" s="36">
        <v>83281</v>
      </c>
      <c r="H103" s="36">
        <v>84649</v>
      </c>
      <c r="I103" s="36">
        <v>49307</v>
      </c>
      <c r="J103" s="36">
        <v>33035</v>
      </c>
      <c r="K103" s="36">
        <v>52244</v>
      </c>
      <c r="L103" s="36">
        <v>63476</v>
      </c>
      <c r="M103" s="36">
        <v>77838</v>
      </c>
      <c r="N103" s="36">
        <v>104211</v>
      </c>
      <c r="O103" s="36">
        <v>97051</v>
      </c>
      <c r="P103" s="36">
        <v>70727</v>
      </c>
      <c r="Q103" s="36">
        <v>66791</v>
      </c>
      <c r="R103" s="36">
        <v>57736</v>
      </c>
      <c r="S103" s="36">
        <v>82252</v>
      </c>
      <c r="T103" s="36">
        <v>81882</v>
      </c>
      <c r="U103" s="36">
        <v>87263</v>
      </c>
      <c r="V103" s="36">
        <v>94834</v>
      </c>
      <c r="W103" s="36">
        <v>83479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5714</v>
      </c>
      <c r="D126" s="52">
        <v>5686</v>
      </c>
      <c r="E126" s="52">
        <v>10610</v>
      </c>
      <c r="F126" s="52">
        <v>9785</v>
      </c>
      <c r="G126" s="52">
        <v>10394</v>
      </c>
      <c r="H126" s="52">
        <v>10555</v>
      </c>
      <c r="I126" s="52">
        <v>12150</v>
      </c>
      <c r="J126" s="52">
        <v>12906</v>
      </c>
      <c r="K126" s="52">
        <v>12894</v>
      </c>
      <c r="L126" s="52">
        <v>12569</v>
      </c>
      <c r="M126" s="52">
        <v>13461</v>
      </c>
      <c r="N126" s="52">
        <v>12983</v>
      </c>
      <c r="O126" s="52">
        <v>11558</v>
      </c>
      <c r="P126" s="52">
        <v>0</v>
      </c>
      <c r="Q126" s="52">
        <v>508</v>
      </c>
      <c r="R126" s="52">
        <v>4488</v>
      </c>
      <c r="S126" s="52">
        <v>7286</v>
      </c>
      <c r="T126" s="52">
        <v>8918</v>
      </c>
      <c r="U126" s="52">
        <v>10518</v>
      </c>
      <c r="V126" s="52">
        <v>11009</v>
      </c>
      <c r="W126" s="52">
        <v>10511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2056</v>
      </c>
      <c r="D129" s="52">
        <v>1912</v>
      </c>
      <c r="E129" s="52">
        <v>2065</v>
      </c>
      <c r="F129" s="52">
        <v>2946</v>
      </c>
      <c r="G129" s="52">
        <v>3147</v>
      </c>
      <c r="H129" s="52">
        <v>4523</v>
      </c>
      <c r="I129" s="52">
        <v>5454</v>
      </c>
      <c r="J129" s="52">
        <v>4918</v>
      </c>
      <c r="K129" s="52">
        <v>5807</v>
      </c>
      <c r="L129" s="52">
        <v>4182</v>
      </c>
      <c r="M129" s="52">
        <v>4291</v>
      </c>
      <c r="N129" s="52">
        <v>4068</v>
      </c>
      <c r="O129" s="52">
        <v>4924</v>
      </c>
      <c r="P129" s="52">
        <v>3773</v>
      </c>
      <c r="Q129" s="52">
        <v>1698</v>
      </c>
      <c r="R129" s="52">
        <v>2074</v>
      </c>
      <c r="S129" s="52">
        <v>3200</v>
      </c>
      <c r="T129" s="52">
        <v>4289</v>
      </c>
      <c r="U129" s="52">
        <v>4350</v>
      </c>
      <c r="V129" s="52">
        <v>5715</v>
      </c>
      <c r="W129" s="52">
        <v>7005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7207</v>
      </c>
      <c r="D131" s="52">
        <v>7659</v>
      </c>
      <c r="E131" s="52">
        <v>9292</v>
      </c>
      <c r="F131" s="52">
        <v>5202</v>
      </c>
      <c r="G131" s="52">
        <v>6437</v>
      </c>
      <c r="H131" s="52">
        <v>5830</v>
      </c>
      <c r="I131" s="52">
        <v>11178</v>
      </c>
      <c r="J131" s="52">
        <v>15607</v>
      </c>
      <c r="K131" s="52">
        <v>16804</v>
      </c>
      <c r="L131" s="52">
        <v>14522</v>
      </c>
      <c r="M131" s="52">
        <v>13897</v>
      </c>
      <c r="N131" s="52">
        <v>16351</v>
      </c>
      <c r="O131" s="52">
        <v>13232</v>
      </c>
      <c r="P131" s="52">
        <v>5033</v>
      </c>
      <c r="Q131" s="52">
        <v>8298</v>
      </c>
      <c r="R131" s="52">
        <v>8412</v>
      </c>
      <c r="S131" s="52">
        <v>7373</v>
      </c>
      <c r="T131" s="52">
        <v>6687</v>
      </c>
      <c r="U131" s="52">
        <v>7118</v>
      </c>
      <c r="V131" s="52">
        <v>6749</v>
      </c>
      <c r="W131" s="52">
        <v>6209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5</v>
      </c>
      <c r="D132" s="52">
        <v>2</v>
      </c>
      <c r="E132" s="52">
        <v>12</v>
      </c>
      <c r="F132" s="52">
        <v>0</v>
      </c>
      <c r="G132" s="52">
        <v>2</v>
      </c>
      <c r="H132" s="52">
        <v>3</v>
      </c>
      <c r="I132" s="52">
        <v>11</v>
      </c>
      <c r="J132" s="52">
        <v>10</v>
      </c>
      <c r="K132" s="52">
        <v>21</v>
      </c>
      <c r="L132" s="52">
        <v>12</v>
      </c>
      <c r="M132" s="52">
        <v>15</v>
      </c>
      <c r="N132" s="52">
        <v>24</v>
      </c>
      <c r="O132" s="52">
        <v>30</v>
      </c>
      <c r="P132" s="52">
        <v>9</v>
      </c>
      <c r="Q132" s="52">
        <v>1</v>
      </c>
      <c r="R132" s="52">
        <v>5</v>
      </c>
      <c r="S132" s="52">
        <v>8</v>
      </c>
      <c r="T132" s="52">
        <v>8</v>
      </c>
      <c r="U132" s="52">
        <v>5</v>
      </c>
      <c r="V132" s="52">
        <v>9</v>
      </c>
      <c r="W132" s="52">
        <v>22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4287</v>
      </c>
      <c r="D135" s="52">
        <v>3840</v>
      </c>
      <c r="E135" s="52">
        <v>6898</v>
      </c>
      <c r="F135" s="52">
        <v>10457</v>
      </c>
      <c r="G135" s="52">
        <v>10156</v>
      </c>
      <c r="H135" s="52">
        <v>11493</v>
      </c>
      <c r="I135" s="52">
        <v>2668</v>
      </c>
      <c r="J135" s="52">
        <v>567</v>
      </c>
      <c r="K135" s="52">
        <v>1127</v>
      </c>
      <c r="L135" s="52">
        <v>3550</v>
      </c>
      <c r="M135" s="52">
        <v>5530</v>
      </c>
      <c r="N135" s="52">
        <v>2836</v>
      </c>
      <c r="O135" s="52">
        <v>3316</v>
      </c>
      <c r="P135" s="52">
        <v>4194</v>
      </c>
      <c r="Q135" s="52">
        <v>5351</v>
      </c>
      <c r="R135" s="52">
        <v>6908</v>
      </c>
      <c r="S135" s="52">
        <v>6470</v>
      </c>
      <c r="T135" s="52">
        <v>6531</v>
      </c>
      <c r="U135" s="52">
        <v>7007</v>
      </c>
      <c r="V135" s="52">
        <v>6987</v>
      </c>
      <c r="W135" s="52">
        <v>5262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131</v>
      </c>
      <c r="D136" s="52">
        <v>108</v>
      </c>
      <c r="E136" s="52">
        <v>397</v>
      </c>
      <c r="F136" s="52">
        <v>284</v>
      </c>
      <c r="G136" s="52">
        <v>320</v>
      </c>
      <c r="H136" s="52">
        <v>417</v>
      </c>
      <c r="I136" s="52">
        <v>274</v>
      </c>
      <c r="J136" s="52">
        <v>61</v>
      </c>
      <c r="K136" s="52">
        <v>120</v>
      </c>
      <c r="L136" s="52">
        <v>309</v>
      </c>
      <c r="M136" s="52">
        <v>777</v>
      </c>
      <c r="N136" s="52">
        <v>344</v>
      </c>
      <c r="O136" s="52">
        <v>524</v>
      </c>
      <c r="P136" s="52">
        <v>941</v>
      </c>
      <c r="Q136" s="52">
        <v>1269</v>
      </c>
      <c r="R136" s="52">
        <v>1363</v>
      </c>
      <c r="S136" s="52">
        <v>1282</v>
      </c>
      <c r="T136" s="52">
        <v>1580</v>
      </c>
      <c r="U136" s="52">
        <v>1963</v>
      </c>
      <c r="V136" s="52">
        <v>1154</v>
      </c>
      <c r="W136" s="52">
        <v>1088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9963</v>
      </c>
      <c r="D140" s="52">
        <v>8982</v>
      </c>
      <c r="E140" s="52">
        <v>11863</v>
      </c>
      <c r="F140" s="52">
        <v>9618</v>
      </c>
      <c r="G140" s="52">
        <v>9617</v>
      </c>
      <c r="H140" s="52">
        <v>11988</v>
      </c>
      <c r="I140" s="52">
        <v>8828</v>
      </c>
      <c r="J140" s="52">
        <v>10969</v>
      </c>
      <c r="K140" s="52">
        <v>10193</v>
      </c>
      <c r="L140" s="52">
        <v>9659</v>
      </c>
      <c r="M140" s="52">
        <v>9125</v>
      </c>
      <c r="N140" s="52">
        <v>6075</v>
      </c>
      <c r="O140" s="52">
        <v>7030</v>
      </c>
      <c r="P140" s="52">
        <v>3499</v>
      </c>
      <c r="Q140" s="52">
        <v>5391</v>
      </c>
      <c r="R140" s="52">
        <v>7621</v>
      </c>
      <c r="S140" s="52">
        <v>7019</v>
      </c>
      <c r="T140" s="52">
        <v>6961</v>
      </c>
      <c r="U140" s="52">
        <v>6714</v>
      </c>
      <c r="V140" s="52">
        <v>5114</v>
      </c>
      <c r="W140" s="52">
        <v>4743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11060</v>
      </c>
      <c r="D141" s="36">
        <v>12053</v>
      </c>
      <c r="E141" s="36">
        <v>14374</v>
      </c>
      <c r="F141" s="36">
        <v>16557</v>
      </c>
      <c r="G141" s="36">
        <v>18697</v>
      </c>
      <c r="H141" s="36">
        <v>19079</v>
      </c>
      <c r="I141" s="36">
        <v>9438</v>
      </c>
      <c r="J141" s="36">
        <v>6353</v>
      </c>
      <c r="K141" s="36">
        <v>9627</v>
      </c>
      <c r="L141" s="36">
        <v>10931</v>
      </c>
      <c r="M141" s="36">
        <v>13919</v>
      </c>
      <c r="N141" s="36">
        <v>16621</v>
      </c>
      <c r="O141" s="36">
        <v>14861</v>
      </c>
      <c r="P141" s="36">
        <v>6977</v>
      </c>
      <c r="Q141" s="36">
        <v>7494</v>
      </c>
      <c r="R141" s="36">
        <v>9083</v>
      </c>
      <c r="S141" s="36">
        <v>12070</v>
      </c>
      <c r="T141" s="36">
        <v>13050</v>
      </c>
      <c r="U141" s="36">
        <v>13774</v>
      </c>
      <c r="V141" s="36">
        <v>14070</v>
      </c>
      <c r="W141" s="36">
        <v>11711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1836</v>
      </c>
      <c r="D145" s="52">
        <v>2592</v>
      </c>
      <c r="E145" s="52">
        <v>3430</v>
      </c>
      <c r="F145" s="52">
        <v>4566</v>
      </c>
      <c r="G145" s="52">
        <v>4917</v>
      </c>
      <c r="H145" s="52">
        <v>4956</v>
      </c>
      <c r="I145" s="52">
        <v>6601</v>
      </c>
      <c r="J145" s="52">
        <v>5449</v>
      </c>
      <c r="K145" s="52">
        <v>4217</v>
      </c>
      <c r="L145" s="52">
        <v>2585</v>
      </c>
      <c r="M145" s="52">
        <v>1238</v>
      </c>
      <c r="N145" s="52">
        <v>1216</v>
      </c>
      <c r="O145" s="52">
        <v>1164</v>
      </c>
      <c r="P145" s="52">
        <v>1592</v>
      </c>
      <c r="Q145" s="52">
        <v>1781</v>
      </c>
      <c r="R145" s="52">
        <v>2695</v>
      </c>
      <c r="S145" s="52">
        <v>2716</v>
      </c>
      <c r="T145" s="52">
        <v>2236</v>
      </c>
      <c r="U145" s="52">
        <v>2216</v>
      </c>
      <c r="V145" s="52">
        <v>2305</v>
      </c>
      <c r="W145" s="52">
        <v>3063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573</v>
      </c>
      <c r="D147" s="52">
        <v>827</v>
      </c>
      <c r="E147" s="52">
        <v>1161</v>
      </c>
      <c r="F147" s="52">
        <v>1814</v>
      </c>
      <c r="G147" s="52">
        <v>2510</v>
      </c>
      <c r="H147" s="52">
        <v>2511</v>
      </c>
      <c r="I147" s="52">
        <v>3494</v>
      </c>
      <c r="J147" s="52">
        <v>4421</v>
      </c>
      <c r="K147" s="52">
        <v>5614</v>
      </c>
      <c r="L147" s="52">
        <v>3177</v>
      </c>
      <c r="M147" s="52">
        <v>3043</v>
      </c>
      <c r="N147" s="52">
        <v>2025</v>
      </c>
      <c r="O147" s="52">
        <v>5279</v>
      </c>
      <c r="P147" s="52">
        <v>3959</v>
      </c>
      <c r="Q147" s="52">
        <v>4229</v>
      </c>
      <c r="R147" s="52">
        <v>4706</v>
      </c>
      <c r="S147" s="52">
        <v>4145</v>
      </c>
      <c r="T147" s="52">
        <v>4548</v>
      </c>
      <c r="U147" s="52">
        <v>2970</v>
      </c>
      <c r="V147" s="52">
        <v>4352</v>
      </c>
      <c r="W147" s="52">
        <v>4017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106</v>
      </c>
      <c r="D149" s="52">
        <v>148</v>
      </c>
      <c r="E149" s="52">
        <v>195</v>
      </c>
      <c r="F149" s="52">
        <v>218</v>
      </c>
      <c r="G149" s="52">
        <v>207</v>
      </c>
      <c r="H149" s="52">
        <v>252</v>
      </c>
      <c r="I149" s="52">
        <v>360</v>
      </c>
      <c r="J149" s="52">
        <v>336</v>
      </c>
      <c r="K149" s="52">
        <v>338</v>
      </c>
      <c r="L149" s="52">
        <v>264</v>
      </c>
      <c r="M149" s="52">
        <v>199</v>
      </c>
      <c r="N149" s="52">
        <v>111</v>
      </c>
      <c r="O149" s="52">
        <v>146</v>
      </c>
      <c r="P149" s="52">
        <v>165</v>
      </c>
      <c r="Q149" s="52">
        <v>238</v>
      </c>
      <c r="R149" s="52">
        <v>260</v>
      </c>
      <c r="S149" s="52">
        <v>186</v>
      </c>
      <c r="T149" s="52">
        <v>120</v>
      </c>
      <c r="U149" s="52">
        <v>97</v>
      </c>
      <c r="V149" s="52">
        <v>73</v>
      </c>
      <c r="W149" s="52">
        <v>106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2030</v>
      </c>
      <c r="D153" s="52">
        <v>2732</v>
      </c>
      <c r="E153" s="52">
        <v>3434</v>
      </c>
      <c r="F153" s="52">
        <v>4696</v>
      </c>
      <c r="G153" s="52">
        <v>5201</v>
      </c>
      <c r="H153" s="52">
        <v>5488</v>
      </c>
      <c r="I153" s="52">
        <v>6639</v>
      </c>
      <c r="J153" s="52">
        <v>6147</v>
      </c>
      <c r="K153" s="52">
        <v>5967</v>
      </c>
      <c r="L153" s="52">
        <v>5277</v>
      </c>
      <c r="M153" s="52">
        <v>4437</v>
      </c>
      <c r="N153" s="52">
        <v>5007</v>
      </c>
      <c r="O153" s="52">
        <v>4878</v>
      </c>
      <c r="P153" s="52">
        <v>4955</v>
      </c>
      <c r="Q153" s="52">
        <v>4900</v>
      </c>
      <c r="R153" s="52">
        <v>5003</v>
      </c>
      <c r="S153" s="52">
        <v>4348</v>
      </c>
      <c r="T153" s="52">
        <v>3297</v>
      </c>
      <c r="U153" s="52">
        <v>2934</v>
      </c>
      <c r="V153" s="52">
        <v>3483</v>
      </c>
      <c r="W153" s="52">
        <v>4096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62</v>
      </c>
      <c r="D154" s="52">
        <v>77</v>
      </c>
      <c r="E154" s="52">
        <v>197</v>
      </c>
      <c r="F154" s="52">
        <v>128</v>
      </c>
      <c r="G154" s="52">
        <v>163</v>
      </c>
      <c r="H154" s="52">
        <v>199</v>
      </c>
      <c r="I154" s="52">
        <v>681</v>
      </c>
      <c r="J154" s="52">
        <v>668</v>
      </c>
      <c r="K154" s="52">
        <v>636</v>
      </c>
      <c r="L154" s="52">
        <v>461</v>
      </c>
      <c r="M154" s="52">
        <v>622</v>
      </c>
      <c r="N154" s="52">
        <v>604</v>
      </c>
      <c r="O154" s="52">
        <v>774</v>
      </c>
      <c r="P154" s="52">
        <v>1108</v>
      </c>
      <c r="Q154" s="52">
        <v>1154</v>
      </c>
      <c r="R154" s="52">
        <v>986</v>
      </c>
      <c r="S154" s="52">
        <v>852</v>
      </c>
      <c r="T154" s="52">
        <v>788</v>
      </c>
      <c r="U154" s="52">
        <v>818</v>
      </c>
      <c r="V154" s="52">
        <v>567</v>
      </c>
      <c r="W154" s="52">
        <v>845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1042</v>
      </c>
      <c r="D158" s="52">
        <v>1262</v>
      </c>
      <c r="E158" s="52">
        <v>1731</v>
      </c>
      <c r="F158" s="52">
        <v>1851</v>
      </c>
      <c r="G158" s="52">
        <v>1892</v>
      </c>
      <c r="H158" s="52">
        <v>2290</v>
      </c>
      <c r="I158" s="52">
        <v>3712</v>
      </c>
      <c r="J158" s="52">
        <v>4533</v>
      </c>
      <c r="K158" s="52">
        <v>3578</v>
      </c>
      <c r="L158" s="52">
        <v>2807</v>
      </c>
      <c r="M158" s="52">
        <v>2091</v>
      </c>
      <c r="N158" s="52">
        <v>1537</v>
      </c>
      <c r="O158" s="52">
        <v>1861</v>
      </c>
      <c r="P158" s="52">
        <v>2079</v>
      </c>
      <c r="Q158" s="52">
        <v>2637</v>
      </c>
      <c r="R158" s="52">
        <v>2842</v>
      </c>
      <c r="S158" s="52">
        <v>1981</v>
      </c>
      <c r="T158" s="52">
        <v>1459</v>
      </c>
      <c r="U158" s="52">
        <v>1263</v>
      </c>
      <c r="V158" s="52">
        <v>1100</v>
      </c>
      <c r="W158" s="52">
        <v>1450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1156</v>
      </c>
      <c r="D159" s="36">
        <v>1695</v>
      </c>
      <c r="E159" s="36">
        <v>2096</v>
      </c>
      <c r="F159" s="36">
        <v>3188</v>
      </c>
      <c r="G159" s="36">
        <v>3680</v>
      </c>
      <c r="H159" s="36">
        <v>3646</v>
      </c>
      <c r="I159" s="36">
        <v>3969</v>
      </c>
      <c r="J159" s="36">
        <v>2625</v>
      </c>
      <c r="K159" s="36">
        <v>3371</v>
      </c>
      <c r="L159" s="36">
        <v>3184</v>
      </c>
      <c r="M159" s="36">
        <v>3185</v>
      </c>
      <c r="N159" s="36">
        <v>4185</v>
      </c>
      <c r="O159" s="36">
        <v>3931</v>
      </c>
      <c r="P159" s="36">
        <v>4147</v>
      </c>
      <c r="Q159" s="36">
        <v>3665</v>
      </c>
      <c r="R159" s="36">
        <v>3403</v>
      </c>
      <c r="S159" s="36">
        <v>3415</v>
      </c>
      <c r="T159" s="36">
        <v>2739</v>
      </c>
      <c r="U159" s="36">
        <v>2602</v>
      </c>
      <c r="V159" s="36">
        <v>3031</v>
      </c>
      <c r="W159" s="36">
        <v>3592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2868</v>
      </c>
      <c r="D163" s="52">
        <v>3033</v>
      </c>
      <c r="E163" s="52">
        <v>2272</v>
      </c>
      <c r="F163" s="52">
        <v>3644</v>
      </c>
      <c r="G163" s="52">
        <v>2889</v>
      </c>
      <c r="H163" s="52">
        <v>3091</v>
      </c>
      <c r="I163" s="52">
        <v>3332</v>
      </c>
      <c r="J163" s="52">
        <v>3226</v>
      </c>
      <c r="K163" s="52">
        <v>2513</v>
      </c>
      <c r="L163" s="52">
        <v>1552</v>
      </c>
      <c r="M163" s="52">
        <v>0</v>
      </c>
      <c r="N163" s="52">
        <v>0</v>
      </c>
      <c r="O163" s="52">
        <v>1</v>
      </c>
      <c r="P163" s="52">
        <v>4</v>
      </c>
      <c r="Q163" s="52">
        <v>3</v>
      </c>
      <c r="R163" s="52">
        <v>0</v>
      </c>
      <c r="S163" s="52">
        <v>0</v>
      </c>
      <c r="T163" s="52">
        <v>1248</v>
      </c>
      <c r="U163" s="52">
        <v>1658</v>
      </c>
      <c r="V163" s="52">
        <v>3462</v>
      </c>
      <c r="W163" s="52">
        <v>3149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1943</v>
      </c>
      <c r="D165" s="52">
        <v>1910</v>
      </c>
      <c r="E165" s="52">
        <v>1352</v>
      </c>
      <c r="F165" s="52">
        <v>1652</v>
      </c>
      <c r="G165" s="52">
        <v>1687</v>
      </c>
      <c r="H165" s="52">
        <v>1679</v>
      </c>
      <c r="I165" s="52">
        <v>2094</v>
      </c>
      <c r="J165" s="52">
        <v>2532</v>
      </c>
      <c r="K165" s="52">
        <v>3209</v>
      </c>
      <c r="L165" s="52">
        <v>1774</v>
      </c>
      <c r="M165" s="52">
        <v>1264</v>
      </c>
      <c r="N165" s="52">
        <v>506</v>
      </c>
      <c r="O165" s="52">
        <v>1213</v>
      </c>
      <c r="P165" s="52">
        <v>533</v>
      </c>
      <c r="Q165" s="52">
        <v>216</v>
      </c>
      <c r="R165" s="52">
        <v>240</v>
      </c>
      <c r="S165" s="52">
        <v>254</v>
      </c>
      <c r="T165" s="52">
        <v>704</v>
      </c>
      <c r="U165" s="52">
        <v>817</v>
      </c>
      <c r="V165" s="52">
        <v>2182</v>
      </c>
      <c r="W165" s="52">
        <v>2544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294</v>
      </c>
      <c r="D167" s="52">
        <v>317</v>
      </c>
      <c r="E167" s="52">
        <v>287</v>
      </c>
      <c r="F167" s="52">
        <v>312</v>
      </c>
      <c r="G167" s="52">
        <v>255</v>
      </c>
      <c r="H167" s="52">
        <v>332</v>
      </c>
      <c r="I167" s="52">
        <v>243</v>
      </c>
      <c r="J167" s="52">
        <v>233</v>
      </c>
      <c r="K167" s="52">
        <v>249</v>
      </c>
      <c r="L167" s="52">
        <v>182</v>
      </c>
      <c r="M167" s="52">
        <v>61</v>
      </c>
      <c r="N167" s="52">
        <v>34</v>
      </c>
      <c r="O167" s="52">
        <v>26</v>
      </c>
      <c r="P167" s="52">
        <v>21</v>
      </c>
      <c r="Q167" s="52">
        <v>18</v>
      </c>
      <c r="R167" s="52">
        <v>44</v>
      </c>
      <c r="S167" s="52">
        <v>37</v>
      </c>
      <c r="T167" s="52">
        <v>67</v>
      </c>
      <c r="U167" s="52">
        <v>54</v>
      </c>
      <c r="V167" s="52">
        <v>77</v>
      </c>
      <c r="W167" s="52">
        <v>80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5650</v>
      </c>
      <c r="D171" s="52">
        <v>5814</v>
      </c>
      <c r="E171" s="52">
        <v>5032</v>
      </c>
      <c r="F171" s="52">
        <v>6705</v>
      </c>
      <c r="G171" s="52">
        <v>6402</v>
      </c>
      <c r="H171" s="52">
        <v>7166</v>
      </c>
      <c r="I171" s="52">
        <v>4439</v>
      </c>
      <c r="J171" s="52">
        <v>4264</v>
      </c>
      <c r="K171" s="52">
        <v>4421</v>
      </c>
      <c r="L171" s="52">
        <v>3709</v>
      </c>
      <c r="M171" s="52">
        <v>1371</v>
      </c>
      <c r="N171" s="52">
        <v>1491</v>
      </c>
      <c r="O171" s="52">
        <v>871</v>
      </c>
      <c r="P171" s="52">
        <v>619</v>
      </c>
      <c r="Q171" s="52">
        <v>378</v>
      </c>
      <c r="R171" s="52">
        <v>858</v>
      </c>
      <c r="S171" s="52">
        <v>908</v>
      </c>
      <c r="T171" s="52">
        <v>1754</v>
      </c>
      <c r="U171" s="52">
        <v>1553</v>
      </c>
      <c r="V171" s="52">
        <v>3268</v>
      </c>
      <c r="W171" s="52">
        <v>2887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173</v>
      </c>
      <c r="D172" s="52">
        <v>163</v>
      </c>
      <c r="E172" s="52">
        <v>290</v>
      </c>
      <c r="F172" s="52">
        <v>183</v>
      </c>
      <c r="G172" s="52">
        <v>201</v>
      </c>
      <c r="H172" s="52">
        <v>258</v>
      </c>
      <c r="I172" s="52">
        <v>459</v>
      </c>
      <c r="J172" s="52">
        <v>463</v>
      </c>
      <c r="K172" s="52">
        <v>473</v>
      </c>
      <c r="L172" s="52">
        <v>323</v>
      </c>
      <c r="M172" s="52">
        <v>194</v>
      </c>
      <c r="N172" s="52">
        <v>181</v>
      </c>
      <c r="O172" s="52">
        <v>136</v>
      </c>
      <c r="P172" s="52">
        <v>136</v>
      </c>
      <c r="Q172" s="52">
        <v>88</v>
      </c>
      <c r="R172" s="52">
        <v>169</v>
      </c>
      <c r="S172" s="52">
        <v>175</v>
      </c>
      <c r="T172" s="52">
        <v>425</v>
      </c>
      <c r="U172" s="52">
        <v>435</v>
      </c>
      <c r="V172" s="52">
        <v>541</v>
      </c>
      <c r="W172" s="52">
        <v>595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2899</v>
      </c>
      <c r="D176" s="52">
        <v>2689</v>
      </c>
      <c r="E176" s="52">
        <v>2536</v>
      </c>
      <c r="F176" s="52">
        <v>2645</v>
      </c>
      <c r="G176" s="52">
        <v>2329</v>
      </c>
      <c r="H176" s="52">
        <v>2994</v>
      </c>
      <c r="I176" s="52">
        <v>2486</v>
      </c>
      <c r="J176" s="52">
        <v>3141</v>
      </c>
      <c r="K176" s="52">
        <v>2650</v>
      </c>
      <c r="L176" s="52">
        <v>1980</v>
      </c>
      <c r="M176" s="52">
        <v>642</v>
      </c>
      <c r="N176" s="52">
        <v>459</v>
      </c>
      <c r="O176" s="52">
        <v>330</v>
      </c>
      <c r="P176" s="52">
        <v>256</v>
      </c>
      <c r="Q176" s="52">
        <v>202</v>
      </c>
      <c r="R176" s="52">
        <v>488</v>
      </c>
      <c r="S176" s="52">
        <v>408</v>
      </c>
      <c r="T176" s="52">
        <v>781</v>
      </c>
      <c r="U176" s="52">
        <v>666</v>
      </c>
      <c r="V176" s="52">
        <v>1034</v>
      </c>
      <c r="W176" s="52">
        <v>1028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3218</v>
      </c>
      <c r="D177" s="36">
        <v>3606</v>
      </c>
      <c r="E177" s="36">
        <v>3075</v>
      </c>
      <c r="F177" s="36">
        <v>4551</v>
      </c>
      <c r="G177" s="36">
        <v>4529</v>
      </c>
      <c r="H177" s="36">
        <v>4762</v>
      </c>
      <c r="I177" s="36">
        <v>2660</v>
      </c>
      <c r="J177" s="36">
        <v>1817</v>
      </c>
      <c r="K177" s="36">
        <v>2500</v>
      </c>
      <c r="L177" s="36">
        <v>2246</v>
      </c>
      <c r="M177" s="36">
        <v>986</v>
      </c>
      <c r="N177" s="36">
        <v>1258</v>
      </c>
      <c r="O177" s="36">
        <v>702</v>
      </c>
      <c r="P177" s="36">
        <v>512</v>
      </c>
      <c r="Q177" s="36">
        <v>284</v>
      </c>
      <c r="R177" s="36">
        <v>583</v>
      </c>
      <c r="S177" s="36">
        <v>704</v>
      </c>
      <c r="T177" s="36">
        <v>1465</v>
      </c>
      <c r="U177" s="36">
        <v>1376</v>
      </c>
      <c r="V177" s="36">
        <v>2853</v>
      </c>
      <c r="W177" s="36">
        <v>2543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36</v>
      </c>
      <c r="D5" s="52">
        <v>109</v>
      </c>
      <c r="E5" s="52">
        <v>212</v>
      </c>
      <c r="F5" s="52">
        <v>100</v>
      </c>
      <c r="G5" s="52">
        <v>130</v>
      </c>
      <c r="H5" s="52">
        <v>0</v>
      </c>
      <c r="I5" s="52">
        <v>0</v>
      </c>
      <c r="J5" s="52">
        <v>0</v>
      </c>
      <c r="K5" s="52">
        <v>7</v>
      </c>
      <c r="L5" s="52">
        <v>153</v>
      </c>
      <c r="M5" s="52">
        <v>139</v>
      </c>
      <c r="N5" s="52">
        <v>138</v>
      </c>
      <c r="O5" s="52">
        <v>116</v>
      </c>
      <c r="P5" s="52">
        <v>0</v>
      </c>
      <c r="Q5" s="52">
        <v>0</v>
      </c>
      <c r="R5" s="52">
        <v>0</v>
      </c>
      <c r="S5" s="52">
        <v>49</v>
      </c>
      <c r="T5" s="52">
        <v>9</v>
      </c>
      <c r="U5" s="52">
        <v>22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5</v>
      </c>
      <c r="D8" s="52">
        <v>14</v>
      </c>
      <c r="E8" s="52">
        <v>56</v>
      </c>
      <c r="F8" s="52">
        <v>36</v>
      </c>
      <c r="G8" s="52">
        <v>41</v>
      </c>
      <c r="H8" s="52">
        <v>0</v>
      </c>
      <c r="I8" s="52">
        <v>0</v>
      </c>
      <c r="J8" s="52">
        <v>0</v>
      </c>
      <c r="K8" s="52">
        <v>3</v>
      </c>
      <c r="L8" s="52">
        <v>26</v>
      </c>
      <c r="M8" s="52">
        <v>28</v>
      </c>
      <c r="N8" s="52">
        <v>30</v>
      </c>
      <c r="O8" s="52">
        <v>16</v>
      </c>
      <c r="P8" s="52">
        <v>0</v>
      </c>
      <c r="Q8" s="52">
        <v>0</v>
      </c>
      <c r="R8" s="52">
        <v>0</v>
      </c>
      <c r="S8" s="52">
        <v>3</v>
      </c>
      <c r="T8" s="52">
        <v>1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1</v>
      </c>
      <c r="E10" s="52">
        <v>4</v>
      </c>
      <c r="F10" s="52">
        <v>3</v>
      </c>
      <c r="G10" s="52">
        <v>0</v>
      </c>
      <c r="H10" s="52">
        <v>0</v>
      </c>
      <c r="I10" s="52">
        <v>0</v>
      </c>
      <c r="J10" s="52">
        <v>0</v>
      </c>
      <c r="K10" s="52">
        <v>2</v>
      </c>
      <c r="L10" s="52">
        <v>35</v>
      </c>
      <c r="M10" s="52">
        <v>36</v>
      </c>
      <c r="N10" s="52">
        <v>52</v>
      </c>
      <c r="O10" s="52">
        <v>53</v>
      </c>
      <c r="P10" s="52">
        <v>0</v>
      </c>
      <c r="Q10" s="52">
        <v>0</v>
      </c>
      <c r="R10" s="52">
        <v>0</v>
      </c>
      <c r="S10" s="52">
        <v>2</v>
      </c>
      <c r="T10" s="52">
        <v>1</v>
      </c>
      <c r="U10" s="52">
        <v>3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2</v>
      </c>
      <c r="D11" s="52">
        <v>5</v>
      </c>
      <c r="E11" s="52">
        <v>11</v>
      </c>
      <c r="F11" s="52">
        <v>4</v>
      </c>
      <c r="G11" s="52">
        <v>5</v>
      </c>
      <c r="H11" s="52">
        <v>0</v>
      </c>
      <c r="I11" s="52">
        <v>0</v>
      </c>
      <c r="J11" s="52">
        <v>0</v>
      </c>
      <c r="K11" s="52">
        <v>0</v>
      </c>
      <c r="L11" s="52">
        <v>5</v>
      </c>
      <c r="M11" s="52">
        <v>4</v>
      </c>
      <c r="N11" s="52">
        <v>2</v>
      </c>
      <c r="O11" s="52">
        <v>2</v>
      </c>
      <c r="P11" s="52">
        <v>0</v>
      </c>
      <c r="Q11" s="52">
        <v>0</v>
      </c>
      <c r="R11" s="52">
        <v>0</v>
      </c>
      <c r="S11" s="52">
        <v>2</v>
      </c>
      <c r="T11" s="52">
        <v>0</v>
      </c>
      <c r="U11" s="52">
        <v>1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33</v>
      </c>
      <c r="D15" s="52">
        <v>100</v>
      </c>
      <c r="E15" s="52">
        <v>186</v>
      </c>
      <c r="F15" s="52">
        <v>91</v>
      </c>
      <c r="G15" s="52">
        <v>121</v>
      </c>
      <c r="H15" s="52">
        <v>0</v>
      </c>
      <c r="I15" s="52">
        <v>0</v>
      </c>
      <c r="J15" s="52">
        <v>0</v>
      </c>
      <c r="K15" s="52">
        <v>5</v>
      </c>
      <c r="L15" s="52">
        <v>104</v>
      </c>
      <c r="M15" s="52">
        <v>87</v>
      </c>
      <c r="N15" s="52">
        <v>75</v>
      </c>
      <c r="O15" s="52">
        <v>53</v>
      </c>
      <c r="P15" s="52">
        <v>0</v>
      </c>
      <c r="Q15" s="52">
        <v>0</v>
      </c>
      <c r="R15" s="52">
        <v>0</v>
      </c>
      <c r="S15" s="52">
        <v>38</v>
      </c>
      <c r="T15" s="52">
        <v>6</v>
      </c>
      <c r="U15" s="52">
        <v>14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1</v>
      </c>
      <c r="D16" s="52">
        <v>3</v>
      </c>
      <c r="E16" s="52">
        <v>11</v>
      </c>
      <c r="F16" s="52">
        <v>2</v>
      </c>
      <c r="G16" s="52">
        <v>4</v>
      </c>
      <c r="H16" s="52">
        <v>0</v>
      </c>
      <c r="I16" s="52">
        <v>0</v>
      </c>
      <c r="J16" s="52">
        <v>0</v>
      </c>
      <c r="K16" s="52">
        <v>0</v>
      </c>
      <c r="L16" s="52">
        <v>9</v>
      </c>
      <c r="M16" s="52">
        <v>12</v>
      </c>
      <c r="N16" s="52">
        <v>9</v>
      </c>
      <c r="O16" s="52">
        <v>8</v>
      </c>
      <c r="P16" s="52">
        <v>0</v>
      </c>
      <c r="Q16" s="52">
        <v>0</v>
      </c>
      <c r="R16" s="52">
        <v>0</v>
      </c>
      <c r="S16" s="52">
        <v>7</v>
      </c>
      <c r="T16" s="52">
        <v>2</v>
      </c>
      <c r="U16" s="52">
        <v>4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17</v>
      </c>
      <c r="D21" s="52">
        <v>47</v>
      </c>
      <c r="E21" s="52">
        <v>96</v>
      </c>
      <c r="F21" s="52">
        <v>37</v>
      </c>
      <c r="G21" s="52">
        <v>44</v>
      </c>
      <c r="H21" s="52">
        <v>0</v>
      </c>
      <c r="I21" s="52">
        <v>0</v>
      </c>
      <c r="J21" s="52">
        <v>0</v>
      </c>
      <c r="K21" s="52">
        <v>4</v>
      </c>
      <c r="L21" s="52">
        <v>72</v>
      </c>
      <c r="M21" s="52">
        <v>55</v>
      </c>
      <c r="N21" s="52">
        <v>37</v>
      </c>
      <c r="O21" s="52">
        <v>37</v>
      </c>
      <c r="P21" s="52">
        <v>0</v>
      </c>
      <c r="Q21" s="52">
        <v>0</v>
      </c>
      <c r="R21" s="52">
        <v>0</v>
      </c>
      <c r="S21" s="52">
        <v>18</v>
      </c>
      <c r="T21" s="52">
        <v>3</v>
      </c>
      <c r="U21" s="52">
        <v>7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19</v>
      </c>
      <c r="D22" s="36">
        <v>62</v>
      </c>
      <c r="E22" s="36">
        <v>116</v>
      </c>
      <c r="F22" s="36">
        <v>63</v>
      </c>
      <c r="G22" s="36">
        <v>86</v>
      </c>
      <c r="H22" s="36">
        <v>0</v>
      </c>
      <c r="I22" s="36">
        <v>0</v>
      </c>
      <c r="J22" s="36">
        <v>0</v>
      </c>
      <c r="K22" s="36">
        <v>3</v>
      </c>
      <c r="L22" s="36">
        <v>81</v>
      </c>
      <c r="M22" s="36">
        <v>84</v>
      </c>
      <c r="N22" s="36">
        <v>101</v>
      </c>
      <c r="O22" s="36">
        <v>79</v>
      </c>
      <c r="P22" s="36">
        <v>0</v>
      </c>
      <c r="Q22" s="36">
        <v>0</v>
      </c>
      <c r="R22" s="36">
        <v>0</v>
      </c>
      <c r="S22" s="36">
        <v>31</v>
      </c>
      <c r="T22" s="36">
        <v>6</v>
      </c>
      <c r="U22" s="36">
        <v>15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129</v>
      </c>
      <c r="H26" s="52">
        <v>201</v>
      </c>
      <c r="I26" s="52">
        <v>57</v>
      </c>
      <c r="J26" s="52">
        <v>190</v>
      </c>
      <c r="K26" s="52">
        <v>218</v>
      </c>
      <c r="L26" s="52">
        <v>90</v>
      </c>
      <c r="M26" s="52">
        <v>0</v>
      </c>
      <c r="N26" s="52">
        <v>128</v>
      </c>
      <c r="O26" s="52">
        <v>130</v>
      </c>
      <c r="P26" s="52">
        <v>0</v>
      </c>
      <c r="Q26" s="52">
        <v>107</v>
      </c>
      <c r="R26" s="52">
        <v>16</v>
      </c>
      <c r="S26" s="52">
        <v>0</v>
      </c>
      <c r="T26" s="52">
        <v>0</v>
      </c>
      <c r="U26" s="52">
        <v>78</v>
      </c>
      <c r="V26" s="52">
        <v>103</v>
      </c>
      <c r="W26" s="52">
        <v>118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40</v>
      </c>
      <c r="H29" s="52">
        <v>99</v>
      </c>
      <c r="I29" s="52">
        <v>36</v>
      </c>
      <c r="J29" s="52">
        <v>72</v>
      </c>
      <c r="K29" s="52">
        <v>82</v>
      </c>
      <c r="L29" s="52">
        <v>16</v>
      </c>
      <c r="M29" s="52">
        <v>0</v>
      </c>
      <c r="N29" s="52">
        <v>28</v>
      </c>
      <c r="O29" s="52">
        <v>18</v>
      </c>
      <c r="P29" s="52">
        <v>0</v>
      </c>
      <c r="Q29" s="52">
        <v>9</v>
      </c>
      <c r="R29" s="52">
        <v>2</v>
      </c>
      <c r="S29" s="52">
        <v>0</v>
      </c>
      <c r="T29" s="52">
        <v>0</v>
      </c>
      <c r="U29" s="52">
        <v>1</v>
      </c>
      <c r="V29" s="52">
        <v>23</v>
      </c>
      <c r="W29" s="52">
        <v>58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5</v>
      </c>
      <c r="H31" s="52">
        <v>9</v>
      </c>
      <c r="I31" s="52">
        <v>3</v>
      </c>
      <c r="J31" s="52">
        <v>9</v>
      </c>
      <c r="K31" s="52">
        <v>11</v>
      </c>
      <c r="L31" s="52">
        <v>4</v>
      </c>
      <c r="M31" s="52">
        <v>0</v>
      </c>
      <c r="N31" s="52">
        <v>3</v>
      </c>
      <c r="O31" s="52">
        <v>3</v>
      </c>
      <c r="P31" s="52">
        <v>0</v>
      </c>
      <c r="Q31" s="52">
        <v>4</v>
      </c>
      <c r="R31" s="52">
        <v>1</v>
      </c>
      <c r="S31" s="52">
        <v>0</v>
      </c>
      <c r="T31" s="52">
        <v>0</v>
      </c>
      <c r="U31" s="52">
        <v>2</v>
      </c>
      <c r="V31" s="52">
        <v>2</v>
      </c>
      <c r="W31" s="52">
        <v>3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120</v>
      </c>
      <c r="H35" s="52">
        <v>185</v>
      </c>
      <c r="I35" s="52">
        <v>49</v>
      </c>
      <c r="J35" s="52">
        <v>163</v>
      </c>
      <c r="K35" s="52">
        <v>187</v>
      </c>
      <c r="L35" s="52">
        <v>79</v>
      </c>
      <c r="M35" s="52">
        <v>0</v>
      </c>
      <c r="N35" s="52">
        <v>111</v>
      </c>
      <c r="O35" s="52">
        <v>110</v>
      </c>
      <c r="P35" s="52">
        <v>0</v>
      </c>
      <c r="Q35" s="52">
        <v>83</v>
      </c>
      <c r="R35" s="52">
        <v>13</v>
      </c>
      <c r="S35" s="52">
        <v>0</v>
      </c>
      <c r="T35" s="52">
        <v>0</v>
      </c>
      <c r="U35" s="52">
        <v>59</v>
      </c>
      <c r="V35" s="52">
        <v>87</v>
      </c>
      <c r="W35" s="52">
        <v>95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4</v>
      </c>
      <c r="H36" s="52">
        <v>7</v>
      </c>
      <c r="I36" s="52">
        <v>5</v>
      </c>
      <c r="J36" s="52">
        <v>18</v>
      </c>
      <c r="K36" s="52">
        <v>20</v>
      </c>
      <c r="L36" s="52">
        <v>7</v>
      </c>
      <c r="M36" s="52">
        <v>0</v>
      </c>
      <c r="N36" s="52">
        <v>14</v>
      </c>
      <c r="O36" s="52">
        <v>17</v>
      </c>
      <c r="P36" s="52">
        <v>0</v>
      </c>
      <c r="Q36" s="52">
        <v>20</v>
      </c>
      <c r="R36" s="52">
        <v>2</v>
      </c>
      <c r="S36" s="52">
        <v>0</v>
      </c>
      <c r="T36" s="52">
        <v>0</v>
      </c>
      <c r="U36" s="52">
        <v>17</v>
      </c>
      <c r="V36" s="52">
        <v>14</v>
      </c>
      <c r="W36" s="52">
        <v>20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44</v>
      </c>
      <c r="H40" s="52">
        <v>78</v>
      </c>
      <c r="I40" s="52">
        <v>28</v>
      </c>
      <c r="J40" s="52">
        <v>120</v>
      </c>
      <c r="K40" s="52">
        <v>112</v>
      </c>
      <c r="L40" s="52">
        <v>42</v>
      </c>
      <c r="M40" s="52">
        <v>0</v>
      </c>
      <c r="N40" s="52">
        <v>34</v>
      </c>
      <c r="O40" s="52">
        <v>42</v>
      </c>
      <c r="P40" s="52">
        <v>0</v>
      </c>
      <c r="Q40" s="52">
        <v>45</v>
      </c>
      <c r="R40" s="52">
        <v>7</v>
      </c>
      <c r="S40" s="52">
        <v>0</v>
      </c>
      <c r="T40" s="52">
        <v>0</v>
      </c>
      <c r="U40" s="52">
        <v>26</v>
      </c>
      <c r="V40" s="52">
        <v>27</v>
      </c>
      <c r="W40" s="52">
        <v>34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85</v>
      </c>
      <c r="H41" s="36">
        <v>123</v>
      </c>
      <c r="I41" s="36">
        <v>29</v>
      </c>
      <c r="J41" s="36">
        <v>70</v>
      </c>
      <c r="K41" s="36">
        <v>106</v>
      </c>
      <c r="L41" s="36">
        <v>48</v>
      </c>
      <c r="M41" s="36">
        <v>0</v>
      </c>
      <c r="N41" s="36">
        <v>94</v>
      </c>
      <c r="O41" s="36">
        <v>88</v>
      </c>
      <c r="P41" s="36">
        <v>0</v>
      </c>
      <c r="Q41" s="36">
        <v>62</v>
      </c>
      <c r="R41" s="36">
        <v>9</v>
      </c>
      <c r="S41" s="36">
        <v>0</v>
      </c>
      <c r="T41" s="36">
        <v>0</v>
      </c>
      <c r="U41" s="36">
        <v>52</v>
      </c>
      <c r="V41" s="36">
        <v>76</v>
      </c>
      <c r="W41" s="36">
        <v>84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5531</v>
      </c>
      <c r="D45" s="52">
        <v>4584</v>
      </c>
      <c r="E45" s="52">
        <v>2462</v>
      </c>
      <c r="F45" s="52">
        <v>1848</v>
      </c>
      <c r="G45" s="52">
        <v>0</v>
      </c>
      <c r="H45" s="52">
        <v>0</v>
      </c>
      <c r="I45" s="52">
        <v>0</v>
      </c>
      <c r="J45" s="52">
        <v>0</v>
      </c>
      <c r="K45" s="52">
        <v>176</v>
      </c>
      <c r="L45" s="52">
        <v>1796</v>
      </c>
      <c r="M45" s="52">
        <v>2530</v>
      </c>
      <c r="N45" s="52">
        <v>2147</v>
      </c>
      <c r="O45" s="52">
        <v>2506</v>
      </c>
      <c r="P45" s="52">
        <v>298</v>
      </c>
      <c r="Q45" s="52">
        <v>2932</v>
      </c>
      <c r="R45" s="52">
        <v>2549</v>
      </c>
      <c r="S45" s="52">
        <v>1481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706</v>
      </c>
      <c r="D48" s="52">
        <v>578</v>
      </c>
      <c r="E48" s="52">
        <v>659</v>
      </c>
      <c r="F48" s="52">
        <v>659</v>
      </c>
      <c r="G48" s="52">
        <v>0</v>
      </c>
      <c r="H48" s="52">
        <v>0</v>
      </c>
      <c r="I48" s="52">
        <v>0</v>
      </c>
      <c r="J48" s="52">
        <v>0</v>
      </c>
      <c r="K48" s="52">
        <v>67</v>
      </c>
      <c r="L48" s="52">
        <v>304</v>
      </c>
      <c r="M48" s="52">
        <v>508</v>
      </c>
      <c r="N48" s="52">
        <v>471</v>
      </c>
      <c r="O48" s="52">
        <v>358</v>
      </c>
      <c r="P48" s="52">
        <v>47</v>
      </c>
      <c r="Q48" s="52">
        <v>248</v>
      </c>
      <c r="R48" s="52">
        <v>365</v>
      </c>
      <c r="S48" s="52">
        <v>93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173</v>
      </c>
      <c r="D50" s="52">
        <v>226</v>
      </c>
      <c r="E50" s="52">
        <v>275</v>
      </c>
      <c r="F50" s="52">
        <v>28</v>
      </c>
      <c r="G50" s="52">
        <v>0</v>
      </c>
      <c r="H50" s="52">
        <v>0</v>
      </c>
      <c r="I50" s="52">
        <v>0</v>
      </c>
      <c r="J50" s="52">
        <v>0</v>
      </c>
      <c r="K50" s="52">
        <v>59</v>
      </c>
      <c r="L50" s="52">
        <v>527</v>
      </c>
      <c r="M50" s="52">
        <v>933</v>
      </c>
      <c r="N50" s="52">
        <v>1229</v>
      </c>
      <c r="O50" s="52">
        <v>1638</v>
      </c>
      <c r="P50" s="52">
        <v>157</v>
      </c>
      <c r="Q50" s="52">
        <v>435</v>
      </c>
      <c r="R50" s="52">
        <v>371</v>
      </c>
      <c r="S50" s="52">
        <v>291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2</v>
      </c>
      <c r="O51" s="52">
        <v>3</v>
      </c>
      <c r="P51" s="52">
        <v>0</v>
      </c>
      <c r="Q51" s="52">
        <v>0</v>
      </c>
      <c r="R51" s="52">
        <v>0</v>
      </c>
      <c r="S51" s="52">
        <v>2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5199</v>
      </c>
      <c r="D54" s="52">
        <v>4239</v>
      </c>
      <c r="E54" s="52">
        <v>2068</v>
      </c>
      <c r="F54" s="52">
        <v>1772</v>
      </c>
      <c r="G54" s="52">
        <v>0</v>
      </c>
      <c r="H54" s="52">
        <v>0</v>
      </c>
      <c r="I54" s="52">
        <v>0</v>
      </c>
      <c r="J54" s="52">
        <v>0</v>
      </c>
      <c r="K54" s="52">
        <v>106</v>
      </c>
      <c r="L54" s="52">
        <v>1167</v>
      </c>
      <c r="M54" s="52">
        <v>1400</v>
      </c>
      <c r="N54" s="52">
        <v>817</v>
      </c>
      <c r="O54" s="52">
        <v>747</v>
      </c>
      <c r="P54" s="52">
        <v>115</v>
      </c>
      <c r="Q54" s="52">
        <v>2019</v>
      </c>
      <c r="R54" s="52">
        <v>1817</v>
      </c>
      <c r="S54" s="52">
        <v>991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159</v>
      </c>
      <c r="D55" s="52">
        <v>119</v>
      </c>
      <c r="E55" s="52">
        <v>119</v>
      </c>
      <c r="F55" s="52">
        <v>48</v>
      </c>
      <c r="G55" s="52">
        <v>0</v>
      </c>
      <c r="H55" s="52">
        <v>0</v>
      </c>
      <c r="I55" s="52">
        <v>0</v>
      </c>
      <c r="J55" s="52">
        <v>0</v>
      </c>
      <c r="K55" s="52">
        <v>11</v>
      </c>
      <c r="L55" s="52">
        <v>102</v>
      </c>
      <c r="M55" s="52">
        <v>197</v>
      </c>
      <c r="N55" s="52">
        <v>99</v>
      </c>
      <c r="O55" s="52">
        <v>118</v>
      </c>
      <c r="P55" s="52">
        <v>26</v>
      </c>
      <c r="Q55" s="52">
        <v>478</v>
      </c>
      <c r="R55" s="52">
        <v>361</v>
      </c>
      <c r="S55" s="52">
        <v>197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2621</v>
      </c>
      <c r="D59" s="52">
        <v>1957</v>
      </c>
      <c r="E59" s="52">
        <v>1113</v>
      </c>
      <c r="F59" s="52">
        <v>679</v>
      </c>
      <c r="G59" s="52">
        <v>0</v>
      </c>
      <c r="H59" s="52">
        <v>0</v>
      </c>
      <c r="I59" s="52">
        <v>0</v>
      </c>
      <c r="J59" s="52">
        <v>0</v>
      </c>
      <c r="K59" s="52">
        <v>90</v>
      </c>
      <c r="L59" s="52">
        <v>843</v>
      </c>
      <c r="M59" s="52">
        <v>1002</v>
      </c>
      <c r="N59" s="52">
        <v>574</v>
      </c>
      <c r="O59" s="52">
        <v>805</v>
      </c>
      <c r="P59" s="52">
        <v>100</v>
      </c>
      <c r="Q59" s="52">
        <v>1228</v>
      </c>
      <c r="R59" s="52">
        <v>1163</v>
      </c>
      <c r="S59" s="52">
        <v>544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2910</v>
      </c>
      <c r="D60" s="36">
        <v>2627</v>
      </c>
      <c r="E60" s="36">
        <v>1349</v>
      </c>
      <c r="F60" s="36">
        <v>1169</v>
      </c>
      <c r="G60" s="36">
        <v>0</v>
      </c>
      <c r="H60" s="36">
        <v>0</v>
      </c>
      <c r="I60" s="36">
        <v>0</v>
      </c>
      <c r="J60" s="36">
        <v>0</v>
      </c>
      <c r="K60" s="36">
        <v>86</v>
      </c>
      <c r="L60" s="36">
        <v>953</v>
      </c>
      <c r="M60" s="36">
        <v>1528</v>
      </c>
      <c r="N60" s="36">
        <v>1573</v>
      </c>
      <c r="O60" s="36">
        <v>1701</v>
      </c>
      <c r="P60" s="36">
        <v>198</v>
      </c>
      <c r="Q60" s="36">
        <v>1704</v>
      </c>
      <c r="R60" s="36">
        <v>1386</v>
      </c>
      <c r="S60" s="36">
        <v>937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8099</v>
      </c>
      <c r="D64" s="52">
        <v>8951</v>
      </c>
      <c r="E64" s="52">
        <v>9583</v>
      </c>
      <c r="F64" s="52">
        <v>10256</v>
      </c>
      <c r="G64" s="52">
        <v>10267</v>
      </c>
      <c r="H64" s="52">
        <v>10346</v>
      </c>
      <c r="I64" s="52">
        <v>9209</v>
      </c>
      <c r="J64" s="52">
        <v>10815</v>
      </c>
      <c r="K64" s="52">
        <v>8420</v>
      </c>
      <c r="L64" s="52">
        <v>7144</v>
      </c>
      <c r="M64" s="52">
        <v>5613</v>
      </c>
      <c r="N64" s="52">
        <v>5819</v>
      </c>
      <c r="O64" s="52">
        <v>5864</v>
      </c>
      <c r="P64" s="52">
        <v>5688</v>
      </c>
      <c r="Q64" s="52">
        <v>7445</v>
      </c>
      <c r="R64" s="52">
        <v>12386</v>
      </c>
      <c r="S64" s="52">
        <v>12310</v>
      </c>
      <c r="T64" s="52">
        <v>13475</v>
      </c>
      <c r="U64" s="52">
        <v>12097</v>
      </c>
      <c r="V64" s="52">
        <v>10836</v>
      </c>
      <c r="W64" s="52">
        <v>10254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1034</v>
      </c>
      <c r="D67" s="52">
        <v>1129</v>
      </c>
      <c r="E67" s="52">
        <v>2565</v>
      </c>
      <c r="F67" s="52">
        <v>3661</v>
      </c>
      <c r="G67" s="52">
        <v>3238</v>
      </c>
      <c r="H67" s="52">
        <v>5116</v>
      </c>
      <c r="I67" s="52">
        <v>5842</v>
      </c>
      <c r="J67" s="52">
        <v>4119</v>
      </c>
      <c r="K67" s="52">
        <v>3174</v>
      </c>
      <c r="L67" s="52">
        <v>1208</v>
      </c>
      <c r="M67" s="52">
        <v>1127</v>
      </c>
      <c r="N67" s="52">
        <v>1275</v>
      </c>
      <c r="O67" s="52">
        <v>837</v>
      </c>
      <c r="P67" s="52">
        <v>904</v>
      </c>
      <c r="Q67" s="52">
        <v>629</v>
      </c>
      <c r="R67" s="52">
        <v>1777</v>
      </c>
      <c r="S67" s="52">
        <v>773</v>
      </c>
      <c r="T67" s="52">
        <v>1987</v>
      </c>
      <c r="U67" s="52">
        <v>284</v>
      </c>
      <c r="V67" s="52">
        <v>2396</v>
      </c>
      <c r="W67" s="52">
        <v>4973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8095</v>
      </c>
      <c r="D69" s="52">
        <v>8141</v>
      </c>
      <c r="E69" s="52">
        <v>9141</v>
      </c>
      <c r="F69" s="52">
        <v>8433</v>
      </c>
      <c r="G69" s="52">
        <v>9629</v>
      </c>
      <c r="H69" s="52">
        <v>9675</v>
      </c>
      <c r="I69" s="52">
        <v>9199</v>
      </c>
      <c r="J69" s="52">
        <v>10174</v>
      </c>
      <c r="K69" s="52">
        <v>8407</v>
      </c>
      <c r="L69" s="52">
        <v>6876</v>
      </c>
      <c r="M69" s="52">
        <v>5146</v>
      </c>
      <c r="N69" s="52">
        <v>5207</v>
      </c>
      <c r="O69" s="52">
        <v>5423</v>
      </c>
      <c r="P69" s="52">
        <v>5236</v>
      </c>
      <c r="Q69" s="52">
        <v>6812</v>
      </c>
      <c r="R69" s="52">
        <v>12107</v>
      </c>
      <c r="S69" s="52">
        <v>11542</v>
      </c>
      <c r="T69" s="52">
        <v>12663</v>
      </c>
      <c r="U69" s="52">
        <v>11332</v>
      </c>
      <c r="V69" s="52">
        <v>10814</v>
      </c>
      <c r="W69" s="52">
        <v>9747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2</v>
      </c>
      <c r="E70" s="52">
        <v>10</v>
      </c>
      <c r="F70" s="52">
        <v>1</v>
      </c>
      <c r="G70" s="52">
        <v>5</v>
      </c>
      <c r="H70" s="52">
        <v>5</v>
      </c>
      <c r="I70" s="52">
        <v>10</v>
      </c>
      <c r="J70" s="52">
        <v>12</v>
      </c>
      <c r="K70" s="52">
        <v>13</v>
      </c>
      <c r="L70" s="52">
        <v>9</v>
      </c>
      <c r="M70" s="52">
        <v>11</v>
      </c>
      <c r="N70" s="52">
        <v>10</v>
      </c>
      <c r="O70" s="52">
        <v>15</v>
      </c>
      <c r="P70" s="52">
        <v>34</v>
      </c>
      <c r="Q70" s="52">
        <v>11</v>
      </c>
      <c r="R70" s="52">
        <v>31</v>
      </c>
      <c r="S70" s="52">
        <v>29</v>
      </c>
      <c r="T70" s="52">
        <v>27</v>
      </c>
      <c r="U70" s="52">
        <v>27</v>
      </c>
      <c r="V70" s="52">
        <v>21</v>
      </c>
      <c r="W70" s="52">
        <v>10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786</v>
      </c>
      <c r="E73" s="52">
        <v>408</v>
      </c>
      <c r="F73" s="52">
        <v>1774</v>
      </c>
      <c r="G73" s="52">
        <v>614</v>
      </c>
      <c r="H73" s="52">
        <v>643</v>
      </c>
      <c r="I73" s="52">
        <v>0</v>
      </c>
      <c r="J73" s="52">
        <v>567</v>
      </c>
      <c r="K73" s="52">
        <v>0</v>
      </c>
      <c r="L73" s="52">
        <v>238</v>
      </c>
      <c r="M73" s="52">
        <v>400</v>
      </c>
      <c r="N73" s="52">
        <v>537</v>
      </c>
      <c r="O73" s="52">
        <v>368</v>
      </c>
      <c r="P73" s="52">
        <v>341</v>
      </c>
      <c r="Q73" s="52">
        <v>503</v>
      </c>
      <c r="R73" s="52">
        <v>207</v>
      </c>
      <c r="S73" s="52">
        <v>616</v>
      </c>
      <c r="T73" s="52">
        <v>632</v>
      </c>
      <c r="U73" s="52">
        <v>576</v>
      </c>
      <c r="V73" s="52">
        <v>1</v>
      </c>
      <c r="W73" s="52">
        <v>411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22</v>
      </c>
      <c r="E74" s="52">
        <v>24</v>
      </c>
      <c r="F74" s="52">
        <v>48</v>
      </c>
      <c r="G74" s="52">
        <v>19</v>
      </c>
      <c r="H74" s="52">
        <v>23</v>
      </c>
      <c r="I74" s="52">
        <v>0</v>
      </c>
      <c r="J74" s="52">
        <v>62</v>
      </c>
      <c r="K74" s="52">
        <v>0</v>
      </c>
      <c r="L74" s="52">
        <v>21</v>
      </c>
      <c r="M74" s="52">
        <v>56</v>
      </c>
      <c r="N74" s="52">
        <v>65</v>
      </c>
      <c r="O74" s="52">
        <v>58</v>
      </c>
      <c r="P74" s="52">
        <v>77</v>
      </c>
      <c r="Q74" s="52">
        <v>119</v>
      </c>
      <c r="R74" s="52">
        <v>41</v>
      </c>
      <c r="S74" s="52">
        <v>123</v>
      </c>
      <c r="T74" s="52">
        <v>153</v>
      </c>
      <c r="U74" s="52">
        <v>162</v>
      </c>
      <c r="V74" s="52">
        <v>0</v>
      </c>
      <c r="W74" s="52">
        <v>86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1235</v>
      </c>
      <c r="D78" s="52">
        <v>1250</v>
      </c>
      <c r="E78" s="52">
        <v>1401</v>
      </c>
      <c r="F78" s="52">
        <v>2215</v>
      </c>
      <c r="G78" s="52">
        <v>9739</v>
      </c>
      <c r="H78" s="52">
        <v>8844</v>
      </c>
      <c r="I78" s="52">
        <v>3042</v>
      </c>
      <c r="J78" s="52">
        <v>9731</v>
      </c>
      <c r="K78" s="52">
        <v>3083</v>
      </c>
      <c r="L78" s="52">
        <v>2309</v>
      </c>
      <c r="M78" s="52">
        <v>1865</v>
      </c>
      <c r="N78" s="52">
        <v>1861</v>
      </c>
      <c r="O78" s="52">
        <v>2415</v>
      </c>
      <c r="P78" s="52">
        <v>5613</v>
      </c>
      <c r="Q78" s="52">
        <v>7129</v>
      </c>
      <c r="R78" s="52">
        <v>11516</v>
      </c>
      <c r="S78" s="52">
        <v>11091</v>
      </c>
      <c r="T78" s="52">
        <v>10167</v>
      </c>
      <c r="U78" s="52">
        <v>7129</v>
      </c>
      <c r="V78" s="52">
        <v>6397</v>
      </c>
      <c r="W78" s="52">
        <v>6650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6864</v>
      </c>
      <c r="D79" s="36">
        <v>7701</v>
      </c>
      <c r="E79" s="36">
        <v>8182</v>
      </c>
      <c r="F79" s="36">
        <v>8041</v>
      </c>
      <c r="G79" s="36">
        <v>528</v>
      </c>
      <c r="H79" s="36">
        <v>1502</v>
      </c>
      <c r="I79" s="36">
        <v>6167</v>
      </c>
      <c r="J79" s="36">
        <v>1084</v>
      </c>
      <c r="K79" s="36">
        <v>5337</v>
      </c>
      <c r="L79" s="36">
        <v>4835</v>
      </c>
      <c r="M79" s="36">
        <v>3748</v>
      </c>
      <c r="N79" s="36">
        <v>3958</v>
      </c>
      <c r="O79" s="36">
        <v>3449</v>
      </c>
      <c r="P79" s="36">
        <v>75</v>
      </c>
      <c r="Q79" s="36">
        <v>316</v>
      </c>
      <c r="R79" s="36">
        <v>870</v>
      </c>
      <c r="S79" s="36">
        <v>1219</v>
      </c>
      <c r="T79" s="36">
        <v>3308</v>
      </c>
      <c r="U79" s="36">
        <v>4968</v>
      </c>
      <c r="V79" s="36">
        <v>4439</v>
      </c>
      <c r="W79" s="36">
        <v>3604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20066</v>
      </c>
      <c r="D83" s="52">
        <v>19818</v>
      </c>
      <c r="E83" s="52">
        <v>19568</v>
      </c>
      <c r="F83" s="52">
        <v>18969</v>
      </c>
      <c r="G83" s="52">
        <v>20704</v>
      </c>
      <c r="H83" s="52">
        <v>20574</v>
      </c>
      <c r="I83" s="52">
        <v>21051</v>
      </c>
      <c r="J83" s="52">
        <v>19861</v>
      </c>
      <c r="K83" s="52">
        <v>22331</v>
      </c>
      <c r="L83" s="52">
        <v>22906</v>
      </c>
      <c r="M83" s="52">
        <v>24461</v>
      </c>
      <c r="N83" s="52">
        <v>24769</v>
      </c>
      <c r="O83" s="52">
        <v>24387</v>
      </c>
      <c r="P83" s="52">
        <v>29072</v>
      </c>
      <c r="Q83" s="52">
        <v>24279</v>
      </c>
      <c r="R83" s="52">
        <v>17733</v>
      </c>
      <c r="S83" s="52">
        <v>18457</v>
      </c>
      <c r="T83" s="52">
        <v>17839</v>
      </c>
      <c r="U83" s="52">
        <v>18553</v>
      </c>
      <c r="V83" s="52">
        <v>20797</v>
      </c>
      <c r="W83" s="52">
        <v>19816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2562</v>
      </c>
      <c r="D86" s="52">
        <v>2499</v>
      </c>
      <c r="E86" s="52">
        <v>5237</v>
      </c>
      <c r="F86" s="52">
        <v>6771</v>
      </c>
      <c r="G86" s="52">
        <v>6531</v>
      </c>
      <c r="H86" s="52">
        <v>10174</v>
      </c>
      <c r="I86" s="52">
        <v>13354</v>
      </c>
      <c r="J86" s="52">
        <v>7564</v>
      </c>
      <c r="K86" s="52">
        <v>8416</v>
      </c>
      <c r="L86" s="52">
        <v>3876</v>
      </c>
      <c r="M86" s="52">
        <v>4912</v>
      </c>
      <c r="N86" s="52">
        <v>5425</v>
      </c>
      <c r="O86" s="52">
        <v>3482</v>
      </c>
      <c r="P86" s="52">
        <v>4618</v>
      </c>
      <c r="Q86" s="52">
        <v>2050</v>
      </c>
      <c r="R86" s="52">
        <v>2544</v>
      </c>
      <c r="S86" s="52">
        <v>1158</v>
      </c>
      <c r="T86" s="52">
        <v>2631</v>
      </c>
      <c r="U86" s="52">
        <v>436</v>
      </c>
      <c r="V86" s="52">
        <v>4598</v>
      </c>
      <c r="W86" s="52">
        <v>9612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235</v>
      </c>
      <c r="D88" s="52">
        <v>438</v>
      </c>
      <c r="E88" s="52">
        <v>559</v>
      </c>
      <c r="F88" s="52">
        <v>433</v>
      </c>
      <c r="G88" s="52">
        <v>456</v>
      </c>
      <c r="H88" s="52">
        <v>430</v>
      </c>
      <c r="I88" s="52">
        <v>880</v>
      </c>
      <c r="J88" s="52">
        <v>2906</v>
      </c>
      <c r="K88" s="52">
        <v>2714</v>
      </c>
      <c r="L88" s="52">
        <v>2528</v>
      </c>
      <c r="M88" s="52">
        <v>2785</v>
      </c>
      <c r="N88" s="52">
        <v>2353</v>
      </c>
      <c r="O88" s="52">
        <v>1994</v>
      </c>
      <c r="P88" s="52">
        <v>514</v>
      </c>
      <c r="Q88" s="52">
        <v>654</v>
      </c>
      <c r="R88" s="52">
        <v>704</v>
      </c>
      <c r="S88" s="52">
        <v>1063</v>
      </c>
      <c r="T88" s="52">
        <v>964</v>
      </c>
      <c r="U88" s="52">
        <v>933</v>
      </c>
      <c r="V88" s="52">
        <v>875</v>
      </c>
      <c r="W88" s="52">
        <v>899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1</v>
      </c>
      <c r="J89" s="52">
        <v>1</v>
      </c>
      <c r="K89" s="52">
        <v>4</v>
      </c>
      <c r="L89" s="52">
        <v>2</v>
      </c>
      <c r="M89" s="52">
        <v>4</v>
      </c>
      <c r="N89" s="52">
        <v>3</v>
      </c>
      <c r="O89" s="52">
        <v>3</v>
      </c>
      <c r="P89" s="52">
        <v>3</v>
      </c>
      <c r="Q89" s="52">
        <v>1</v>
      </c>
      <c r="R89" s="52">
        <v>1</v>
      </c>
      <c r="S89" s="52">
        <v>0</v>
      </c>
      <c r="T89" s="52">
        <v>1</v>
      </c>
      <c r="U89" s="52">
        <v>1</v>
      </c>
      <c r="V89" s="52">
        <v>3</v>
      </c>
      <c r="W89" s="52">
        <v>1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955</v>
      </c>
      <c r="D92" s="52">
        <v>978</v>
      </c>
      <c r="E92" s="52">
        <v>972</v>
      </c>
      <c r="F92" s="52">
        <v>803</v>
      </c>
      <c r="G92" s="52">
        <v>756</v>
      </c>
      <c r="H92" s="52">
        <v>862</v>
      </c>
      <c r="I92" s="52">
        <v>944</v>
      </c>
      <c r="J92" s="52">
        <v>800</v>
      </c>
      <c r="K92" s="52">
        <v>953</v>
      </c>
      <c r="L92" s="52">
        <v>891</v>
      </c>
      <c r="M92" s="52">
        <v>834</v>
      </c>
      <c r="N92" s="52">
        <v>446</v>
      </c>
      <c r="O92" s="52">
        <v>579</v>
      </c>
      <c r="P92" s="52">
        <v>778</v>
      </c>
      <c r="Q92" s="52">
        <v>908</v>
      </c>
      <c r="R92" s="52">
        <v>717</v>
      </c>
      <c r="S92" s="52">
        <v>613</v>
      </c>
      <c r="T92" s="52">
        <v>509</v>
      </c>
      <c r="U92" s="52">
        <v>470</v>
      </c>
      <c r="V92" s="52">
        <v>400</v>
      </c>
      <c r="W92" s="52">
        <v>433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0</v>
      </c>
      <c r="G93" s="52">
        <v>0</v>
      </c>
      <c r="H93" s="52">
        <v>0</v>
      </c>
      <c r="I93" s="52">
        <v>1</v>
      </c>
      <c r="J93" s="52">
        <v>1</v>
      </c>
      <c r="K93" s="52">
        <v>2</v>
      </c>
      <c r="L93" s="52">
        <v>1</v>
      </c>
      <c r="M93" s="52">
        <v>1</v>
      </c>
      <c r="N93" s="52">
        <v>1</v>
      </c>
      <c r="O93" s="52">
        <v>2</v>
      </c>
      <c r="P93" s="52">
        <v>1</v>
      </c>
      <c r="Q93" s="52">
        <v>3</v>
      </c>
      <c r="R93" s="52">
        <v>2</v>
      </c>
      <c r="S93" s="52">
        <v>1</v>
      </c>
      <c r="T93" s="52">
        <v>1</v>
      </c>
      <c r="U93" s="52">
        <v>2</v>
      </c>
      <c r="V93" s="52">
        <v>1</v>
      </c>
      <c r="W93" s="52">
        <v>1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18316</v>
      </c>
      <c r="D96" s="52">
        <v>17898</v>
      </c>
      <c r="E96" s="52">
        <v>17053</v>
      </c>
      <c r="F96" s="52">
        <v>17263</v>
      </c>
      <c r="G96" s="52">
        <v>18897</v>
      </c>
      <c r="H96" s="52">
        <v>18607</v>
      </c>
      <c r="I96" s="52">
        <v>17435</v>
      </c>
      <c r="J96" s="52">
        <v>14567</v>
      </c>
      <c r="K96" s="52">
        <v>16858</v>
      </c>
      <c r="L96" s="52">
        <v>17916</v>
      </c>
      <c r="M96" s="52">
        <v>18266</v>
      </c>
      <c r="N96" s="52">
        <v>19588</v>
      </c>
      <c r="O96" s="52">
        <v>18828</v>
      </c>
      <c r="P96" s="52">
        <v>22693</v>
      </c>
      <c r="Q96" s="52">
        <v>18361</v>
      </c>
      <c r="R96" s="52">
        <v>13606</v>
      </c>
      <c r="S96" s="52">
        <v>13995</v>
      </c>
      <c r="T96" s="52">
        <v>13176</v>
      </c>
      <c r="U96" s="52">
        <v>13388</v>
      </c>
      <c r="V96" s="52">
        <v>16745</v>
      </c>
      <c r="W96" s="52">
        <v>15300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560</v>
      </c>
      <c r="D97" s="52">
        <v>504</v>
      </c>
      <c r="E97" s="52">
        <v>982</v>
      </c>
      <c r="F97" s="52">
        <v>470</v>
      </c>
      <c r="G97" s="52">
        <v>595</v>
      </c>
      <c r="H97" s="52">
        <v>675</v>
      </c>
      <c r="I97" s="52">
        <v>1790</v>
      </c>
      <c r="J97" s="52">
        <v>1586</v>
      </c>
      <c r="K97" s="52">
        <v>1800</v>
      </c>
      <c r="L97" s="52">
        <v>1568</v>
      </c>
      <c r="M97" s="52">
        <v>2571</v>
      </c>
      <c r="N97" s="52">
        <v>2378</v>
      </c>
      <c r="O97" s="52">
        <v>2981</v>
      </c>
      <c r="P97" s="52">
        <v>5083</v>
      </c>
      <c r="Q97" s="52">
        <v>4352</v>
      </c>
      <c r="R97" s="52">
        <v>2703</v>
      </c>
      <c r="S97" s="52">
        <v>2785</v>
      </c>
      <c r="T97" s="52">
        <v>3188</v>
      </c>
      <c r="U97" s="52">
        <v>3759</v>
      </c>
      <c r="V97" s="52">
        <v>2773</v>
      </c>
      <c r="W97" s="52">
        <v>3182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579</v>
      </c>
      <c r="D101" s="52">
        <v>761</v>
      </c>
      <c r="E101" s="52">
        <v>963</v>
      </c>
      <c r="F101" s="52">
        <v>946</v>
      </c>
      <c r="G101" s="52">
        <v>951</v>
      </c>
      <c r="H101" s="52">
        <v>1075</v>
      </c>
      <c r="I101" s="52">
        <v>944</v>
      </c>
      <c r="J101" s="52">
        <v>2406</v>
      </c>
      <c r="K101" s="52">
        <v>3197</v>
      </c>
      <c r="L101" s="52">
        <v>2941</v>
      </c>
      <c r="M101" s="52">
        <v>3253</v>
      </c>
      <c r="N101" s="52">
        <v>2819</v>
      </c>
      <c r="O101" s="52">
        <v>2057</v>
      </c>
      <c r="P101" s="52">
        <v>1862</v>
      </c>
      <c r="Q101" s="52">
        <v>1176</v>
      </c>
      <c r="R101" s="52">
        <v>1117</v>
      </c>
      <c r="S101" s="52">
        <v>945</v>
      </c>
      <c r="T101" s="52">
        <v>1187</v>
      </c>
      <c r="U101" s="52">
        <v>1428</v>
      </c>
      <c r="V101" s="52">
        <v>2111</v>
      </c>
      <c r="W101" s="52">
        <v>1919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9234</v>
      </c>
      <c r="D102" s="52">
        <v>8138</v>
      </c>
      <c r="E102" s="52">
        <v>8413</v>
      </c>
      <c r="F102" s="52">
        <v>6622</v>
      </c>
      <c r="G102" s="52">
        <v>6708</v>
      </c>
      <c r="H102" s="52">
        <v>7524</v>
      </c>
      <c r="I102" s="52">
        <v>9719</v>
      </c>
      <c r="J102" s="52">
        <v>11054</v>
      </c>
      <c r="K102" s="52">
        <v>9837</v>
      </c>
      <c r="L102" s="52">
        <v>9368</v>
      </c>
      <c r="M102" s="52">
        <v>8401</v>
      </c>
      <c r="N102" s="52">
        <v>5873</v>
      </c>
      <c r="O102" s="52">
        <v>7173</v>
      </c>
      <c r="P102" s="52">
        <v>9092</v>
      </c>
      <c r="Q102" s="52">
        <v>9675</v>
      </c>
      <c r="R102" s="52">
        <v>7584</v>
      </c>
      <c r="S102" s="52">
        <v>6438</v>
      </c>
      <c r="T102" s="52">
        <v>5792</v>
      </c>
      <c r="U102" s="52">
        <v>5610</v>
      </c>
      <c r="V102" s="52">
        <v>4977</v>
      </c>
      <c r="W102" s="52">
        <v>5159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10253</v>
      </c>
      <c r="D103" s="36">
        <v>10919</v>
      </c>
      <c r="E103" s="36">
        <v>10192</v>
      </c>
      <c r="F103" s="36">
        <v>11401</v>
      </c>
      <c r="G103" s="36">
        <v>13045</v>
      </c>
      <c r="H103" s="36">
        <v>11975</v>
      </c>
      <c r="I103" s="36">
        <v>10388</v>
      </c>
      <c r="J103" s="36">
        <v>6401</v>
      </c>
      <c r="K103" s="36">
        <v>9297</v>
      </c>
      <c r="L103" s="36">
        <v>10597</v>
      </c>
      <c r="M103" s="36">
        <v>12807</v>
      </c>
      <c r="N103" s="36">
        <v>16077</v>
      </c>
      <c r="O103" s="36">
        <v>15157</v>
      </c>
      <c r="P103" s="36">
        <v>18118</v>
      </c>
      <c r="Q103" s="36">
        <v>13428</v>
      </c>
      <c r="R103" s="36">
        <v>9032</v>
      </c>
      <c r="S103" s="36">
        <v>11074</v>
      </c>
      <c r="T103" s="36">
        <v>10860</v>
      </c>
      <c r="U103" s="36">
        <v>11515</v>
      </c>
      <c r="V103" s="36">
        <v>13709</v>
      </c>
      <c r="W103" s="36">
        <v>12738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2108</v>
      </c>
      <c r="D126" s="52">
        <v>1759</v>
      </c>
      <c r="E126" s="52">
        <v>3229</v>
      </c>
      <c r="F126" s="52">
        <v>2975</v>
      </c>
      <c r="G126" s="52">
        <v>3013</v>
      </c>
      <c r="H126" s="52">
        <v>3001</v>
      </c>
      <c r="I126" s="52">
        <v>3311</v>
      </c>
      <c r="J126" s="52">
        <v>3473</v>
      </c>
      <c r="K126" s="52">
        <v>3492</v>
      </c>
      <c r="L126" s="52">
        <v>3173</v>
      </c>
      <c r="M126" s="52">
        <v>3229</v>
      </c>
      <c r="N126" s="52">
        <v>2889</v>
      </c>
      <c r="O126" s="52">
        <v>2798</v>
      </c>
      <c r="P126" s="52">
        <v>0</v>
      </c>
      <c r="Q126" s="52">
        <v>238</v>
      </c>
      <c r="R126" s="52">
        <v>1864</v>
      </c>
      <c r="S126" s="52">
        <v>2233</v>
      </c>
      <c r="T126" s="52">
        <v>2822</v>
      </c>
      <c r="U126" s="52">
        <v>3050</v>
      </c>
      <c r="V126" s="52">
        <v>3017</v>
      </c>
      <c r="W126" s="52">
        <v>2843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269</v>
      </c>
      <c r="D129" s="52">
        <v>222</v>
      </c>
      <c r="E129" s="52">
        <v>864</v>
      </c>
      <c r="F129" s="52">
        <v>1062</v>
      </c>
      <c r="G129" s="52">
        <v>950</v>
      </c>
      <c r="H129" s="52">
        <v>1484</v>
      </c>
      <c r="I129" s="52">
        <v>2100</v>
      </c>
      <c r="J129" s="52">
        <v>1322</v>
      </c>
      <c r="K129" s="52">
        <v>1317</v>
      </c>
      <c r="L129" s="52">
        <v>537</v>
      </c>
      <c r="M129" s="52">
        <v>648</v>
      </c>
      <c r="N129" s="52">
        <v>633</v>
      </c>
      <c r="O129" s="52">
        <v>399</v>
      </c>
      <c r="P129" s="52">
        <v>0</v>
      </c>
      <c r="Q129" s="52">
        <v>20</v>
      </c>
      <c r="R129" s="52">
        <v>267</v>
      </c>
      <c r="S129" s="52">
        <v>140</v>
      </c>
      <c r="T129" s="52">
        <v>416</v>
      </c>
      <c r="U129" s="52">
        <v>72</v>
      </c>
      <c r="V129" s="52">
        <v>667</v>
      </c>
      <c r="W129" s="52">
        <v>1379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478</v>
      </c>
      <c r="D131" s="52">
        <v>538</v>
      </c>
      <c r="E131" s="52">
        <v>1008</v>
      </c>
      <c r="F131" s="52">
        <v>218</v>
      </c>
      <c r="G131" s="52">
        <v>327</v>
      </c>
      <c r="H131" s="52">
        <v>290</v>
      </c>
      <c r="I131" s="52">
        <v>2527</v>
      </c>
      <c r="J131" s="52">
        <v>3308</v>
      </c>
      <c r="K131" s="52">
        <v>3177</v>
      </c>
      <c r="L131" s="52">
        <v>2325</v>
      </c>
      <c r="M131" s="52">
        <v>1992</v>
      </c>
      <c r="N131" s="52">
        <v>2313</v>
      </c>
      <c r="O131" s="52">
        <v>2064</v>
      </c>
      <c r="P131" s="52">
        <v>0</v>
      </c>
      <c r="Q131" s="52">
        <v>36</v>
      </c>
      <c r="R131" s="52">
        <v>330</v>
      </c>
      <c r="S131" s="52">
        <v>571</v>
      </c>
      <c r="T131" s="52">
        <v>818</v>
      </c>
      <c r="U131" s="52">
        <v>919</v>
      </c>
      <c r="V131" s="52">
        <v>1004</v>
      </c>
      <c r="W131" s="52">
        <v>1202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1</v>
      </c>
      <c r="F132" s="52">
        <v>0</v>
      </c>
      <c r="G132" s="52">
        <v>0</v>
      </c>
      <c r="H132" s="52">
        <v>0</v>
      </c>
      <c r="I132" s="52">
        <v>3</v>
      </c>
      <c r="J132" s="52">
        <v>3</v>
      </c>
      <c r="K132" s="52">
        <v>4</v>
      </c>
      <c r="L132" s="52">
        <v>2</v>
      </c>
      <c r="M132" s="52">
        <v>2</v>
      </c>
      <c r="N132" s="52">
        <v>4</v>
      </c>
      <c r="O132" s="52">
        <v>5</v>
      </c>
      <c r="P132" s="52">
        <v>0</v>
      </c>
      <c r="Q132" s="52">
        <v>0</v>
      </c>
      <c r="R132" s="52">
        <v>0</v>
      </c>
      <c r="S132" s="52">
        <v>1</v>
      </c>
      <c r="T132" s="52">
        <v>2</v>
      </c>
      <c r="U132" s="52">
        <v>1</v>
      </c>
      <c r="V132" s="52">
        <v>3</v>
      </c>
      <c r="W132" s="52">
        <v>5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1582</v>
      </c>
      <c r="D135" s="52">
        <v>1188</v>
      </c>
      <c r="E135" s="52">
        <v>2099</v>
      </c>
      <c r="F135" s="52">
        <v>2684</v>
      </c>
      <c r="G135" s="52">
        <v>2604</v>
      </c>
      <c r="H135" s="52">
        <v>2616</v>
      </c>
      <c r="I135" s="52">
        <v>708</v>
      </c>
      <c r="J135" s="52">
        <v>146</v>
      </c>
      <c r="K135" s="52">
        <v>281</v>
      </c>
      <c r="L135" s="52">
        <v>778</v>
      </c>
      <c r="M135" s="52">
        <v>1083</v>
      </c>
      <c r="N135" s="52">
        <v>510</v>
      </c>
      <c r="O135" s="52">
        <v>629</v>
      </c>
      <c r="P135" s="52">
        <v>0</v>
      </c>
      <c r="Q135" s="52">
        <v>163</v>
      </c>
      <c r="R135" s="52">
        <v>1280</v>
      </c>
      <c r="S135" s="52">
        <v>1385</v>
      </c>
      <c r="T135" s="52">
        <v>1612</v>
      </c>
      <c r="U135" s="52">
        <v>1663</v>
      </c>
      <c r="V135" s="52">
        <v>1724</v>
      </c>
      <c r="W135" s="52">
        <v>1354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48</v>
      </c>
      <c r="D136" s="52">
        <v>33</v>
      </c>
      <c r="E136" s="52">
        <v>121</v>
      </c>
      <c r="F136" s="52">
        <v>73</v>
      </c>
      <c r="G136" s="52">
        <v>82</v>
      </c>
      <c r="H136" s="52">
        <v>95</v>
      </c>
      <c r="I136" s="52">
        <v>73</v>
      </c>
      <c r="J136" s="52">
        <v>16</v>
      </c>
      <c r="K136" s="52">
        <v>30</v>
      </c>
      <c r="L136" s="52">
        <v>68</v>
      </c>
      <c r="M136" s="52">
        <v>152</v>
      </c>
      <c r="N136" s="52">
        <v>62</v>
      </c>
      <c r="O136" s="52">
        <v>100</v>
      </c>
      <c r="P136" s="52">
        <v>0</v>
      </c>
      <c r="Q136" s="52">
        <v>39</v>
      </c>
      <c r="R136" s="52">
        <v>254</v>
      </c>
      <c r="S136" s="52">
        <v>276</v>
      </c>
      <c r="T136" s="52">
        <v>390</v>
      </c>
      <c r="U136" s="52">
        <v>467</v>
      </c>
      <c r="V136" s="52">
        <v>286</v>
      </c>
      <c r="W136" s="52">
        <v>282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999</v>
      </c>
      <c r="D140" s="52">
        <v>751</v>
      </c>
      <c r="E140" s="52">
        <v>1460</v>
      </c>
      <c r="F140" s="52">
        <v>1093</v>
      </c>
      <c r="G140" s="52">
        <v>1023</v>
      </c>
      <c r="H140" s="52">
        <v>1158</v>
      </c>
      <c r="I140" s="52">
        <v>1600</v>
      </c>
      <c r="J140" s="52">
        <v>2199</v>
      </c>
      <c r="K140" s="52">
        <v>1795</v>
      </c>
      <c r="L140" s="52">
        <v>1489</v>
      </c>
      <c r="M140" s="52">
        <v>1279</v>
      </c>
      <c r="N140" s="52">
        <v>773</v>
      </c>
      <c r="O140" s="52">
        <v>899</v>
      </c>
      <c r="P140" s="52">
        <v>0</v>
      </c>
      <c r="Q140" s="52">
        <v>100</v>
      </c>
      <c r="R140" s="52">
        <v>851</v>
      </c>
      <c r="S140" s="52">
        <v>821</v>
      </c>
      <c r="T140" s="52">
        <v>982</v>
      </c>
      <c r="U140" s="52">
        <v>999</v>
      </c>
      <c r="V140" s="52">
        <v>804</v>
      </c>
      <c r="W140" s="52">
        <v>820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1109</v>
      </c>
      <c r="D141" s="36">
        <v>1008</v>
      </c>
      <c r="E141" s="36">
        <v>1769</v>
      </c>
      <c r="F141" s="36">
        <v>1882</v>
      </c>
      <c r="G141" s="36">
        <v>1990</v>
      </c>
      <c r="H141" s="36">
        <v>1843</v>
      </c>
      <c r="I141" s="36">
        <v>1711</v>
      </c>
      <c r="J141" s="36">
        <v>1274</v>
      </c>
      <c r="K141" s="36">
        <v>1697</v>
      </c>
      <c r="L141" s="36">
        <v>1684</v>
      </c>
      <c r="M141" s="36">
        <v>1950</v>
      </c>
      <c r="N141" s="36">
        <v>2116</v>
      </c>
      <c r="O141" s="36">
        <v>1899</v>
      </c>
      <c r="P141" s="36">
        <v>0</v>
      </c>
      <c r="Q141" s="36">
        <v>138</v>
      </c>
      <c r="R141" s="36">
        <v>1013</v>
      </c>
      <c r="S141" s="36">
        <v>1412</v>
      </c>
      <c r="T141" s="36">
        <v>1840</v>
      </c>
      <c r="U141" s="36">
        <v>2051</v>
      </c>
      <c r="V141" s="36">
        <v>2213</v>
      </c>
      <c r="W141" s="36">
        <v>2023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677</v>
      </c>
      <c r="D145" s="52">
        <v>802</v>
      </c>
      <c r="E145" s="52">
        <v>1043</v>
      </c>
      <c r="F145" s="52">
        <v>1388</v>
      </c>
      <c r="G145" s="52">
        <v>1425</v>
      </c>
      <c r="H145" s="52">
        <v>1409</v>
      </c>
      <c r="I145" s="52">
        <v>1799</v>
      </c>
      <c r="J145" s="52">
        <v>1466</v>
      </c>
      <c r="K145" s="52">
        <v>1142</v>
      </c>
      <c r="L145" s="52">
        <v>652</v>
      </c>
      <c r="M145" s="52">
        <v>297</v>
      </c>
      <c r="N145" s="52">
        <v>270</v>
      </c>
      <c r="O145" s="52">
        <v>281</v>
      </c>
      <c r="P145" s="52">
        <v>918</v>
      </c>
      <c r="Q145" s="52">
        <v>834</v>
      </c>
      <c r="R145" s="52">
        <v>1119</v>
      </c>
      <c r="S145" s="52">
        <v>832</v>
      </c>
      <c r="T145" s="52">
        <v>707</v>
      </c>
      <c r="U145" s="52">
        <v>642</v>
      </c>
      <c r="V145" s="52">
        <v>631</v>
      </c>
      <c r="W145" s="52">
        <v>828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212</v>
      </c>
      <c r="D147" s="52">
        <v>274</v>
      </c>
      <c r="E147" s="52">
        <v>429</v>
      </c>
      <c r="F147" s="52">
        <v>692</v>
      </c>
      <c r="G147" s="52">
        <v>817</v>
      </c>
      <c r="H147" s="52">
        <v>973</v>
      </c>
      <c r="I147" s="52">
        <v>1438</v>
      </c>
      <c r="J147" s="52">
        <v>1187</v>
      </c>
      <c r="K147" s="52">
        <v>944</v>
      </c>
      <c r="L147" s="52">
        <v>531</v>
      </c>
      <c r="M147" s="52">
        <v>244</v>
      </c>
      <c r="N147" s="52">
        <v>221</v>
      </c>
      <c r="O147" s="52">
        <v>238</v>
      </c>
      <c r="P147" s="52">
        <v>767</v>
      </c>
      <c r="Q147" s="52">
        <v>622</v>
      </c>
      <c r="R147" s="52">
        <v>942</v>
      </c>
      <c r="S147" s="52">
        <v>465</v>
      </c>
      <c r="T147" s="52">
        <v>602</v>
      </c>
      <c r="U147" s="52">
        <v>144</v>
      </c>
      <c r="V147" s="52">
        <v>545</v>
      </c>
      <c r="W147" s="52">
        <v>716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33</v>
      </c>
      <c r="D149" s="52">
        <v>40</v>
      </c>
      <c r="E149" s="52">
        <v>53</v>
      </c>
      <c r="F149" s="52">
        <v>60</v>
      </c>
      <c r="G149" s="52">
        <v>53</v>
      </c>
      <c r="H149" s="52">
        <v>60</v>
      </c>
      <c r="I149" s="52">
        <v>84</v>
      </c>
      <c r="J149" s="52">
        <v>69</v>
      </c>
      <c r="K149" s="52">
        <v>56</v>
      </c>
      <c r="L149" s="52">
        <v>29</v>
      </c>
      <c r="M149" s="52">
        <v>11</v>
      </c>
      <c r="N149" s="52">
        <v>5</v>
      </c>
      <c r="O149" s="52">
        <v>7</v>
      </c>
      <c r="P149" s="52">
        <v>25</v>
      </c>
      <c r="Q149" s="52">
        <v>32</v>
      </c>
      <c r="R149" s="52">
        <v>47</v>
      </c>
      <c r="S149" s="52">
        <v>29</v>
      </c>
      <c r="T149" s="52">
        <v>21</v>
      </c>
      <c r="U149" s="52">
        <v>17</v>
      </c>
      <c r="V149" s="52">
        <v>13</v>
      </c>
      <c r="W149" s="52">
        <v>19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625</v>
      </c>
      <c r="D153" s="52">
        <v>741</v>
      </c>
      <c r="E153" s="52">
        <v>936</v>
      </c>
      <c r="F153" s="52">
        <v>1293</v>
      </c>
      <c r="G153" s="52">
        <v>1330</v>
      </c>
      <c r="H153" s="52">
        <v>1302</v>
      </c>
      <c r="I153" s="52">
        <v>1555</v>
      </c>
      <c r="J153" s="52">
        <v>1260</v>
      </c>
      <c r="K153" s="52">
        <v>981</v>
      </c>
      <c r="L153" s="52">
        <v>573</v>
      </c>
      <c r="M153" s="52">
        <v>251</v>
      </c>
      <c r="N153" s="52">
        <v>236</v>
      </c>
      <c r="O153" s="52">
        <v>237</v>
      </c>
      <c r="P153" s="52">
        <v>730</v>
      </c>
      <c r="Q153" s="52">
        <v>648</v>
      </c>
      <c r="R153" s="52">
        <v>894</v>
      </c>
      <c r="S153" s="52">
        <v>670</v>
      </c>
      <c r="T153" s="52">
        <v>552</v>
      </c>
      <c r="U153" s="52">
        <v>488</v>
      </c>
      <c r="V153" s="52">
        <v>530</v>
      </c>
      <c r="W153" s="52">
        <v>670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19</v>
      </c>
      <c r="D154" s="52">
        <v>21</v>
      </c>
      <c r="E154" s="52">
        <v>54</v>
      </c>
      <c r="F154" s="52">
        <v>35</v>
      </c>
      <c r="G154" s="52">
        <v>42</v>
      </c>
      <c r="H154" s="52">
        <v>47</v>
      </c>
      <c r="I154" s="52">
        <v>160</v>
      </c>
      <c r="J154" s="52">
        <v>137</v>
      </c>
      <c r="K154" s="52">
        <v>105</v>
      </c>
      <c r="L154" s="52">
        <v>50</v>
      </c>
      <c r="M154" s="52">
        <v>35</v>
      </c>
      <c r="N154" s="52">
        <v>29</v>
      </c>
      <c r="O154" s="52">
        <v>37</v>
      </c>
      <c r="P154" s="52">
        <v>163</v>
      </c>
      <c r="Q154" s="52">
        <v>154</v>
      </c>
      <c r="R154" s="52">
        <v>178</v>
      </c>
      <c r="S154" s="52">
        <v>133</v>
      </c>
      <c r="T154" s="52">
        <v>134</v>
      </c>
      <c r="U154" s="52">
        <v>137</v>
      </c>
      <c r="V154" s="52">
        <v>88</v>
      </c>
      <c r="W154" s="52">
        <v>139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321</v>
      </c>
      <c r="D158" s="52">
        <v>342</v>
      </c>
      <c r="E158" s="52">
        <v>472</v>
      </c>
      <c r="F158" s="52">
        <v>510</v>
      </c>
      <c r="G158" s="52">
        <v>484</v>
      </c>
      <c r="H158" s="52">
        <v>544</v>
      </c>
      <c r="I158" s="52">
        <v>870</v>
      </c>
      <c r="J158" s="52">
        <v>928</v>
      </c>
      <c r="K158" s="52">
        <v>587</v>
      </c>
      <c r="L158" s="52">
        <v>306</v>
      </c>
      <c r="M158" s="52">
        <v>118</v>
      </c>
      <c r="N158" s="52">
        <v>72</v>
      </c>
      <c r="O158" s="52">
        <v>90</v>
      </c>
      <c r="P158" s="52">
        <v>307</v>
      </c>
      <c r="Q158" s="52">
        <v>349</v>
      </c>
      <c r="R158" s="52">
        <v>511</v>
      </c>
      <c r="S158" s="52">
        <v>306</v>
      </c>
      <c r="T158" s="52">
        <v>246</v>
      </c>
      <c r="U158" s="52">
        <v>210</v>
      </c>
      <c r="V158" s="52">
        <v>168</v>
      </c>
      <c r="W158" s="52">
        <v>239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356</v>
      </c>
      <c r="D159" s="36">
        <v>460</v>
      </c>
      <c r="E159" s="36">
        <v>571</v>
      </c>
      <c r="F159" s="36">
        <v>878</v>
      </c>
      <c r="G159" s="36">
        <v>941</v>
      </c>
      <c r="H159" s="36">
        <v>865</v>
      </c>
      <c r="I159" s="36">
        <v>929</v>
      </c>
      <c r="J159" s="36">
        <v>538</v>
      </c>
      <c r="K159" s="36">
        <v>555</v>
      </c>
      <c r="L159" s="36">
        <v>346</v>
      </c>
      <c r="M159" s="36">
        <v>179</v>
      </c>
      <c r="N159" s="36">
        <v>198</v>
      </c>
      <c r="O159" s="36">
        <v>191</v>
      </c>
      <c r="P159" s="36">
        <v>611</v>
      </c>
      <c r="Q159" s="36">
        <v>485</v>
      </c>
      <c r="R159" s="36">
        <v>608</v>
      </c>
      <c r="S159" s="36">
        <v>526</v>
      </c>
      <c r="T159" s="36">
        <v>461</v>
      </c>
      <c r="U159" s="36">
        <v>432</v>
      </c>
      <c r="V159" s="36">
        <v>463</v>
      </c>
      <c r="W159" s="36">
        <v>589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1058</v>
      </c>
      <c r="D163" s="52">
        <v>938</v>
      </c>
      <c r="E163" s="52">
        <v>691</v>
      </c>
      <c r="F163" s="52">
        <v>1108</v>
      </c>
      <c r="G163" s="52">
        <v>837</v>
      </c>
      <c r="H163" s="52">
        <v>878</v>
      </c>
      <c r="I163" s="52">
        <v>908</v>
      </c>
      <c r="J163" s="52">
        <v>868</v>
      </c>
      <c r="K163" s="52">
        <v>680</v>
      </c>
      <c r="L163" s="52">
        <v>391</v>
      </c>
      <c r="M163" s="52">
        <v>0</v>
      </c>
      <c r="N163" s="52">
        <v>0</v>
      </c>
      <c r="O163" s="52">
        <v>0</v>
      </c>
      <c r="P163" s="52">
        <v>2</v>
      </c>
      <c r="Q163" s="52">
        <v>1</v>
      </c>
      <c r="R163" s="52">
        <v>0</v>
      </c>
      <c r="S163" s="52">
        <v>0</v>
      </c>
      <c r="T163" s="52">
        <v>394</v>
      </c>
      <c r="U163" s="52">
        <v>480</v>
      </c>
      <c r="V163" s="52">
        <v>948</v>
      </c>
      <c r="W163" s="52">
        <v>851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332</v>
      </c>
      <c r="D165" s="52">
        <v>321</v>
      </c>
      <c r="E165" s="52">
        <v>281</v>
      </c>
      <c r="F165" s="52">
        <v>546</v>
      </c>
      <c r="G165" s="52">
        <v>476</v>
      </c>
      <c r="H165" s="52">
        <v>602</v>
      </c>
      <c r="I165" s="52">
        <v>721</v>
      </c>
      <c r="J165" s="52">
        <v>696</v>
      </c>
      <c r="K165" s="52">
        <v>552</v>
      </c>
      <c r="L165" s="52">
        <v>316</v>
      </c>
      <c r="M165" s="52">
        <v>0</v>
      </c>
      <c r="N165" s="52">
        <v>0</v>
      </c>
      <c r="O165" s="52">
        <v>0</v>
      </c>
      <c r="P165" s="52">
        <v>1</v>
      </c>
      <c r="Q165" s="52">
        <v>0</v>
      </c>
      <c r="R165" s="52">
        <v>0</v>
      </c>
      <c r="S165" s="52">
        <v>0</v>
      </c>
      <c r="T165" s="52">
        <v>269</v>
      </c>
      <c r="U165" s="52">
        <v>55</v>
      </c>
      <c r="V165" s="52">
        <v>795</v>
      </c>
      <c r="W165" s="52">
        <v>716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51</v>
      </c>
      <c r="D167" s="52">
        <v>47</v>
      </c>
      <c r="E167" s="52">
        <v>35</v>
      </c>
      <c r="F167" s="52">
        <v>48</v>
      </c>
      <c r="G167" s="52">
        <v>31</v>
      </c>
      <c r="H167" s="52">
        <v>38</v>
      </c>
      <c r="I167" s="52">
        <v>43</v>
      </c>
      <c r="J167" s="52">
        <v>41</v>
      </c>
      <c r="K167" s="52">
        <v>33</v>
      </c>
      <c r="L167" s="52">
        <v>17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12</v>
      </c>
      <c r="U167" s="52">
        <v>13</v>
      </c>
      <c r="V167" s="52">
        <v>19</v>
      </c>
      <c r="W167" s="52">
        <v>20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977</v>
      </c>
      <c r="D171" s="52">
        <v>867</v>
      </c>
      <c r="E171" s="52">
        <v>620</v>
      </c>
      <c r="F171" s="52">
        <v>1032</v>
      </c>
      <c r="G171" s="52">
        <v>781</v>
      </c>
      <c r="H171" s="52">
        <v>811</v>
      </c>
      <c r="I171" s="52">
        <v>784</v>
      </c>
      <c r="J171" s="52">
        <v>746</v>
      </c>
      <c r="K171" s="52">
        <v>585</v>
      </c>
      <c r="L171" s="52">
        <v>344</v>
      </c>
      <c r="M171" s="52">
        <v>0</v>
      </c>
      <c r="N171" s="52">
        <v>0</v>
      </c>
      <c r="O171" s="52">
        <v>0</v>
      </c>
      <c r="P171" s="52">
        <v>2</v>
      </c>
      <c r="Q171" s="52">
        <v>1</v>
      </c>
      <c r="R171" s="52">
        <v>0</v>
      </c>
      <c r="S171" s="52">
        <v>0</v>
      </c>
      <c r="T171" s="52">
        <v>308</v>
      </c>
      <c r="U171" s="52">
        <v>365</v>
      </c>
      <c r="V171" s="52">
        <v>797</v>
      </c>
      <c r="W171" s="52">
        <v>688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30</v>
      </c>
      <c r="D172" s="52">
        <v>24</v>
      </c>
      <c r="E172" s="52">
        <v>36</v>
      </c>
      <c r="F172" s="52">
        <v>28</v>
      </c>
      <c r="G172" s="52">
        <v>25</v>
      </c>
      <c r="H172" s="52">
        <v>29</v>
      </c>
      <c r="I172" s="52">
        <v>81</v>
      </c>
      <c r="J172" s="52">
        <v>81</v>
      </c>
      <c r="K172" s="52">
        <v>62</v>
      </c>
      <c r="L172" s="52">
        <v>30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74</v>
      </c>
      <c r="U172" s="52">
        <v>102</v>
      </c>
      <c r="V172" s="52">
        <v>132</v>
      </c>
      <c r="W172" s="52">
        <v>143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501</v>
      </c>
      <c r="D176" s="52">
        <v>401</v>
      </c>
      <c r="E176" s="52">
        <v>312</v>
      </c>
      <c r="F176" s="52">
        <v>407</v>
      </c>
      <c r="G176" s="52">
        <v>284</v>
      </c>
      <c r="H176" s="52">
        <v>339</v>
      </c>
      <c r="I176" s="52">
        <v>439</v>
      </c>
      <c r="J176" s="52">
        <v>550</v>
      </c>
      <c r="K176" s="52">
        <v>350</v>
      </c>
      <c r="L176" s="52">
        <v>183</v>
      </c>
      <c r="M176" s="52">
        <v>0</v>
      </c>
      <c r="N176" s="52">
        <v>0</v>
      </c>
      <c r="O176" s="52">
        <v>0</v>
      </c>
      <c r="P176" s="52">
        <v>1</v>
      </c>
      <c r="Q176" s="52">
        <v>0</v>
      </c>
      <c r="R176" s="52">
        <v>0</v>
      </c>
      <c r="S176" s="52">
        <v>0</v>
      </c>
      <c r="T176" s="52">
        <v>137</v>
      </c>
      <c r="U176" s="52">
        <v>157</v>
      </c>
      <c r="V176" s="52">
        <v>253</v>
      </c>
      <c r="W176" s="52">
        <v>245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557</v>
      </c>
      <c r="D177" s="36">
        <v>537</v>
      </c>
      <c r="E177" s="36">
        <v>379</v>
      </c>
      <c r="F177" s="36">
        <v>701</v>
      </c>
      <c r="G177" s="36">
        <v>553</v>
      </c>
      <c r="H177" s="36">
        <v>539</v>
      </c>
      <c r="I177" s="36">
        <v>469</v>
      </c>
      <c r="J177" s="36">
        <v>318</v>
      </c>
      <c r="K177" s="36">
        <v>330</v>
      </c>
      <c r="L177" s="36">
        <v>208</v>
      </c>
      <c r="M177" s="36">
        <v>0</v>
      </c>
      <c r="N177" s="36">
        <v>0</v>
      </c>
      <c r="O177" s="36">
        <v>0</v>
      </c>
      <c r="P177" s="36">
        <v>1</v>
      </c>
      <c r="Q177" s="36">
        <v>1</v>
      </c>
      <c r="R177" s="36">
        <v>0</v>
      </c>
      <c r="S177" s="36">
        <v>0</v>
      </c>
      <c r="T177" s="36">
        <v>257</v>
      </c>
      <c r="U177" s="36">
        <v>323</v>
      </c>
      <c r="V177" s="36">
        <v>695</v>
      </c>
      <c r="W177" s="36">
        <v>606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63</v>
      </c>
      <c r="D5" s="52">
        <v>244</v>
      </c>
      <c r="E5" s="52">
        <v>486</v>
      </c>
      <c r="F5" s="52">
        <v>229</v>
      </c>
      <c r="G5" s="52">
        <v>321</v>
      </c>
      <c r="H5" s="52">
        <v>0</v>
      </c>
      <c r="I5" s="52">
        <v>0</v>
      </c>
      <c r="J5" s="52">
        <v>1</v>
      </c>
      <c r="K5" s="52">
        <v>21</v>
      </c>
      <c r="L5" s="52">
        <v>456</v>
      </c>
      <c r="M5" s="52">
        <v>441</v>
      </c>
      <c r="N5" s="52">
        <v>483</v>
      </c>
      <c r="O5" s="52">
        <v>364</v>
      </c>
      <c r="P5" s="52">
        <v>0</v>
      </c>
      <c r="Q5" s="52">
        <v>0</v>
      </c>
      <c r="R5" s="52">
        <v>0</v>
      </c>
      <c r="S5" s="52">
        <v>111</v>
      </c>
      <c r="T5" s="52">
        <v>21</v>
      </c>
      <c r="U5" s="52">
        <v>56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78</v>
      </c>
      <c r="D8" s="52">
        <v>73</v>
      </c>
      <c r="E8" s="52">
        <v>46</v>
      </c>
      <c r="F8" s="52">
        <v>114</v>
      </c>
      <c r="G8" s="52">
        <v>101</v>
      </c>
      <c r="H8" s="52">
        <v>106</v>
      </c>
      <c r="I8" s="52">
        <v>19</v>
      </c>
      <c r="J8" s="52">
        <v>27</v>
      </c>
      <c r="K8" s="52">
        <v>46</v>
      </c>
      <c r="L8" s="52">
        <v>28</v>
      </c>
      <c r="M8" s="52">
        <v>153</v>
      </c>
      <c r="N8" s="52">
        <v>136</v>
      </c>
      <c r="O8" s="52">
        <v>172</v>
      </c>
      <c r="P8" s="52">
        <v>128</v>
      </c>
      <c r="Q8" s="52">
        <v>36</v>
      </c>
      <c r="R8" s="52">
        <v>33</v>
      </c>
      <c r="S8" s="52">
        <v>32</v>
      </c>
      <c r="T8" s="52">
        <v>78</v>
      </c>
      <c r="U8" s="52">
        <v>44</v>
      </c>
      <c r="V8" s="52">
        <v>59</v>
      </c>
      <c r="W8" s="52">
        <v>31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12</v>
      </c>
      <c r="D10" s="52">
        <f>RES_hhdet_in!D10-RES_hhdet_in_new!D10</f>
        <v>86</v>
      </c>
      <c r="E10" s="52">
        <f>RES_hhdet_in!E10-RES_hhdet_in_new!E10</f>
        <v>119</v>
      </c>
      <c r="F10" s="52">
        <f>RES_hhdet_in!F10-RES_hhdet_in_new!F10</f>
        <v>118</v>
      </c>
      <c r="G10" s="52">
        <f>RES_hhdet_in!G10-RES_hhdet_in_new!G10</f>
        <v>15</v>
      </c>
      <c r="H10" s="52">
        <f>RES_hhdet_in!H10-RES_hhdet_in_new!H10</f>
        <v>37</v>
      </c>
      <c r="I10" s="52">
        <f>RES_hhdet_in!I10-RES_hhdet_in_new!I10</f>
        <v>118</v>
      </c>
      <c r="J10" s="52">
        <f>RES_hhdet_in!J10-RES_hhdet_in_new!J10</f>
        <v>73</v>
      </c>
      <c r="K10" s="52">
        <f>RES_hhdet_in!K10-RES_hhdet_in_new!K10</f>
        <v>136</v>
      </c>
      <c r="L10" s="52">
        <f>RES_hhdet_in!L10-RES_hhdet_in_new!L10</f>
        <v>207</v>
      </c>
      <c r="M10" s="52">
        <f>RES_hhdet_in!M10-RES_hhdet_in_new!M10</f>
        <v>246</v>
      </c>
      <c r="N10" s="52">
        <f>RES_hhdet_in!N10-RES_hhdet_in_new!N10</f>
        <v>305</v>
      </c>
      <c r="O10" s="52">
        <f>RES_hhdet_in!O10-RES_hhdet_in_new!O10</f>
        <v>286</v>
      </c>
      <c r="P10" s="52">
        <f>RES_hhdet_in!P10-RES_hhdet_in_new!P10</f>
        <v>64</v>
      </c>
      <c r="Q10" s="52">
        <f>RES_hhdet_in!Q10-RES_hhdet_in_new!Q10</f>
        <v>123</v>
      </c>
      <c r="R10" s="52">
        <f>RES_hhdet_in!R10-RES_hhdet_in_new!R10</f>
        <v>166</v>
      </c>
      <c r="S10" s="52">
        <f>RES_hhdet_in!S10-RES_hhdet_in_new!S10</f>
        <v>47</v>
      </c>
      <c r="T10" s="52">
        <f>RES_hhdet_in!T10-RES_hhdet_in_new!T10</f>
        <v>82</v>
      </c>
      <c r="U10" s="52">
        <f>RES_hhdet_in!U10-RES_hhdet_in_new!U10</f>
        <v>147</v>
      </c>
      <c r="V10" s="52">
        <f>RES_hhdet_in!V10-RES_hhdet_in_new!V10</f>
        <v>107</v>
      </c>
      <c r="W10" s="52">
        <f>RES_hhdet_in!W10-RES_hhdet_in_new!W10</f>
        <v>113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26</v>
      </c>
      <c r="D11" s="52">
        <f>RES_hhdet_in!D11-RES_hhdet_in_new!D11</f>
        <v>33</v>
      </c>
      <c r="E11" s="52">
        <f>RES_hhdet_in!E11-RES_hhdet_in_new!E11</f>
        <v>44</v>
      </c>
      <c r="F11" s="52">
        <f>RES_hhdet_in!F11-RES_hhdet_in_new!F11</f>
        <v>28</v>
      </c>
      <c r="G11" s="52">
        <f>RES_hhdet_in!G11-RES_hhdet_in_new!G11</f>
        <v>32</v>
      </c>
      <c r="H11" s="52">
        <f>RES_hhdet_in!H11-RES_hhdet_in_new!H11</f>
        <v>12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5</v>
      </c>
      <c r="L11" s="52">
        <f>RES_hhdet_in!L11-RES_hhdet_in_new!L11</f>
        <v>26</v>
      </c>
      <c r="M11" s="52">
        <f>RES_hhdet_in!M11-RES_hhdet_in_new!M11</f>
        <v>21</v>
      </c>
      <c r="N11" s="52">
        <f>RES_hhdet_in!N11-RES_hhdet_in_new!N11</f>
        <v>7</v>
      </c>
      <c r="O11" s="52">
        <f>RES_hhdet_in!O11-RES_hhdet_in_new!O11</f>
        <v>6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4</v>
      </c>
      <c r="S11" s="52">
        <f>RES_hhdet_in!S11-RES_hhdet_in_new!S11</f>
        <v>11</v>
      </c>
      <c r="T11" s="52">
        <f>RES_hhdet_in!T11-RES_hhdet_in_new!T11</f>
        <v>9</v>
      </c>
      <c r="U11" s="52">
        <f>RES_hhdet_in!U11-RES_hhdet_in_new!U11</f>
        <v>9</v>
      </c>
      <c r="V11" s="52">
        <f>RES_hhdet_in!V11-RES_hhdet_in_new!V11</f>
        <v>2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504</v>
      </c>
      <c r="D15" s="52">
        <f>RES_hhdet_in!D15-RES_hhdet_in_new!D15</f>
        <v>607</v>
      </c>
      <c r="E15" s="52">
        <f>RES_hhdet_in!E15-RES_hhdet_in_new!E15</f>
        <v>782</v>
      </c>
      <c r="F15" s="52">
        <f>RES_hhdet_in!F15-RES_hhdet_in_new!F15</f>
        <v>595</v>
      </c>
      <c r="G15" s="52">
        <f>RES_hhdet_in!G15-RES_hhdet_in_new!G15</f>
        <v>827</v>
      </c>
      <c r="H15" s="52">
        <f>RES_hhdet_in!H15-RES_hhdet_in_new!H15</f>
        <v>262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102</v>
      </c>
      <c r="L15" s="52">
        <f>RES_hhdet_in!L15-RES_hhdet_in_new!L15</f>
        <v>504</v>
      </c>
      <c r="M15" s="52">
        <f>RES_hhdet_in!M15-RES_hhdet_in_new!M15</f>
        <v>469</v>
      </c>
      <c r="N15" s="52">
        <f>RES_hhdet_in!N15-RES_hhdet_in_new!N15</f>
        <v>366</v>
      </c>
      <c r="O15" s="52">
        <f>RES_hhdet_in!O15-RES_hhdet_in_new!O15</f>
        <v>226</v>
      </c>
      <c r="P15" s="52">
        <f>RES_hhdet_in!P15-RES_hhdet_in_new!P15</f>
        <v>1</v>
      </c>
      <c r="Q15" s="52">
        <f>RES_hhdet_in!Q15-RES_hhdet_in_new!Q15</f>
        <v>0</v>
      </c>
      <c r="R15" s="52">
        <f>RES_hhdet_in!R15-RES_hhdet_in_new!R15</f>
        <v>129</v>
      </c>
      <c r="S15" s="52">
        <f>RES_hhdet_in!S15-RES_hhdet_in_new!S15</f>
        <v>312</v>
      </c>
      <c r="T15" s="52">
        <f>RES_hhdet_in!T15-RES_hhdet_in_new!T15</f>
        <v>283</v>
      </c>
      <c r="U15" s="52">
        <f>RES_hhdet_in!U15-RES_hhdet_in_new!U15</f>
        <v>258</v>
      </c>
      <c r="V15" s="52">
        <f>RES_hhdet_in!V15-RES_hhdet_in_new!V15</f>
        <v>103</v>
      </c>
      <c r="W15" s="52">
        <f>RES_hhdet_in!W15-RES_hhdet_in_new!W15</f>
        <v>1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16</v>
      </c>
      <c r="D16" s="52">
        <f>RES_hhdet_in!D16-RES_hhdet_in_new!D16</f>
        <v>17</v>
      </c>
      <c r="E16" s="52">
        <f>RES_hhdet_in!E16-RES_hhdet_in_new!E16</f>
        <v>45</v>
      </c>
      <c r="F16" s="52">
        <f>RES_hhdet_in!F16-RES_hhdet_in_new!F16</f>
        <v>17</v>
      </c>
      <c r="G16" s="52">
        <f>RES_hhdet_in!G16-RES_hhdet_in_new!G16</f>
        <v>25</v>
      </c>
      <c r="H16" s="52">
        <f>RES_hhdet_in!H16-RES_hhdet_in_new!H16</f>
        <v>9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10</v>
      </c>
      <c r="L16" s="52">
        <f>RES_hhdet_in!L16-RES_hhdet_in_new!L16</f>
        <v>43</v>
      </c>
      <c r="M16" s="52">
        <f>RES_hhdet_in!M16-RES_hhdet_in_new!M16</f>
        <v>66</v>
      </c>
      <c r="N16" s="52">
        <f>RES_hhdet_in!N16-RES_hhdet_in_new!N16</f>
        <v>43</v>
      </c>
      <c r="O16" s="52">
        <f>RES_hhdet_in!O16-RES_hhdet_in_new!O16</f>
        <v>36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22</v>
      </c>
      <c r="S16" s="52">
        <f>RES_hhdet_in!S16-RES_hhdet_in_new!S16</f>
        <v>56</v>
      </c>
      <c r="T16" s="52">
        <f>RES_hhdet_in!T16-RES_hhdet_in_new!T16</f>
        <v>63</v>
      </c>
      <c r="U16" s="52">
        <f>RES_hhdet_in!U16-RES_hhdet_in_new!U16</f>
        <v>66</v>
      </c>
      <c r="V16" s="52">
        <f>RES_hhdet_in!V16-RES_hhdet_in_new!V16</f>
        <v>16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348</v>
      </c>
      <c r="D21" s="52">
        <v>393</v>
      </c>
      <c r="E21" s="52">
        <v>529</v>
      </c>
      <c r="F21" s="52">
        <v>348</v>
      </c>
      <c r="G21" s="52">
        <v>373</v>
      </c>
      <c r="H21" s="52">
        <v>183</v>
      </c>
      <c r="I21" s="52">
        <v>1</v>
      </c>
      <c r="J21" s="52">
        <v>27</v>
      </c>
      <c r="K21" s="52">
        <v>255</v>
      </c>
      <c r="L21" s="52">
        <v>368</v>
      </c>
      <c r="M21" s="52">
        <v>326</v>
      </c>
      <c r="N21" s="52">
        <v>199</v>
      </c>
      <c r="O21" s="52">
        <v>188</v>
      </c>
      <c r="P21" s="52">
        <v>4</v>
      </c>
      <c r="Q21" s="52">
        <v>13</v>
      </c>
      <c r="R21" s="52">
        <v>52</v>
      </c>
      <c r="S21" s="52">
        <v>164</v>
      </c>
      <c r="T21" s="52">
        <v>186</v>
      </c>
      <c r="U21" s="52">
        <v>169</v>
      </c>
      <c r="V21" s="52">
        <v>72</v>
      </c>
      <c r="W21" s="52">
        <v>30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387</v>
      </c>
      <c r="D22" s="36">
        <v>527</v>
      </c>
      <c r="E22" s="36">
        <v>641</v>
      </c>
      <c r="F22" s="36">
        <v>601</v>
      </c>
      <c r="G22" s="36">
        <v>725</v>
      </c>
      <c r="H22" s="36">
        <v>292</v>
      </c>
      <c r="I22" s="36">
        <v>2</v>
      </c>
      <c r="J22" s="36">
        <v>14</v>
      </c>
      <c r="K22" s="36">
        <v>240</v>
      </c>
      <c r="L22" s="36">
        <v>417</v>
      </c>
      <c r="M22" s="36">
        <v>489</v>
      </c>
      <c r="N22" s="36">
        <v>542</v>
      </c>
      <c r="O22" s="36">
        <v>391</v>
      </c>
      <c r="P22" s="36">
        <v>6</v>
      </c>
      <c r="Q22" s="36">
        <v>24</v>
      </c>
      <c r="R22" s="36">
        <v>67</v>
      </c>
      <c r="S22" s="36">
        <v>286</v>
      </c>
      <c r="T22" s="36">
        <v>358</v>
      </c>
      <c r="U22" s="36">
        <v>353</v>
      </c>
      <c r="V22" s="36">
        <v>191</v>
      </c>
      <c r="W22" s="36">
        <v>70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317</v>
      </c>
      <c r="H26" s="52">
        <v>508</v>
      </c>
      <c r="I26" s="52">
        <v>154</v>
      </c>
      <c r="J26" s="52">
        <v>518</v>
      </c>
      <c r="K26" s="52">
        <v>587</v>
      </c>
      <c r="L26" s="52">
        <v>270</v>
      </c>
      <c r="M26" s="52">
        <v>0</v>
      </c>
      <c r="N26" s="52">
        <v>448</v>
      </c>
      <c r="O26" s="52">
        <v>409</v>
      </c>
      <c r="P26" s="52">
        <v>0</v>
      </c>
      <c r="Q26" s="52">
        <v>123</v>
      </c>
      <c r="R26" s="52">
        <v>24</v>
      </c>
      <c r="S26" s="52">
        <v>0</v>
      </c>
      <c r="T26" s="52">
        <v>0</v>
      </c>
      <c r="U26" s="52">
        <v>194</v>
      </c>
      <c r="V26" s="52">
        <v>275</v>
      </c>
      <c r="W26" s="52">
        <v>319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80</v>
      </c>
      <c r="D29" s="52">
        <v>65</v>
      </c>
      <c r="E29" s="52">
        <v>9</v>
      </c>
      <c r="F29" s="52">
        <v>9</v>
      </c>
      <c r="G29" s="52">
        <v>12</v>
      </c>
      <c r="H29" s="52">
        <v>97</v>
      </c>
      <c r="I29" s="52">
        <v>201</v>
      </c>
      <c r="J29" s="52">
        <v>87</v>
      </c>
      <c r="K29" s="52">
        <v>227</v>
      </c>
      <c r="L29" s="52">
        <v>208</v>
      </c>
      <c r="M29" s="52">
        <v>107</v>
      </c>
      <c r="N29" s="52">
        <v>23</v>
      </c>
      <c r="O29" s="52">
        <v>169</v>
      </c>
      <c r="P29" s="52">
        <v>151</v>
      </c>
      <c r="Q29" s="52">
        <v>56</v>
      </c>
      <c r="R29" s="52">
        <v>141</v>
      </c>
      <c r="S29" s="52">
        <v>76</v>
      </c>
      <c r="T29" s="52">
        <v>60</v>
      </c>
      <c r="U29" s="52">
        <v>43</v>
      </c>
      <c r="V29" s="52">
        <v>133</v>
      </c>
      <c r="W29" s="52">
        <v>172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30</v>
      </c>
      <c r="G31" s="52">
        <f>RES_hhdet_in!G31-RES_hhdet_in_new!G31</f>
        <v>77</v>
      </c>
      <c r="H31" s="52">
        <f>RES_hhdet_in!H31-RES_hhdet_in_new!H31</f>
        <v>96</v>
      </c>
      <c r="I31" s="52">
        <f>RES_hhdet_in!I31-RES_hhdet_in_new!I31</f>
        <v>42</v>
      </c>
      <c r="J31" s="52">
        <f>RES_hhdet_in!J31-RES_hhdet_in_new!J31</f>
        <v>25</v>
      </c>
      <c r="K31" s="52">
        <f>RES_hhdet_in!K31-RES_hhdet_in_new!K31</f>
        <v>30</v>
      </c>
      <c r="L31" s="52">
        <f>RES_hhdet_in!L31-RES_hhdet_in_new!L31</f>
        <v>15</v>
      </c>
      <c r="M31" s="52">
        <f>RES_hhdet_in!M31-RES_hhdet_in_new!M31</f>
        <v>6</v>
      </c>
      <c r="N31" s="52">
        <f>RES_hhdet_in!N31-RES_hhdet_in_new!N31</f>
        <v>15</v>
      </c>
      <c r="O31" s="52">
        <f>RES_hhdet_in!O31-RES_hhdet_in_new!O31</f>
        <v>21</v>
      </c>
      <c r="P31" s="52">
        <f>RES_hhdet_in!P31-RES_hhdet_in_new!P31</f>
        <v>12</v>
      </c>
      <c r="Q31" s="52">
        <f>RES_hhdet_in!Q31-RES_hhdet_in_new!Q31</f>
        <v>20</v>
      </c>
      <c r="R31" s="52">
        <f>RES_hhdet_in!R31-RES_hhdet_in_new!R31</f>
        <v>22</v>
      </c>
      <c r="S31" s="52">
        <f>RES_hhdet_in!S31-RES_hhdet_in_new!S31</f>
        <v>13</v>
      </c>
      <c r="T31" s="52">
        <f>RES_hhdet_in!T31-RES_hhdet_in_new!T31</f>
        <v>7</v>
      </c>
      <c r="U31" s="52">
        <f>RES_hhdet_in!U31-RES_hhdet_in_new!U31</f>
        <v>8</v>
      </c>
      <c r="V31" s="52">
        <f>RES_hhdet_in!V31-RES_hhdet_in_new!V31</f>
        <v>10</v>
      </c>
      <c r="W31" s="52">
        <f>RES_hhdet_in!W31-RES_hhdet_in_new!W31</f>
        <v>8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640</v>
      </c>
      <c r="G35" s="52">
        <f>RES_hhdet_in!G35-RES_hhdet_in_new!G35</f>
        <v>1932</v>
      </c>
      <c r="H35" s="52">
        <f>RES_hhdet_in!H35-RES_hhdet_in_new!H35</f>
        <v>2101</v>
      </c>
      <c r="I35" s="52">
        <f>RES_hhdet_in!I35-RES_hhdet_in_new!I35</f>
        <v>793</v>
      </c>
      <c r="J35" s="52">
        <f>RES_hhdet_in!J35-RES_hhdet_in_new!J35</f>
        <v>468</v>
      </c>
      <c r="K35" s="52">
        <f>RES_hhdet_in!K35-RES_hhdet_in_new!K35</f>
        <v>552</v>
      </c>
      <c r="L35" s="52">
        <f>RES_hhdet_in!L35-RES_hhdet_in_new!L35</f>
        <v>336</v>
      </c>
      <c r="M35" s="52">
        <f>RES_hhdet_in!M35-RES_hhdet_in_new!M35</f>
        <v>142</v>
      </c>
      <c r="N35" s="52">
        <f>RES_hhdet_in!N35-RES_hhdet_in_new!N35</f>
        <v>681</v>
      </c>
      <c r="O35" s="52">
        <f>RES_hhdet_in!O35-RES_hhdet_in_new!O35</f>
        <v>744</v>
      </c>
      <c r="P35" s="52">
        <f>RES_hhdet_in!P35-RES_hhdet_in_new!P35</f>
        <v>372</v>
      </c>
      <c r="Q35" s="52">
        <f>RES_hhdet_in!Q35-RES_hhdet_in_new!Q35</f>
        <v>432</v>
      </c>
      <c r="R35" s="52">
        <f>RES_hhdet_in!R35-RES_hhdet_in_new!R35</f>
        <v>431</v>
      </c>
      <c r="S35" s="52">
        <f>RES_hhdet_in!S35-RES_hhdet_in_new!S35</f>
        <v>351</v>
      </c>
      <c r="T35" s="52">
        <f>RES_hhdet_in!T35-RES_hhdet_in_new!T35</f>
        <v>232</v>
      </c>
      <c r="U35" s="52">
        <f>RES_hhdet_in!U35-RES_hhdet_in_new!U35</f>
        <v>357</v>
      </c>
      <c r="V35" s="52">
        <f>RES_hhdet_in!V35-RES_hhdet_in_new!V35</f>
        <v>550</v>
      </c>
      <c r="W35" s="52">
        <f>RES_hhdet_in!W35-RES_hhdet_in_new!W35</f>
        <v>470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17</v>
      </c>
      <c r="G36" s="52">
        <f>RES_hhdet_in!G36-RES_hhdet_in_new!G36</f>
        <v>61</v>
      </c>
      <c r="H36" s="52">
        <f>RES_hhdet_in!H36-RES_hhdet_in_new!H36</f>
        <v>76</v>
      </c>
      <c r="I36" s="52">
        <f>RES_hhdet_in!I36-RES_hhdet_in_new!I36</f>
        <v>81</v>
      </c>
      <c r="J36" s="52">
        <f>RES_hhdet_in!J36-RES_hhdet_in_new!J36</f>
        <v>49</v>
      </c>
      <c r="K36" s="52">
        <f>RES_hhdet_in!K36-RES_hhdet_in_new!K36</f>
        <v>60</v>
      </c>
      <c r="L36" s="52">
        <f>RES_hhdet_in!L36-RES_hhdet_in_new!L36</f>
        <v>27</v>
      </c>
      <c r="M36" s="52">
        <f>RES_hhdet_in!M36-RES_hhdet_in_new!M36</f>
        <v>17</v>
      </c>
      <c r="N36" s="52">
        <f>RES_hhdet_in!N36-RES_hhdet_in_new!N36</f>
        <v>81</v>
      </c>
      <c r="O36" s="52">
        <f>RES_hhdet_in!O36-RES_hhdet_in_new!O36</f>
        <v>117</v>
      </c>
      <c r="P36" s="52">
        <f>RES_hhdet_in!P36-RES_hhdet_in_new!P36</f>
        <v>80</v>
      </c>
      <c r="Q36" s="52">
        <f>RES_hhdet_in!Q36-RES_hhdet_in_new!Q36</f>
        <v>100</v>
      </c>
      <c r="R36" s="52">
        <f>RES_hhdet_in!R36-RES_hhdet_in_new!R36</f>
        <v>80</v>
      </c>
      <c r="S36" s="52">
        <f>RES_hhdet_in!S36-RES_hhdet_in_new!S36</f>
        <v>64</v>
      </c>
      <c r="T36" s="52">
        <f>RES_hhdet_in!T36-RES_hhdet_in_new!T36</f>
        <v>51</v>
      </c>
      <c r="U36" s="52">
        <f>RES_hhdet_in!U36-RES_hhdet_in_new!U36</f>
        <v>94</v>
      </c>
      <c r="V36" s="52">
        <f>RES_hhdet_in!V36-RES_hhdet_in_new!V36</f>
        <v>83</v>
      </c>
      <c r="W36" s="52">
        <f>RES_hhdet_in!W36-RES_hhdet_in_new!W36</f>
        <v>96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252</v>
      </c>
      <c r="G40" s="52">
        <v>702</v>
      </c>
      <c r="H40" s="52">
        <v>877</v>
      </c>
      <c r="I40" s="52">
        <v>439</v>
      </c>
      <c r="J40" s="52">
        <v>344</v>
      </c>
      <c r="K40" s="52">
        <v>332</v>
      </c>
      <c r="L40" s="52">
        <v>177</v>
      </c>
      <c r="M40" s="52">
        <v>66</v>
      </c>
      <c r="N40" s="52">
        <v>206</v>
      </c>
      <c r="O40" s="52">
        <v>281</v>
      </c>
      <c r="P40" s="52">
        <v>158</v>
      </c>
      <c r="Q40" s="52">
        <v>229</v>
      </c>
      <c r="R40" s="52">
        <v>234</v>
      </c>
      <c r="S40" s="52">
        <v>155</v>
      </c>
      <c r="T40" s="52">
        <v>99</v>
      </c>
      <c r="U40" s="52">
        <v>155</v>
      </c>
      <c r="V40" s="52">
        <v>174</v>
      </c>
      <c r="W40" s="52">
        <v>165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435</v>
      </c>
      <c r="G41" s="36">
        <v>1368</v>
      </c>
      <c r="H41" s="36">
        <v>1397</v>
      </c>
      <c r="I41" s="36">
        <v>474</v>
      </c>
      <c r="J41" s="36">
        <v>197</v>
      </c>
      <c r="K41" s="36">
        <v>309</v>
      </c>
      <c r="L41" s="36">
        <v>203</v>
      </c>
      <c r="M41" s="36">
        <v>99</v>
      </c>
      <c r="N41" s="36">
        <v>567</v>
      </c>
      <c r="O41" s="36">
        <v>596</v>
      </c>
      <c r="P41" s="36">
        <v>313</v>
      </c>
      <c r="Q41" s="36">
        <v>323</v>
      </c>
      <c r="R41" s="36">
        <v>299</v>
      </c>
      <c r="S41" s="36">
        <v>273</v>
      </c>
      <c r="T41" s="36">
        <v>187</v>
      </c>
      <c r="U41" s="36">
        <v>312</v>
      </c>
      <c r="V41" s="36">
        <v>468</v>
      </c>
      <c r="W41" s="36">
        <v>401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9460</v>
      </c>
      <c r="D45" s="52">
        <v>10232</v>
      </c>
      <c r="E45" s="52">
        <v>5630</v>
      </c>
      <c r="F45" s="52">
        <v>4230</v>
      </c>
      <c r="G45" s="52">
        <v>0</v>
      </c>
      <c r="H45" s="52">
        <v>0</v>
      </c>
      <c r="I45" s="52">
        <v>0</v>
      </c>
      <c r="J45" s="52">
        <v>0</v>
      </c>
      <c r="K45" s="52">
        <v>474</v>
      </c>
      <c r="L45" s="52">
        <v>5318</v>
      </c>
      <c r="M45" s="52">
        <v>8019</v>
      </c>
      <c r="N45" s="52">
        <v>7502</v>
      </c>
      <c r="O45" s="52">
        <v>7848</v>
      </c>
      <c r="P45" s="52">
        <v>219</v>
      </c>
      <c r="Q45" s="52">
        <v>3325</v>
      </c>
      <c r="R45" s="52">
        <v>3589</v>
      </c>
      <c r="S45" s="52">
        <v>3352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2037</v>
      </c>
      <c r="D48" s="52">
        <v>2017</v>
      </c>
      <c r="E48" s="52">
        <v>2737</v>
      </c>
      <c r="F48" s="52">
        <v>2488</v>
      </c>
      <c r="G48" s="52">
        <v>1590</v>
      </c>
      <c r="H48" s="52">
        <v>868</v>
      </c>
      <c r="I48" s="52">
        <v>539</v>
      </c>
      <c r="J48" s="52">
        <v>780</v>
      </c>
      <c r="K48" s="52">
        <v>1296</v>
      </c>
      <c r="L48" s="52">
        <v>744</v>
      </c>
      <c r="M48" s="52">
        <v>2187</v>
      </c>
      <c r="N48" s="52">
        <v>2545</v>
      </c>
      <c r="O48" s="52">
        <v>2979</v>
      </c>
      <c r="P48" s="52">
        <v>2851</v>
      </c>
      <c r="Q48" s="52">
        <v>1201</v>
      </c>
      <c r="R48" s="52">
        <v>3241</v>
      </c>
      <c r="S48" s="52">
        <v>3271</v>
      </c>
      <c r="T48" s="52">
        <v>2178</v>
      </c>
      <c r="U48" s="52">
        <v>614</v>
      </c>
      <c r="V48" s="52">
        <v>827</v>
      </c>
      <c r="W48" s="52">
        <v>687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6568</v>
      </c>
      <c r="D50" s="52">
        <f>RES_hhdet_in!D50-RES_hhdet_in_new!D50</f>
        <v>5798</v>
      </c>
      <c r="E50" s="52">
        <f>RES_hhdet_in!E50-RES_hhdet_in_new!E50</f>
        <v>7063</v>
      </c>
      <c r="F50" s="52">
        <f>RES_hhdet_in!F50-RES_hhdet_in_new!F50</f>
        <v>1938</v>
      </c>
      <c r="G50" s="52">
        <f>RES_hhdet_in!G50-RES_hhdet_in_new!G50</f>
        <v>1423</v>
      </c>
      <c r="H50" s="52">
        <f>RES_hhdet_in!H50-RES_hhdet_in_new!H50</f>
        <v>3681</v>
      </c>
      <c r="I50" s="52">
        <f>RES_hhdet_in!I50-RES_hhdet_in_new!I50</f>
        <v>5105</v>
      </c>
      <c r="J50" s="52">
        <f>RES_hhdet_in!J50-RES_hhdet_in_new!J50</f>
        <v>6584</v>
      </c>
      <c r="K50" s="52">
        <f>RES_hhdet_in!K50-RES_hhdet_in_new!K50</f>
        <v>4915</v>
      </c>
      <c r="L50" s="52">
        <f>RES_hhdet_in!L50-RES_hhdet_in_new!L50</f>
        <v>5508</v>
      </c>
      <c r="M50" s="52">
        <f>RES_hhdet_in!M50-RES_hhdet_in_new!M50</f>
        <v>5639</v>
      </c>
      <c r="N50" s="52">
        <f>RES_hhdet_in!N50-RES_hhdet_in_new!N50</f>
        <v>5658</v>
      </c>
      <c r="O50" s="52">
        <f>RES_hhdet_in!O50-RES_hhdet_in_new!O50</f>
        <v>5401</v>
      </c>
      <c r="P50" s="52">
        <f>RES_hhdet_in!P50-RES_hhdet_in_new!P50</f>
        <v>2794</v>
      </c>
      <c r="Q50" s="52">
        <f>RES_hhdet_in!Q50-RES_hhdet_in_new!Q50</f>
        <v>2651</v>
      </c>
      <c r="R50" s="52">
        <f>RES_hhdet_in!R50-RES_hhdet_in_new!R50</f>
        <v>2880</v>
      </c>
      <c r="S50" s="52">
        <f>RES_hhdet_in!S50-RES_hhdet_in_new!S50</f>
        <v>2704</v>
      </c>
      <c r="T50" s="52">
        <f>RES_hhdet_in!T50-RES_hhdet_in_new!T50</f>
        <v>3570</v>
      </c>
      <c r="U50" s="52">
        <f>RES_hhdet_in!U50-RES_hhdet_in_new!U50</f>
        <v>4230</v>
      </c>
      <c r="V50" s="52">
        <f>RES_hhdet_in!V50-RES_hhdet_in_new!V50</f>
        <v>3646</v>
      </c>
      <c r="W50" s="52">
        <f>RES_hhdet_in!W50-RES_hhdet_in_new!W50</f>
        <v>1269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3</v>
      </c>
      <c r="D51" s="52">
        <f>RES_hhdet_in!D51-RES_hhdet_in_new!D51</f>
        <v>3</v>
      </c>
      <c r="E51" s="52">
        <f>RES_hhdet_in!E51-RES_hhdet_in_new!E51</f>
        <v>10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5</v>
      </c>
      <c r="J51" s="52">
        <f>RES_hhdet_in!J51-RES_hhdet_in_new!J51</f>
        <v>1</v>
      </c>
      <c r="K51" s="52">
        <f>RES_hhdet_in!K51-RES_hhdet_in_new!K51</f>
        <v>10</v>
      </c>
      <c r="L51" s="52">
        <f>RES_hhdet_in!L51-RES_hhdet_in_new!L51</f>
        <v>2</v>
      </c>
      <c r="M51" s="52">
        <f>RES_hhdet_in!M51-RES_hhdet_in_new!M51</f>
        <v>1</v>
      </c>
      <c r="N51" s="52">
        <f>RES_hhdet_in!N51-RES_hhdet_in_new!N51</f>
        <v>10</v>
      </c>
      <c r="O51" s="52">
        <f>RES_hhdet_in!O51-RES_hhdet_in_new!O51</f>
        <v>8</v>
      </c>
      <c r="P51" s="52">
        <f>RES_hhdet_in!P51-RES_hhdet_in_new!P51</f>
        <v>4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13</v>
      </c>
      <c r="T51" s="52">
        <f>RES_hhdet_in!T51-RES_hhdet_in_new!T51</f>
        <v>6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11811</v>
      </c>
      <c r="D54" s="52">
        <f>RES_hhdet_in!D54-RES_hhdet_in_new!D54</f>
        <v>13372</v>
      </c>
      <c r="E54" s="52">
        <f>RES_hhdet_in!E54-RES_hhdet_in_new!E54</f>
        <v>7656</v>
      </c>
      <c r="F54" s="52">
        <f>RES_hhdet_in!F54-RES_hhdet_in_new!F54</f>
        <v>12113</v>
      </c>
      <c r="G54" s="52">
        <f>RES_hhdet_in!G54-RES_hhdet_in_new!G54</f>
        <v>9544</v>
      </c>
      <c r="H54" s="52">
        <f>RES_hhdet_in!H54-RES_hhdet_in_new!H54</f>
        <v>12314</v>
      </c>
      <c r="I54" s="52">
        <f>RES_hhdet_in!I54-RES_hhdet_in_new!I54</f>
        <v>1181</v>
      </c>
      <c r="J54" s="52">
        <f>RES_hhdet_in!J54-RES_hhdet_in_new!J54</f>
        <v>0</v>
      </c>
      <c r="K54" s="52">
        <f>RES_hhdet_in!K54-RES_hhdet_in_new!K54</f>
        <v>6474</v>
      </c>
      <c r="L54" s="52">
        <f>RES_hhdet_in!L54-RES_hhdet_in_new!L54</f>
        <v>8126</v>
      </c>
      <c r="M54" s="52">
        <f>RES_hhdet_in!M54-RES_hhdet_in_new!M54</f>
        <v>6412</v>
      </c>
      <c r="N54" s="52">
        <f>RES_hhdet_in!N54-RES_hhdet_in_new!N54</f>
        <v>3490</v>
      </c>
      <c r="O54" s="52">
        <f>RES_hhdet_in!O54-RES_hhdet_in_new!O54</f>
        <v>2340</v>
      </c>
      <c r="P54" s="52">
        <f>RES_hhdet_in!P54-RES_hhdet_in_new!P54</f>
        <v>762</v>
      </c>
      <c r="Q54" s="52">
        <f>RES_hhdet_in!Q54-RES_hhdet_in_new!Q54</f>
        <v>4009</v>
      </c>
      <c r="R54" s="52">
        <f>RES_hhdet_in!R54-RES_hhdet_in_new!R54</f>
        <v>4537</v>
      </c>
      <c r="S54" s="52">
        <f>RES_hhdet_in!S54-RES_hhdet_in_new!S54</f>
        <v>3393</v>
      </c>
      <c r="T54" s="52">
        <f>RES_hhdet_in!T54-RES_hhdet_in_new!T54</f>
        <v>2355</v>
      </c>
      <c r="U54" s="52">
        <f>RES_hhdet_in!U54-RES_hhdet_in_new!U54</f>
        <v>1242</v>
      </c>
      <c r="V54" s="52">
        <f>RES_hhdet_in!V54-RES_hhdet_in_new!V54</f>
        <v>2409</v>
      </c>
      <c r="W54" s="52">
        <f>RES_hhdet_in!W54-RES_hhdet_in_new!W54</f>
        <v>146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361</v>
      </c>
      <c r="D55" s="52">
        <f>RES_hhdet_in!D55-RES_hhdet_in_new!D55</f>
        <v>376</v>
      </c>
      <c r="E55" s="52">
        <f>RES_hhdet_in!E55-RES_hhdet_in_new!E55</f>
        <v>441</v>
      </c>
      <c r="F55" s="52">
        <f>RES_hhdet_in!F55-RES_hhdet_in_new!F55</f>
        <v>328</v>
      </c>
      <c r="G55" s="52">
        <f>RES_hhdet_in!G55-RES_hhdet_in_new!G55</f>
        <v>300</v>
      </c>
      <c r="H55" s="52">
        <f>RES_hhdet_in!H55-RES_hhdet_in_new!H55</f>
        <v>447</v>
      </c>
      <c r="I55" s="52">
        <f>RES_hhdet_in!I55-RES_hhdet_in_new!I55</f>
        <v>121</v>
      </c>
      <c r="J55" s="52">
        <f>RES_hhdet_in!J55-RES_hhdet_in_new!J55</f>
        <v>0</v>
      </c>
      <c r="K55" s="52">
        <f>RES_hhdet_in!K55-RES_hhdet_in_new!K55</f>
        <v>690</v>
      </c>
      <c r="L55" s="52">
        <f>RES_hhdet_in!L55-RES_hhdet_in_new!L55</f>
        <v>710</v>
      </c>
      <c r="M55" s="52">
        <f>RES_hhdet_in!M55-RES_hhdet_in_new!M55</f>
        <v>900</v>
      </c>
      <c r="N55" s="52">
        <f>RES_hhdet_in!N55-RES_hhdet_in_new!N55</f>
        <v>422</v>
      </c>
      <c r="O55" s="52">
        <f>RES_hhdet_in!O55-RES_hhdet_in_new!O55</f>
        <v>369</v>
      </c>
      <c r="P55" s="52">
        <f>RES_hhdet_in!P55-RES_hhdet_in_new!P55</f>
        <v>168</v>
      </c>
      <c r="Q55" s="52">
        <f>RES_hhdet_in!Q55-RES_hhdet_in_new!Q55</f>
        <v>948</v>
      </c>
      <c r="R55" s="52">
        <f>RES_hhdet_in!R55-RES_hhdet_in_new!R55</f>
        <v>892</v>
      </c>
      <c r="S55" s="52">
        <f>RES_hhdet_in!S55-RES_hhdet_in_new!S55</f>
        <v>668</v>
      </c>
      <c r="T55" s="52">
        <f>RES_hhdet_in!T55-RES_hhdet_in_new!T55</f>
        <v>564</v>
      </c>
      <c r="U55" s="52">
        <f>RES_hhdet_in!U55-RES_hhdet_in_new!U55</f>
        <v>346</v>
      </c>
      <c r="V55" s="52">
        <f>RES_hhdet_in!V55-RES_hhdet_in_new!V55</f>
        <v>400</v>
      </c>
      <c r="W55" s="52">
        <f>RES_hhdet_in!W55-RES_hhdet_in_new!W55</f>
        <v>27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12530</v>
      </c>
      <c r="D59" s="52">
        <v>11645</v>
      </c>
      <c r="E59" s="52">
        <v>10436</v>
      </c>
      <c r="F59" s="52">
        <v>8370</v>
      </c>
      <c r="G59" s="52">
        <v>6045</v>
      </c>
      <c r="H59" s="52">
        <v>8525</v>
      </c>
      <c r="I59" s="52">
        <v>2572</v>
      </c>
      <c r="J59" s="52">
        <v>3549</v>
      </c>
      <c r="K59" s="52">
        <v>5973</v>
      </c>
      <c r="L59" s="52">
        <v>6402</v>
      </c>
      <c r="M59" s="52">
        <v>4871</v>
      </c>
      <c r="N59" s="52">
        <v>2588</v>
      </c>
      <c r="O59" s="52">
        <v>2673</v>
      </c>
      <c r="P59" s="52">
        <v>540</v>
      </c>
      <c r="Q59" s="52">
        <v>2458</v>
      </c>
      <c r="R59" s="52">
        <v>3415</v>
      </c>
      <c r="S59" s="52">
        <v>3395</v>
      </c>
      <c r="T59" s="52">
        <v>2612</v>
      </c>
      <c r="U59" s="52">
        <v>1521</v>
      </c>
      <c r="V59" s="52">
        <v>1188</v>
      </c>
      <c r="W59" s="52">
        <v>872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13911</v>
      </c>
      <c r="D60" s="36">
        <v>15628</v>
      </c>
      <c r="E60" s="36">
        <v>12644</v>
      </c>
      <c r="F60" s="36">
        <v>14412</v>
      </c>
      <c r="G60" s="36">
        <v>11759</v>
      </c>
      <c r="H60" s="36">
        <v>13572</v>
      </c>
      <c r="I60" s="36">
        <v>2749</v>
      </c>
      <c r="J60" s="36">
        <v>2055</v>
      </c>
      <c r="K60" s="36">
        <v>5642</v>
      </c>
      <c r="L60" s="36">
        <v>7246</v>
      </c>
      <c r="M60" s="36">
        <v>7425</v>
      </c>
      <c r="N60" s="36">
        <v>7085</v>
      </c>
      <c r="O60" s="36">
        <v>5643</v>
      </c>
      <c r="P60" s="36">
        <v>1079</v>
      </c>
      <c r="Q60" s="36">
        <v>3409</v>
      </c>
      <c r="R60" s="36">
        <v>4080</v>
      </c>
      <c r="S60" s="36">
        <v>5851</v>
      </c>
      <c r="T60" s="36">
        <v>4901</v>
      </c>
      <c r="U60" s="36">
        <v>3124</v>
      </c>
      <c r="V60" s="36">
        <v>3264</v>
      </c>
      <c r="W60" s="36">
        <v>2171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13851</v>
      </c>
      <c r="D64" s="52">
        <v>19976</v>
      </c>
      <c r="E64" s="52">
        <v>21903</v>
      </c>
      <c r="F64" s="52">
        <v>23473</v>
      </c>
      <c r="G64" s="52">
        <v>25148</v>
      </c>
      <c r="H64" s="52">
        <v>26039</v>
      </c>
      <c r="I64" s="52">
        <v>24580</v>
      </c>
      <c r="J64" s="52">
        <v>29370</v>
      </c>
      <c r="K64" s="52">
        <v>22662</v>
      </c>
      <c r="L64" s="52">
        <v>21153</v>
      </c>
      <c r="M64" s="52">
        <v>17786</v>
      </c>
      <c r="N64" s="52">
        <v>20328</v>
      </c>
      <c r="O64" s="52">
        <v>18358</v>
      </c>
      <c r="P64" s="52">
        <v>4174</v>
      </c>
      <c r="Q64" s="52">
        <v>8443</v>
      </c>
      <c r="R64" s="52">
        <v>17437</v>
      </c>
      <c r="S64" s="52">
        <v>27843</v>
      </c>
      <c r="T64" s="52">
        <v>29103</v>
      </c>
      <c r="U64" s="52">
        <v>29618</v>
      </c>
      <c r="V64" s="52">
        <v>28700</v>
      </c>
      <c r="W64" s="52">
        <v>27649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3204</v>
      </c>
      <c r="D67" s="52">
        <v>3207</v>
      </c>
      <c r="E67" s="52">
        <v>4614</v>
      </c>
      <c r="F67" s="52">
        <v>6375</v>
      </c>
      <c r="G67" s="52">
        <v>6747</v>
      </c>
      <c r="H67" s="52">
        <v>9866</v>
      </c>
      <c r="I67" s="52">
        <v>10908</v>
      </c>
      <c r="J67" s="52">
        <v>9723</v>
      </c>
      <c r="K67" s="52">
        <v>13043</v>
      </c>
      <c r="L67" s="52">
        <v>8980</v>
      </c>
      <c r="M67" s="52">
        <v>8657</v>
      </c>
      <c r="N67" s="52">
        <v>6755</v>
      </c>
      <c r="O67" s="52">
        <v>10740</v>
      </c>
      <c r="P67" s="52">
        <v>9040</v>
      </c>
      <c r="Q67" s="52">
        <v>9324</v>
      </c>
      <c r="R67" s="52">
        <v>11039</v>
      </c>
      <c r="S67" s="52">
        <v>15838</v>
      </c>
      <c r="T67" s="52">
        <v>16810</v>
      </c>
      <c r="U67" s="52">
        <v>18205</v>
      </c>
      <c r="V67" s="52">
        <v>18273</v>
      </c>
      <c r="W67" s="52">
        <v>19832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15761</v>
      </c>
      <c r="D69" s="52">
        <f>RES_hhdet_in!D69-RES_hhdet_in_new!D69</f>
        <v>18570</v>
      </c>
      <c r="E69" s="52">
        <f>RES_hhdet_in!E69-RES_hhdet_in_new!E69</f>
        <v>22061</v>
      </c>
      <c r="F69" s="52">
        <f>RES_hhdet_in!F69-RES_hhdet_in_new!F69</f>
        <v>20503</v>
      </c>
      <c r="G69" s="52">
        <f>RES_hhdet_in!G69-RES_hhdet_in_new!G69</f>
        <v>24875</v>
      </c>
      <c r="H69" s="52">
        <f>RES_hhdet_in!H69-RES_hhdet_in_new!H69</f>
        <v>25836</v>
      </c>
      <c r="I69" s="52">
        <f>RES_hhdet_in!I69-RES_hhdet_in_new!I69</f>
        <v>26646</v>
      </c>
      <c r="J69" s="52">
        <f>RES_hhdet_in!J69-RES_hhdet_in_new!J69</f>
        <v>28256</v>
      </c>
      <c r="K69" s="52">
        <f>RES_hhdet_in!K69-RES_hhdet_in_new!K69</f>
        <v>23895</v>
      </c>
      <c r="L69" s="52">
        <f>RES_hhdet_in!L69-RES_hhdet_in_new!L69</f>
        <v>22046</v>
      </c>
      <c r="M69" s="52">
        <f>RES_hhdet_in!M69-RES_hhdet_in_new!M69</f>
        <v>18689</v>
      </c>
      <c r="N69" s="52">
        <f>RES_hhdet_in!N69-RES_hhdet_in_new!N69</f>
        <v>20934</v>
      </c>
      <c r="O69" s="52">
        <f>RES_hhdet_in!O69-RES_hhdet_in_new!O69</f>
        <v>18419</v>
      </c>
      <c r="P69" s="52">
        <f>RES_hhdet_in!P69-RES_hhdet_in_new!P69</f>
        <v>5049</v>
      </c>
      <c r="Q69" s="52">
        <f>RES_hhdet_in!Q69-RES_hhdet_in_new!Q69</f>
        <v>8565</v>
      </c>
      <c r="R69" s="52">
        <f>RES_hhdet_in!R69-RES_hhdet_in_new!R69</f>
        <v>18320</v>
      </c>
      <c r="S69" s="52">
        <f>RES_hhdet_in!S69-RES_hhdet_in_new!S69</f>
        <v>27064</v>
      </c>
      <c r="T69" s="52">
        <f>RES_hhdet_in!T69-RES_hhdet_in_new!T69</f>
        <v>28774</v>
      </c>
      <c r="U69" s="52">
        <f>RES_hhdet_in!U69-RES_hhdet_in_new!U69</f>
        <v>29361</v>
      </c>
      <c r="V69" s="52">
        <f>RES_hhdet_in!V69-RES_hhdet_in_new!V69</f>
        <v>31482</v>
      </c>
      <c r="W69" s="52">
        <f>RES_hhdet_in!W69-RES_hhdet_in_new!W69</f>
        <v>26609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7</v>
      </c>
      <c r="D70" s="52">
        <f>RES_hhdet_in!D70-RES_hhdet_in_new!D70</f>
        <v>5</v>
      </c>
      <c r="E70" s="52">
        <f>RES_hhdet_in!E70-RES_hhdet_in_new!E70</f>
        <v>23</v>
      </c>
      <c r="F70" s="52">
        <f>RES_hhdet_in!F70-RES_hhdet_in_new!F70</f>
        <v>3</v>
      </c>
      <c r="G70" s="52">
        <f>RES_hhdet_in!G70-RES_hhdet_in_new!G70</f>
        <v>13</v>
      </c>
      <c r="H70" s="52">
        <f>RES_hhdet_in!H70-RES_hhdet_in_new!H70</f>
        <v>13</v>
      </c>
      <c r="I70" s="52">
        <f>RES_hhdet_in!I70-RES_hhdet_in_new!I70</f>
        <v>27</v>
      </c>
      <c r="J70" s="52">
        <f>RES_hhdet_in!J70-RES_hhdet_in_new!J70</f>
        <v>31</v>
      </c>
      <c r="K70" s="52">
        <f>RES_hhdet_in!K70-RES_hhdet_in_new!K70</f>
        <v>35</v>
      </c>
      <c r="L70" s="52">
        <f>RES_hhdet_in!L70-RES_hhdet_in_new!L70</f>
        <v>27</v>
      </c>
      <c r="M70" s="52">
        <f>RES_hhdet_in!M70-RES_hhdet_in_new!M70</f>
        <v>39</v>
      </c>
      <c r="N70" s="52">
        <f>RES_hhdet_in!N70-RES_hhdet_in_new!N70</f>
        <v>37</v>
      </c>
      <c r="O70" s="52">
        <f>RES_hhdet_in!O70-RES_hhdet_in_new!O70</f>
        <v>50</v>
      </c>
      <c r="P70" s="52">
        <f>RES_hhdet_in!P70-RES_hhdet_in_new!P70</f>
        <v>32</v>
      </c>
      <c r="Q70" s="52">
        <f>RES_hhdet_in!Q70-RES_hhdet_in_new!Q70</f>
        <v>13</v>
      </c>
      <c r="R70" s="52">
        <f>RES_hhdet_in!R70-RES_hhdet_in_new!R70</f>
        <v>44</v>
      </c>
      <c r="S70" s="52">
        <f>RES_hhdet_in!S70-RES_hhdet_in_new!S70</f>
        <v>68</v>
      </c>
      <c r="T70" s="52">
        <f>RES_hhdet_in!T70-RES_hhdet_in_new!T70</f>
        <v>60</v>
      </c>
      <c r="U70" s="52">
        <f>RES_hhdet_in!U70-RES_hhdet_in_new!U70</f>
        <v>68</v>
      </c>
      <c r="V70" s="52">
        <f>RES_hhdet_in!V70-RES_hhdet_in_new!V70</f>
        <v>59</v>
      </c>
      <c r="W70" s="52">
        <f>RES_hhdet_in!W70-RES_hhdet_in_new!W70</f>
        <v>28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1755</v>
      </c>
      <c r="E73" s="52">
        <f>RES_hhdet_in!E73-RES_hhdet_in_new!E73</f>
        <v>935</v>
      </c>
      <c r="F73" s="52">
        <f>RES_hhdet_in!F73-RES_hhdet_in_new!F73</f>
        <v>4061</v>
      </c>
      <c r="G73" s="52">
        <f>RES_hhdet_in!G73-RES_hhdet_in_new!G73</f>
        <v>1505</v>
      </c>
      <c r="H73" s="52">
        <f>RES_hhdet_in!H73-RES_hhdet_in_new!H73</f>
        <v>1618</v>
      </c>
      <c r="I73" s="52">
        <f>RES_hhdet_in!I73-RES_hhdet_in_new!I73</f>
        <v>0</v>
      </c>
      <c r="J73" s="52">
        <f>RES_hhdet_in!J73-RES_hhdet_in_new!J73</f>
        <v>1541</v>
      </c>
      <c r="K73" s="52">
        <f>RES_hhdet_in!K73-RES_hhdet_in_new!K73</f>
        <v>0</v>
      </c>
      <c r="L73" s="52">
        <f>RES_hhdet_in!L73-RES_hhdet_in_new!L73</f>
        <v>704</v>
      </c>
      <c r="M73" s="52">
        <f>RES_hhdet_in!M73-RES_hhdet_in_new!M73</f>
        <v>1264</v>
      </c>
      <c r="N73" s="52">
        <f>RES_hhdet_in!N73-RES_hhdet_in_new!N73</f>
        <v>1876</v>
      </c>
      <c r="O73" s="52">
        <f>RES_hhdet_in!O73-RES_hhdet_in_new!O73</f>
        <v>1154</v>
      </c>
      <c r="P73" s="52">
        <f>RES_hhdet_in!P73-RES_hhdet_in_new!P73</f>
        <v>251</v>
      </c>
      <c r="Q73" s="52">
        <f>RES_hhdet_in!Q73-RES_hhdet_in_new!Q73</f>
        <v>571</v>
      </c>
      <c r="R73" s="52">
        <f>RES_hhdet_in!R73-RES_hhdet_in_new!R73</f>
        <v>293</v>
      </c>
      <c r="S73" s="52">
        <f>RES_hhdet_in!S73-RES_hhdet_in_new!S73</f>
        <v>1393</v>
      </c>
      <c r="T73" s="52">
        <f>RES_hhdet_in!T73-RES_hhdet_in_new!T73</f>
        <v>1364</v>
      </c>
      <c r="U73" s="52">
        <f>RES_hhdet_in!U73-RES_hhdet_in_new!U73</f>
        <v>1407</v>
      </c>
      <c r="V73" s="52">
        <f>RES_hhdet_in!V73-RES_hhdet_in_new!V73</f>
        <v>1</v>
      </c>
      <c r="W73" s="52">
        <f>RES_hhdet_in!W73-RES_hhdet_in_new!W73</f>
        <v>1110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49</v>
      </c>
      <c r="E74" s="52">
        <f>RES_hhdet_in!E74-RES_hhdet_in_new!E74</f>
        <v>54</v>
      </c>
      <c r="F74" s="52">
        <f>RES_hhdet_in!F74-RES_hhdet_in_new!F74</f>
        <v>110</v>
      </c>
      <c r="G74" s="52">
        <f>RES_hhdet_in!G74-RES_hhdet_in_new!G74</f>
        <v>47</v>
      </c>
      <c r="H74" s="52">
        <f>RES_hhdet_in!H74-RES_hhdet_in_new!H74</f>
        <v>58</v>
      </c>
      <c r="I74" s="52">
        <f>RES_hhdet_in!I74-RES_hhdet_in_new!I74</f>
        <v>0</v>
      </c>
      <c r="J74" s="52">
        <f>RES_hhdet_in!J74-RES_hhdet_in_new!J74</f>
        <v>168</v>
      </c>
      <c r="K74" s="52">
        <f>RES_hhdet_in!K74-RES_hhdet_in_new!K74</f>
        <v>0</v>
      </c>
      <c r="L74" s="52">
        <f>RES_hhdet_in!L74-RES_hhdet_in_new!L74</f>
        <v>61</v>
      </c>
      <c r="M74" s="52">
        <f>RES_hhdet_in!M74-RES_hhdet_in_new!M74</f>
        <v>178</v>
      </c>
      <c r="N74" s="52">
        <f>RES_hhdet_in!N74-RES_hhdet_in_new!N74</f>
        <v>228</v>
      </c>
      <c r="O74" s="52">
        <f>RES_hhdet_in!O74-RES_hhdet_in_new!O74</f>
        <v>183</v>
      </c>
      <c r="P74" s="52">
        <f>RES_hhdet_in!P74-RES_hhdet_in_new!P74</f>
        <v>55</v>
      </c>
      <c r="Q74" s="52">
        <f>RES_hhdet_in!Q74-RES_hhdet_in_new!Q74</f>
        <v>135</v>
      </c>
      <c r="R74" s="52">
        <f>RES_hhdet_in!R74-RES_hhdet_in_new!R74</f>
        <v>57</v>
      </c>
      <c r="S74" s="52">
        <f>RES_hhdet_in!S74-RES_hhdet_in_new!S74</f>
        <v>277</v>
      </c>
      <c r="T74" s="52">
        <f>RES_hhdet_in!T74-RES_hhdet_in_new!T74</f>
        <v>330</v>
      </c>
      <c r="U74" s="52">
        <f>RES_hhdet_in!U74-RES_hhdet_in_new!U74</f>
        <v>398</v>
      </c>
      <c r="V74" s="52">
        <f>RES_hhdet_in!V74-RES_hhdet_in_new!V74</f>
        <v>0</v>
      </c>
      <c r="W74" s="52">
        <f>RES_hhdet_in!W74-RES_hhdet_in_new!W74</f>
        <v>229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50329</v>
      </c>
      <c r="D78" s="52">
        <v>46289</v>
      </c>
      <c r="E78" s="52">
        <v>49047</v>
      </c>
      <c r="F78" s="52">
        <v>45553</v>
      </c>
      <c r="G78" s="52">
        <v>39414</v>
      </c>
      <c r="H78" s="52">
        <v>44181</v>
      </c>
      <c r="I78" s="52">
        <v>41015</v>
      </c>
      <c r="J78" s="52">
        <v>31343</v>
      </c>
      <c r="K78" s="52">
        <v>64531</v>
      </c>
      <c r="L78" s="52">
        <v>53115</v>
      </c>
      <c r="M78" s="52">
        <v>47946</v>
      </c>
      <c r="N78" s="52">
        <v>49136</v>
      </c>
      <c r="O78" s="52">
        <v>48875</v>
      </c>
      <c r="P78" s="52">
        <v>29326</v>
      </c>
      <c r="Q78" s="52">
        <v>33516</v>
      </c>
      <c r="R78" s="52">
        <v>42048</v>
      </c>
      <c r="S78" s="52">
        <v>50913</v>
      </c>
      <c r="T78" s="52">
        <v>45682</v>
      </c>
      <c r="U78" s="52">
        <v>39727</v>
      </c>
      <c r="V78" s="52">
        <v>40200</v>
      </c>
      <c r="W78" s="52">
        <v>44031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83485</v>
      </c>
      <c r="D79" s="36">
        <v>73680</v>
      </c>
      <c r="E79" s="36">
        <v>64538</v>
      </c>
      <c r="F79" s="36">
        <v>62698</v>
      </c>
      <c r="G79" s="36">
        <v>1293</v>
      </c>
      <c r="H79" s="36">
        <v>3781</v>
      </c>
      <c r="I79" s="36">
        <v>60566</v>
      </c>
      <c r="J79" s="36">
        <v>2943</v>
      </c>
      <c r="K79" s="36">
        <v>50536</v>
      </c>
      <c r="L79" s="36">
        <v>44661</v>
      </c>
      <c r="M79" s="36">
        <v>37007</v>
      </c>
      <c r="N79" s="36">
        <v>34662</v>
      </c>
      <c r="O79" s="36">
        <v>34303</v>
      </c>
      <c r="P79" s="36">
        <v>189</v>
      </c>
      <c r="Q79" s="36">
        <v>660</v>
      </c>
      <c r="R79" s="36">
        <v>1737</v>
      </c>
      <c r="S79" s="36">
        <v>2945</v>
      </c>
      <c r="T79" s="36">
        <v>7735</v>
      </c>
      <c r="U79" s="36">
        <v>14921</v>
      </c>
      <c r="V79" s="36">
        <v>15442</v>
      </c>
      <c r="W79" s="36">
        <v>13187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34307</v>
      </c>
      <c r="D83" s="52">
        <v>44217</v>
      </c>
      <c r="E83" s="52">
        <v>44713</v>
      </c>
      <c r="F83" s="52">
        <v>43407</v>
      </c>
      <c r="G83" s="52">
        <v>50697</v>
      </c>
      <c r="H83" s="52">
        <v>51765</v>
      </c>
      <c r="I83" s="52">
        <v>56175</v>
      </c>
      <c r="J83" s="52">
        <v>53919</v>
      </c>
      <c r="K83" s="52">
        <v>60091</v>
      </c>
      <c r="L83" s="52">
        <v>67797</v>
      </c>
      <c r="M83" s="52">
        <v>77493</v>
      </c>
      <c r="N83" s="52">
        <v>86504</v>
      </c>
      <c r="O83" s="52">
        <v>76316</v>
      </c>
      <c r="P83" s="52">
        <v>21324</v>
      </c>
      <c r="Q83" s="52">
        <v>27528</v>
      </c>
      <c r="R83" s="52">
        <v>24958</v>
      </c>
      <c r="S83" s="52">
        <v>41735</v>
      </c>
      <c r="T83" s="52">
        <v>38516</v>
      </c>
      <c r="U83" s="52">
        <v>45414</v>
      </c>
      <c r="V83" s="52">
        <v>55062</v>
      </c>
      <c r="W83" s="52">
        <v>53418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7434</v>
      </c>
      <c r="D86" s="52">
        <v>7430</v>
      </c>
      <c r="E86" s="52">
        <v>10768</v>
      </c>
      <c r="F86" s="52">
        <v>13599</v>
      </c>
      <c r="G86" s="52">
        <v>13210</v>
      </c>
      <c r="H86" s="52">
        <v>19678</v>
      </c>
      <c r="I86" s="52">
        <v>22032</v>
      </c>
      <c r="J86" s="52">
        <v>21938</v>
      </c>
      <c r="K86" s="52">
        <v>25476</v>
      </c>
      <c r="L86" s="52">
        <v>22941</v>
      </c>
      <c r="M86" s="52">
        <v>25378</v>
      </c>
      <c r="N86" s="52">
        <v>25516</v>
      </c>
      <c r="O86" s="52">
        <v>35994</v>
      </c>
      <c r="P86" s="52">
        <v>31291</v>
      </c>
      <c r="Q86" s="52">
        <v>36979</v>
      </c>
      <c r="R86" s="52">
        <v>33483</v>
      </c>
      <c r="S86" s="52">
        <v>29898</v>
      </c>
      <c r="T86" s="52">
        <v>31030</v>
      </c>
      <c r="U86" s="52">
        <v>29968</v>
      </c>
      <c r="V86" s="52">
        <v>34742</v>
      </c>
      <c r="W86" s="52">
        <v>40271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8944</v>
      </c>
      <c r="D88" s="52">
        <f>RES_hhdet_in!D88-RES_hhdet_in_new!D88</f>
        <v>11566</v>
      </c>
      <c r="E88" s="52">
        <f>RES_hhdet_in!E88-RES_hhdet_in_new!E88</f>
        <v>12814</v>
      </c>
      <c r="F88" s="52">
        <f>RES_hhdet_in!F88-RES_hhdet_in_new!F88</f>
        <v>10765</v>
      </c>
      <c r="G88" s="52">
        <f>RES_hhdet_in!G88-RES_hhdet_in_new!G88</f>
        <v>11041</v>
      </c>
      <c r="H88" s="52">
        <f>RES_hhdet_in!H88-RES_hhdet_in_new!H88</f>
        <v>10697</v>
      </c>
      <c r="I88" s="52">
        <f>RES_hhdet_in!I88-RES_hhdet_in_new!I88</f>
        <v>16009</v>
      </c>
      <c r="J88" s="52">
        <f>RES_hhdet_in!J88-RES_hhdet_in_new!J88</f>
        <v>20699</v>
      </c>
      <c r="K88" s="52">
        <f>RES_hhdet_in!K88-RES_hhdet_in_new!K88</f>
        <v>23821</v>
      </c>
      <c r="L88" s="52">
        <f>RES_hhdet_in!L88-RES_hhdet_in_new!L88</f>
        <v>24151</v>
      </c>
      <c r="M88" s="52">
        <f>RES_hhdet_in!M88-RES_hhdet_in_new!M88</f>
        <v>26408</v>
      </c>
      <c r="N88" s="52">
        <f>RES_hhdet_in!N88-RES_hhdet_in_new!N88</f>
        <v>24840</v>
      </c>
      <c r="O88" s="52">
        <f>RES_hhdet_in!O88-RES_hhdet_in_new!O88</f>
        <v>21692</v>
      </c>
      <c r="P88" s="52">
        <f>RES_hhdet_in!P88-RES_hhdet_in_new!P88</f>
        <v>4947</v>
      </c>
      <c r="Q88" s="52">
        <f>RES_hhdet_in!Q88-RES_hhdet_in_new!Q88</f>
        <v>7296</v>
      </c>
      <c r="R88" s="52">
        <f>RES_hhdet_in!R88-RES_hhdet_in_new!R88</f>
        <v>9437</v>
      </c>
      <c r="S88" s="52">
        <f>RES_hhdet_in!S88-RES_hhdet_in_new!S88</f>
        <v>15831</v>
      </c>
      <c r="T88" s="52">
        <f>RES_hhdet_in!T88-RES_hhdet_in_new!T88</f>
        <v>15501</v>
      </c>
      <c r="U88" s="52">
        <f>RES_hhdet_in!U88-RES_hhdet_in_new!U88</f>
        <v>14107</v>
      </c>
      <c r="V88" s="52">
        <f>RES_hhdet_in!V88-RES_hhdet_in_new!V88</f>
        <v>11268</v>
      </c>
      <c r="W88" s="52">
        <f>RES_hhdet_in!W88-RES_hhdet_in_new!W88</f>
        <v>9602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5</v>
      </c>
      <c r="D89" s="52">
        <f>RES_hhdet_in!D89-RES_hhdet_in_new!D89</f>
        <v>2</v>
      </c>
      <c r="E89" s="52">
        <f>RES_hhdet_in!E89-RES_hhdet_in_new!E89</f>
        <v>15</v>
      </c>
      <c r="F89" s="52">
        <f>RES_hhdet_in!F89-RES_hhdet_in_new!F89</f>
        <v>0</v>
      </c>
      <c r="G89" s="52">
        <f>RES_hhdet_in!G89-RES_hhdet_in_new!G89</f>
        <v>3</v>
      </c>
      <c r="H89" s="52">
        <f>RES_hhdet_in!H89-RES_hhdet_in_new!H89</f>
        <v>4</v>
      </c>
      <c r="I89" s="52">
        <f>RES_hhdet_in!I89-RES_hhdet_in_new!I89</f>
        <v>22</v>
      </c>
      <c r="J89" s="52">
        <f>RES_hhdet_in!J89-RES_hhdet_in_new!J89</f>
        <v>9</v>
      </c>
      <c r="K89" s="52">
        <f>RES_hhdet_in!K89-RES_hhdet_in_new!K89</f>
        <v>29</v>
      </c>
      <c r="L89" s="52">
        <f>RES_hhdet_in!L89-RES_hhdet_in_new!L89</f>
        <v>25</v>
      </c>
      <c r="M89" s="52">
        <f>RES_hhdet_in!M89-RES_hhdet_in_new!M89</f>
        <v>36</v>
      </c>
      <c r="N89" s="52">
        <f>RES_hhdet_in!N89-RES_hhdet_in_new!N89</f>
        <v>33</v>
      </c>
      <c r="O89" s="52">
        <f>RES_hhdet_in!O89-RES_hhdet_in_new!O89</f>
        <v>32</v>
      </c>
      <c r="P89" s="52">
        <f>RES_hhdet_in!P89-RES_hhdet_in_new!P89</f>
        <v>23</v>
      </c>
      <c r="Q89" s="52">
        <f>RES_hhdet_in!Q89-RES_hhdet_in_new!Q89</f>
        <v>9</v>
      </c>
      <c r="R89" s="52">
        <f>RES_hhdet_in!R89-RES_hhdet_in_new!R89</f>
        <v>20</v>
      </c>
      <c r="S89" s="52">
        <f>RES_hhdet_in!S89-RES_hhdet_in_new!S89</f>
        <v>0</v>
      </c>
      <c r="T89" s="52">
        <f>RES_hhdet_in!T89-RES_hhdet_in_new!T89</f>
        <v>15</v>
      </c>
      <c r="U89" s="52">
        <f>RES_hhdet_in!U89-RES_hhdet_in_new!U89</f>
        <v>10</v>
      </c>
      <c r="V89" s="52">
        <f>RES_hhdet_in!V89-RES_hhdet_in_new!V89</f>
        <v>27</v>
      </c>
      <c r="W89" s="52">
        <f>RES_hhdet_in!W89-RES_hhdet_in_new!W89</f>
        <v>7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3749</v>
      </c>
      <c r="D92" s="52">
        <f>RES_hhdet_in!D92-RES_hhdet_in_new!D92</f>
        <v>4309</v>
      </c>
      <c r="E92" s="52">
        <f>RES_hhdet_in!E92-RES_hhdet_in_new!E92</f>
        <v>4394</v>
      </c>
      <c r="F92" s="52">
        <f>RES_hhdet_in!F92-RES_hhdet_in_new!F92</f>
        <v>3907</v>
      </c>
      <c r="G92" s="52">
        <f>RES_hhdet_in!G92-RES_hhdet_in_new!G92</f>
        <v>3885</v>
      </c>
      <c r="H92" s="52">
        <f>RES_hhdet_in!H92-RES_hhdet_in_new!H92</f>
        <v>5003</v>
      </c>
      <c r="I92" s="52">
        <f>RES_hhdet_in!I92-RES_hhdet_in_new!I92</f>
        <v>3300</v>
      </c>
      <c r="J92" s="52">
        <f>RES_hhdet_in!J92-RES_hhdet_in_new!J92</f>
        <v>3239</v>
      </c>
      <c r="K92" s="52">
        <f>RES_hhdet_in!K92-RES_hhdet_in_new!K92</f>
        <v>4384</v>
      </c>
      <c r="L92" s="52">
        <f>RES_hhdet_in!L92-RES_hhdet_in_new!L92</f>
        <v>4409</v>
      </c>
      <c r="M92" s="52">
        <f>RES_hhdet_in!M92-RES_hhdet_in_new!M92</f>
        <v>4205</v>
      </c>
      <c r="N92" s="52">
        <f>RES_hhdet_in!N92-RES_hhdet_in_new!N92</f>
        <v>2421</v>
      </c>
      <c r="O92" s="52">
        <f>RES_hhdet_in!O92-RES_hhdet_in_new!O92</f>
        <v>3041</v>
      </c>
      <c r="P92" s="52">
        <f>RES_hhdet_in!P92-RES_hhdet_in_new!P92</f>
        <v>2289</v>
      </c>
      <c r="Q92" s="52">
        <f>RES_hhdet_in!Q92-RES_hhdet_in_new!Q92</f>
        <v>3508</v>
      </c>
      <c r="R92" s="52">
        <f>RES_hhdet_in!R92-RES_hhdet_in_new!R92</f>
        <v>3727</v>
      </c>
      <c r="S92" s="52">
        <f>RES_hhdet_in!S92-RES_hhdet_in_new!S92</f>
        <v>3761</v>
      </c>
      <c r="T92" s="52">
        <f>RES_hhdet_in!T92-RES_hhdet_in_new!T92</f>
        <v>3224</v>
      </c>
      <c r="U92" s="52">
        <f>RES_hhdet_in!U92-RES_hhdet_in_new!U92</f>
        <v>3018</v>
      </c>
      <c r="V92" s="52">
        <f>RES_hhdet_in!V92-RES_hhdet_in_new!V92</f>
        <v>2362</v>
      </c>
      <c r="W92" s="52">
        <f>RES_hhdet_in!W92-RES_hhdet_in_new!W92</f>
        <v>2370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2</v>
      </c>
      <c r="D93" s="52">
        <f>RES_hhdet_in!D93-RES_hhdet_in_new!D93</f>
        <v>0</v>
      </c>
      <c r="E93" s="52">
        <f>RES_hhdet_in!E93-RES_hhdet_in_new!E93</f>
        <v>4</v>
      </c>
      <c r="F93" s="52">
        <f>RES_hhdet_in!F93-RES_hhdet_in_new!F93</f>
        <v>0</v>
      </c>
      <c r="G93" s="52">
        <f>RES_hhdet_in!G93-RES_hhdet_in_new!G93</f>
        <v>2</v>
      </c>
      <c r="H93" s="52">
        <f>RES_hhdet_in!H93-RES_hhdet_in_new!H93</f>
        <v>2</v>
      </c>
      <c r="I93" s="52">
        <f>RES_hhdet_in!I93-RES_hhdet_in_new!I93</f>
        <v>2</v>
      </c>
      <c r="J93" s="52">
        <f>RES_hhdet_in!J93-RES_hhdet_in_new!J93</f>
        <v>3</v>
      </c>
      <c r="K93" s="52">
        <f>RES_hhdet_in!K93-RES_hhdet_in_new!K93</f>
        <v>7</v>
      </c>
      <c r="L93" s="52">
        <f>RES_hhdet_in!L93-RES_hhdet_in_new!L93</f>
        <v>2</v>
      </c>
      <c r="M93" s="52">
        <f>RES_hhdet_in!M93-RES_hhdet_in_new!M93</f>
        <v>3</v>
      </c>
      <c r="N93" s="52">
        <f>RES_hhdet_in!N93-RES_hhdet_in_new!N93</f>
        <v>2</v>
      </c>
      <c r="O93" s="52">
        <f>RES_hhdet_in!O93-RES_hhdet_in_new!O93</f>
        <v>8</v>
      </c>
      <c r="P93" s="52">
        <f>RES_hhdet_in!P93-RES_hhdet_in_new!P93</f>
        <v>0</v>
      </c>
      <c r="Q93" s="52">
        <f>RES_hhdet_in!Q93-RES_hhdet_in_new!Q93</f>
        <v>7</v>
      </c>
      <c r="R93" s="52">
        <f>RES_hhdet_in!R93-RES_hhdet_in_new!R93</f>
        <v>7</v>
      </c>
      <c r="S93" s="52">
        <f>RES_hhdet_in!S93-RES_hhdet_in_new!S93</f>
        <v>6</v>
      </c>
      <c r="T93" s="52">
        <f>RES_hhdet_in!T93-RES_hhdet_in_new!T93</f>
        <v>4</v>
      </c>
      <c r="U93" s="52">
        <f>RES_hhdet_in!U93-RES_hhdet_in_new!U93</f>
        <v>9</v>
      </c>
      <c r="V93" s="52">
        <f>RES_hhdet_in!V93-RES_hhdet_in_new!V93</f>
        <v>3</v>
      </c>
      <c r="W93" s="52">
        <f>RES_hhdet_in!W93-RES_hhdet_in_new!W93</f>
        <v>2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71967</v>
      </c>
      <c r="D96" s="52">
        <f>RES_hhdet_in!D96-RES_hhdet_in_new!D96</f>
        <v>78860</v>
      </c>
      <c r="E96" s="52">
        <f>RES_hhdet_in!E96-RES_hhdet_in_new!E96</f>
        <v>77057</v>
      </c>
      <c r="F96" s="52">
        <f>RES_hhdet_in!F96-RES_hhdet_in_new!F96</f>
        <v>83962</v>
      </c>
      <c r="G96" s="52">
        <f>RES_hhdet_in!G96-RES_hhdet_in_new!G96</f>
        <v>97116</v>
      </c>
      <c r="H96" s="52">
        <f>RES_hhdet_in!H96-RES_hhdet_in_new!H96</f>
        <v>108061</v>
      </c>
      <c r="I96" s="52">
        <f>RES_hhdet_in!I96-RES_hhdet_in_new!I96</f>
        <v>60912</v>
      </c>
      <c r="J96" s="52">
        <f>RES_hhdet_in!J96-RES_hhdet_in_new!J96</f>
        <v>58962</v>
      </c>
      <c r="K96" s="52">
        <f>RES_hhdet_in!K96-RES_hhdet_in_new!K96</f>
        <v>77530</v>
      </c>
      <c r="L96" s="52">
        <f>RES_hhdet_in!L96-RES_hhdet_in_new!L96</f>
        <v>88699</v>
      </c>
      <c r="M96" s="52">
        <f>RES_hhdet_in!M96-RES_hhdet_in_new!M96</f>
        <v>92076</v>
      </c>
      <c r="N96" s="52">
        <f>RES_hhdet_in!N96-RES_hhdet_in_new!N96</f>
        <v>106125</v>
      </c>
      <c r="O96" s="52">
        <f>RES_hhdet_in!O96-RES_hhdet_in_new!O96</f>
        <v>98807</v>
      </c>
      <c r="P96" s="52">
        <f>RES_hhdet_in!P96-RES_hhdet_in_new!P96</f>
        <v>66728</v>
      </c>
      <c r="Q96" s="52">
        <f>RES_hhdet_in!Q96-RES_hhdet_in_new!Q96</f>
        <v>70857</v>
      </c>
      <c r="R96" s="52">
        <f>RES_hhdet_in!R96-RES_hhdet_in_new!R96</f>
        <v>70709</v>
      </c>
      <c r="S96" s="52">
        <f>RES_hhdet_in!S96-RES_hhdet_in_new!S96</f>
        <v>85902</v>
      </c>
      <c r="T96" s="52">
        <f>RES_hhdet_in!T96-RES_hhdet_in_new!T96</f>
        <v>83301</v>
      </c>
      <c r="U96" s="52">
        <f>RES_hhdet_in!U96-RES_hhdet_in_new!U96</f>
        <v>86009</v>
      </c>
      <c r="V96" s="52">
        <f>RES_hhdet_in!V96-RES_hhdet_in_new!V96</f>
        <v>98810</v>
      </c>
      <c r="W96" s="52">
        <f>RES_hhdet_in!W96-RES_hhdet_in_new!W96</f>
        <v>83686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2199</v>
      </c>
      <c r="D97" s="52">
        <f>RES_hhdet_in!D97-RES_hhdet_in_new!D97</f>
        <v>2218</v>
      </c>
      <c r="E97" s="52">
        <f>RES_hhdet_in!E97-RES_hhdet_in_new!E97</f>
        <v>4438</v>
      </c>
      <c r="F97" s="52">
        <f>RES_hhdet_in!F97-RES_hhdet_in_new!F97</f>
        <v>2285</v>
      </c>
      <c r="G97" s="52">
        <f>RES_hhdet_in!G97-RES_hhdet_in_new!G97</f>
        <v>3057</v>
      </c>
      <c r="H97" s="52">
        <f>RES_hhdet_in!H97-RES_hhdet_in_new!H97</f>
        <v>3919</v>
      </c>
      <c r="I97" s="52">
        <f>RES_hhdet_in!I97-RES_hhdet_in_new!I97</f>
        <v>6256</v>
      </c>
      <c r="J97" s="52">
        <f>RES_hhdet_in!J97-RES_hhdet_in_new!J97</f>
        <v>6421</v>
      </c>
      <c r="K97" s="52">
        <f>RES_hhdet_in!K97-RES_hhdet_in_new!K97</f>
        <v>8276</v>
      </c>
      <c r="L97" s="52">
        <f>RES_hhdet_in!L97-RES_hhdet_in_new!L97</f>
        <v>7760</v>
      </c>
      <c r="M97" s="52">
        <f>RES_hhdet_in!M97-RES_hhdet_in_new!M97</f>
        <v>12958</v>
      </c>
      <c r="N97" s="52">
        <f>RES_hhdet_in!N97-RES_hhdet_in_new!N97</f>
        <v>12884</v>
      </c>
      <c r="O97" s="52">
        <f>RES_hhdet_in!O97-RES_hhdet_in_new!O97</f>
        <v>15646</v>
      </c>
      <c r="P97" s="52">
        <f>RES_hhdet_in!P97-RES_hhdet_in_new!P97</f>
        <v>14950</v>
      </c>
      <c r="Q97" s="52">
        <f>RES_hhdet_in!Q97-RES_hhdet_in_new!Q97</f>
        <v>16794</v>
      </c>
      <c r="R97" s="52">
        <f>RES_hhdet_in!R97-RES_hhdet_in_new!R97</f>
        <v>14034</v>
      </c>
      <c r="S97" s="52">
        <f>RES_hhdet_in!S97-RES_hhdet_in_new!S97</f>
        <v>17098</v>
      </c>
      <c r="T97" s="52">
        <f>RES_hhdet_in!T97-RES_hhdet_in_new!T97</f>
        <v>20157</v>
      </c>
      <c r="U97" s="52">
        <f>RES_hhdet_in!U97-RES_hhdet_in_new!U97</f>
        <v>24143</v>
      </c>
      <c r="V97" s="52">
        <f>RES_hhdet_in!V97-RES_hhdet_in_new!V97</f>
        <v>16366</v>
      </c>
      <c r="W97" s="52">
        <f>RES_hhdet_in!W97-RES_hhdet_in_new!W97</f>
        <v>17401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22077</v>
      </c>
      <c r="D101" s="52">
        <v>19928</v>
      </c>
      <c r="E101" s="52">
        <v>20543</v>
      </c>
      <c r="F101" s="52">
        <v>20514</v>
      </c>
      <c r="G101" s="52">
        <v>20497</v>
      </c>
      <c r="H101" s="52">
        <v>23400</v>
      </c>
      <c r="I101" s="52">
        <v>17415</v>
      </c>
      <c r="J101" s="52">
        <v>17762</v>
      </c>
      <c r="K101" s="52">
        <v>27490</v>
      </c>
      <c r="L101" s="52">
        <v>27839</v>
      </c>
      <c r="M101" s="52">
        <v>30948</v>
      </c>
      <c r="N101" s="52">
        <v>29632</v>
      </c>
      <c r="O101" s="52">
        <v>24178</v>
      </c>
      <c r="P101" s="52">
        <v>15666</v>
      </c>
      <c r="Q101" s="52">
        <v>14797</v>
      </c>
      <c r="R101" s="52">
        <v>17728</v>
      </c>
      <c r="S101" s="52">
        <v>16598</v>
      </c>
      <c r="T101" s="52">
        <v>19520</v>
      </c>
      <c r="U101" s="52">
        <v>21596</v>
      </c>
      <c r="V101" s="52">
        <v>26063</v>
      </c>
      <c r="W101" s="52">
        <v>21566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35165</v>
      </c>
      <c r="D102" s="52">
        <v>36929</v>
      </c>
      <c r="E102" s="52">
        <v>39734</v>
      </c>
      <c r="F102" s="52">
        <v>33359</v>
      </c>
      <c r="G102" s="52">
        <v>36119</v>
      </c>
      <c r="H102" s="52">
        <v>45663</v>
      </c>
      <c r="I102" s="52">
        <v>36408</v>
      </c>
      <c r="J102" s="52">
        <v>45999</v>
      </c>
      <c r="K102" s="52">
        <v>45450</v>
      </c>
      <c r="L102" s="52">
        <v>46740</v>
      </c>
      <c r="M102" s="52">
        <v>42657</v>
      </c>
      <c r="N102" s="52">
        <v>32195</v>
      </c>
      <c r="O102" s="52">
        <v>38757</v>
      </c>
      <c r="P102" s="52">
        <v>26394</v>
      </c>
      <c r="Q102" s="52">
        <v>38446</v>
      </c>
      <c r="R102" s="52">
        <v>40897</v>
      </c>
      <c r="S102" s="52">
        <v>41384</v>
      </c>
      <c r="T102" s="52">
        <v>37873</v>
      </c>
      <c r="U102" s="52">
        <v>36909</v>
      </c>
      <c r="V102" s="52">
        <v>29453</v>
      </c>
      <c r="W102" s="52">
        <v>28638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39042</v>
      </c>
      <c r="D103" s="36">
        <v>49552</v>
      </c>
      <c r="E103" s="36">
        <v>48137</v>
      </c>
      <c r="F103" s="36">
        <v>57432</v>
      </c>
      <c r="G103" s="36">
        <v>70236</v>
      </c>
      <c r="H103" s="36">
        <v>72674</v>
      </c>
      <c r="I103" s="36">
        <v>38919</v>
      </c>
      <c r="J103" s="36">
        <v>26634</v>
      </c>
      <c r="K103" s="36">
        <v>42947</v>
      </c>
      <c r="L103" s="36">
        <v>52879</v>
      </c>
      <c r="M103" s="36">
        <v>65031</v>
      </c>
      <c r="N103" s="36">
        <v>88134</v>
      </c>
      <c r="O103" s="36">
        <v>81894</v>
      </c>
      <c r="P103" s="36">
        <v>52609</v>
      </c>
      <c r="Q103" s="36">
        <v>53363</v>
      </c>
      <c r="R103" s="36">
        <v>48704</v>
      </c>
      <c r="S103" s="36">
        <v>71178</v>
      </c>
      <c r="T103" s="36">
        <v>71022</v>
      </c>
      <c r="U103" s="36">
        <v>75748</v>
      </c>
      <c r="V103" s="36">
        <v>81125</v>
      </c>
      <c r="W103" s="36">
        <v>70741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3606</v>
      </c>
      <c r="D126" s="52">
        <v>3927</v>
      </c>
      <c r="E126" s="52">
        <v>7381</v>
      </c>
      <c r="F126" s="52">
        <v>6810</v>
      </c>
      <c r="G126" s="52">
        <v>7381</v>
      </c>
      <c r="H126" s="52">
        <v>7554</v>
      </c>
      <c r="I126" s="52">
        <v>8839</v>
      </c>
      <c r="J126" s="52">
        <v>9433</v>
      </c>
      <c r="K126" s="52">
        <v>9402</v>
      </c>
      <c r="L126" s="52">
        <v>9396</v>
      </c>
      <c r="M126" s="52">
        <v>10232</v>
      </c>
      <c r="N126" s="52">
        <v>10094</v>
      </c>
      <c r="O126" s="52">
        <v>8760</v>
      </c>
      <c r="P126" s="52">
        <v>0</v>
      </c>
      <c r="Q126" s="52">
        <v>270</v>
      </c>
      <c r="R126" s="52">
        <v>2624</v>
      </c>
      <c r="S126" s="52">
        <v>5053</v>
      </c>
      <c r="T126" s="52">
        <v>6096</v>
      </c>
      <c r="U126" s="52">
        <v>7468</v>
      </c>
      <c r="V126" s="52">
        <v>7992</v>
      </c>
      <c r="W126" s="52">
        <v>7668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1787</v>
      </c>
      <c r="D129" s="52">
        <v>1690</v>
      </c>
      <c r="E129" s="52">
        <v>1201</v>
      </c>
      <c r="F129" s="52">
        <v>1884</v>
      </c>
      <c r="G129" s="52">
        <v>2197</v>
      </c>
      <c r="H129" s="52">
        <v>3039</v>
      </c>
      <c r="I129" s="52">
        <v>3354</v>
      </c>
      <c r="J129" s="52">
        <v>3596</v>
      </c>
      <c r="K129" s="52">
        <v>4490</v>
      </c>
      <c r="L129" s="52">
        <v>3645</v>
      </c>
      <c r="M129" s="52">
        <v>3643</v>
      </c>
      <c r="N129" s="52">
        <v>3435</v>
      </c>
      <c r="O129" s="52">
        <v>4525</v>
      </c>
      <c r="P129" s="52">
        <v>3773</v>
      </c>
      <c r="Q129" s="52">
        <v>1678</v>
      </c>
      <c r="R129" s="52">
        <v>1807</v>
      </c>
      <c r="S129" s="52">
        <v>3060</v>
      </c>
      <c r="T129" s="52">
        <v>3873</v>
      </c>
      <c r="U129" s="52">
        <v>4278</v>
      </c>
      <c r="V129" s="52">
        <v>5048</v>
      </c>
      <c r="W129" s="52">
        <v>5626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6729</v>
      </c>
      <c r="D131" s="52">
        <f>RES_hhdet_in!D131-RES_hhdet_in_new!D131</f>
        <v>7121</v>
      </c>
      <c r="E131" s="52">
        <f>RES_hhdet_in!E131-RES_hhdet_in_new!E131</f>
        <v>8284</v>
      </c>
      <c r="F131" s="52">
        <f>RES_hhdet_in!F131-RES_hhdet_in_new!F131</f>
        <v>4984</v>
      </c>
      <c r="G131" s="52">
        <f>RES_hhdet_in!G131-RES_hhdet_in_new!G131</f>
        <v>6110</v>
      </c>
      <c r="H131" s="52">
        <f>RES_hhdet_in!H131-RES_hhdet_in_new!H131</f>
        <v>5540</v>
      </c>
      <c r="I131" s="52">
        <f>RES_hhdet_in!I131-RES_hhdet_in_new!I131</f>
        <v>8651</v>
      </c>
      <c r="J131" s="52">
        <f>RES_hhdet_in!J131-RES_hhdet_in_new!J131</f>
        <v>12299</v>
      </c>
      <c r="K131" s="52">
        <f>RES_hhdet_in!K131-RES_hhdet_in_new!K131</f>
        <v>13627</v>
      </c>
      <c r="L131" s="52">
        <f>RES_hhdet_in!L131-RES_hhdet_in_new!L131</f>
        <v>12197</v>
      </c>
      <c r="M131" s="52">
        <f>RES_hhdet_in!M131-RES_hhdet_in_new!M131</f>
        <v>11905</v>
      </c>
      <c r="N131" s="52">
        <f>RES_hhdet_in!N131-RES_hhdet_in_new!N131</f>
        <v>14038</v>
      </c>
      <c r="O131" s="52">
        <f>RES_hhdet_in!O131-RES_hhdet_in_new!O131</f>
        <v>11168</v>
      </c>
      <c r="P131" s="52">
        <f>RES_hhdet_in!P131-RES_hhdet_in_new!P131</f>
        <v>5033</v>
      </c>
      <c r="Q131" s="52">
        <f>RES_hhdet_in!Q131-RES_hhdet_in_new!Q131</f>
        <v>8262</v>
      </c>
      <c r="R131" s="52">
        <f>RES_hhdet_in!R131-RES_hhdet_in_new!R131</f>
        <v>8082</v>
      </c>
      <c r="S131" s="52">
        <f>RES_hhdet_in!S131-RES_hhdet_in_new!S131</f>
        <v>6802</v>
      </c>
      <c r="T131" s="52">
        <f>RES_hhdet_in!T131-RES_hhdet_in_new!T131</f>
        <v>5869</v>
      </c>
      <c r="U131" s="52">
        <f>RES_hhdet_in!U131-RES_hhdet_in_new!U131</f>
        <v>6199</v>
      </c>
      <c r="V131" s="52">
        <f>RES_hhdet_in!V131-RES_hhdet_in_new!V131</f>
        <v>5745</v>
      </c>
      <c r="W131" s="52">
        <f>RES_hhdet_in!W131-RES_hhdet_in_new!W131</f>
        <v>5007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5</v>
      </c>
      <c r="D132" s="52">
        <f>RES_hhdet_in!D132-RES_hhdet_in_new!D132</f>
        <v>2</v>
      </c>
      <c r="E132" s="52">
        <f>RES_hhdet_in!E132-RES_hhdet_in_new!E132</f>
        <v>11</v>
      </c>
      <c r="F132" s="52">
        <f>RES_hhdet_in!F132-RES_hhdet_in_new!F132</f>
        <v>0</v>
      </c>
      <c r="G132" s="52">
        <f>RES_hhdet_in!G132-RES_hhdet_in_new!G132</f>
        <v>2</v>
      </c>
      <c r="H132" s="52">
        <f>RES_hhdet_in!H132-RES_hhdet_in_new!H132</f>
        <v>3</v>
      </c>
      <c r="I132" s="52">
        <f>RES_hhdet_in!I132-RES_hhdet_in_new!I132</f>
        <v>8</v>
      </c>
      <c r="J132" s="52">
        <f>RES_hhdet_in!J132-RES_hhdet_in_new!J132</f>
        <v>7</v>
      </c>
      <c r="K132" s="52">
        <f>RES_hhdet_in!K132-RES_hhdet_in_new!K132</f>
        <v>17</v>
      </c>
      <c r="L132" s="52">
        <f>RES_hhdet_in!L132-RES_hhdet_in_new!L132</f>
        <v>10</v>
      </c>
      <c r="M132" s="52">
        <f>RES_hhdet_in!M132-RES_hhdet_in_new!M132</f>
        <v>13</v>
      </c>
      <c r="N132" s="52">
        <f>RES_hhdet_in!N132-RES_hhdet_in_new!N132</f>
        <v>20</v>
      </c>
      <c r="O132" s="52">
        <f>RES_hhdet_in!O132-RES_hhdet_in_new!O132</f>
        <v>25</v>
      </c>
      <c r="P132" s="52">
        <f>RES_hhdet_in!P132-RES_hhdet_in_new!P132</f>
        <v>9</v>
      </c>
      <c r="Q132" s="52">
        <f>RES_hhdet_in!Q132-RES_hhdet_in_new!Q132</f>
        <v>1</v>
      </c>
      <c r="R132" s="52">
        <f>RES_hhdet_in!R132-RES_hhdet_in_new!R132</f>
        <v>5</v>
      </c>
      <c r="S132" s="52">
        <f>RES_hhdet_in!S132-RES_hhdet_in_new!S132</f>
        <v>7</v>
      </c>
      <c r="T132" s="52">
        <f>RES_hhdet_in!T132-RES_hhdet_in_new!T132</f>
        <v>6</v>
      </c>
      <c r="U132" s="52">
        <f>RES_hhdet_in!U132-RES_hhdet_in_new!U132</f>
        <v>4</v>
      </c>
      <c r="V132" s="52">
        <f>RES_hhdet_in!V132-RES_hhdet_in_new!V132</f>
        <v>6</v>
      </c>
      <c r="W132" s="52">
        <f>RES_hhdet_in!W132-RES_hhdet_in_new!W132</f>
        <v>17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2705</v>
      </c>
      <c r="D135" s="52">
        <f>RES_hhdet_in!D135-RES_hhdet_in_new!D135</f>
        <v>2652</v>
      </c>
      <c r="E135" s="52">
        <f>RES_hhdet_in!E135-RES_hhdet_in_new!E135</f>
        <v>4799</v>
      </c>
      <c r="F135" s="52">
        <f>RES_hhdet_in!F135-RES_hhdet_in_new!F135</f>
        <v>7773</v>
      </c>
      <c r="G135" s="52">
        <f>RES_hhdet_in!G135-RES_hhdet_in_new!G135</f>
        <v>7552</v>
      </c>
      <c r="H135" s="52">
        <f>RES_hhdet_in!H135-RES_hhdet_in_new!H135</f>
        <v>8877</v>
      </c>
      <c r="I135" s="52">
        <f>RES_hhdet_in!I135-RES_hhdet_in_new!I135</f>
        <v>1960</v>
      </c>
      <c r="J135" s="52">
        <f>RES_hhdet_in!J135-RES_hhdet_in_new!J135</f>
        <v>421</v>
      </c>
      <c r="K135" s="52">
        <f>RES_hhdet_in!K135-RES_hhdet_in_new!K135</f>
        <v>846</v>
      </c>
      <c r="L135" s="52">
        <f>RES_hhdet_in!L135-RES_hhdet_in_new!L135</f>
        <v>2772</v>
      </c>
      <c r="M135" s="52">
        <f>RES_hhdet_in!M135-RES_hhdet_in_new!M135</f>
        <v>4447</v>
      </c>
      <c r="N135" s="52">
        <f>RES_hhdet_in!N135-RES_hhdet_in_new!N135</f>
        <v>2326</v>
      </c>
      <c r="O135" s="52">
        <f>RES_hhdet_in!O135-RES_hhdet_in_new!O135</f>
        <v>2687</v>
      </c>
      <c r="P135" s="52">
        <f>RES_hhdet_in!P135-RES_hhdet_in_new!P135</f>
        <v>4194</v>
      </c>
      <c r="Q135" s="52">
        <f>RES_hhdet_in!Q135-RES_hhdet_in_new!Q135</f>
        <v>5188</v>
      </c>
      <c r="R135" s="52">
        <f>RES_hhdet_in!R135-RES_hhdet_in_new!R135</f>
        <v>5628</v>
      </c>
      <c r="S135" s="52">
        <f>RES_hhdet_in!S135-RES_hhdet_in_new!S135</f>
        <v>5085</v>
      </c>
      <c r="T135" s="52">
        <f>RES_hhdet_in!T135-RES_hhdet_in_new!T135</f>
        <v>4919</v>
      </c>
      <c r="U135" s="52">
        <f>RES_hhdet_in!U135-RES_hhdet_in_new!U135</f>
        <v>5344</v>
      </c>
      <c r="V135" s="52">
        <f>RES_hhdet_in!V135-RES_hhdet_in_new!V135</f>
        <v>5263</v>
      </c>
      <c r="W135" s="52">
        <f>RES_hhdet_in!W135-RES_hhdet_in_new!W135</f>
        <v>3908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83</v>
      </c>
      <c r="D136" s="52">
        <f>RES_hhdet_in!D136-RES_hhdet_in_new!D136</f>
        <v>75</v>
      </c>
      <c r="E136" s="52">
        <f>RES_hhdet_in!E136-RES_hhdet_in_new!E136</f>
        <v>276</v>
      </c>
      <c r="F136" s="52">
        <f>RES_hhdet_in!F136-RES_hhdet_in_new!F136</f>
        <v>211</v>
      </c>
      <c r="G136" s="52">
        <f>RES_hhdet_in!G136-RES_hhdet_in_new!G136</f>
        <v>238</v>
      </c>
      <c r="H136" s="52">
        <f>RES_hhdet_in!H136-RES_hhdet_in_new!H136</f>
        <v>322</v>
      </c>
      <c r="I136" s="52">
        <f>RES_hhdet_in!I136-RES_hhdet_in_new!I136</f>
        <v>201</v>
      </c>
      <c r="J136" s="52">
        <f>RES_hhdet_in!J136-RES_hhdet_in_new!J136</f>
        <v>45</v>
      </c>
      <c r="K136" s="52">
        <f>RES_hhdet_in!K136-RES_hhdet_in_new!K136</f>
        <v>90</v>
      </c>
      <c r="L136" s="52">
        <f>RES_hhdet_in!L136-RES_hhdet_in_new!L136</f>
        <v>241</v>
      </c>
      <c r="M136" s="52">
        <f>RES_hhdet_in!M136-RES_hhdet_in_new!M136</f>
        <v>625</v>
      </c>
      <c r="N136" s="52">
        <f>RES_hhdet_in!N136-RES_hhdet_in_new!N136</f>
        <v>282</v>
      </c>
      <c r="O136" s="52">
        <f>RES_hhdet_in!O136-RES_hhdet_in_new!O136</f>
        <v>424</v>
      </c>
      <c r="P136" s="52">
        <f>RES_hhdet_in!P136-RES_hhdet_in_new!P136</f>
        <v>941</v>
      </c>
      <c r="Q136" s="52">
        <f>RES_hhdet_in!Q136-RES_hhdet_in_new!Q136</f>
        <v>1230</v>
      </c>
      <c r="R136" s="52">
        <f>RES_hhdet_in!R136-RES_hhdet_in_new!R136</f>
        <v>1109</v>
      </c>
      <c r="S136" s="52">
        <f>RES_hhdet_in!S136-RES_hhdet_in_new!S136</f>
        <v>1006</v>
      </c>
      <c r="T136" s="52">
        <f>RES_hhdet_in!T136-RES_hhdet_in_new!T136</f>
        <v>1190</v>
      </c>
      <c r="U136" s="52">
        <f>RES_hhdet_in!U136-RES_hhdet_in_new!U136</f>
        <v>1496</v>
      </c>
      <c r="V136" s="52">
        <f>RES_hhdet_in!V136-RES_hhdet_in_new!V136</f>
        <v>868</v>
      </c>
      <c r="W136" s="52">
        <f>RES_hhdet_in!W136-RES_hhdet_in_new!W136</f>
        <v>806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8964</v>
      </c>
      <c r="D140" s="52">
        <v>8231</v>
      </c>
      <c r="E140" s="52">
        <v>10403</v>
      </c>
      <c r="F140" s="52">
        <v>8525</v>
      </c>
      <c r="G140" s="52">
        <v>8594</v>
      </c>
      <c r="H140" s="52">
        <v>10830</v>
      </c>
      <c r="I140" s="52">
        <v>7228</v>
      </c>
      <c r="J140" s="52">
        <v>8770</v>
      </c>
      <c r="K140" s="52">
        <v>8398</v>
      </c>
      <c r="L140" s="52">
        <v>8170</v>
      </c>
      <c r="M140" s="52">
        <v>7846</v>
      </c>
      <c r="N140" s="52">
        <v>5302</v>
      </c>
      <c r="O140" s="52">
        <v>6131</v>
      </c>
      <c r="P140" s="52">
        <v>3499</v>
      </c>
      <c r="Q140" s="52">
        <v>5291</v>
      </c>
      <c r="R140" s="52">
        <v>6770</v>
      </c>
      <c r="S140" s="52">
        <v>6198</v>
      </c>
      <c r="T140" s="52">
        <v>5979</v>
      </c>
      <c r="U140" s="52">
        <v>5715</v>
      </c>
      <c r="V140" s="52">
        <v>4310</v>
      </c>
      <c r="W140" s="52">
        <v>3923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9951</v>
      </c>
      <c r="D141" s="36">
        <v>11045</v>
      </c>
      <c r="E141" s="36">
        <v>12605</v>
      </c>
      <c r="F141" s="36">
        <v>14675</v>
      </c>
      <c r="G141" s="36">
        <v>16707</v>
      </c>
      <c r="H141" s="36">
        <v>17236</v>
      </c>
      <c r="I141" s="36">
        <v>7727</v>
      </c>
      <c r="J141" s="36">
        <v>5079</v>
      </c>
      <c r="K141" s="36">
        <v>7930</v>
      </c>
      <c r="L141" s="36">
        <v>9247</v>
      </c>
      <c r="M141" s="36">
        <v>11969</v>
      </c>
      <c r="N141" s="36">
        <v>14505</v>
      </c>
      <c r="O141" s="36">
        <v>12962</v>
      </c>
      <c r="P141" s="36">
        <v>6977</v>
      </c>
      <c r="Q141" s="36">
        <v>7356</v>
      </c>
      <c r="R141" s="36">
        <v>8070</v>
      </c>
      <c r="S141" s="36">
        <v>10658</v>
      </c>
      <c r="T141" s="36">
        <v>11210</v>
      </c>
      <c r="U141" s="36">
        <v>11723</v>
      </c>
      <c r="V141" s="36">
        <v>11857</v>
      </c>
      <c r="W141" s="36">
        <v>9688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1159</v>
      </c>
      <c r="D145" s="52">
        <v>1790</v>
      </c>
      <c r="E145" s="52">
        <v>2387</v>
      </c>
      <c r="F145" s="52">
        <v>3178</v>
      </c>
      <c r="G145" s="52">
        <v>3492</v>
      </c>
      <c r="H145" s="52">
        <v>3547</v>
      </c>
      <c r="I145" s="52">
        <v>4802</v>
      </c>
      <c r="J145" s="52">
        <v>3983</v>
      </c>
      <c r="K145" s="52">
        <v>3075</v>
      </c>
      <c r="L145" s="52">
        <v>1933</v>
      </c>
      <c r="M145" s="52">
        <v>941</v>
      </c>
      <c r="N145" s="52">
        <v>946</v>
      </c>
      <c r="O145" s="52">
        <v>883</v>
      </c>
      <c r="P145" s="52">
        <v>674</v>
      </c>
      <c r="Q145" s="52">
        <v>947</v>
      </c>
      <c r="R145" s="52">
        <v>1576</v>
      </c>
      <c r="S145" s="52">
        <v>1884</v>
      </c>
      <c r="T145" s="52">
        <v>1529</v>
      </c>
      <c r="U145" s="52">
        <v>1574</v>
      </c>
      <c r="V145" s="52">
        <v>1674</v>
      </c>
      <c r="W145" s="52">
        <v>2235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361</v>
      </c>
      <c r="D147" s="52">
        <v>553</v>
      </c>
      <c r="E147" s="52">
        <v>732</v>
      </c>
      <c r="F147" s="52">
        <v>1122</v>
      </c>
      <c r="G147" s="52">
        <v>1693</v>
      </c>
      <c r="H147" s="52">
        <v>1538</v>
      </c>
      <c r="I147" s="52">
        <v>2056</v>
      </c>
      <c r="J147" s="52">
        <v>3234</v>
      </c>
      <c r="K147" s="52">
        <v>4670</v>
      </c>
      <c r="L147" s="52">
        <v>2646</v>
      </c>
      <c r="M147" s="52">
        <v>2799</v>
      </c>
      <c r="N147" s="52">
        <v>1804</v>
      </c>
      <c r="O147" s="52">
        <v>5041</v>
      </c>
      <c r="P147" s="52">
        <v>3192</v>
      </c>
      <c r="Q147" s="52">
        <v>3607</v>
      </c>
      <c r="R147" s="52">
        <v>3764</v>
      </c>
      <c r="S147" s="52">
        <v>3680</v>
      </c>
      <c r="T147" s="52">
        <v>3946</v>
      </c>
      <c r="U147" s="52">
        <v>2826</v>
      </c>
      <c r="V147" s="52">
        <v>3807</v>
      </c>
      <c r="W147" s="52">
        <v>3301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73</v>
      </c>
      <c r="D149" s="52">
        <f>RES_hhdet_in!D149-RES_hhdet_in_new!D149</f>
        <v>108</v>
      </c>
      <c r="E149" s="52">
        <f>RES_hhdet_in!E149-RES_hhdet_in_new!E149</f>
        <v>142</v>
      </c>
      <c r="F149" s="52">
        <f>RES_hhdet_in!F149-RES_hhdet_in_new!F149</f>
        <v>158</v>
      </c>
      <c r="G149" s="52">
        <f>RES_hhdet_in!G149-RES_hhdet_in_new!G149</f>
        <v>154</v>
      </c>
      <c r="H149" s="52">
        <f>RES_hhdet_in!H149-RES_hhdet_in_new!H149</f>
        <v>192</v>
      </c>
      <c r="I149" s="52">
        <f>RES_hhdet_in!I149-RES_hhdet_in_new!I149</f>
        <v>276</v>
      </c>
      <c r="J149" s="52">
        <f>RES_hhdet_in!J149-RES_hhdet_in_new!J149</f>
        <v>267</v>
      </c>
      <c r="K149" s="52">
        <f>RES_hhdet_in!K149-RES_hhdet_in_new!K149</f>
        <v>282</v>
      </c>
      <c r="L149" s="52">
        <f>RES_hhdet_in!L149-RES_hhdet_in_new!L149</f>
        <v>235</v>
      </c>
      <c r="M149" s="52">
        <f>RES_hhdet_in!M149-RES_hhdet_in_new!M149</f>
        <v>188</v>
      </c>
      <c r="N149" s="52">
        <f>RES_hhdet_in!N149-RES_hhdet_in_new!N149</f>
        <v>106</v>
      </c>
      <c r="O149" s="52">
        <f>RES_hhdet_in!O149-RES_hhdet_in_new!O149</f>
        <v>139</v>
      </c>
      <c r="P149" s="52">
        <f>RES_hhdet_in!P149-RES_hhdet_in_new!P149</f>
        <v>140</v>
      </c>
      <c r="Q149" s="52">
        <f>RES_hhdet_in!Q149-RES_hhdet_in_new!Q149</f>
        <v>206</v>
      </c>
      <c r="R149" s="52">
        <f>RES_hhdet_in!R149-RES_hhdet_in_new!R149</f>
        <v>213</v>
      </c>
      <c r="S149" s="52">
        <f>RES_hhdet_in!S149-RES_hhdet_in_new!S149</f>
        <v>157</v>
      </c>
      <c r="T149" s="52">
        <f>RES_hhdet_in!T149-RES_hhdet_in_new!T149</f>
        <v>99</v>
      </c>
      <c r="U149" s="52">
        <f>RES_hhdet_in!U149-RES_hhdet_in_new!U149</f>
        <v>80</v>
      </c>
      <c r="V149" s="52">
        <f>RES_hhdet_in!V149-RES_hhdet_in_new!V149</f>
        <v>60</v>
      </c>
      <c r="W149" s="52">
        <f>RES_hhdet_in!W149-RES_hhdet_in_new!W149</f>
        <v>87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1405</v>
      </c>
      <c r="D153" s="52">
        <f>RES_hhdet_in!D153-RES_hhdet_in_new!D153</f>
        <v>1991</v>
      </c>
      <c r="E153" s="52">
        <f>RES_hhdet_in!E153-RES_hhdet_in_new!E153</f>
        <v>2498</v>
      </c>
      <c r="F153" s="52">
        <f>RES_hhdet_in!F153-RES_hhdet_in_new!F153</f>
        <v>3403</v>
      </c>
      <c r="G153" s="52">
        <f>RES_hhdet_in!G153-RES_hhdet_in_new!G153</f>
        <v>3871</v>
      </c>
      <c r="H153" s="52">
        <f>RES_hhdet_in!H153-RES_hhdet_in_new!H153</f>
        <v>4186</v>
      </c>
      <c r="I153" s="52">
        <f>RES_hhdet_in!I153-RES_hhdet_in_new!I153</f>
        <v>5084</v>
      </c>
      <c r="J153" s="52">
        <f>RES_hhdet_in!J153-RES_hhdet_in_new!J153</f>
        <v>4887</v>
      </c>
      <c r="K153" s="52">
        <f>RES_hhdet_in!K153-RES_hhdet_in_new!K153</f>
        <v>4986</v>
      </c>
      <c r="L153" s="52">
        <f>RES_hhdet_in!L153-RES_hhdet_in_new!L153</f>
        <v>4704</v>
      </c>
      <c r="M153" s="52">
        <f>RES_hhdet_in!M153-RES_hhdet_in_new!M153</f>
        <v>4186</v>
      </c>
      <c r="N153" s="52">
        <f>RES_hhdet_in!N153-RES_hhdet_in_new!N153</f>
        <v>4771</v>
      </c>
      <c r="O153" s="52">
        <f>RES_hhdet_in!O153-RES_hhdet_in_new!O153</f>
        <v>4641</v>
      </c>
      <c r="P153" s="52">
        <f>RES_hhdet_in!P153-RES_hhdet_in_new!P153</f>
        <v>4225</v>
      </c>
      <c r="Q153" s="52">
        <f>RES_hhdet_in!Q153-RES_hhdet_in_new!Q153</f>
        <v>4252</v>
      </c>
      <c r="R153" s="52">
        <f>RES_hhdet_in!R153-RES_hhdet_in_new!R153</f>
        <v>4109</v>
      </c>
      <c r="S153" s="52">
        <f>RES_hhdet_in!S153-RES_hhdet_in_new!S153</f>
        <v>3678</v>
      </c>
      <c r="T153" s="52">
        <f>RES_hhdet_in!T153-RES_hhdet_in_new!T153</f>
        <v>2745</v>
      </c>
      <c r="U153" s="52">
        <f>RES_hhdet_in!U153-RES_hhdet_in_new!U153</f>
        <v>2446</v>
      </c>
      <c r="V153" s="52">
        <f>RES_hhdet_in!V153-RES_hhdet_in_new!V153</f>
        <v>2953</v>
      </c>
      <c r="W153" s="52">
        <f>RES_hhdet_in!W153-RES_hhdet_in_new!W153</f>
        <v>3426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43</v>
      </c>
      <c r="D154" s="52">
        <f>RES_hhdet_in!D154-RES_hhdet_in_new!D154</f>
        <v>56</v>
      </c>
      <c r="E154" s="52">
        <f>RES_hhdet_in!E154-RES_hhdet_in_new!E154</f>
        <v>143</v>
      </c>
      <c r="F154" s="52">
        <f>RES_hhdet_in!F154-RES_hhdet_in_new!F154</f>
        <v>93</v>
      </c>
      <c r="G154" s="52">
        <f>RES_hhdet_in!G154-RES_hhdet_in_new!G154</f>
        <v>121</v>
      </c>
      <c r="H154" s="52">
        <f>RES_hhdet_in!H154-RES_hhdet_in_new!H154</f>
        <v>152</v>
      </c>
      <c r="I154" s="52">
        <f>RES_hhdet_in!I154-RES_hhdet_in_new!I154</f>
        <v>521</v>
      </c>
      <c r="J154" s="52">
        <f>RES_hhdet_in!J154-RES_hhdet_in_new!J154</f>
        <v>531</v>
      </c>
      <c r="K154" s="52">
        <f>RES_hhdet_in!K154-RES_hhdet_in_new!K154</f>
        <v>531</v>
      </c>
      <c r="L154" s="52">
        <f>RES_hhdet_in!L154-RES_hhdet_in_new!L154</f>
        <v>411</v>
      </c>
      <c r="M154" s="52">
        <f>RES_hhdet_in!M154-RES_hhdet_in_new!M154</f>
        <v>587</v>
      </c>
      <c r="N154" s="52">
        <f>RES_hhdet_in!N154-RES_hhdet_in_new!N154</f>
        <v>575</v>
      </c>
      <c r="O154" s="52">
        <f>RES_hhdet_in!O154-RES_hhdet_in_new!O154</f>
        <v>737</v>
      </c>
      <c r="P154" s="52">
        <f>RES_hhdet_in!P154-RES_hhdet_in_new!P154</f>
        <v>945</v>
      </c>
      <c r="Q154" s="52">
        <f>RES_hhdet_in!Q154-RES_hhdet_in_new!Q154</f>
        <v>1000</v>
      </c>
      <c r="R154" s="52">
        <f>RES_hhdet_in!R154-RES_hhdet_in_new!R154</f>
        <v>808</v>
      </c>
      <c r="S154" s="52">
        <f>RES_hhdet_in!S154-RES_hhdet_in_new!S154</f>
        <v>719</v>
      </c>
      <c r="T154" s="52">
        <f>RES_hhdet_in!T154-RES_hhdet_in_new!T154</f>
        <v>654</v>
      </c>
      <c r="U154" s="52">
        <f>RES_hhdet_in!U154-RES_hhdet_in_new!U154</f>
        <v>681</v>
      </c>
      <c r="V154" s="52">
        <f>RES_hhdet_in!V154-RES_hhdet_in_new!V154</f>
        <v>479</v>
      </c>
      <c r="W154" s="52">
        <f>RES_hhdet_in!W154-RES_hhdet_in_new!W154</f>
        <v>706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721</v>
      </c>
      <c r="D158" s="52">
        <v>920</v>
      </c>
      <c r="E158" s="52">
        <v>1259</v>
      </c>
      <c r="F158" s="52">
        <v>1341</v>
      </c>
      <c r="G158" s="52">
        <v>1408</v>
      </c>
      <c r="H158" s="52">
        <v>1746</v>
      </c>
      <c r="I158" s="52">
        <v>2842</v>
      </c>
      <c r="J158" s="52">
        <v>3605</v>
      </c>
      <c r="K158" s="52">
        <v>2991</v>
      </c>
      <c r="L158" s="52">
        <v>2501</v>
      </c>
      <c r="M158" s="52">
        <v>1973</v>
      </c>
      <c r="N158" s="52">
        <v>1465</v>
      </c>
      <c r="O158" s="52">
        <v>1771</v>
      </c>
      <c r="P158" s="52">
        <v>1772</v>
      </c>
      <c r="Q158" s="52">
        <v>2288</v>
      </c>
      <c r="R158" s="52">
        <v>2331</v>
      </c>
      <c r="S158" s="52">
        <v>1675</v>
      </c>
      <c r="T158" s="52">
        <v>1213</v>
      </c>
      <c r="U158" s="52">
        <v>1053</v>
      </c>
      <c r="V158" s="52">
        <v>932</v>
      </c>
      <c r="W158" s="52">
        <v>1211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800</v>
      </c>
      <c r="D159" s="36">
        <v>1235</v>
      </c>
      <c r="E159" s="36">
        <v>1525</v>
      </c>
      <c r="F159" s="36">
        <v>2310</v>
      </c>
      <c r="G159" s="36">
        <v>2739</v>
      </c>
      <c r="H159" s="36">
        <v>2781</v>
      </c>
      <c r="I159" s="36">
        <v>3040</v>
      </c>
      <c r="J159" s="36">
        <v>2087</v>
      </c>
      <c r="K159" s="36">
        <v>2816</v>
      </c>
      <c r="L159" s="36">
        <v>2838</v>
      </c>
      <c r="M159" s="36">
        <v>3006</v>
      </c>
      <c r="N159" s="36">
        <v>3987</v>
      </c>
      <c r="O159" s="36">
        <v>3740</v>
      </c>
      <c r="P159" s="36">
        <v>3536</v>
      </c>
      <c r="Q159" s="36">
        <v>3180</v>
      </c>
      <c r="R159" s="36">
        <v>2795</v>
      </c>
      <c r="S159" s="36">
        <v>2889</v>
      </c>
      <c r="T159" s="36">
        <v>2278</v>
      </c>
      <c r="U159" s="36">
        <v>2170</v>
      </c>
      <c r="V159" s="36">
        <v>2568</v>
      </c>
      <c r="W159" s="36">
        <v>3003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1810</v>
      </c>
      <c r="D163" s="52">
        <v>2095</v>
      </c>
      <c r="E163" s="52">
        <v>1581</v>
      </c>
      <c r="F163" s="52">
        <v>2536</v>
      </c>
      <c r="G163" s="52">
        <v>2052</v>
      </c>
      <c r="H163" s="52">
        <v>2213</v>
      </c>
      <c r="I163" s="52">
        <v>2424</v>
      </c>
      <c r="J163" s="52">
        <v>2358</v>
      </c>
      <c r="K163" s="52">
        <v>1833</v>
      </c>
      <c r="L163" s="52">
        <v>1161</v>
      </c>
      <c r="M163" s="52">
        <v>0</v>
      </c>
      <c r="N163" s="52">
        <v>0</v>
      </c>
      <c r="O163" s="52">
        <v>1</v>
      </c>
      <c r="P163" s="52">
        <v>2</v>
      </c>
      <c r="Q163" s="52">
        <v>2</v>
      </c>
      <c r="R163" s="52">
        <v>0</v>
      </c>
      <c r="S163" s="52">
        <v>0</v>
      </c>
      <c r="T163" s="52">
        <v>854</v>
      </c>
      <c r="U163" s="52">
        <v>1178</v>
      </c>
      <c r="V163" s="52">
        <v>2514</v>
      </c>
      <c r="W163" s="52">
        <v>2298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1611</v>
      </c>
      <c r="D165" s="52">
        <v>1589</v>
      </c>
      <c r="E165" s="52">
        <v>1071</v>
      </c>
      <c r="F165" s="52">
        <v>1106</v>
      </c>
      <c r="G165" s="52">
        <v>1211</v>
      </c>
      <c r="H165" s="52">
        <v>1077</v>
      </c>
      <c r="I165" s="52">
        <v>1373</v>
      </c>
      <c r="J165" s="52">
        <v>1836</v>
      </c>
      <c r="K165" s="52">
        <v>2657</v>
      </c>
      <c r="L165" s="52">
        <v>1458</v>
      </c>
      <c r="M165" s="52">
        <v>1264</v>
      </c>
      <c r="N165" s="52">
        <v>506</v>
      </c>
      <c r="O165" s="52">
        <v>1213</v>
      </c>
      <c r="P165" s="52">
        <v>532</v>
      </c>
      <c r="Q165" s="52">
        <v>216</v>
      </c>
      <c r="R165" s="52">
        <v>240</v>
      </c>
      <c r="S165" s="52">
        <v>254</v>
      </c>
      <c r="T165" s="52">
        <v>435</v>
      </c>
      <c r="U165" s="52">
        <v>762</v>
      </c>
      <c r="V165" s="52">
        <v>1387</v>
      </c>
      <c r="W165" s="52">
        <v>1828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243</v>
      </c>
      <c r="D167" s="52">
        <f>RES_hhdet_in!D167-RES_hhdet_in_new!D167</f>
        <v>270</v>
      </c>
      <c r="E167" s="52">
        <f>RES_hhdet_in!E167-RES_hhdet_in_new!E167</f>
        <v>252</v>
      </c>
      <c r="F167" s="52">
        <f>RES_hhdet_in!F167-RES_hhdet_in_new!F167</f>
        <v>264</v>
      </c>
      <c r="G167" s="52">
        <f>RES_hhdet_in!G167-RES_hhdet_in_new!G167</f>
        <v>224</v>
      </c>
      <c r="H167" s="52">
        <f>RES_hhdet_in!H167-RES_hhdet_in_new!H167</f>
        <v>294</v>
      </c>
      <c r="I167" s="52">
        <f>RES_hhdet_in!I167-RES_hhdet_in_new!I167</f>
        <v>200</v>
      </c>
      <c r="J167" s="52">
        <f>RES_hhdet_in!J167-RES_hhdet_in_new!J167</f>
        <v>192</v>
      </c>
      <c r="K167" s="52">
        <f>RES_hhdet_in!K167-RES_hhdet_in_new!K167</f>
        <v>216</v>
      </c>
      <c r="L167" s="52">
        <f>RES_hhdet_in!L167-RES_hhdet_in_new!L167</f>
        <v>165</v>
      </c>
      <c r="M167" s="52">
        <f>RES_hhdet_in!M167-RES_hhdet_in_new!M167</f>
        <v>61</v>
      </c>
      <c r="N167" s="52">
        <f>RES_hhdet_in!N167-RES_hhdet_in_new!N167</f>
        <v>34</v>
      </c>
      <c r="O167" s="52">
        <f>RES_hhdet_in!O167-RES_hhdet_in_new!O167</f>
        <v>26</v>
      </c>
      <c r="P167" s="52">
        <f>RES_hhdet_in!P167-RES_hhdet_in_new!P167</f>
        <v>21</v>
      </c>
      <c r="Q167" s="52">
        <f>RES_hhdet_in!Q167-RES_hhdet_in_new!Q167</f>
        <v>18</v>
      </c>
      <c r="R167" s="52">
        <f>RES_hhdet_in!R167-RES_hhdet_in_new!R167</f>
        <v>44</v>
      </c>
      <c r="S167" s="52">
        <f>RES_hhdet_in!S167-RES_hhdet_in_new!S167</f>
        <v>37</v>
      </c>
      <c r="T167" s="52">
        <f>RES_hhdet_in!T167-RES_hhdet_in_new!T167</f>
        <v>55</v>
      </c>
      <c r="U167" s="52">
        <f>RES_hhdet_in!U167-RES_hhdet_in_new!U167</f>
        <v>41</v>
      </c>
      <c r="V167" s="52">
        <f>RES_hhdet_in!V167-RES_hhdet_in_new!V167</f>
        <v>58</v>
      </c>
      <c r="W167" s="52">
        <f>RES_hhdet_in!W167-RES_hhdet_in_new!W167</f>
        <v>60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4673</v>
      </c>
      <c r="D171" s="52">
        <f>RES_hhdet_in!D171-RES_hhdet_in_new!D171</f>
        <v>4947</v>
      </c>
      <c r="E171" s="52">
        <f>RES_hhdet_in!E171-RES_hhdet_in_new!E171</f>
        <v>4412</v>
      </c>
      <c r="F171" s="52">
        <f>RES_hhdet_in!F171-RES_hhdet_in_new!F171</f>
        <v>5673</v>
      </c>
      <c r="G171" s="52">
        <f>RES_hhdet_in!G171-RES_hhdet_in_new!G171</f>
        <v>5621</v>
      </c>
      <c r="H171" s="52">
        <f>RES_hhdet_in!H171-RES_hhdet_in_new!H171</f>
        <v>6355</v>
      </c>
      <c r="I171" s="52">
        <f>RES_hhdet_in!I171-RES_hhdet_in_new!I171</f>
        <v>3655</v>
      </c>
      <c r="J171" s="52">
        <f>RES_hhdet_in!J171-RES_hhdet_in_new!J171</f>
        <v>3518</v>
      </c>
      <c r="K171" s="52">
        <f>RES_hhdet_in!K171-RES_hhdet_in_new!K171</f>
        <v>3836</v>
      </c>
      <c r="L171" s="52">
        <f>RES_hhdet_in!L171-RES_hhdet_in_new!L171</f>
        <v>3365</v>
      </c>
      <c r="M171" s="52">
        <f>RES_hhdet_in!M171-RES_hhdet_in_new!M171</f>
        <v>1371</v>
      </c>
      <c r="N171" s="52">
        <f>RES_hhdet_in!N171-RES_hhdet_in_new!N171</f>
        <v>1491</v>
      </c>
      <c r="O171" s="52">
        <f>RES_hhdet_in!O171-RES_hhdet_in_new!O171</f>
        <v>871</v>
      </c>
      <c r="P171" s="52">
        <f>RES_hhdet_in!P171-RES_hhdet_in_new!P171</f>
        <v>617</v>
      </c>
      <c r="Q171" s="52">
        <f>RES_hhdet_in!Q171-RES_hhdet_in_new!Q171</f>
        <v>377</v>
      </c>
      <c r="R171" s="52">
        <f>RES_hhdet_in!R171-RES_hhdet_in_new!R171</f>
        <v>858</v>
      </c>
      <c r="S171" s="52">
        <f>RES_hhdet_in!S171-RES_hhdet_in_new!S171</f>
        <v>908</v>
      </c>
      <c r="T171" s="52">
        <f>RES_hhdet_in!T171-RES_hhdet_in_new!T171</f>
        <v>1446</v>
      </c>
      <c r="U171" s="52">
        <f>RES_hhdet_in!U171-RES_hhdet_in_new!U171</f>
        <v>1188</v>
      </c>
      <c r="V171" s="52">
        <f>RES_hhdet_in!V171-RES_hhdet_in_new!V171</f>
        <v>2471</v>
      </c>
      <c r="W171" s="52">
        <f>RES_hhdet_in!W171-RES_hhdet_in_new!W171</f>
        <v>2199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143</v>
      </c>
      <c r="D172" s="52">
        <f>RES_hhdet_in!D172-RES_hhdet_in_new!D172</f>
        <v>139</v>
      </c>
      <c r="E172" s="52">
        <f>RES_hhdet_in!E172-RES_hhdet_in_new!E172</f>
        <v>254</v>
      </c>
      <c r="F172" s="52">
        <f>RES_hhdet_in!F172-RES_hhdet_in_new!F172</f>
        <v>155</v>
      </c>
      <c r="G172" s="52">
        <f>RES_hhdet_in!G172-RES_hhdet_in_new!G172</f>
        <v>176</v>
      </c>
      <c r="H172" s="52">
        <f>RES_hhdet_in!H172-RES_hhdet_in_new!H172</f>
        <v>229</v>
      </c>
      <c r="I172" s="52">
        <f>RES_hhdet_in!I172-RES_hhdet_in_new!I172</f>
        <v>378</v>
      </c>
      <c r="J172" s="52">
        <f>RES_hhdet_in!J172-RES_hhdet_in_new!J172</f>
        <v>382</v>
      </c>
      <c r="K172" s="52">
        <f>RES_hhdet_in!K172-RES_hhdet_in_new!K172</f>
        <v>411</v>
      </c>
      <c r="L172" s="52">
        <f>RES_hhdet_in!L172-RES_hhdet_in_new!L172</f>
        <v>293</v>
      </c>
      <c r="M172" s="52">
        <f>RES_hhdet_in!M172-RES_hhdet_in_new!M172</f>
        <v>194</v>
      </c>
      <c r="N172" s="52">
        <f>RES_hhdet_in!N172-RES_hhdet_in_new!N172</f>
        <v>181</v>
      </c>
      <c r="O172" s="52">
        <f>RES_hhdet_in!O172-RES_hhdet_in_new!O172</f>
        <v>136</v>
      </c>
      <c r="P172" s="52">
        <f>RES_hhdet_in!P172-RES_hhdet_in_new!P172</f>
        <v>136</v>
      </c>
      <c r="Q172" s="52">
        <f>RES_hhdet_in!Q172-RES_hhdet_in_new!Q172</f>
        <v>88</v>
      </c>
      <c r="R172" s="52">
        <f>RES_hhdet_in!R172-RES_hhdet_in_new!R172</f>
        <v>169</v>
      </c>
      <c r="S172" s="52">
        <f>RES_hhdet_in!S172-RES_hhdet_in_new!S172</f>
        <v>175</v>
      </c>
      <c r="T172" s="52">
        <f>RES_hhdet_in!T172-RES_hhdet_in_new!T172</f>
        <v>351</v>
      </c>
      <c r="U172" s="52">
        <f>RES_hhdet_in!U172-RES_hhdet_in_new!U172</f>
        <v>333</v>
      </c>
      <c r="V172" s="52">
        <f>RES_hhdet_in!V172-RES_hhdet_in_new!V172</f>
        <v>409</v>
      </c>
      <c r="W172" s="52">
        <f>RES_hhdet_in!W172-RES_hhdet_in_new!W172</f>
        <v>452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2398</v>
      </c>
      <c r="D176" s="52">
        <v>2288</v>
      </c>
      <c r="E176" s="52">
        <v>2224</v>
      </c>
      <c r="F176" s="52">
        <v>2238</v>
      </c>
      <c r="G176" s="52">
        <v>2045</v>
      </c>
      <c r="H176" s="52">
        <v>2655</v>
      </c>
      <c r="I176" s="52">
        <v>2047</v>
      </c>
      <c r="J176" s="52">
        <v>2591</v>
      </c>
      <c r="K176" s="52">
        <v>2300</v>
      </c>
      <c r="L176" s="52">
        <v>1797</v>
      </c>
      <c r="M176" s="52">
        <v>642</v>
      </c>
      <c r="N176" s="52">
        <v>459</v>
      </c>
      <c r="O176" s="52">
        <v>330</v>
      </c>
      <c r="P176" s="52">
        <v>255</v>
      </c>
      <c r="Q176" s="52">
        <v>202</v>
      </c>
      <c r="R176" s="52">
        <v>488</v>
      </c>
      <c r="S176" s="52">
        <v>408</v>
      </c>
      <c r="T176" s="52">
        <v>644</v>
      </c>
      <c r="U176" s="52">
        <v>509</v>
      </c>
      <c r="V176" s="52">
        <v>781</v>
      </c>
      <c r="W176" s="52">
        <v>783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2661</v>
      </c>
      <c r="D177" s="36">
        <v>3069</v>
      </c>
      <c r="E177" s="36">
        <v>2696</v>
      </c>
      <c r="F177" s="36">
        <v>3850</v>
      </c>
      <c r="G177" s="36">
        <v>3976</v>
      </c>
      <c r="H177" s="36">
        <v>4223</v>
      </c>
      <c r="I177" s="36">
        <v>2191</v>
      </c>
      <c r="J177" s="36">
        <v>1499</v>
      </c>
      <c r="K177" s="36">
        <v>2170</v>
      </c>
      <c r="L177" s="36">
        <v>2038</v>
      </c>
      <c r="M177" s="36">
        <v>986</v>
      </c>
      <c r="N177" s="36">
        <v>1258</v>
      </c>
      <c r="O177" s="36">
        <v>702</v>
      </c>
      <c r="P177" s="36">
        <v>511</v>
      </c>
      <c r="Q177" s="36">
        <v>283</v>
      </c>
      <c r="R177" s="36">
        <v>583</v>
      </c>
      <c r="S177" s="36">
        <v>704</v>
      </c>
      <c r="T177" s="36">
        <v>1208</v>
      </c>
      <c r="U177" s="36">
        <v>1053</v>
      </c>
      <c r="V177" s="36">
        <v>2158</v>
      </c>
      <c r="W177" s="36">
        <v>1937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13</v>
      </c>
      <c r="L5" s="52">
        <v>350</v>
      </c>
      <c r="M5" s="52">
        <v>373</v>
      </c>
      <c r="N5" s="52">
        <v>386</v>
      </c>
      <c r="O5" s="52">
        <v>319</v>
      </c>
      <c r="P5" s="52">
        <v>0</v>
      </c>
      <c r="Q5" s="52">
        <v>0</v>
      </c>
      <c r="R5" s="52">
        <v>0</v>
      </c>
      <c r="S5" s="52">
        <v>130</v>
      </c>
      <c r="T5" s="52">
        <v>25</v>
      </c>
      <c r="U5" s="52">
        <v>65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37</v>
      </c>
      <c r="Q8" s="52">
        <v>11</v>
      </c>
      <c r="R8" s="52">
        <v>17</v>
      </c>
      <c r="S8" s="52">
        <v>21</v>
      </c>
      <c r="T8" s="52">
        <v>60</v>
      </c>
      <c r="U8" s="52">
        <v>38</v>
      </c>
      <c r="V8" s="52">
        <v>58</v>
      </c>
      <c r="W8" s="52">
        <v>31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21</v>
      </c>
      <c r="M10" s="52">
        <v>25</v>
      </c>
      <c r="N10" s="52">
        <v>47</v>
      </c>
      <c r="O10" s="52">
        <v>59</v>
      </c>
      <c r="P10" s="52">
        <v>8</v>
      </c>
      <c r="Q10" s="52">
        <v>24</v>
      </c>
      <c r="R10" s="52">
        <v>45</v>
      </c>
      <c r="S10" s="52">
        <v>27</v>
      </c>
      <c r="T10" s="52">
        <v>37</v>
      </c>
      <c r="U10" s="52">
        <v>91</v>
      </c>
      <c r="V10" s="52">
        <v>82</v>
      </c>
      <c r="W10" s="52">
        <v>113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1</v>
      </c>
      <c r="S11" s="52">
        <v>13</v>
      </c>
      <c r="T11" s="52">
        <v>9</v>
      </c>
      <c r="U11" s="52">
        <v>10</v>
      </c>
      <c r="V11" s="52">
        <v>2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19</v>
      </c>
      <c r="S15" s="52">
        <v>264</v>
      </c>
      <c r="T15" s="52">
        <v>240</v>
      </c>
      <c r="U15" s="52">
        <v>237</v>
      </c>
      <c r="V15" s="52">
        <v>97</v>
      </c>
      <c r="W15" s="52">
        <v>1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3</v>
      </c>
      <c r="S16" s="52">
        <v>50</v>
      </c>
      <c r="T16" s="52">
        <v>57</v>
      </c>
      <c r="U16" s="52">
        <v>64</v>
      </c>
      <c r="V16" s="52">
        <v>15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</v>
      </c>
      <c r="Q21" s="52">
        <v>7</v>
      </c>
      <c r="R21" s="52">
        <v>33</v>
      </c>
      <c r="S21" s="52">
        <v>129</v>
      </c>
      <c r="T21" s="52">
        <v>144</v>
      </c>
      <c r="U21" s="52">
        <v>147</v>
      </c>
      <c r="V21" s="52">
        <v>67</v>
      </c>
      <c r="W21" s="52">
        <v>30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</v>
      </c>
      <c r="Q22" s="36">
        <v>12</v>
      </c>
      <c r="R22" s="36">
        <v>44</v>
      </c>
      <c r="S22" s="36">
        <v>220</v>
      </c>
      <c r="T22" s="36">
        <v>280</v>
      </c>
      <c r="U22" s="36">
        <v>304</v>
      </c>
      <c r="V22" s="36">
        <v>172</v>
      </c>
      <c r="W22" s="36">
        <v>70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124</v>
      </c>
      <c r="I26" s="52">
        <v>69</v>
      </c>
      <c r="J26" s="52">
        <v>328</v>
      </c>
      <c r="K26" s="52">
        <v>466</v>
      </c>
      <c r="L26" s="52">
        <v>244</v>
      </c>
      <c r="M26" s="52">
        <v>0</v>
      </c>
      <c r="N26" s="52">
        <v>473</v>
      </c>
      <c r="O26" s="52">
        <v>473</v>
      </c>
      <c r="P26" s="52">
        <v>0</v>
      </c>
      <c r="Q26" s="52">
        <v>219</v>
      </c>
      <c r="R26" s="52">
        <v>40</v>
      </c>
      <c r="S26" s="52">
        <v>0</v>
      </c>
      <c r="T26" s="52">
        <v>0</v>
      </c>
      <c r="U26" s="52">
        <v>272</v>
      </c>
      <c r="V26" s="52">
        <v>378</v>
      </c>
      <c r="W26" s="52">
        <v>437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49</v>
      </c>
      <c r="Q29" s="52">
        <v>36</v>
      </c>
      <c r="R29" s="52">
        <v>107</v>
      </c>
      <c r="S29" s="52">
        <v>63</v>
      </c>
      <c r="T29" s="52">
        <v>56</v>
      </c>
      <c r="U29" s="52">
        <v>42</v>
      </c>
      <c r="V29" s="52">
        <v>155</v>
      </c>
      <c r="W29" s="52">
        <v>230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</v>
      </c>
      <c r="Q31" s="52">
        <v>15</v>
      </c>
      <c r="R31" s="52">
        <v>20</v>
      </c>
      <c r="S31" s="52">
        <v>12</v>
      </c>
      <c r="T31" s="52">
        <v>7</v>
      </c>
      <c r="U31" s="52">
        <v>10</v>
      </c>
      <c r="V31" s="52">
        <v>12</v>
      </c>
      <c r="W31" s="52">
        <v>11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117</v>
      </c>
      <c r="Q35" s="52">
        <v>297</v>
      </c>
      <c r="R35" s="52">
        <v>339</v>
      </c>
      <c r="S35" s="52">
        <v>301</v>
      </c>
      <c r="T35" s="52">
        <v>203</v>
      </c>
      <c r="U35" s="52">
        <v>397</v>
      </c>
      <c r="V35" s="52">
        <v>626</v>
      </c>
      <c r="W35" s="52">
        <v>565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27</v>
      </c>
      <c r="Q36" s="52">
        <v>71</v>
      </c>
      <c r="R36" s="52">
        <v>65</v>
      </c>
      <c r="S36" s="52">
        <v>57</v>
      </c>
      <c r="T36" s="52">
        <v>47</v>
      </c>
      <c r="U36" s="52">
        <v>108</v>
      </c>
      <c r="V36" s="52">
        <v>97</v>
      </c>
      <c r="W36" s="52">
        <v>116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50</v>
      </c>
      <c r="Q40" s="52">
        <v>158</v>
      </c>
      <c r="R40" s="52">
        <v>185</v>
      </c>
      <c r="S40" s="52">
        <v>132</v>
      </c>
      <c r="T40" s="52">
        <v>90</v>
      </c>
      <c r="U40" s="52">
        <v>175</v>
      </c>
      <c r="V40" s="52">
        <v>200</v>
      </c>
      <c r="W40" s="52">
        <v>199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98</v>
      </c>
      <c r="Q41" s="36">
        <v>226</v>
      </c>
      <c r="R41" s="36">
        <v>235</v>
      </c>
      <c r="S41" s="36">
        <v>237</v>
      </c>
      <c r="T41" s="36">
        <v>166</v>
      </c>
      <c r="U41" s="36">
        <v>351</v>
      </c>
      <c r="V41" s="36">
        <v>536</v>
      </c>
      <c r="W41" s="36">
        <v>485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327</v>
      </c>
      <c r="L45" s="52">
        <v>4143</v>
      </c>
      <c r="M45" s="52">
        <v>6530</v>
      </c>
      <c r="N45" s="52">
        <v>6267</v>
      </c>
      <c r="O45" s="52">
        <v>6954</v>
      </c>
      <c r="P45" s="52">
        <v>358</v>
      </c>
      <c r="Q45" s="52">
        <v>4368</v>
      </c>
      <c r="R45" s="52">
        <v>4311</v>
      </c>
      <c r="S45" s="52">
        <v>3404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831</v>
      </c>
      <c r="Q48" s="52">
        <v>658</v>
      </c>
      <c r="R48" s="52">
        <v>2319</v>
      </c>
      <c r="S48" s="52">
        <v>2393</v>
      </c>
      <c r="T48" s="52">
        <v>1781</v>
      </c>
      <c r="U48" s="52">
        <v>592</v>
      </c>
      <c r="V48" s="52">
        <v>827</v>
      </c>
      <c r="W48" s="52">
        <v>687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29</v>
      </c>
      <c r="L50" s="52">
        <v>348</v>
      </c>
      <c r="M50" s="52">
        <v>753</v>
      </c>
      <c r="N50" s="52">
        <v>1002</v>
      </c>
      <c r="O50" s="52">
        <v>1311</v>
      </c>
      <c r="P50" s="52">
        <v>649</v>
      </c>
      <c r="Q50" s="52">
        <v>804</v>
      </c>
      <c r="R50" s="52">
        <v>1008</v>
      </c>
      <c r="S50" s="52">
        <v>941</v>
      </c>
      <c r="T50" s="52">
        <v>1357</v>
      </c>
      <c r="U50" s="52">
        <v>2251</v>
      </c>
      <c r="V50" s="52">
        <v>3053</v>
      </c>
      <c r="W50" s="52">
        <v>1269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1</v>
      </c>
      <c r="M51" s="52">
        <v>1</v>
      </c>
      <c r="N51" s="52">
        <v>5</v>
      </c>
      <c r="O51" s="52">
        <v>6</v>
      </c>
      <c r="P51" s="52">
        <v>4</v>
      </c>
      <c r="Q51" s="52">
        <v>0</v>
      </c>
      <c r="R51" s="52">
        <v>0</v>
      </c>
      <c r="S51" s="52">
        <v>15</v>
      </c>
      <c r="T51" s="52">
        <v>6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287</v>
      </c>
      <c r="Q54" s="52">
        <v>3475</v>
      </c>
      <c r="R54" s="52">
        <v>4769</v>
      </c>
      <c r="S54" s="52">
        <v>3559</v>
      </c>
      <c r="T54" s="52">
        <v>2196</v>
      </c>
      <c r="U54" s="52">
        <v>1208</v>
      </c>
      <c r="V54" s="52">
        <v>2370</v>
      </c>
      <c r="W54" s="52">
        <v>146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61</v>
      </c>
      <c r="Q55" s="52">
        <v>830</v>
      </c>
      <c r="R55" s="52">
        <v>950</v>
      </c>
      <c r="S55" s="52">
        <v>708</v>
      </c>
      <c r="T55" s="52">
        <v>530</v>
      </c>
      <c r="U55" s="52">
        <v>337</v>
      </c>
      <c r="V55" s="52">
        <v>396</v>
      </c>
      <c r="W55" s="52">
        <v>27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153</v>
      </c>
      <c r="Q59" s="52">
        <v>1957</v>
      </c>
      <c r="R59" s="52">
        <v>3016</v>
      </c>
      <c r="S59" s="52">
        <v>2780</v>
      </c>
      <c r="T59" s="52">
        <v>2092</v>
      </c>
      <c r="U59" s="52">
        <v>1351</v>
      </c>
      <c r="V59" s="52">
        <v>1124</v>
      </c>
      <c r="W59" s="52">
        <v>872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309</v>
      </c>
      <c r="Q60" s="36">
        <v>2716</v>
      </c>
      <c r="R60" s="36">
        <v>3605</v>
      </c>
      <c r="S60" s="36">
        <v>4783</v>
      </c>
      <c r="T60" s="36">
        <v>3895</v>
      </c>
      <c r="U60" s="36">
        <v>2765</v>
      </c>
      <c r="V60" s="36">
        <v>3073</v>
      </c>
      <c r="W60" s="36">
        <v>2171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6404</v>
      </c>
      <c r="I64" s="52">
        <v>11154</v>
      </c>
      <c r="J64" s="52">
        <v>18630</v>
      </c>
      <c r="K64" s="52">
        <v>17969</v>
      </c>
      <c r="L64" s="52">
        <v>19103</v>
      </c>
      <c r="M64" s="52">
        <v>17689</v>
      </c>
      <c r="N64" s="52">
        <v>21492</v>
      </c>
      <c r="O64" s="52">
        <v>21196</v>
      </c>
      <c r="P64" s="52">
        <v>9035</v>
      </c>
      <c r="Q64" s="52">
        <v>15049</v>
      </c>
      <c r="R64" s="52">
        <v>28912</v>
      </c>
      <c r="S64" s="52">
        <v>39525</v>
      </c>
      <c r="T64" s="52">
        <v>42297</v>
      </c>
      <c r="U64" s="52">
        <v>41634</v>
      </c>
      <c r="V64" s="52">
        <v>39528</v>
      </c>
      <c r="W64" s="52">
        <v>37903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2796</v>
      </c>
      <c r="Q67" s="52">
        <v>5023</v>
      </c>
      <c r="R67" s="52">
        <v>8866</v>
      </c>
      <c r="S67" s="52">
        <v>13901</v>
      </c>
      <c r="T67" s="52">
        <v>16949</v>
      </c>
      <c r="U67" s="52">
        <v>17800</v>
      </c>
      <c r="V67" s="52">
        <v>20513</v>
      </c>
      <c r="W67" s="52">
        <v>24805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5020</v>
      </c>
      <c r="I69" s="52">
        <v>11143</v>
      </c>
      <c r="J69" s="52">
        <v>16815</v>
      </c>
      <c r="K69" s="52">
        <v>17980</v>
      </c>
      <c r="L69" s="52">
        <v>18316</v>
      </c>
      <c r="M69" s="52">
        <v>16246</v>
      </c>
      <c r="N69" s="52">
        <v>19489</v>
      </c>
      <c r="O69" s="52">
        <v>20149</v>
      </c>
      <c r="P69" s="52">
        <v>9242</v>
      </c>
      <c r="Q69" s="52">
        <v>14519</v>
      </c>
      <c r="R69" s="52">
        <v>29455</v>
      </c>
      <c r="S69" s="52">
        <v>38000</v>
      </c>
      <c r="T69" s="52">
        <v>41154</v>
      </c>
      <c r="U69" s="52">
        <v>40601</v>
      </c>
      <c r="V69" s="52">
        <v>42280</v>
      </c>
      <c r="W69" s="52">
        <v>36356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3</v>
      </c>
      <c r="I70" s="52">
        <v>11</v>
      </c>
      <c r="J70" s="52">
        <v>19</v>
      </c>
      <c r="K70" s="52">
        <v>28</v>
      </c>
      <c r="L70" s="52">
        <v>24</v>
      </c>
      <c r="M70" s="52">
        <v>34</v>
      </c>
      <c r="N70" s="52">
        <v>36</v>
      </c>
      <c r="O70" s="52">
        <v>56</v>
      </c>
      <c r="P70" s="52">
        <v>63</v>
      </c>
      <c r="Q70" s="52">
        <v>23</v>
      </c>
      <c r="R70" s="52">
        <v>73</v>
      </c>
      <c r="S70" s="52">
        <v>96</v>
      </c>
      <c r="T70" s="52">
        <v>87</v>
      </c>
      <c r="U70" s="52">
        <v>95</v>
      </c>
      <c r="V70" s="52">
        <v>80</v>
      </c>
      <c r="W70" s="52">
        <v>38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590</v>
      </c>
      <c r="R73" s="52">
        <v>379</v>
      </c>
      <c r="S73" s="52">
        <v>1760</v>
      </c>
      <c r="T73" s="52">
        <v>1890</v>
      </c>
      <c r="U73" s="52">
        <v>1953</v>
      </c>
      <c r="V73" s="52">
        <v>2</v>
      </c>
      <c r="W73" s="52">
        <v>1521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140</v>
      </c>
      <c r="R74" s="52">
        <v>76</v>
      </c>
      <c r="S74" s="52">
        <v>352</v>
      </c>
      <c r="T74" s="52">
        <v>458</v>
      </c>
      <c r="U74" s="52">
        <v>553</v>
      </c>
      <c r="V74" s="52">
        <v>0</v>
      </c>
      <c r="W74" s="52">
        <v>315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10188</v>
      </c>
      <c r="Q78" s="52">
        <v>19666</v>
      </c>
      <c r="R78" s="52">
        <v>39530</v>
      </c>
      <c r="S78" s="52">
        <v>50674</v>
      </c>
      <c r="T78" s="52">
        <v>51873</v>
      </c>
      <c r="U78" s="52">
        <v>45496</v>
      </c>
      <c r="V78" s="52">
        <v>46483</v>
      </c>
      <c r="W78" s="52">
        <v>50681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84</v>
      </c>
      <c r="Q79" s="36">
        <v>550</v>
      </c>
      <c r="R79" s="36">
        <v>1973</v>
      </c>
      <c r="S79" s="36">
        <v>3647</v>
      </c>
      <c r="T79" s="36">
        <v>10460</v>
      </c>
      <c r="U79" s="36">
        <v>19580</v>
      </c>
      <c r="V79" s="36">
        <v>19844</v>
      </c>
      <c r="W79" s="36">
        <v>16791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12732</v>
      </c>
      <c r="I83" s="52">
        <v>25490</v>
      </c>
      <c r="J83" s="52">
        <v>34207</v>
      </c>
      <c r="K83" s="52">
        <v>47650</v>
      </c>
      <c r="L83" s="52">
        <v>61229</v>
      </c>
      <c r="M83" s="52">
        <v>77064</v>
      </c>
      <c r="N83" s="52">
        <v>91468</v>
      </c>
      <c r="O83" s="52">
        <v>88118</v>
      </c>
      <c r="P83" s="52">
        <v>46176</v>
      </c>
      <c r="Q83" s="52">
        <v>49077</v>
      </c>
      <c r="R83" s="52">
        <v>41390</v>
      </c>
      <c r="S83" s="52">
        <v>59251</v>
      </c>
      <c r="T83" s="52">
        <v>55984</v>
      </c>
      <c r="U83" s="52">
        <v>63843</v>
      </c>
      <c r="V83" s="52">
        <v>75841</v>
      </c>
      <c r="W83" s="52">
        <v>73234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10855</v>
      </c>
      <c r="Q86" s="52">
        <v>21060</v>
      </c>
      <c r="R86" s="52">
        <v>25545</v>
      </c>
      <c r="S86" s="52">
        <v>25898</v>
      </c>
      <c r="T86" s="52">
        <v>30339</v>
      </c>
      <c r="U86" s="52">
        <v>29231</v>
      </c>
      <c r="V86" s="52">
        <v>39032</v>
      </c>
      <c r="W86" s="52">
        <v>49883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233</v>
      </c>
      <c r="I88" s="52">
        <v>1055</v>
      </c>
      <c r="J88" s="52">
        <v>4740</v>
      </c>
      <c r="K88" s="52">
        <v>5291</v>
      </c>
      <c r="L88" s="52">
        <v>6378</v>
      </c>
      <c r="M88" s="52">
        <v>8423</v>
      </c>
      <c r="N88" s="52">
        <v>9224</v>
      </c>
      <c r="O88" s="52">
        <v>9054</v>
      </c>
      <c r="P88" s="52">
        <v>2507</v>
      </c>
      <c r="Q88" s="52">
        <v>3905</v>
      </c>
      <c r="R88" s="52">
        <v>5541</v>
      </c>
      <c r="S88" s="52">
        <v>10536</v>
      </c>
      <c r="T88" s="52">
        <v>11600</v>
      </c>
      <c r="U88" s="52">
        <v>12629</v>
      </c>
      <c r="V88" s="52">
        <v>11560</v>
      </c>
      <c r="W88" s="52">
        <v>10501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2</v>
      </c>
      <c r="K89" s="52">
        <v>10</v>
      </c>
      <c r="L89" s="52">
        <v>10</v>
      </c>
      <c r="M89" s="52">
        <v>21</v>
      </c>
      <c r="N89" s="52">
        <v>22</v>
      </c>
      <c r="O89" s="52">
        <v>29</v>
      </c>
      <c r="P89" s="52">
        <v>26</v>
      </c>
      <c r="Q89" s="52">
        <v>10</v>
      </c>
      <c r="R89" s="52">
        <v>21</v>
      </c>
      <c r="S89" s="52">
        <v>0</v>
      </c>
      <c r="T89" s="52">
        <v>16</v>
      </c>
      <c r="U89" s="52">
        <v>11</v>
      </c>
      <c r="V89" s="52">
        <v>30</v>
      </c>
      <c r="W89" s="52">
        <v>8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988</v>
      </c>
      <c r="Q92" s="52">
        <v>2544</v>
      </c>
      <c r="R92" s="52">
        <v>3331</v>
      </c>
      <c r="S92" s="52">
        <v>3792</v>
      </c>
      <c r="T92" s="52">
        <v>3491</v>
      </c>
      <c r="U92" s="52">
        <v>3395</v>
      </c>
      <c r="V92" s="52">
        <v>2745</v>
      </c>
      <c r="W92" s="52">
        <v>2803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8</v>
      </c>
      <c r="R93" s="52">
        <v>9</v>
      </c>
      <c r="S93" s="52">
        <v>7</v>
      </c>
      <c r="T93" s="52">
        <v>5</v>
      </c>
      <c r="U93" s="52">
        <v>11</v>
      </c>
      <c r="V93" s="52">
        <v>4</v>
      </c>
      <c r="W93" s="52">
        <v>3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28944</v>
      </c>
      <c r="Q96" s="52">
        <v>51235</v>
      </c>
      <c r="R96" s="52">
        <v>63015</v>
      </c>
      <c r="S96" s="52">
        <v>86238</v>
      </c>
      <c r="T96" s="52">
        <v>89851</v>
      </c>
      <c r="U96" s="52">
        <v>96466</v>
      </c>
      <c r="V96" s="52">
        <v>114706</v>
      </c>
      <c r="W96" s="52">
        <v>98986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6484</v>
      </c>
      <c r="Q97" s="52">
        <v>12154</v>
      </c>
      <c r="R97" s="52">
        <v>12522</v>
      </c>
      <c r="S97" s="52">
        <v>17179</v>
      </c>
      <c r="T97" s="52">
        <v>21758</v>
      </c>
      <c r="U97" s="52">
        <v>27096</v>
      </c>
      <c r="V97" s="52">
        <v>19007</v>
      </c>
      <c r="W97" s="52">
        <v>20583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5330</v>
      </c>
      <c r="Q101" s="52">
        <v>8281</v>
      </c>
      <c r="R101" s="52">
        <v>12700</v>
      </c>
      <c r="S101" s="52">
        <v>13617</v>
      </c>
      <c r="T101" s="52">
        <v>18120</v>
      </c>
      <c r="U101" s="52">
        <v>21772</v>
      </c>
      <c r="V101" s="52">
        <v>27999</v>
      </c>
      <c r="W101" s="52">
        <v>23485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11493</v>
      </c>
      <c r="Q102" s="52">
        <v>26956</v>
      </c>
      <c r="R102" s="52">
        <v>35358</v>
      </c>
      <c r="S102" s="52">
        <v>40480</v>
      </c>
      <c r="T102" s="52">
        <v>39891</v>
      </c>
      <c r="U102" s="52">
        <v>40908</v>
      </c>
      <c r="V102" s="52">
        <v>34192</v>
      </c>
      <c r="W102" s="52">
        <v>33797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22900</v>
      </c>
      <c r="Q103" s="36">
        <v>37416</v>
      </c>
      <c r="R103" s="36">
        <v>42111</v>
      </c>
      <c r="S103" s="36">
        <v>69617</v>
      </c>
      <c r="T103" s="36">
        <v>74782</v>
      </c>
      <c r="U103" s="36">
        <v>83921</v>
      </c>
      <c r="V103" s="36">
        <v>94149</v>
      </c>
      <c r="W103" s="36">
        <v>83479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1858</v>
      </c>
      <c r="I126" s="52">
        <v>4010</v>
      </c>
      <c r="J126" s="52">
        <v>5983</v>
      </c>
      <c r="K126" s="52">
        <v>7454</v>
      </c>
      <c r="L126" s="52">
        <v>8484</v>
      </c>
      <c r="M126" s="52">
        <v>10174</v>
      </c>
      <c r="N126" s="52">
        <v>10672</v>
      </c>
      <c r="O126" s="52">
        <v>10114</v>
      </c>
      <c r="P126" s="52">
        <v>0</v>
      </c>
      <c r="Q126" s="52">
        <v>481</v>
      </c>
      <c r="R126" s="52">
        <v>4350</v>
      </c>
      <c r="S126" s="52">
        <v>7172</v>
      </c>
      <c r="T126" s="52">
        <v>8859</v>
      </c>
      <c r="U126" s="52">
        <v>10498</v>
      </c>
      <c r="V126" s="52">
        <v>11007</v>
      </c>
      <c r="W126" s="52">
        <v>10511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1105</v>
      </c>
      <c r="Q129" s="52">
        <v>782</v>
      </c>
      <c r="R129" s="52">
        <v>1340</v>
      </c>
      <c r="S129" s="52">
        <v>2625</v>
      </c>
      <c r="T129" s="52">
        <v>3851</v>
      </c>
      <c r="U129" s="52">
        <v>4183</v>
      </c>
      <c r="V129" s="52">
        <v>5674</v>
      </c>
      <c r="W129" s="52">
        <v>7005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110</v>
      </c>
      <c r="I131" s="52">
        <v>2026</v>
      </c>
      <c r="J131" s="52">
        <v>3550</v>
      </c>
      <c r="K131" s="52">
        <v>3952</v>
      </c>
      <c r="L131" s="52">
        <v>3403</v>
      </c>
      <c r="M131" s="52">
        <v>3270</v>
      </c>
      <c r="N131" s="52">
        <v>4275</v>
      </c>
      <c r="O131" s="52">
        <v>3827</v>
      </c>
      <c r="P131" s="52">
        <v>1721</v>
      </c>
      <c r="Q131" s="52">
        <v>3167</v>
      </c>
      <c r="R131" s="52">
        <v>4314</v>
      </c>
      <c r="S131" s="52">
        <v>5063</v>
      </c>
      <c r="T131" s="52">
        <v>5305</v>
      </c>
      <c r="U131" s="52">
        <v>6347</v>
      </c>
      <c r="V131" s="52">
        <v>6640</v>
      </c>
      <c r="W131" s="52">
        <v>6209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3</v>
      </c>
      <c r="J132" s="52">
        <v>4</v>
      </c>
      <c r="K132" s="52">
        <v>7</v>
      </c>
      <c r="L132" s="52">
        <v>5</v>
      </c>
      <c r="M132" s="52">
        <v>8</v>
      </c>
      <c r="N132" s="52">
        <v>13</v>
      </c>
      <c r="O132" s="52">
        <v>17</v>
      </c>
      <c r="P132" s="52">
        <v>9</v>
      </c>
      <c r="Q132" s="52">
        <v>1</v>
      </c>
      <c r="R132" s="52">
        <v>5</v>
      </c>
      <c r="S132" s="52">
        <v>8</v>
      </c>
      <c r="T132" s="52">
        <v>8</v>
      </c>
      <c r="U132" s="52">
        <v>5</v>
      </c>
      <c r="V132" s="52">
        <v>9</v>
      </c>
      <c r="W132" s="52">
        <v>22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1051</v>
      </c>
      <c r="Q135" s="52">
        <v>2749</v>
      </c>
      <c r="R135" s="52">
        <v>5037</v>
      </c>
      <c r="S135" s="52">
        <v>5593</v>
      </c>
      <c r="T135" s="52">
        <v>6141</v>
      </c>
      <c r="U135" s="52">
        <v>6866</v>
      </c>
      <c r="V135" s="52">
        <v>6969</v>
      </c>
      <c r="W135" s="52">
        <v>5262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230</v>
      </c>
      <c r="Q136" s="52">
        <v>661</v>
      </c>
      <c r="R136" s="52">
        <v>1000</v>
      </c>
      <c r="S136" s="52">
        <v>1113</v>
      </c>
      <c r="T136" s="52">
        <v>1487</v>
      </c>
      <c r="U136" s="52">
        <v>1926</v>
      </c>
      <c r="V136" s="52">
        <v>1151</v>
      </c>
      <c r="W136" s="52">
        <v>1088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1114</v>
      </c>
      <c r="Q140" s="52">
        <v>2974</v>
      </c>
      <c r="R140" s="52">
        <v>5495</v>
      </c>
      <c r="S140" s="52">
        <v>5846</v>
      </c>
      <c r="T140" s="52">
        <v>6308</v>
      </c>
      <c r="U140" s="52">
        <v>6442</v>
      </c>
      <c r="V140" s="52">
        <v>5084</v>
      </c>
      <c r="W140" s="52">
        <v>4743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2223</v>
      </c>
      <c r="Q141" s="36">
        <v>4134</v>
      </c>
      <c r="R141" s="36">
        <v>6551</v>
      </c>
      <c r="S141" s="36">
        <v>10034</v>
      </c>
      <c r="T141" s="36">
        <v>11811</v>
      </c>
      <c r="U141" s="36">
        <v>13192</v>
      </c>
      <c r="V141" s="36">
        <v>13965</v>
      </c>
      <c r="W141" s="36">
        <v>11711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873</v>
      </c>
      <c r="I145" s="52">
        <v>2179</v>
      </c>
      <c r="J145" s="52">
        <v>2527</v>
      </c>
      <c r="K145" s="52">
        <v>2438</v>
      </c>
      <c r="L145" s="52">
        <v>1745</v>
      </c>
      <c r="M145" s="52">
        <v>935</v>
      </c>
      <c r="N145" s="52">
        <v>1000</v>
      </c>
      <c r="O145" s="52">
        <v>1019</v>
      </c>
      <c r="P145" s="52">
        <v>1458</v>
      </c>
      <c r="Q145" s="52">
        <v>1686</v>
      </c>
      <c r="R145" s="52">
        <v>2613</v>
      </c>
      <c r="S145" s="52">
        <v>2673</v>
      </c>
      <c r="T145" s="52">
        <v>2222</v>
      </c>
      <c r="U145" s="52">
        <v>2213</v>
      </c>
      <c r="V145" s="52">
        <v>2305</v>
      </c>
      <c r="W145" s="52">
        <v>3063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938</v>
      </c>
      <c r="Q147" s="52">
        <v>1949</v>
      </c>
      <c r="R147" s="52">
        <v>2797</v>
      </c>
      <c r="S147" s="52">
        <v>2938</v>
      </c>
      <c r="T147" s="52">
        <v>3683</v>
      </c>
      <c r="U147" s="52">
        <v>2626</v>
      </c>
      <c r="V147" s="52">
        <v>4224</v>
      </c>
      <c r="W147" s="52">
        <v>4017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54</v>
      </c>
      <c r="Q149" s="52">
        <v>137</v>
      </c>
      <c r="R149" s="52">
        <v>190</v>
      </c>
      <c r="S149" s="52">
        <v>155</v>
      </c>
      <c r="T149" s="52">
        <v>107</v>
      </c>
      <c r="U149" s="52">
        <v>93</v>
      </c>
      <c r="V149" s="52">
        <v>73</v>
      </c>
      <c r="W149" s="52">
        <v>106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1598</v>
      </c>
      <c r="Q153" s="52">
        <v>2748</v>
      </c>
      <c r="R153" s="52">
        <v>3623</v>
      </c>
      <c r="S153" s="52">
        <v>3562</v>
      </c>
      <c r="T153" s="52">
        <v>2869</v>
      </c>
      <c r="U153" s="52">
        <v>2763</v>
      </c>
      <c r="V153" s="52">
        <v>3466</v>
      </c>
      <c r="W153" s="52">
        <v>4096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358</v>
      </c>
      <c r="Q154" s="52">
        <v>651</v>
      </c>
      <c r="R154" s="52">
        <v>720</v>
      </c>
      <c r="S154" s="52">
        <v>702</v>
      </c>
      <c r="T154" s="52">
        <v>689</v>
      </c>
      <c r="U154" s="52">
        <v>778</v>
      </c>
      <c r="V154" s="52">
        <v>566</v>
      </c>
      <c r="W154" s="52">
        <v>845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671</v>
      </c>
      <c r="Q158" s="52">
        <v>1477</v>
      </c>
      <c r="R158" s="52">
        <v>2056</v>
      </c>
      <c r="S158" s="52">
        <v>1628</v>
      </c>
      <c r="T158" s="52">
        <v>1274</v>
      </c>
      <c r="U158" s="52">
        <v>1196</v>
      </c>
      <c r="V158" s="52">
        <v>1098</v>
      </c>
      <c r="W158" s="52">
        <v>1450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1338</v>
      </c>
      <c r="Q159" s="36">
        <v>2058</v>
      </c>
      <c r="R159" s="36">
        <v>2473</v>
      </c>
      <c r="S159" s="36">
        <v>2794</v>
      </c>
      <c r="T159" s="36">
        <v>2376</v>
      </c>
      <c r="U159" s="36">
        <v>2452</v>
      </c>
      <c r="V159" s="36">
        <v>3016</v>
      </c>
      <c r="W159" s="36">
        <v>3592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545</v>
      </c>
      <c r="I163" s="52">
        <v>857</v>
      </c>
      <c r="J163" s="52">
        <v>841</v>
      </c>
      <c r="K163" s="52">
        <v>661</v>
      </c>
      <c r="L163" s="52">
        <v>409</v>
      </c>
      <c r="M163" s="52">
        <v>0</v>
      </c>
      <c r="N163" s="52">
        <v>0</v>
      </c>
      <c r="O163" s="52">
        <v>1</v>
      </c>
      <c r="P163" s="52">
        <v>2</v>
      </c>
      <c r="Q163" s="52">
        <v>3</v>
      </c>
      <c r="R163" s="52">
        <v>0</v>
      </c>
      <c r="S163" s="52">
        <v>0</v>
      </c>
      <c r="T163" s="52">
        <v>1241</v>
      </c>
      <c r="U163" s="52">
        <v>1656</v>
      </c>
      <c r="V163" s="52">
        <v>3462</v>
      </c>
      <c r="W163" s="52">
        <v>3149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79</v>
      </c>
      <c r="Q165" s="52">
        <v>58</v>
      </c>
      <c r="R165" s="52">
        <v>100</v>
      </c>
      <c r="S165" s="52">
        <v>135</v>
      </c>
      <c r="T165" s="52">
        <v>482</v>
      </c>
      <c r="U165" s="52">
        <v>633</v>
      </c>
      <c r="V165" s="52">
        <v>2124</v>
      </c>
      <c r="W165" s="52">
        <v>2544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7</v>
      </c>
      <c r="Q167" s="52">
        <v>11</v>
      </c>
      <c r="R167" s="52">
        <v>27</v>
      </c>
      <c r="S167" s="52">
        <v>20</v>
      </c>
      <c r="T167" s="52">
        <v>51</v>
      </c>
      <c r="U167" s="52">
        <v>50</v>
      </c>
      <c r="V167" s="52">
        <v>77</v>
      </c>
      <c r="W167" s="52">
        <v>80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203</v>
      </c>
      <c r="Q171" s="52">
        <v>217</v>
      </c>
      <c r="R171" s="52">
        <v>516</v>
      </c>
      <c r="S171" s="52">
        <v>496</v>
      </c>
      <c r="T171" s="52">
        <v>1352</v>
      </c>
      <c r="U171" s="52">
        <v>1415</v>
      </c>
      <c r="V171" s="52">
        <v>3260</v>
      </c>
      <c r="W171" s="52">
        <v>2887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45</v>
      </c>
      <c r="Q172" s="52">
        <v>51</v>
      </c>
      <c r="R172" s="52">
        <v>102</v>
      </c>
      <c r="S172" s="52">
        <v>96</v>
      </c>
      <c r="T172" s="52">
        <v>329</v>
      </c>
      <c r="U172" s="52">
        <v>399</v>
      </c>
      <c r="V172" s="52">
        <v>541</v>
      </c>
      <c r="W172" s="52">
        <v>595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83</v>
      </c>
      <c r="Q176" s="52">
        <v>118</v>
      </c>
      <c r="R176" s="52">
        <v>293</v>
      </c>
      <c r="S176" s="52">
        <v>225</v>
      </c>
      <c r="T176" s="52">
        <v>604</v>
      </c>
      <c r="U176" s="52">
        <v>611</v>
      </c>
      <c r="V176" s="52">
        <v>1031</v>
      </c>
      <c r="W176" s="52">
        <v>1028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166</v>
      </c>
      <c r="Q177" s="36">
        <v>165</v>
      </c>
      <c r="R177" s="36">
        <v>349</v>
      </c>
      <c r="S177" s="36">
        <v>387</v>
      </c>
      <c r="T177" s="36">
        <v>1131</v>
      </c>
      <c r="U177" s="36">
        <v>1253</v>
      </c>
      <c r="V177" s="36">
        <v>2840</v>
      </c>
      <c r="W177" s="36">
        <v>2543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11.953739432037565</v>
      </c>
      <c r="C3" s="117">
        <f t="shared" si="0"/>
        <v>6.988619727036931</v>
      </c>
      <c r="D3" s="117">
        <f t="shared" si="0"/>
        <v>9.295064799228058</v>
      </c>
      <c r="E3" s="117">
        <f t="shared" si="0"/>
        <v>11.702783475150813</v>
      </c>
      <c r="F3" s="117">
        <f t="shared" si="0"/>
        <v>8.7532509576631963</v>
      </c>
      <c r="G3" s="117">
        <f t="shared" si="0"/>
        <v>11.839185836287349</v>
      </c>
      <c r="H3" s="117">
        <f t="shared" si="0"/>
        <v>8.8791434184096367</v>
      </c>
      <c r="I3" s="117">
        <f t="shared" si="0"/>
        <v>4.7952352951095625</v>
      </c>
      <c r="J3" s="117">
        <f t="shared" si="0"/>
        <v>4.9377574085419624</v>
      </c>
      <c r="K3" s="117">
        <f t="shared" si="0"/>
        <v>3.9937515088444648</v>
      </c>
      <c r="L3" s="117">
        <f t="shared" si="0"/>
        <v>7.0571196341238114</v>
      </c>
      <c r="M3" s="117">
        <f t="shared" si="0"/>
        <v>5.2839718563480247</v>
      </c>
      <c r="N3" s="117">
        <f t="shared" si="0"/>
        <v>4.5680790247832883</v>
      </c>
      <c r="O3" s="117">
        <f t="shared" si="0"/>
        <v>5.9349611861523215</v>
      </c>
      <c r="P3" s="117">
        <f t="shared" si="0"/>
        <v>4.2254374348817549</v>
      </c>
      <c r="Q3" s="117">
        <f t="shared" si="0"/>
        <v>3.7739275120245601</v>
      </c>
      <c r="R3" s="117">
        <f t="shared" ref="R3:V3" si="1">R4+R7+R9+R19</f>
        <v>3.5492176012285577</v>
      </c>
      <c r="S3" s="117">
        <f t="shared" si="1"/>
        <v>4.2531521394803171</v>
      </c>
      <c r="T3" s="117">
        <f t="shared" si="1"/>
        <v>3.1193761306619461</v>
      </c>
      <c r="U3" s="117">
        <f t="shared" si="1"/>
        <v>3.2882651807652441</v>
      </c>
      <c r="V3" s="117">
        <f t="shared" si="1"/>
        <v>2.8235968415574026</v>
      </c>
      <c r="W3" s="117">
        <f t="shared" ref="W3" si="2">W4+W7+W9+W19</f>
        <v>2.1165586521214443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9.7508750438085254</v>
      </c>
      <c r="C4" s="122">
        <f t="shared" si="3"/>
        <v>5.1440355391321395</v>
      </c>
      <c r="D4" s="122">
        <f t="shared" si="3"/>
        <v>7.3002900513762388</v>
      </c>
      <c r="E4" s="122">
        <f t="shared" si="3"/>
        <v>9.7643313452844325</v>
      </c>
      <c r="F4" s="122">
        <f t="shared" si="3"/>
        <v>6.8540226676853058</v>
      </c>
      <c r="G4" s="122">
        <f t="shared" si="3"/>
        <v>9.8272842281195292</v>
      </c>
      <c r="H4" s="122">
        <f t="shared" si="3"/>
        <v>7.1453718694081187</v>
      </c>
      <c r="I4" s="122">
        <f t="shared" si="3"/>
        <v>3.556537654176839</v>
      </c>
      <c r="J4" s="122">
        <f t="shared" si="3"/>
        <v>3.7576916717808571</v>
      </c>
      <c r="K4" s="122">
        <f t="shared" si="3"/>
        <v>2.9737260988155709</v>
      </c>
      <c r="L4" s="122">
        <f t="shared" si="3"/>
        <v>5.9619706428410311</v>
      </c>
      <c r="M4" s="122">
        <f t="shared" si="3"/>
        <v>4.257408025602559</v>
      </c>
      <c r="N4" s="122">
        <f t="shared" si="3"/>
        <v>3.560664654880771</v>
      </c>
      <c r="O4" s="122">
        <f t="shared" si="3"/>
        <v>4.9784848239654433</v>
      </c>
      <c r="P4" s="122">
        <f t="shared" si="3"/>
        <v>3.3759319730154731</v>
      </c>
      <c r="Q4" s="122">
        <f t="shared" si="3"/>
        <v>2.9990202691443053</v>
      </c>
      <c r="R4" s="122">
        <f t="shared" ref="R4:V4" si="4">SUM(R5:R6)</f>
        <v>2.8602435181413952</v>
      </c>
      <c r="S4" s="122">
        <f t="shared" si="4"/>
        <v>3.5124140770354404</v>
      </c>
      <c r="T4" s="122">
        <f t="shared" si="4"/>
        <v>2.4521858976866859</v>
      </c>
      <c r="U4" s="122">
        <f t="shared" si="4"/>
        <v>2.7009344161844013</v>
      </c>
      <c r="V4" s="122">
        <f t="shared" si="4"/>
        <v>2.3162686186541444</v>
      </c>
      <c r="W4" s="122">
        <f t="shared" ref="W4" si="5">SUM(W5:W6)</f>
        <v>1.6920020116802788</v>
      </c>
      <c r="DA4" s="130" t="s">
        <v>1572</v>
      </c>
    </row>
    <row r="5" spans="1:105" ht="12" customHeight="1" x14ac:dyDescent="0.25">
      <c r="A5" s="97" t="s">
        <v>51</v>
      </c>
      <c r="B5" s="98">
        <v>9.6975129335229671</v>
      </c>
      <c r="C5" s="98">
        <v>5.1160868560270236</v>
      </c>
      <c r="D5" s="98">
        <v>7.2604625546164829</v>
      </c>
      <c r="E5" s="98">
        <v>9.7138406324887399</v>
      </c>
      <c r="F5" s="98">
        <v>6.8169016160206528</v>
      </c>
      <c r="G5" s="98">
        <v>9.7749237650747975</v>
      </c>
      <c r="H5" s="98">
        <v>7.1086555051076319</v>
      </c>
      <c r="I5" s="98">
        <v>3.5388856580026622</v>
      </c>
      <c r="J5" s="98">
        <v>3.739265760509249</v>
      </c>
      <c r="K5" s="98">
        <v>2.9592581227018595</v>
      </c>
      <c r="L5" s="98">
        <v>5.9334575331995794</v>
      </c>
      <c r="M5" s="98">
        <v>4.2368061526702947</v>
      </c>
      <c r="N5" s="98">
        <v>3.5432167765357785</v>
      </c>
      <c r="O5" s="98">
        <v>4.9538119805101752</v>
      </c>
      <c r="P5" s="98">
        <v>3.3592863284608776</v>
      </c>
      <c r="Q5" s="98">
        <v>2.9842361708225851</v>
      </c>
      <c r="R5" s="98">
        <v>2.8460112735263201</v>
      </c>
      <c r="S5" s="98">
        <v>3.4950081207604851</v>
      </c>
      <c r="T5" s="98">
        <v>2.4399780261775117</v>
      </c>
      <c r="U5" s="98">
        <v>2.6872790675456182</v>
      </c>
      <c r="V5" s="98">
        <v>2.3045094105283273</v>
      </c>
      <c r="W5" s="98">
        <v>1.6834002101843883</v>
      </c>
      <c r="DA5" s="63" t="s">
        <v>1573</v>
      </c>
    </row>
    <row r="6" spans="1:105" ht="12" customHeight="1" x14ac:dyDescent="0.25">
      <c r="A6" s="97" t="s">
        <v>53</v>
      </c>
      <c r="B6" s="98">
        <v>5.3362110285557859E-2</v>
      </c>
      <c r="C6" s="98">
        <v>2.7948683105115973E-2</v>
      </c>
      <c r="D6" s="98">
        <v>3.9827496759755721E-2</v>
      </c>
      <c r="E6" s="98">
        <v>5.0490712795693483E-2</v>
      </c>
      <c r="F6" s="98">
        <v>3.7121051664652793E-2</v>
      </c>
      <c r="G6" s="98">
        <v>5.236046304473168E-2</v>
      </c>
      <c r="H6" s="98">
        <v>3.6716364300486429E-2</v>
      </c>
      <c r="I6" s="98">
        <v>1.7651996174176905E-2</v>
      </c>
      <c r="J6" s="98">
        <v>1.8425911271608017E-2</v>
      </c>
      <c r="K6" s="98">
        <v>1.4467976113711305E-2</v>
      </c>
      <c r="L6" s="98">
        <v>2.8513109641451401E-2</v>
      </c>
      <c r="M6" s="98">
        <v>2.0601872932263975E-2</v>
      </c>
      <c r="N6" s="98">
        <v>1.7447878344992361E-2</v>
      </c>
      <c r="O6" s="98">
        <v>2.4672843455267865E-2</v>
      </c>
      <c r="P6" s="98">
        <v>1.6645644554595343E-2</v>
      </c>
      <c r="Q6" s="98">
        <v>1.4784098321720108E-2</v>
      </c>
      <c r="R6" s="98">
        <v>1.4232244615075045E-2</v>
      </c>
      <c r="S6" s="98">
        <v>1.7405956274955375E-2</v>
      </c>
      <c r="T6" s="98">
        <v>1.2207871509174158E-2</v>
      </c>
      <c r="U6" s="98">
        <v>1.3655348638783244E-2</v>
      </c>
      <c r="V6" s="98">
        <v>1.1759208125816982E-2</v>
      </c>
      <c r="W6" s="98">
        <v>8.6018014958903263E-3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4.7819896878607548E-2</v>
      </c>
      <c r="C7" s="122">
        <f t="shared" si="6"/>
        <v>4.3148334410036758E-2</v>
      </c>
      <c r="D7" s="122">
        <f t="shared" si="6"/>
        <v>4.0363087418179504E-2</v>
      </c>
      <c r="E7" s="122">
        <f t="shared" si="6"/>
        <v>8.9629202244762757E-2</v>
      </c>
      <c r="F7" s="122">
        <f t="shared" si="6"/>
        <v>3.902785122963591E-2</v>
      </c>
      <c r="G7" s="122">
        <f t="shared" si="6"/>
        <v>4.9631598390408455E-2</v>
      </c>
      <c r="H7" s="122">
        <f t="shared" si="6"/>
        <v>6.7209367170942266E-2</v>
      </c>
      <c r="I7" s="122">
        <f t="shared" si="6"/>
        <v>6.3717479072656583E-2</v>
      </c>
      <c r="J7" s="122">
        <f t="shared" si="6"/>
        <v>5.6102616786302864E-2</v>
      </c>
      <c r="K7" s="122">
        <f t="shared" si="6"/>
        <v>4.8011220278635927E-2</v>
      </c>
      <c r="L7" s="122">
        <f t="shared" si="6"/>
        <v>5.4464543431689251E-2</v>
      </c>
      <c r="M7" s="122">
        <f t="shared" si="6"/>
        <v>7.5458941340118824E-2</v>
      </c>
      <c r="N7" s="122">
        <f t="shared" si="6"/>
        <v>8.0529326913977767E-2</v>
      </c>
      <c r="O7" s="122">
        <f t="shared" si="6"/>
        <v>6.3167238386686531E-2</v>
      </c>
      <c r="P7" s="122">
        <f t="shared" si="6"/>
        <v>5.3354564482684504E-2</v>
      </c>
      <c r="Q7" s="122">
        <f t="shared" si="6"/>
        <v>8.3592429362879639E-2</v>
      </c>
      <c r="R7" s="122">
        <f t="shared" si="6"/>
        <v>6.8371448740186941E-2</v>
      </c>
      <c r="S7" s="122">
        <f t="shared" si="6"/>
        <v>7.9547330138008465E-2</v>
      </c>
      <c r="T7" s="122">
        <f t="shared" si="6"/>
        <v>7.4198954482474933E-2</v>
      </c>
      <c r="U7" s="122">
        <f t="shared" si="6"/>
        <v>5.770682890095491E-2</v>
      </c>
      <c r="V7" s="122">
        <f t="shared" si="6"/>
        <v>4.405281668988744E-2</v>
      </c>
      <c r="W7" s="122">
        <f t="shared" si="6"/>
        <v>3.4237991007351587E-2</v>
      </c>
      <c r="DA7" s="130" t="s">
        <v>1575</v>
      </c>
    </row>
    <row r="8" spans="1:105" ht="12" customHeight="1" x14ac:dyDescent="0.25">
      <c r="A8" s="97" t="s">
        <v>53</v>
      </c>
      <c r="B8" s="98">
        <v>4.7819896878607548E-2</v>
      </c>
      <c r="C8" s="98">
        <v>4.3148334410036758E-2</v>
      </c>
      <c r="D8" s="98">
        <v>4.0363087418179504E-2</v>
      </c>
      <c r="E8" s="98">
        <v>8.9629202244762757E-2</v>
      </c>
      <c r="F8" s="98">
        <v>3.902785122963591E-2</v>
      </c>
      <c r="G8" s="98">
        <v>4.9631598390408455E-2</v>
      </c>
      <c r="H8" s="98">
        <v>6.7209367170942266E-2</v>
      </c>
      <c r="I8" s="98">
        <v>6.3717479072656583E-2</v>
      </c>
      <c r="J8" s="98">
        <v>5.6102616786302864E-2</v>
      </c>
      <c r="K8" s="98">
        <v>4.8011220278635927E-2</v>
      </c>
      <c r="L8" s="98">
        <v>5.4464543431689251E-2</v>
      </c>
      <c r="M8" s="98">
        <v>7.5458941340118824E-2</v>
      </c>
      <c r="N8" s="98">
        <v>8.0529326913977767E-2</v>
      </c>
      <c r="O8" s="98">
        <v>6.3167238386686531E-2</v>
      </c>
      <c r="P8" s="98">
        <v>5.3354564482684504E-2</v>
      </c>
      <c r="Q8" s="98">
        <v>8.3592429362879639E-2</v>
      </c>
      <c r="R8" s="98">
        <v>6.8371448740186941E-2</v>
      </c>
      <c r="S8" s="98">
        <v>7.9547330138008465E-2</v>
      </c>
      <c r="T8" s="98">
        <v>7.4198954482474933E-2</v>
      </c>
      <c r="U8" s="98">
        <v>5.770682890095491E-2</v>
      </c>
      <c r="V8" s="98">
        <v>4.405281668988744E-2</v>
      </c>
      <c r="W8" s="98">
        <v>3.4237991007351587E-2</v>
      </c>
      <c r="DA8" s="63" t="s">
        <v>1576</v>
      </c>
    </row>
    <row r="9" spans="1:105" ht="12" customHeight="1" x14ac:dyDescent="0.25">
      <c r="A9" s="121" t="s">
        <v>55</v>
      </c>
      <c r="B9" s="122">
        <v>1.1929126763840747</v>
      </c>
      <c r="C9" s="122">
        <v>0.93191793703305648</v>
      </c>
      <c r="D9" s="122">
        <v>1.0403641792131142</v>
      </c>
      <c r="E9" s="122">
        <v>1.0171301171580096</v>
      </c>
      <c r="F9" s="122">
        <v>0.98885496721290944</v>
      </c>
      <c r="G9" s="122">
        <v>1.0912378125573048</v>
      </c>
      <c r="H9" s="122">
        <v>0.91657629184918166</v>
      </c>
      <c r="I9" s="122">
        <v>0.61475502246004698</v>
      </c>
      <c r="J9" s="122">
        <v>0.58432093044180822</v>
      </c>
      <c r="K9" s="122">
        <v>0.49004657873693336</v>
      </c>
      <c r="L9" s="122">
        <v>0.58363090160824782</v>
      </c>
      <c r="M9" s="122">
        <v>0.536083031311826</v>
      </c>
      <c r="N9" s="122">
        <v>0.53603071059429519</v>
      </c>
      <c r="O9" s="122">
        <v>0.52654752218271939</v>
      </c>
      <c r="P9" s="122">
        <v>0.47200284045043633</v>
      </c>
      <c r="Q9" s="122">
        <v>0.39630934061177403</v>
      </c>
      <c r="R9" s="122">
        <v>0.34502890421686805</v>
      </c>
      <c r="S9" s="122">
        <v>0.39186991255787157</v>
      </c>
      <c r="T9" s="122">
        <v>0.35749342090281205</v>
      </c>
      <c r="U9" s="122">
        <v>0.30832413210366211</v>
      </c>
      <c r="V9" s="122">
        <v>0.27757415896719612</v>
      </c>
      <c r="W9" s="122">
        <v>0.23214153776618207</v>
      </c>
      <c r="DA9" s="130" t="s">
        <v>1577</v>
      </c>
    </row>
    <row r="10" spans="1:105" ht="12" customHeight="1" x14ac:dyDescent="0.25">
      <c r="A10" s="97" t="s">
        <v>143</v>
      </c>
      <c r="B10" s="98">
        <v>0.35622739321822239</v>
      </c>
      <c r="C10" s="98">
        <v>0.17256318696523731</v>
      </c>
      <c r="D10" s="98">
        <v>0.2486518047988214</v>
      </c>
      <c r="E10" s="98">
        <v>0.31419032193946045</v>
      </c>
      <c r="F10" s="98">
        <v>0.22566072275836596</v>
      </c>
      <c r="G10" s="98">
        <v>0.31321037078074787</v>
      </c>
      <c r="H10" s="98">
        <v>0.25230752154757097</v>
      </c>
      <c r="I10" s="98">
        <v>0.13695269109449926</v>
      </c>
      <c r="J10" s="98">
        <v>0.14078583020442226</v>
      </c>
      <c r="K10" s="98">
        <v>0.11374273714336711</v>
      </c>
      <c r="L10" s="98">
        <v>0.21572561383395442</v>
      </c>
      <c r="M10" s="98">
        <v>0.20051113021878275</v>
      </c>
      <c r="N10" s="98">
        <v>0.21508072991305996</v>
      </c>
      <c r="O10" s="98">
        <v>0.22778733161364284</v>
      </c>
      <c r="P10" s="98">
        <v>0.19926913155631978</v>
      </c>
      <c r="Q10" s="98">
        <v>0.14431069074233302</v>
      </c>
      <c r="R10" s="98">
        <v>9.7496895003343825E-2</v>
      </c>
      <c r="S10" s="98">
        <v>0.13998758001337541</v>
      </c>
      <c r="T10" s="98">
        <v>0.13310881819050349</v>
      </c>
      <c r="U10" s="98">
        <v>9.0021018438903241E-2</v>
      </c>
      <c r="V10" s="98">
        <v>8.775198242094201E-2</v>
      </c>
      <c r="W10" s="98">
        <v>7.8078723607528516E-2</v>
      </c>
      <c r="DA10" s="63" t="s">
        <v>1578</v>
      </c>
    </row>
    <row r="11" spans="1:105" ht="12" customHeight="1" x14ac:dyDescent="0.25">
      <c r="A11" s="97" t="s">
        <v>124</v>
      </c>
      <c r="B11" s="98">
        <v>3.5504304519853674E-2</v>
      </c>
      <c r="C11" s="98">
        <v>3.5473144035318149E-2</v>
      </c>
      <c r="D11" s="98">
        <v>3.4229884864838522E-2</v>
      </c>
      <c r="E11" s="98">
        <v>3.9111410609578019E-2</v>
      </c>
      <c r="F11" s="98">
        <v>3.8179635950129596E-2</v>
      </c>
      <c r="G11" s="98">
        <v>3.7627712883465468E-2</v>
      </c>
      <c r="H11" s="98">
        <v>3.2289558763918008E-2</v>
      </c>
      <c r="I11" s="98">
        <v>2.3510046641659347E-2</v>
      </c>
      <c r="J11" s="98">
        <v>2.2940975376209261E-2</v>
      </c>
      <c r="K11" s="98">
        <v>2.1432872327178203E-2</v>
      </c>
      <c r="L11" s="98">
        <v>1.8767472409233592E-2</v>
      </c>
      <c r="M11" s="98">
        <v>1.5219831215992166E-2</v>
      </c>
      <c r="N11" s="98">
        <v>1.2641089822656515E-2</v>
      </c>
      <c r="O11" s="98">
        <v>1.1646579327483723E-2</v>
      </c>
      <c r="P11" s="98">
        <v>9.9663121468275273E-3</v>
      </c>
      <c r="Q11" s="98">
        <v>9.537200511187045E-3</v>
      </c>
      <c r="R11" s="98">
        <v>9.2003539346475777E-3</v>
      </c>
      <c r="S11" s="98">
        <v>8.6768942815449723E-3</v>
      </c>
      <c r="T11" s="98">
        <v>6.297525667052167E-3</v>
      </c>
      <c r="U11" s="98">
        <v>6.087208382137629E-3</v>
      </c>
      <c r="V11" s="98">
        <v>5.3235897231417792E-3</v>
      </c>
      <c r="W11" s="98">
        <v>4.8917419759252128E-3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0.79219182012703326</v>
      </c>
      <c r="C15" s="101">
        <v>0.7150762220570519</v>
      </c>
      <c r="D15" s="101">
        <v>0.74727206965603354</v>
      </c>
      <c r="E15" s="101">
        <v>0.65166782635648091</v>
      </c>
      <c r="F15" s="101">
        <v>0.71030388205893524</v>
      </c>
      <c r="G15" s="101">
        <v>0.72386807917197749</v>
      </c>
      <c r="H15" s="101">
        <v>0.61604375748255635</v>
      </c>
      <c r="I15" s="101">
        <v>0.44224357837843659</v>
      </c>
      <c r="J15" s="101">
        <v>0.40935494510872006</v>
      </c>
      <c r="K15" s="101">
        <v>0.3448894035720988</v>
      </c>
      <c r="L15" s="101">
        <v>0.33643409174787464</v>
      </c>
      <c r="M15" s="101">
        <v>0.30303625837999709</v>
      </c>
      <c r="N15" s="101">
        <v>0.28730235720480524</v>
      </c>
      <c r="O15" s="101">
        <v>0.2635708961057891</v>
      </c>
      <c r="P15" s="101">
        <v>0.24075848755609758</v>
      </c>
      <c r="Q15" s="101">
        <v>0.22113387579692023</v>
      </c>
      <c r="R15" s="101">
        <v>0.21685853611842851</v>
      </c>
      <c r="S15" s="101">
        <v>0.21887941789037807</v>
      </c>
      <c r="T15" s="101">
        <v>0.19268221799299692</v>
      </c>
      <c r="U15" s="101">
        <v>0.18338158665520957</v>
      </c>
      <c r="V15" s="101">
        <v>0.15840160051666935</v>
      </c>
      <c r="W15" s="101">
        <v>0.12671690971169558</v>
      </c>
      <c r="DA15" s="131" t="s">
        <v>1583</v>
      </c>
    </row>
    <row r="16" spans="1:105" ht="12" customHeight="1" x14ac:dyDescent="0.25">
      <c r="A16" s="107" t="s">
        <v>121</v>
      </c>
      <c r="B16" s="104">
        <v>8.9891585189653383E-3</v>
      </c>
      <c r="C16" s="104">
        <v>8.8053839754491017E-3</v>
      </c>
      <c r="D16" s="104">
        <v>1.0210419893420777E-2</v>
      </c>
      <c r="E16" s="104">
        <v>1.2160558252490253E-2</v>
      </c>
      <c r="F16" s="104">
        <v>1.4710726445478616E-2</v>
      </c>
      <c r="G16" s="104">
        <v>1.6531649721114122E-2</v>
      </c>
      <c r="H16" s="104">
        <v>1.5935454055136293E-2</v>
      </c>
      <c r="I16" s="104">
        <v>1.204870634545184E-2</v>
      </c>
      <c r="J16" s="104">
        <v>1.1239179752456654E-2</v>
      </c>
      <c r="K16" s="104">
        <v>9.9815656942892662E-3</v>
      </c>
      <c r="L16" s="104">
        <v>1.2703723617185183E-2</v>
      </c>
      <c r="M16" s="104">
        <v>1.7315811497053919E-2</v>
      </c>
      <c r="N16" s="104">
        <v>2.1006533653773508E-2</v>
      </c>
      <c r="O16" s="104">
        <v>2.3542715135803721E-2</v>
      </c>
      <c r="P16" s="104">
        <v>2.2008909191191417E-2</v>
      </c>
      <c r="Q16" s="104">
        <v>2.132757356133376E-2</v>
      </c>
      <c r="R16" s="104">
        <v>2.1473119160448112E-2</v>
      </c>
      <c r="S16" s="104">
        <v>2.4326020372573073E-2</v>
      </c>
      <c r="T16" s="104">
        <v>2.540485905225949E-2</v>
      </c>
      <c r="U16" s="104">
        <v>2.8834318627411648E-2</v>
      </c>
      <c r="V16" s="104">
        <v>2.6096986306442964E-2</v>
      </c>
      <c r="W16" s="104">
        <v>2.2454162471032778E-2</v>
      </c>
      <c r="DA16" s="132" t="s">
        <v>1584</v>
      </c>
    </row>
    <row r="17" spans="1:105" ht="12" customHeight="1" x14ac:dyDescent="0.25">
      <c r="A17" s="108" t="s">
        <v>53</v>
      </c>
      <c r="B17" s="98">
        <v>3.7907331275412698E-3</v>
      </c>
      <c r="C17" s="98">
        <v>3.5348993791123025E-3</v>
      </c>
      <c r="D17" s="98">
        <v>4.2795639859835657E-3</v>
      </c>
      <c r="E17" s="98">
        <v>4.4181641995720096E-3</v>
      </c>
      <c r="F17" s="98">
        <v>5.9043057133927159E-3</v>
      </c>
      <c r="G17" s="98">
        <v>6.5916278733002039E-3</v>
      </c>
      <c r="H17" s="98">
        <v>6.3678739749809194E-3</v>
      </c>
      <c r="I17" s="98">
        <v>4.7354927815900279E-3</v>
      </c>
      <c r="J17" s="98">
        <v>4.4717522752529175E-3</v>
      </c>
      <c r="K17" s="98">
        <v>3.7590111492646324E-3</v>
      </c>
      <c r="L17" s="98">
        <v>4.7941932210576622E-3</v>
      </c>
      <c r="M17" s="98">
        <v>6.7549315762297502E-3</v>
      </c>
      <c r="N17" s="98">
        <v>8.1125738412074159E-3</v>
      </c>
      <c r="O17" s="98">
        <v>8.7574778721065689E-3</v>
      </c>
      <c r="P17" s="98">
        <v>8.4694802102235935E-3</v>
      </c>
      <c r="Q17" s="98">
        <v>8.7836980951820597E-3</v>
      </c>
      <c r="R17" s="98">
        <v>8.5185665168015547E-3</v>
      </c>
      <c r="S17" s="98">
        <v>9.2454619056762718E-3</v>
      </c>
      <c r="T17" s="98">
        <v>9.6205778781612156E-3</v>
      </c>
      <c r="U17" s="98">
        <v>1.08466225412008E-2</v>
      </c>
      <c r="V17" s="98">
        <v>8.6275210214534995E-3</v>
      </c>
      <c r="W17" s="98">
        <v>8.2476465822810003E-3</v>
      </c>
      <c r="DA17" s="63" t="s">
        <v>1585</v>
      </c>
    </row>
    <row r="18" spans="1:105" ht="12" customHeight="1" x14ac:dyDescent="0.25">
      <c r="A18" s="108" t="s">
        <v>52</v>
      </c>
      <c r="B18" s="98">
        <v>5.1984253914240681E-3</v>
      </c>
      <c r="C18" s="98">
        <v>5.2704845963367991E-3</v>
      </c>
      <c r="D18" s="98">
        <v>5.9308559074372118E-3</v>
      </c>
      <c r="E18" s="98">
        <v>7.7423940529182424E-3</v>
      </c>
      <c r="F18" s="98">
        <v>8.8064207320859011E-3</v>
      </c>
      <c r="G18" s="98">
        <v>9.9400218478139166E-3</v>
      </c>
      <c r="H18" s="98">
        <v>9.5675800801553728E-3</v>
      </c>
      <c r="I18" s="98">
        <v>7.3132135638618121E-3</v>
      </c>
      <c r="J18" s="98">
        <v>6.7674274772037378E-3</v>
      </c>
      <c r="K18" s="98">
        <v>6.222554545024633E-3</v>
      </c>
      <c r="L18" s="98">
        <v>7.9095303961275211E-3</v>
      </c>
      <c r="M18" s="98">
        <v>1.0560879920824167E-2</v>
      </c>
      <c r="N18" s="98">
        <v>1.2893959812566094E-2</v>
      </c>
      <c r="O18" s="98">
        <v>1.4785237263697151E-2</v>
      </c>
      <c r="P18" s="98">
        <v>1.3539428980967825E-2</v>
      </c>
      <c r="Q18" s="98">
        <v>1.2543875466151702E-2</v>
      </c>
      <c r="R18" s="98">
        <v>1.2954552643646557E-2</v>
      </c>
      <c r="S18" s="98">
        <v>1.5080558466896803E-2</v>
      </c>
      <c r="T18" s="98">
        <v>1.5784281174098275E-2</v>
      </c>
      <c r="U18" s="98">
        <v>1.7987696086210848E-2</v>
      </c>
      <c r="V18" s="98">
        <v>1.7469465284989463E-2</v>
      </c>
      <c r="W18" s="98">
        <v>1.4206515888751778E-2</v>
      </c>
      <c r="DA18" s="63" t="s">
        <v>1586</v>
      </c>
    </row>
    <row r="19" spans="1:105" ht="12" customHeight="1" x14ac:dyDescent="0.25">
      <c r="A19" s="121" t="s">
        <v>54</v>
      </c>
      <c r="B19" s="122">
        <v>0.96213181496635825</v>
      </c>
      <c r="C19" s="122">
        <v>0.86951791646169807</v>
      </c>
      <c r="D19" s="122">
        <v>0.91404748122052415</v>
      </c>
      <c r="E19" s="122">
        <v>0.83169281046360743</v>
      </c>
      <c r="F19" s="122">
        <v>0.87134547153534414</v>
      </c>
      <c r="G19" s="122">
        <v>0.87103219722010627</v>
      </c>
      <c r="H19" s="122">
        <v>0.74998588998139326</v>
      </c>
      <c r="I19" s="122">
        <v>0.5602251394000195</v>
      </c>
      <c r="J19" s="122">
        <v>0.53964218953299392</v>
      </c>
      <c r="K19" s="122">
        <v>0.48196761101332442</v>
      </c>
      <c r="L19" s="122">
        <v>0.457053546242843</v>
      </c>
      <c r="M19" s="122">
        <v>0.4150218580935211</v>
      </c>
      <c r="N19" s="122">
        <v>0.3908543323942435</v>
      </c>
      <c r="O19" s="122">
        <v>0.36676160161747301</v>
      </c>
      <c r="P19" s="122">
        <v>0.3241480569331614</v>
      </c>
      <c r="Q19" s="122">
        <v>0.29500547290560114</v>
      </c>
      <c r="R19" s="122">
        <v>0.27557373013010744</v>
      </c>
      <c r="S19" s="122">
        <v>0.26932081974899641</v>
      </c>
      <c r="T19" s="122">
        <v>0.23549785758997344</v>
      </c>
      <c r="U19" s="122">
        <v>0.2212998035762257</v>
      </c>
      <c r="V19" s="122">
        <v>0.18570124724617451</v>
      </c>
      <c r="W19" s="122">
        <v>0.15817711166763174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0.29099314334316773</v>
      </c>
      <c r="C21" s="98">
        <v>0.3406615061219409</v>
      </c>
      <c r="D21" s="98">
        <v>0.30474495582175337</v>
      </c>
      <c r="E21" s="98">
        <v>0.39435351587186529</v>
      </c>
      <c r="F21" s="98">
        <v>0.36599999472026357</v>
      </c>
      <c r="G21" s="98">
        <v>0.36874502322826447</v>
      </c>
      <c r="H21" s="98">
        <v>0.3168698073796144</v>
      </c>
      <c r="I21" s="98">
        <v>0.26479192010694202</v>
      </c>
      <c r="J21" s="98">
        <v>0.23390438102591243</v>
      </c>
      <c r="K21" s="98">
        <v>0.25261393949652289</v>
      </c>
      <c r="L21" s="98">
        <v>0.23142205953464165</v>
      </c>
      <c r="M21" s="98">
        <v>0.20004734636678917</v>
      </c>
      <c r="N21" s="98">
        <v>0.17597287594092439</v>
      </c>
      <c r="O21" s="98">
        <v>0.1639575100630396</v>
      </c>
      <c r="P21" s="98">
        <v>0.14012510023523325</v>
      </c>
      <c r="Q21" s="98">
        <v>0.12699575354241005</v>
      </c>
      <c r="R21" s="98">
        <v>0.12069298733419125</v>
      </c>
      <c r="S21" s="98">
        <v>0.11424250227422528</v>
      </c>
      <c r="T21" s="98">
        <v>9.4537031906519506E-2</v>
      </c>
      <c r="U21" s="98">
        <v>9.0848407066603867E-2</v>
      </c>
      <c r="V21" s="98">
        <v>7.6577721930276177E-2</v>
      </c>
      <c r="W21" s="98">
        <v>6.398260515404719E-2</v>
      </c>
      <c r="DA21" s="63" t="s">
        <v>1589</v>
      </c>
    </row>
    <row r="22" spans="1:105" ht="12" customHeight="1" x14ac:dyDescent="0.25">
      <c r="A22" s="109" t="s">
        <v>120</v>
      </c>
      <c r="B22" s="33">
        <v>0.67113867162319052</v>
      </c>
      <c r="C22" s="33">
        <v>0.52885641033975717</v>
      </c>
      <c r="D22" s="33">
        <v>0.60930252539877072</v>
      </c>
      <c r="E22" s="33">
        <v>0.43733929459174209</v>
      </c>
      <c r="F22" s="33">
        <v>0.50534547681508057</v>
      </c>
      <c r="G22" s="33">
        <v>0.50228717399184175</v>
      </c>
      <c r="H22" s="33">
        <v>0.43311608260177886</v>
      </c>
      <c r="I22" s="33">
        <v>0.29543321929307742</v>
      </c>
      <c r="J22" s="33">
        <v>0.30573780850708154</v>
      </c>
      <c r="K22" s="33">
        <v>0.2293536715168015</v>
      </c>
      <c r="L22" s="33">
        <v>0.22563148670820132</v>
      </c>
      <c r="M22" s="33">
        <v>0.2149745117267319</v>
      </c>
      <c r="N22" s="33">
        <v>0.21488145645331913</v>
      </c>
      <c r="O22" s="33">
        <v>0.20280409155443341</v>
      </c>
      <c r="P22" s="33">
        <v>0.18402295669792818</v>
      </c>
      <c r="Q22" s="33">
        <v>0.16800971936319109</v>
      </c>
      <c r="R22" s="33">
        <v>0.15488074279591618</v>
      </c>
      <c r="S22" s="33">
        <v>0.15507831747477113</v>
      </c>
      <c r="T22" s="33">
        <v>0.14096082568345392</v>
      </c>
      <c r="U22" s="33">
        <v>0.13045139650962184</v>
      </c>
      <c r="V22" s="33">
        <v>0.10912352531589833</v>
      </c>
      <c r="W22" s="33">
        <v>9.4194506513584547E-2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17.982206247850428</v>
      </c>
      <c r="C24" s="117">
        <f t="shared" si="7"/>
        <v>7.8931092649303336</v>
      </c>
      <c r="D24" s="117">
        <f t="shared" si="7"/>
        <v>13.036981411664858</v>
      </c>
      <c r="E24" s="117">
        <f t="shared" si="7"/>
        <v>2.9646881366409126</v>
      </c>
      <c r="F24" s="117">
        <f t="shared" si="7"/>
        <v>8.3536453120387133</v>
      </c>
      <c r="G24" s="117">
        <f t="shared" si="7"/>
        <v>8.841663776139411</v>
      </c>
      <c r="H24" s="117">
        <f t="shared" si="7"/>
        <v>11.705004389693256</v>
      </c>
      <c r="I24" s="117">
        <f t="shared" si="7"/>
        <v>5.0915982618530728</v>
      </c>
      <c r="J24" s="117">
        <f t="shared" si="7"/>
        <v>16.333948139072412</v>
      </c>
      <c r="K24" s="117">
        <f t="shared" si="7"/>
        <v>9.4552418209105742</v>
      </c>
      <c r="L24" s="117">
        <f t="shared" si="7"/>
        <v>9.3160672997975933</v>
      </c>
      <c r="M24" s="117">
        <f t="shared" si="7"/>
        <v>7.6244841918952968</v>
      </c>
      <c r="N24" s="117">
        <f t="shared" si="7"/>
        <v>7.2104785238062172</v>
      </c>
      <c r="O24" s="117">
        <f t="shared" si="7"/>
        <v>6.415003217537194</v>
      </c>
      <c r="P24" s="117">
        <f t="shared" si="7"/>
        <v>5.0145800002676868</v>
      </c>
      <c r="Q24" s="117">
        <f t="shared" si="7"/>
        <v>6.7823822488302543</v>
      </c>
      <c r="R24" s="117">
        <f t="shared" ref="R24:V24" si="8">R25+R28+R30+R39</f>
        <v>6.3980213604944565</v>
      </c>
      <c r="S24" s="117">
        <f t="shared" si="8"/>
        <v>5.7569556938971296</v>
      </c>
      <c r="T24" s="117">
        <f t="shared" si="8"/>
        <v>4.9969278142178233</v>
      </c>
      <c r="U24" s="117">
        <f t="shared" si="8"/>
        <v>5.1928288716269115</v>
      </c>
      <c r="V24" s="117">
        <f t="shared" si="8"/>
        <v>5.1029135398539269</v>
      </c>
      <c r="W24" s="117">
        <f t="shared" ref="W24" si="9">W25+W28+W30+W39</f>
        <v>5.4527045164103933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15.190325900454507</v>
      </c>
      <c r="C25" s="122">
        <f t="shared" si="10"/>
        <v>5.8753228950448007</v>
      </c>
      <c r="D25" s="122">
        <f t="shared" si="10"/>
        <v>11.224169444908773</v>
      </c>
      <c r="E25" s="122">
        <f t="shared" si="10"/>
        <v>1.6719866720936056</v>
      </c>
      <c r="F25" s="122">
        <f t="shared" si="10"/>
        <v>7.0643997895991264</v>
      </c>
      <c r="G25" s="122">
        <f t="shared" si="10"/>
        <v>7.4022818450022152</v>
      </c>
      <c r="H25" s="122">
        <f t="shared" si="10"/>
        <v>10.009628786994673</v>
      </c>
      <c r="I25" s="122">
        <f t="shared" si="10"/>
        <v>3.3911013829317209</v>
      </c>
      <c r="J25" s="122">
        <f t="shared" si="10"/>
        <v>14.525400553118061</v>
      </c>
      <c r="K25" s="122">
        <f t="shared" si="10"/>
        <v>7.7121971772857876</v>
      </c>
      <c r="L25" s="122">
        <f t="shared" si="10"/>
        <v>7.6976479871558636</v>
      </c>
      <c r="M25" s="122">
        <f t="shared" si="10"/>
        <v>6.2843207143568502</v>
      </c>
      <c r="N25" s="122">
        <f t="shared" si="10"/>
        <v>5.9729982413169873</v>
      </c>
      <c r="O25" s="122">
        <f t="shared" si="10"/>
        <v>5.3143592343681121</v>
      </c>
      <c r="P25" s="122">
        <f t="shared" si="10"/>
        <v>4.0053645446583772</v>
      </c>
      <c r="Q25" s="122">
        <f t="shared" si="10"/>
        <v>5.7085165539040235</v>
      </c>
      <c r="R25" s="122">
        <f t="shared" ref="R25:V25" si="11">SUM(R26:R27)</f>
        <v>5.3626879960334515</v>
      </c>
      <c r="S25" s="122">
        <f t="shared" si="11"/>
        <v>4.7699575429627243</v>
      </c>
      <c r="T25" s="122">
        <f t="shared" si="11"/>
        <v>4.0905976670560538</v>
      </c>
      <c r="U25" s="122">
        <f t="shared" si="11"/>
        <v>4.2943278943813024</v>
      </c>
      <c r="V25" s="122">
        <f t="shared" si="11"/>
        <v>4.2320386356707171</v>
      </c>
      <c r="W25" s="122">
        <f t="shared" ref="W25" si="12">SUM(W26:W27)</f>
        <v>4.5313577465725752</v>
      </c>
      <c r="DA25" s="130" t="s">
        <v>1592</v>
      </c>
    </row>
    <row r="26" spans="1:105" ht="12" customHeight="1" x14ac:dyDescent="0.25">
      <c r="A26" s="97" t="s">
        <v>74</v>
      </c>
      <c r="B26" s="98">
        <v>15.02878967132785</v>
      </c>
      <c r="C26" s="98">
        <v>5.8133337449212164</v>
      </c>
      <c r="D26" s="98">
        <v>11.105610217230378</v>
      </c>
      <c r="E26" s="98">
        <v>1.6553503846717277</v>
      </c>
      <c r="F26" s="98">
        <v>6.991089981379524</v>
      </c>
      <c r="G26" s="98">
        <v>7.3261164172981816</v>
      </c>
      <c r="H26" s="98">
        <v>9.9085790641041456</v>
      </c>
      <c r="I26" s="98">
        <v>3.3578970288307208</v>
      </c>
      <c r="J26" s="98">
        <v>14.381682660688995</v>
      </c>
      <c r="K26" s="98">
        <v>7.634496494552435</v>
      </c>
      <c r="L26" s="98">
        <v>7.6212489251934548</v>
      </c>
      <c r="M26" s="98">
        <v>6.2213134135855341</v>
      </c>
      <c r="N26" s="98">
        <v>5.9110877042132364</v>
      </c>
      <c r="O26" s="98">
        <v>5.2570378331900267</v>
      </c>
      <c r="P26" s="98">
        <v>3.9623774720550262</v>
      </c>
      <c r="Q26" s="98">
        <v>5.646779879621671</v>
      </c>
      <c r="R26" s="98">
        <v>5.3040756663800508</v>
      </c>
      <c r="S26" s="98">
        <v>4.7183856405846925</v>
      </c>
      <c r="T26" s="98">
        <v>4.0463736027514861</v>
      </c>
      <c r="U26" s="98">
        <v>4.2468873602751369</v>
      </c>
      <c r="V26" s="98">
        <v>4.1841702493551143</v>
      </c>
      <c r="W26" s="98">
        <v>4.4786736887360252</v>
      </c>
      <c r="DA26" s="63" t="s">
        <v>1593</v>
      </c>
    </row>
    <row r="27" spans="1:105" ht="12" customHeight="1" x14ac:dyDescent="0.25">
      <c r="A27" s="97" t="s">
        <v>53</v>
      </c>
      <c r="B27" s="98">
        <v>0.16153622912665724</v>
      </c>
      <c r="C27" s="98">
        <v>6.1989150123584733E-2</v>
      </c>
      <c r="D27" s="98">
        <v>0.11855922767839418</v>
      </c>
      <c r="E27" s="98">
        <v>1.6636287421877852E-2</v>
      </c>
      <c r="F27" s="98">
        <v>7.3309808219602077E-2</v>
      </c>
      <c r="G27" s="98">
        <v>7.6165427704033936E-2</v>
      </c>
      <c r="H27" s="98">
        <v>0.10104972289052729</v>
      </c>
      <c r="I27" s="98">
        <v>3.3204354101000061E-2</v>
      </c>
      <c r="J27" s="98">
        <v>0.14371789242906632</v>
      </c>
      <c r="K27" s="98">
        <v>7.7700682733352441E-2</v>
      </c>
      <c r="L27" s="98">
        <v>7.6399061962409254E-2</v>
      </c>
      <c r="M27" s="98">
        <v>6.3007300771315985E-2</v>
      </c>
      <c r="N27" s="98">
        <v>6.1910537103751134E-2</v>
      </c>
      <c r="O27" s="98">
        <v>5.7321401178085277E-2</v>
      </c>
      <c r="P27" s="98">
        <v>4.2987072603351328E-2</v>
      </c>
      <c r="Q27" s="98">
        <v>6.1736674282352737E-2</v>
      </c>
      <c r="R27" s="98">
        <v>5.8612329653400679E-2</v>
      </c>
      <c r="S27" s="98">
        <v>5.1571902378031977E-2</v>
      </c>
      <c r="T27" s="98">
        <v>4.422406430456767E-2</v>
      </c>
      <c r="U27" s="98">
        <v>4.7440534106165062E-2</v>
      </c>
      <c r="V27" s="98">
        <v>4.78683863156028E-2</v>
      </c>
      <c r="W27" s="98">
        <v>5.2684057836549711E-2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6.2165865942189813E-2</v>
      </c>
      <c r="C28" s="122">
        <f t="shared" si="13"/>
        <v>5.3821683404809501E-2</v>
      </c>
      <c r="D28" s="122">
        <f t="shared" si="13"/>
        <v>4.6703586989951675E-2</v>
      </c>
      <c r="E28" s="122">
        <f t="shared" si="13"/>
        <v>8.4561929317327506E-2</v>
      </c>
      <c r="F28" s="122">
        <f t="shared" si="13"/>
        <v>2.6826418863391339E-2</v>
      </c>
      <c r="G28" s="122">
        <f t="shared" si="13"/>
        <v>2.6952804640605742E-2</v>
      </c>
      <c r="H28" s="122">
        <f t="shared" si="13"/>
        <v>4.2531655468669979E-2</v>
      </c>
      <c r="I28" s="122">
        <f t="shared" si="13"/>
        <v>6.2546232033883764E-2</v>
      </c>
      <c r="J28" s="122">
        <f t="shared" si="13"/>
        <v>6.5937182689203969E-2</v>
      </c>
      <c r="K28" s="122">
        <f t="shared" si="13"/>
        <v>8.0275112829738163E-2</v>
      </c>
      <c r="L28" s="122">
        <f t="shared" si="13"/>
        <v>0.1151625767809823</v>
      </c>
      <c r="M28" s="122">
        <f t="shared" si="13"/>
        <v>0.14924635942675571</v>
      </c>
      <c r="N28" s="122">
        <f t="shared" si="13"/>
        <v>0.15086767928710285</v>
      </c>
      <c r="O28" s="122">
        <f t="shared" si="13"/>
        <v>0.11294775647917794</v>
      </c>
      <c r="P28" s="122">
        <f t="shared" si="13"/>
        <v>8.40662490698975E-2</v>
      </c>
      <c r="Q28" s="122">
        <f t="shared" si="13"/>
        <v>0.11439349647143962</v>
      </c>
      <c r="R28" s="122">
        <f t="shared" si="13"/>
        <v>8.963728910361192E-2</v>
      </c>
      <c r="S28" s="122">
        <f t="shared" si="13"/>
        <v>9.2984004152172131E-2</v>
      </c>
      <c r="T28" s="122">
        <f t="shared" si="13"/>
        <v>8.3974345159502792E-2</v>
      </c>
      <c r="U28" s="122">
        <f t="shared" si="13"/>
        <v>7.8135904069811982E-2</v>
      </c>
      <c r="V28" s="122">
        <f t="shared" si="13"/>
        <v>7.9034739524803832E-2</v>
      </c>
      <c r="W28" s="122">
        <f t="shared" si="13"/>
        <v>8.5398158308901184E-2</v>
      </c>
      <c r="DA28" s="130" t="s">
        <v>1595</v>
      </c>
    </row>
    <row r="29" spans="1:105" ht="12" customHeight="1" x14ac:dyDescent="0.25">
      <c r="A29" s="97" t="s">
        <v>53</v>
      </c>
      <c r="B29" s="98">
        <v>6.2165865942189813E-2</v>
      </c>
      <c r="C29" s="98">
        <v>5.3821683404809501E-2</v>
      </c>
      <c r="D29" s="98">
        <v>4.6703586989951675E-2</v>
      </c>
      <c r="E29" s="98">
        <v>8.4561929317327506E-2</v>
      </c>
      <c r="F29" s="98">
        <v>2.6826418863391339E-2</v>
      </c>
      <c r="G29" s="98">
        <v>2.6952804640605742E-2</v>
      </c>
      <c r="H29" s="98">
        <v>4.2531655468669979E-2</v>
      </c>
      <c r="I29" s="98">
        <v>6.2546232033883764E-2</v>
      </c>
      <c r="J29" s="98">
        <v>6.5937182689203969E-2</v>
      </c>
      <c r="K29" s="98">
        <v>8.0275112829738163E-2</v>
      </c>
      <c r="L29" s="98">
        <v>0.1151625767809823</v>
      </c>
      <c r="M29" s="98">
        <v>0.14924635942675571</v>
      </c>
      <c r="N29" s="98">
        <v>0.15086767928710285</v>
      </c>
      <c r="O29" s="98">
        <v>0.11294775647917794</v>
      </c>
      <c r="P29" s="98">
        <v>8.40662490698975E-2</v>
      </c>
      <c r="Q29" s="98">
        <v>0.11439349647143962</v>
      </c>
      <c r="R29" s="98">
        <v>8.963728910361192E-2</v>
      </c>
      <c r="S29" s="98">
        <v>9.2984004152172131E-2</v>
      </c>
      <c r="T29" s="98">
        <v>8.3974345159502792E-2</v>
      </c>
      <c r="U29" s="98">
        <v>7.8135904069811982E-2</v>
      </c>
      <c r="V29" s="98">
        <v>7.9034739524803832E-2</v>
      </c>
      <c r="W29" s="98">
        <v>8.5398158308901184E-2</v>
      </c>
      <c r="DA29" s="63" t="s">
        <v>1596</v>
      </c>
    </row>
    <row r="30" spans="1:105" ht="12" customHeight="1" x14ac:dyDescent="0.25">
      <c r="A30" s="121" t="s">
        <v>55</v>
      </c>
      <c r="B30" s="122">
        <v>1.4769263542704998</v>
      </c>
      <c r="C30" s="122">
        <v>1.0684512003872542</v>
      </c>
      <c r="D30" s="122">
        <v>0.95564186085818692</v>
      </c>
      <c r="E30" s="122">
        <v>0.65541851847324994</v>
      </c>
      <c r="F30" s="122">
        <v>0.691610712152669</v>
      </c>
      <c r="G30" s="122">
        <v>0.77021113960648335</v>
      </c>
      <c r="H30" s="122">
        <v>0.89880688440575729</v>
      </c>
      <c r="I30" s="122">
        <v>0.895527559785395</v>
      </c>
      <c r="J30" s="122">
        <v>0.94310597463038481</v>
      </c>
      <c r="K30" s="122">
        <v>0.88986623231495654</v>
      </c>
      <c r="L30" s="122">
        <v>0.82361376290078536</v>
      </c>
      <c r="M30" s="122">
        <v>0.66181844404311618</v>
      </c>
      <c r="N30" s="122">
        <v>0.61417078985209839</v>
      </c>
      <c r="O30" s="122">
        <v>0.5583790903191812</v>
      </c>
      <c r="P30" s="122">
        <v>0.53340407014680447</v>
      </c>
      <c r="Q30" s="122">
        <v>0.55287460334598149</v>
      </c>
      <c r="R30" s="122">
        <v>0.54253608910123163</v>
      </c>
      <c r="S30" s="122">
        <v>0.51884946644687102</v>
      </c>
      <c r="T30" s="122">
        <v>0.48482812390590269</v>
      </c>
      <c r="U30" s="122">
        <v>0.48336374610773414</v>
      </c>
      <c r="V30" s="122">
        <v>0.46993628036231749</v>
      </c>
      <c r="W30" s="122">
        <v>0.49992413426176319</v>
      </c>
      <c r="DA30" s="130" t="s">
        <v>1597</v>
      </c>
    </row>
    <row r="31" spans="1:105" ht="12" customHeight="1" x14ac:dyDescent="0.25">
      <c r="A31" s="97" t="s">
        <v>141</v>
      </c>
      <c r="B31" s="98">
        <v>6.2555203201646953E-2</v>
      </c>
      <c r="C31" s="98">
        <v>4.876384405417776E-2</v>
      </c>
      <c r="D31" s="98">
        <v>3.9054864707528406E-2</v>
      </c>
      <c r="E31" s="98">
        <v>3.2807369101413006E-2</v>
      </c>
      <c r="F31" s="98">
        <v>3.1007521666841238E-2</v>
      </c>
      <c r="G31" s="98">
        <v>3.299854975993409E-2</v>
      </c>
      <c r="H31" s="98">
        <v>3.9328340904076879E-2</v>
      </c>
      <c r="I31" s="98">
        <v>4.0491485971778311E-2</v>
      </c>
      <c r="J31" s="98">
        <v>4.6060082570293051E-2</v>
      </c>
      <c r="K31" s="98">
        <v>5.0175296188512429E-2</v>
      </c>
      <c r="L31" s="98">
        <v>4.3004691099497477E-2</v>
      </c>
      <c r="M31" s="98">
        <v>3.2480556541698964E-2</v>
      </c>
      <c r="N31" s="98">
        <v>2.5931438799220299E-2</v>
      </c>
      <c r="O31" s="98">
        <v>2.2082515805796767E-2</v>
      </c>
      <c r="P31" s="98">
        <v>1.8643302066392763E-2</v>
      </c>
      <c r="Q31" s="98">
        <v>1.8895211259656739E-2</v>
      </c>
      <c r="R31" s="98">
        <v>1.9119240411669867E-2</v>
      </c>
      <c r="S31" s="98">
        <v>1.6924524509496428E-2</v>
      </c>
      <c r="T31" s="98">
        <v>1.5278012026882689E-2</v>
      </c>
      <c r="U31" s="98">
        <v>1.5956085578325899E-2</v>
      </c>
      <c r="V31" s="98">
        <v>1.3448954849511122E-2</v>
      </c>
      <c r="W31" s="98">
        <v>1.2753144742492156E-2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1.3984745338984721</v>
      </c>
      <c r="C35" s="101">
        <v>1.0083117978209171</v>
      </c>
      <c r="D35" s="101">
        <v>0.90621729597252032</v>
      </c>
      <c r="E35" s="101">
        <v>0.61582630542868777</v>
      </c>
      <c r="F35" s="101">
        <v>0.65252336384454579</v>
      </c>
      <c r="G35" s="101">
        <v>0.72480976696816857</v>
      </c>
      <c r="H35" s="101">
        <v>0.84029767682882117</v>
      </c>
      <c r="I35" s="101">
        <v>0.82878704829559136</v>
      </c>
      <c r="J35" s="101">
        <v>0.86502812203754231</v>
      </c>
      <c r="K35" s="101">
        <v>0.80500303224399405</v>
      </c>
      <c r="L35" s="101">
        <v>0.74585467813596884</v>
      </c>
      <c r="M35" s="101">
        <v>0.59833034180863731</v>
      </c>
      <c r="N35" s="101">
        <v>0.55248122780730569</v>
      </c>
      <c r="O35" s="101">
        <v>0.49386024995088573</v>
      </c>
      <c r="P35" s="101">
        <v>0.46807911742701014</v>
      </c>
      <c r="Q35" s="101">
        <v>0.4788635137639376</v>
      </c>
      <c r="R35" s="101">
        <v>0.46513741620368099</v>
      </c>
      <c r="S35" s="101">
        <v>0.44309089689649411</v>
      </c>
      <c r="T35" s="101">
        <v>0.41045406057035588</v>
      </c>
      <c r="U35" s="101">
        <v>0.40318544410188267</v>
      </c>
      <c r="V35" s="101">
        <v>0.39414551884647903</v>
      </c>
      <c r="W35" s="101">
        <v>0.41768608787415795</v>
      </c>
      <c r="DA35" s="131" t="s">
        <v>1602</v>
      </c>
    </row>
    <row r="36" spans="1:105" ht="12" customHeight="1" x14ac:dyDescent="0.25">
      <c r="A36" s="107" t="s">
        <v>121</v>
      </c>
      <c r="B36" s="104">
        <v>1.5896617170380808E-2</v>
      </c>
      <c r="C36" s="104">
        <v>1.1375558512159236E-2</v>
      </c>
      <c r="D36" s="104">
        <v>1.0369700178138215E-2</v>
      </c>
      <c r="E36" s="104">
        <v>6.7848439431491166E-3</v>
      </c>
      <c r="F36" s="104">
        <v>8.0798266412819685E-3</v>
      </c>
      <c r="G36" s="104">
        <v>1.240282287838064E-2</v>
      </c>
      <c r="H36" s="104">
        <v>1.918086667285919E-2</v>
      </c>
      <c r="I36" s="104">
        <v>2.6249025518025368E-2</v>
      </c>
      <c r="J36" s="104">
        <v>3.2017770022549463E-2</v>
      </c>
      <c r="K36" s="104">
        <v>3.468790388245005E-2</v>
      </c>
      <c r="L36" s="104">
        <v>3.4754393665319114E-2</v>
      </c>
      <c r="M36" s="104">
        <v>3.1007545692779821E-2</v>
      </c>
      <c r="N36" s="104">
        <v>3.5758123245572364E-2</v>
      </c>
      <c r="O36" s="104">
        <v>4.243632456249874E-2</v>
      </c>
      <c r="P36" s="104">
        <v>4.6681650653401602E-2</v>
      </c>
      <c r="Q36" s="104">
        <v>5.5115878322387069E-2</v>
      </c>
      <c r="R36" s="104">
        <v>5.8279432485880855E-2</v>
      </c>
      <c r="S36" s="104">
        <v>5.8834045040880419E-2</v>
      </c>
      <c r="T36" s="104">
        <v>5.909605130866416E-2</v>
      </c>
      <c r="U36" s="104">
        <v>6.4222216427525569E-2</v>
      </c>
      <c r="V36" s="104">
        <v>6.2341806666327312E-2</v>
      </c>
      <c r="W36" s="104">
        <v>6.9484901645113076E-2</v>
      </c>
      <c r="DA36" s="132" t="s">
        <v>1603</v>
      </c>
    </row>
    <row r="37" spans="1:105" ht="12" customHeight="1" x14ac:dyDescent="0.25">
      <c r="A37" s="108" t="s">
        <v>53</v>
      </c>
      <c r="B37" s="98">
        <v>6.7036122676519287E-3</v>
      </c>
      <c r="C37" s="98">
        <v>4.5835568776708968E-3</v>
      </c>
      <c r="D37" s="98">
        <v>4.3798302578390153E-3</v>
      </c>
      <c r="E37" s="98">
        <v>2.5048975435375668E-3</v>
      </c>
      <c r="F37" s="98">
        <v>3.2836685301040735E-3</v>
      </c>
      <c r="G37" s="98">
        <v>4.95914243834184E-3</v>
      </c>
      <c r="H37" s="98">
        <v>7.6459968312395515E-3</v>
      </c>
      <c r="I37" s="98">
        <v>1.0275158000576599E-2</v>
      </c>
      <c r="J37" s="98">
        <v>1.2678363109693811E-2</v>
      </c>
      <c r="K37" s="98">
        <v>1.2999658811831117E-2</v>
      </c>
      <c r="L37" s="98">
        <v>1.3111991488342408E-2</v>
      </c>
      <c r="M37" s="98">
        <v>1.2154876993941455E-2</v>
      </c>
      <c r="N37" s="98">
        <v>1.3861127781721352E-2</v>
      </c>
      <c r="O37" s="98">
        <v>1.5779477021457582E-2</v>
      </c>
      <c r="P37" s="98">
        <v>1.7858310260124827E-2</v>
      </c>
      <c r="Q37" s="98">
        <v>2.2372153125025936E-2</v>
      </c>
      <c r="R37" s="98">
        <v>2.2734989667415297E-2</v>
      </c>
      <c r="S37" s="98">
        <v>2.2180672586616428E-2</v>
      </c>
      <c r="T37" s="98">
        <v>2.2500520239400437E-2</v>
      </c>
      <c r="U37" s="98">
        <v>2.4438483055551428E-2</v>
      </c>
      <c r="V37" s="98">
        <v>2.0801051291975729E-2</v>
      </c>
      <c r="W37" s="98">
        <v>2.5567287032778985E-2</v>
      </c>
      <c r="DA37" s="63" t="s">
        <v>1604</v>
      </c>
    </row>
    <row r="38" spans="1:105" ht="12" customHeight="1" x14ac:dyDescent="0.25">
      <c r="A38" s="108" t="s">
        <v>52</v>
      </c>
      <c r="B38" s="98">
        <v>9.1930049027288789E-3</v>
      </c>
      <c r="C38" s="98">
        <v>6.7920016344883392E-3</v>
      </c>
      <c r="D38" s="98">
        <v>5.9898699202991998E-3</v>
      </c>
      <c r="E38" s="98">
        <v>4.2799463996115493E-3</v>
      </c>
      <c r="F38" s="98">
        <v>4.796158111177895E-3</v>
      </c>
      <c r="G38" s="98">
        <v>7.4436804400387991E-3</v>
      </c>
      <c r="H38" s="98">
        <v>1.1534869841619638E-2</v>
      </c>
      <c r="I38" s="98">
        <v>1.5973867517448767E-2</v>
      </c>
      <c r="J38" s="98">
        <v>1.9339406912855656E-2</v>
      </c>
      <c r="K38" s="98">
        <v>2.1688245070618929E-2</v>
      </c>
      <c r="L38" s="98">
        <v>2.1642402176976702E-2</v>
      </c>
      <c r="M38" s="98">
        <v>1.8852668698838365E-2</v>
      </c>
      <c r="N38" s="98">
        <v>2.1896995463851012E-2</v>
      </c>
      <c r="O38" s="98">
        <v>2.6656847541041161E-2</v>
      </c>
      <c r="P38" s="98">
        <v>2.8823340393276772E-2</v>
      </c>
      <c r="Q38" s="98">
        <v>3.2743725197361129E-2</v>
      </c>
      <c r="R38" s="98">
        <v>3.5544442818465555E-2</v>
      </c>
      <c r="S38" s="98">
        <v>3.6653372454263991E-2</v>
      </c>
      <c r="T38" s="98">
        <v>3.6595531069263727E-2</v>
      </c>
      <c r="U38" s="98">
        <v>3.9783733371974148E-2</v>
      </c>
      <c r="V38" s="98">
        <v>4.1540755374351583E-2</v>
      </c>
      <c r="W38" s="98">
        <v>4.3917614612334087E-2</v>
      </c>
      <c r="DA38" s="63" t="s">
        <v>1605</v>
      </c>
    </row>
    <row r="39" spans="1:105" ht="12" customHeight="1" x14ac:dyDescent="0.25">
      <c r="A39" s="121" t="s">
        <v>54</v>
      </c>
      <c r="B39" s="122">
        <v>1.2527881271832291</v>
      </c>
      <c r="C39" s="122">
        <v>0.89551348609346948</v>
      </c>
      <c r="D39" s="122">
        <v>0.8104665189079473</v>
      </c>
      <c r="E39" s="122">
        <v>0.55272101675672913</v>
      </c>
      <c r="F39" s="122">
        <v>0.57080839142352557</v>
      </c>
      <c r="G39" s="122">
        <v>0.64221798689010767</v>
      </c>
      <c r="H39" s="122">
        <v>0.75403706282415517</v>
      </c>
      <c r="I39" s="122">
        <v>0.74242308710207283</v>
      </c>
      <c r="J39" s="122">
        <v>0.79950442863476279</v>
      </c>
      <c r="K39" s="122">
        <v>0.77290329848009087</v>
      </c>
      <c r="L39" s="122">
        <v>0.67964297295996157</v>
      </c>
      <c r="M39" s="122">
        <v>0.52909867406857469</v>
      </c>
      <c r="N39" s="122">
        <v>0.47244181335002933</v>
      </c>
      <c r="O39" s="122">
        <v>0.42931713637072255</v>
      </c>
      <c r="P39" s="122">
        <v>0.39174513639260794</v>
      </c>
      <c r="Q39" s="122">
        <v>0.40659759510880983</v>
      </c>
      <c r="R39" s="122">
        <v>0.40315998625616201</v>
      </c>
      <c r="S39" s="122">
        <v>0.37516468033536243</v>
      </c>
      <c r="T39" s="122">
        <v>0.33752767809636397</v>
      </c>
      <c r="U39" s="122">
        <v>0.33700132706806252</v>
      </c>
      <c r="V39" s="122">
        <v>0.32190388429608885</v>
      </c>
      <c r="W39" s="122">
        <v>0.33602447726715362</v>
      </c>
      <c r="DA39" s="130" t="s">
        <v>1606</v>
      </c>
    </row>
    <row r="40" spans="1:105" ht="12" customHeight="1" x14ac:dyDescent="0.25">
      <c r="A40" s="97" t="s">
        <v>50</v>
      </c>
      <c r="B40" s="98">
        <v>0.37895948733164786</v>
      </c>
      <c r="C40" s="98">
        <v>0.33235092178101056</v>
      </c>
      <c r="D40" s="98">
        <v>0.23866723547826171</v>
      </c>
      <c r="E40" s="98">
        <v>0.2192406057625661</v>
      </c>
      <c r="F40" s="98">
        <v>0.1967644643020966</v>
      </c>
      <c r="G40" s="98">
        <v>0.23276002189376938</v>
      </c>
      <c r="H40" s="98">
        <v>0.28908074176914145</v>
      </c>
      <c r="I40" s="98">
        <v>0.33663678782647632</v>
      </c>
      <c r="J40" s="98">
        <v>0.35728293217891288</v>
      </c>
      <c r="K40" s="98">
        <v>0.42481078079900797</v>
      </c>
      <c r="L40" s="98">
        <v>0.35953517161666282</v>
      </c>
      <c r="M40" s="98">
        <v>0.27361401154970794</v>
      </c>
      <c r="N40" s="98">
        <v>0.23100349852866517</v>
      </c>
      <c r="O40" s="98">
        <v>0.20721638840493842</v>
      </c>
      <c r="P40" s="98">
        <v>0.17734081774568397</v>
      </c>
      <c r="Q40" s="98">
        <v>0.18016178671475891</v>
      </c>
      <c r="R40" s="98">
        <v>0.1783377006286026</v>
      </c>
      <c r="S40" s="98">
        <v>0.16065755549350644</v>
      </c>
      <c r="T40" s="98">
        <v>0.14085375902843794</v>
      </c>
      <c r="U40" s="98">
        <v>0.14628879177683432</v>
      </c>
      <c r="V40" s="98">
        <v>0.13650330983152947</v>
      </c>
      <c r="W40" s="98">
        <v>0.13644484863772938</v>
      </c>
      <c r="DA40" s="63" t="s">
        <v>1607</v>
      </c>
    </row>
    <row r="41" spans="1:105" ht="12" customHeight="1" x14ac:dyDescent="0.25">
      <c r="A41" s="109" t="s">
        <v>120</v>
      </c>
      <c r="B41" s="33">
        <v>0.87382863985158121</v>
      </c>
      <c r="C41" s="33">
        <v>0.56316256431245892</v>
      </c>
      <c r="D41" s="33">
        <v>0.57179928342968556</v>
      </c>
      <c r="E41" s="33">
        <v>0.33348041099416309</v>
      </c>
      <c r="F41" s="33">
        <v>0.37404392712142898</v>
      </c>
      <c r="G41" s="33">
        <v>0.40945796499633835</v>
      </c>
      <c r="H41" s="33">
        <v>0.46495632105501372</v>
      </c>
      <c r="I41" s="33">
        <v>0.40578629927559651</v>
      </c>
      <c r="J41" s="33">
        <v>0.44222149645584996</v>
      </c>
      <c r="K41" s="33">
        <v>0.3480925176810829</v>
      </c>
      <c r="L41" s="33">
        <v>0.32010780134329869</v>
      </c>
      <c r="M41" s="33">
        <v>0.25548466251886676</v>
      </c>
      <c r="N41" s="33">
        <v>0.24143831482136419</v>
      </c>
      <c r="O41" s="33">
        <v>0.22210074796578411</v>
      </c>
      <c r="P41" s="33">
        <v>0.21440431864692397</v>
      </c>
      <c r="Q41" s="33">
        <v>0.22643580839405092</v>
      </c>
      <c r="R41" s="33">
        <v>0.22482228562755938</v>
      </c>
      <c r="S41" s="33">
        <v>0.21450712484185597</v>
      </c>
      <c r="T41" s="33">
        <v>0.19667391906792603</v>
      </c>
      <c r="U41" s="33">
        <v>0.1907125352912282</v>
      </c>
      <c r="V41" s="33">
        <v>0.1854005744645594</v>
      </c>
      <c r="W41" s="33">
        <v>0.19957962862942424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288.93007776422343</v>
      </c>
      <c r="C43" s="117">
        <f t="shared" si="14"/>
        <v>307.69790266796991</v>
      </c>
      <c r="D43" s="117">
        <f t="shared" si="14"/>
        <v>346.1242660975243</v>
      </c>
      <c r="E43" s="117">
        <f t="shared" si="14"/>
        <v>345.29180549379242</v>
      </c>
      <c r="F43" s="117">
        <f t="shared" si="14"/>
        <v>341.49447005585807</v>
      </c>
      <c r="G43" s="117">
        <f t="shared" si="14"/>
        <v>312.11622845226702</v>
      </c>
      <c r="H43" s="117">
        <f t="shared" si="14"/>
        <v>268.85665209954851</v>
      </c>
      <c r="I43" s="117">
        <f t="shared" si="14"/>
        <v>219.39322903442923</v>
      </c>
      <c r="J43" s="117">
        <f t="shared" si="14"/>
        <v>186.01579428105939</v>
      </c>
      <c r="K43" s="117">
        <f t="shared" si="14"/>
        <v>183.88748290597982</v>
      </c>
      <c r="L43" s="117">
        <f t="shared" si="14"/>
        <v>173.53596023547482</v>
      </c>
      <c r="M43" s="117">
        <f t="shared" si="14"/>
        <v>154.74593816809988</v>
      </c>
      <c r="N43" s="117">
        <f t="shared" si="14"/>
        <v>124.53808775006014</v>
      </c>
      <c r="O43" s="117">
        <f t="shared" si="14"/>
        <v>106.80642824463644</v>
      </c>
      <c r="P43" s="117">
        <f t="shared" si="14"/>
        <v>86.326009009203617</v>
      </c>
      <c r="Q43" s="117">
        <f t="shared" si="14"/>
        <v>104.18316616336148</v>
      </c>
      <c r="R43" s="117">
        <f t="shared" ref="R43:V43" si="15">R44+R47+R49+R58</f>
        <v>101.64032369828971</v>
      </c>
      <c r="S43" s="117">
        <f t="shared" si="15"/>
        <v>100.16524566285509</v>
      </c>
      <c r="T43" s="117">
        <f t="shared" si="15"/>
        <v>84.282391321677963</v>
      </c>
      <c r="U43" s="117">
        <f t="shared" si="15"/>
        <v>62.356890731756103</v>
      </c>
      <c r="V43" s="117">
        <f t="shared" si="15"/>
        <v>68.766942940085059</v>
      </c>
      <c r="W43" s="117">
        <f t="shared" ref="W43" si="16">W44+W47+W49+W58</f>
        <v>51.570555572596383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233.36442991562657</v>
      </c>
      <c r="C44" s="122">
        <f t="shared" si="17"/>
        <v>253.77942094017698</v>
      </c>
      <c r="D44" s="122">
        <f t="shared" si="17"/>
        <v>287.01442828962445</v>
      </c>
      <c r="E44" s="122">
        <f t="shared" si="17"/>
        <v>291.73178525385987</v>
      </c>
      <c r="F44" s="122">
        <f t="shared" si="17"/>
        <v>287.29490324471038</v>
      </c>
      <c r="G44" s="122">
        <f t="shared" si="17"/>
        <v>262.42138837110889</v>
      </c>
      <c r="H44" s="122">
        <f t="shared" si="17"/>
        <v>222.47124036650266</v>
      </c>
      <c r="I44" s="122">
        <f t="shared" si="17"/>
        <v>180.24135734169437</v>
      </c>
      <c r="J44" s="122">
        <f t="shared" si="17"/>
        <v>151.67298260981403</v>
      </c>
      <c r="K44" s="122">
        <f t="shared" si="17"/>
        <v>152.90299786909159</v>
      </c>
      <c r="L44" s="122">
        <f t="shared" si="17"/>
        <v>145.82554155323751</v>
      </c>
      <c r="M44" s="122">
        <f t="shared" si="17"/>
        <v>131.64386665088674</v>
      </c>
      <c r="N44" s="122">
        <f t="shared" si="17"/>
        <v>103.80571768935657</v>
      </c>
      <c r="O44" s="122">
        <f t="shared" si="17"/>
        <v>88.513440119821411</v>
      </c>
      <c r="P44" s="122">
        <f t="shared" si="17"/>
        <v>69.700289973057195</v>
      </c>
      <c r="Q44" s="122">
        <f t="shared" si="17"/>
        <v>86.946436070526588</v>
      </c>
      <c r="R44" s="122">
        <f t="shared" ref="R44:V44" si="18">SUM(R45:R46)</f>
        <v>84.864628891953089</v>
      </c>
      <c r="S44" s="122">
        <f t="shared" si="18"/>
        <v>82.722485944789028</v>
      </c>
      <c r="T44" s="122">
        <f t="shared" si="18"/>
        <v>68.556938335507581</v>
      </c>
      <c r="U44" s="122">
        <f t="shared" si="18"/>
        <v>49.737788769226974</v>
      </c>
      <c r="V44" s="122">
        <f t="shared" si="18"/>
        <v>57.647426532917684</v>
      </c>
      <c r="W44" s="122">
        <f t="shared" ref="W44" si="19">SUM(W45:W46)</f>
        <v>41.429206444816444</v>
      </c>
      <c r="DA44" s="130" t="s">
        <v>1610</v>
      </c>
    </row>
    <row r="45" spans="1:105" ht="12" customHeight="1" x14ac:dyDescent="0.25">
      <c r="A45" s="97" t="s">
        <v>216</v>
      </c>
      <c r="B45" s="98">
        <v>231.00436987630437</v>
      </c>
      <c r="C45" s="98">
        <v>251.21081348507249</v>
      </c>
      <c r="D45" s="98">
        <v>284.07829383851714</v>
      </c>
      <c r="E45" s="98">
        <v>288.9018974787204</v>
      </c>
      <c r="F45" s="98">
        <v>284.36978054300698</v>
      </c>
      <c r="G45" s="98">
        <v>259.80055174100022</v>
      </c>
      <c r="H45" s="98">
        <v>220.32558260705537</v>
      </c>
      <c r="I45" s="98">
        <v>178.55782997935279</v>
      </c>
      <c r="J45" s="98">
        <v>150.26749947766038</v>
      </c>
      <c r="K45" s="98">
        <v>151.49166703530608</v>
      </c>
      <c r="L45" s="98">
        <v>144.49965606190881</v>
      </c>
      <c r="M45" s="98">
        <v>130.41601700582777</v>
      </c>
      <c r="N45" s="98">
        <v>102.80332473488103</v>
      </c>
      <c r="O45" s="98">
        <v>87.614440622910124</v>
      </c>
      <c r="P45" s="98">
        <v>68.991688162797331</v>
      </c>
      <c r="Q45" s="98">
        <v>86.042920607623955</v>
      </c>
      <c r="R45" s="98">
        <v>83.952292920607604</v>
      </c>
      <c r="S45" s="98">
        <v>81.818744625967341</v>
      </c>
      <c r="T45" s="98">
        <v>67.798571701538066</v>
      </c>
      <c r="U45" s="98">
        <v>49.179769752555657</v>
      </c>
      <c r="V45" s="98">
        <v>56.998371070984994</v>
      </c>
      <c r="W45" s="98">
        <v>40.963666762205023</v>
      </c>
      <c r="DA45" s="63" t="s">
        <v>1611</v>
      </c>
    </row>
    <row r="46" spans="1:105" ht="12" customHeight="1" x14ac:dyDescent="0.25">
      <c r="A46" s="97" t="s">
        <v>53</v>
      </c>
      <c r="B46" s="98">
        <v>2.360060039322212</v>
      </c>
      <c r="C46" s="98">
        <v>2.5686074551044706</v>
      </c>
      <c r="D46" s="98">
        <v>2.9361344511073271</v>
      </c>
      <c r="E46" s="98">
        <v>2.8298877751394933</v>
      </c>
      <c r="F46" s="98">
        <v>2.9251227017033963</v>
      </c>
      <c r="G46" s="98">
        <v>2.620836630108645</v>
      </c>
      <c r="H46" s="98">
        <v>2.1456577594472783</v>
      </c>
      <c r="I46" s="98">
        <v>1.6835273623415705</v>
      </c>
      <c r="J46" s="98">
        <v>1.4054831321536496</v>
      </c>
      <c r="K46" s="98">
        <v>1.4113308337855175</v>
      </c>
      <c r="L46" s="98">
        <v>1.3258854913287055</v>
      </c>
      <c r="M46" s="98">
        <v>1.2278496450589578</v>
      </c>
      <c r="N46" s="98">
        <v>1.0023929544755328</v>
      </c>
      <c r="O46" s="98">
        <v>0.89899949691128156</v>
      </c>
      <c r="P46" s="98">
        <v>0.70860181025986491</v>
      </c>
      <c r="Q46" s="98">
        <v>0.90351546290262608</v>
      </c>
      <c r="R46" s="98">
        <v>0.91233597134547995</v>
      </c>
      <c r="S46" s="98">
        <v>0.90374131882169306</v>
      </c>
      <c r="T46" s="98">
        <v>0.75836663396951765</v>
      </c>
      <c r="U46" s="98">
        <v>0.5580190166713177</v>
      </c>
      <c r="V46" s="98">
        <v>0.64905546193268904</v>
      </c>
      <c r="W46" s="98">
        <v>0.46553968261141776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1.2062277402891688</v>
      </c>
      <c r="C47" s="122">
        <f t="shared" si="20"/>
        <v>1.1428504399911805</v>
      </c>
      <c r="D47" s="122">
        <f t="shared" si="20"/>
        <v>1.0983753219734269</v>
      </c>
      <c r="E47" s="122">
        <f t="shared" si="20"/>
        <v>2.562532645368087</v>
      </c>
      <c r="F47" s="122">
        <f t="shared" si="20"/>
        <v>1.0618562806914524</v>
      </c>
      <c r="G47" s="122">
        <f t="shared" si="20"/>
        <v>1.1991180945323596</v>
      </c>
      <c r="H47" s="122">
        <f t="shared" si="20"/>
        <v>1.432390940429314</v>
      </c>
      <c r="I47" s="122">
        <f t="shared" si="20"/>
        <v>1.3797108524032451</v>
      </c>
      <c r="J47" s="122">
        <f t="shared" si="20"/>
        <v>1.2129785649654969</v>
      </c>
      <c r="K47" s="122">
        <f t="shared" si="20"/>
        <v>0.96594367430835881</v>
      </c>
      <c r="L47" s="122">
        <f t="shared" si="20"/>
        <v>1.0004533035465291</v>
      </c>
      <c r="M47" s="122">
        <f t="shared" si="20"/>
        <v>1.233479308264948</v>
      </c>
      <c r="N47" s="122">
        <f t="shared" si="20"/>
        <v>1.3575491960625476</v>
      </c>
      <c r="O47" s="122">
        <f t="shared" si="20"/>
        <v>1.0485692052422728</v>
      </c>
      <c r="P47" s="122">
        <f t="shared" si="20"/>
        <v>0.98932606374696319</v>
      </c>
      <c r="Q47" s="122">
        <f t="shared" si="20"/>
        <v>1.6575761242195701</v>
      </c>
      <c r="R47" s="122">
        <f t="shared" si="20"/>
        <v>1.6070096088580055</v>
      </c>
      <c r="S47" s="122">
        <f t="shared" si="20"/>
        <v>2.0720743588798243</v>
      </c>
      <c r="T47" s="122">
        <f t="shared" si="20"/>
        <v>2.0298255152379561</v>
      </c>
      <c r="U47" s="122">
        <f t="shared" si="20"/>
        <v>1.7469434620192008</v>
      </c>
      <c r="V47" s="122">
        <f t="shared" si="20"/>
        <v>1.4173853554515228</v>
      </c>
      <c r="W47" s="122">
        <f t="shared" si="20"/>
        <v>1.2539081957227884</v>
      </c>
      <c r="DA47" s="130" t="s">
        <v>1613</v>
      </c>
    </row>
    <row r="48" spans="1:105" ht="12" customHeight="1" x14ac:dyDescent="0.25">
      <c r="A48" s="97" t="s">
        <v>53</v>
      </c>
      <c r="B48" s="98">
        <v>1.2062277402891688</v>
      </c>
      <c r="C48" s="98">
        <v>1.1428504399911805</v>
      </c>
      <c r="D48" s="98">
        <v>1.0983753219734269</v>
      </c>
      <c r="E48" s="98">
        <v>2.562532645368087</v>
      </c>
      <c r="F48" s="98">
        <v>1.0618562806914524</v>
      </c>
      <c r="G48" s="98">
        <v>1.1991180945323596</v>
      </c>
      <c r="H48" s="98">
        <v>1.432390940429314</v>
      </c>
      <c r="I48" s="98">
        <v>1.3797108524032451</v>
      </c>
      <c r="J48" s="98">
        <v>1.2129785649654969</v>
      </c>
      <c r="K48" s="98">
        <v>0.96594367430835881</v>
      </c>
      <c r="L48" s="98">
        <v>1.0004533035465291</v>
      </c>
      <c r="M48" s="98">
        <v>1.233479308264948</v>
      </c>
      <c r="N48" s="98">
        <v>1.3575491960625476</v>
      </c>
      <c r="O48" s="98">
        <v>1.0485692052422728</v>
      </c>
      <c r="P48" s="98">
        <v>0.98932606374696319</v>
      </c>
      <c r="Q48" s="98">
        <v>1.6575761242195701</v>
      </c>
      <c r="R48" s="98">
        <v>1.6070096088580055</v>
      </c>
      <c r="S48" s="98">
        <v>2.0720743588798243</v>
      </c>
      <c r="T48" s="98">
        <v>2.0298255152379561</v>
      </c>
      <c r="U48" s="98">
        <v>1.7469434620192008</v>
      </c>
      <c r="V48" s="98">
        <v>1.4173853554515228</v>
      </c>
      <c r="W48" s="98">
        <v>1.2539081957227884</v>
      </c>
      <c r="DA48" s="63" t="s">
        <v>1614</v>
      </c>
    </row>
    <row r="49" spans="1:105" ht="12" customHeight="1" x14ac:dyDescent="0.25">
      <c r="A49" s="121" t="s">
        <v>55</v>
      </c>
      <c r="B49" s="122">
        <v>30.071032772807854</v>
      </c>
      <c r="C49" s="122">
        <v>29.390260196515293</v>
      </c>
      <c r="D49" s="122">
        <v>32.768871770524591</v>
      </c>
      <c r="E49" s="122">
        <v>29.000515956259278</v>
      </c>
      <c r="F49" s="122">
        <v>30.349809445699897</v>
      </c>
      <c r="G49" s="122">
        <v>27.426170075205874</v>
      </c>
      <c r="H49" s="122">
        <v>25.630791645682962</v>
      </c>
      <c r="I49" s="122">
        <v>21.821844718510047</v>
      </c>
      <c r="J49" s="122">
        <v>18.503061351283144</v>
      </c>
      <c r="K49" s="122">
        <v>17.265610947043864</v>
      </c>
      <c r="L49" s="122">
        <v>15.665030653662923</v>
      </c>
      <c r="M49" s="122">
        <v>12.463011206564024</v>
      </c>
      <c r="N49" s="122">
        <v>11.40420574922911</v>
      </c>
      <c r="O49" s="122">
        <v>10.282349767105076</v>
      </c>
      <c r="P49" s="122">
        <v>9.4367092783392437</v>
      </c>
      <c r="Q49" s="122">
        <v>9.2456725563715612</v>
      </c>
      <c r="R49" s="122">
        <v>8.6961971390153554</v>
      </c>
      <c r="S49" s="122">
        <v>9.2848874834211319</v>
      </c>
      <c r="T49" s="122">
        <v>8.4320501766994873</v>
      </c>
      <c r="U49" s="122">
        <v>6.3345418777740754</v>
      </c>
      <c r="V49" s="122">
        <v>5.8264726778580673</v>
      </c>
      <c r="W49" s="122">
        <v>5.3339493233443989</v>
      </c>
      <c r="DA49" s="130" t="s">
        <v>1615</v>
      </c>
    </row>
    <row r="50" spans="1:105" ht="12" customHeight="1" x14ac:dyDescent="0.25">
      <c r="A50" s="97" t="s">
        <v>138</v>
      </c>
      <c r="B50" s="98">
        <v>14.460013045064651</v>
      </c>
      <c r="C50" s="98">
        <v>14.460307372272839</v>
      </c>
      <c r="D50" s="98">
        <v>16.579239607447313</v>
      </c>
      <c r="E50" s="98">
        <v>15.946226152536468</v>
      </c>
      <c r="F50" s="98">
        <v>16.053305610230872</v>
      </c>
      <c r="G50" s="98">
        <v>14.196210536863374</v>
      </c>
      <c r="H50" s="98">
        <v>13.335685774459995</v>
      </c>
      <c r="I50" s="98">
        <v>11.789983875925117</v>
      </c>
      <c r="J50" s="98">
        <v>9.6426589901230475</v>
      </c>
      <c r="K50" s="98">
        <v>9.9342233144335736</v>
      </c>
      <c r="L50" s="98">
        <v>8.9583255491805822</v>
      </c>
      <c r="M50" s="98">
        <v>6.3593696243153675</v>
      </c>
      <c r="N50" s="98">
        <v>6.2247653530374221</v>
      </c>
      <c r="O50" s="98">
        <v>5.877617172399928</v>
      </c>
      <c r="P50" s="98">
        <v>5.1985527748591096</v>
      </c>
      <c r="Q50" s="98">
        <v>4.5243564427687124</v>
      </c>
      <c r="R50" s="98">
        <v>3.6653221053370242</v>
      </c>
      <c r="S50" s="98">
        <v>4.5105925609853319</v>
      </c>
      <c r="T50" s="98">
        <v>4.2188592028981393</v>
      </c>
      <c r="U50" s="98">
        <v>2.6401411691281762</v>
      </c>
      <c r="V50" s="98">
        <v>2.3705244999307604</v>
      </c>
      <c r="W50" s="98">
        <v>2.1853146124518448</v>
      </c>
      <c r="DA50" s="63" t="s">
        <v>1616</v>
      </c>
    </row>
    <row r="51" spans="1:105" ht="12" customHeight="1" x14ac:dyDescent="0.25">
      <c r="A51" s="97" t="s">
        <v>137</v>
      </c>
      <c r="B51" s="98">
        <v>1.3069988140097528E-3</v>
      </c>
      <c r="C51" s="98">
        <v>1.4876338057596551E-3</v>
      </c>
      <c r="D51" s="98">
        <v>1.9786158368355943E-3</v>
      </c>
      <c r="E51" s="98">
        <v>2.7577451241965743E-3</v>
      </c>
      <c r="F51" s="98">
        <v>2.9256151757461493E-3</v>
      </c>
      <c r="G51" s="98">
        <v>2.7742599683759084E-3</v>
      </c>
      <c r="H51" s="98">
        <v>2.7272656458728261E-3</v>
      </c>
      <c r="I51" s="98">
        <v>3.061109691877732E-3</v>
      </c>
      <c r="J51" s="98">
        <v>2.6407401586246238E-3</v>
      </c>
      <c r="K51" s="98">
        <v>4.0081500174663047E-3</v>
      </c>
      <c r="L51" s="98">
        <v>3.9484525540302157E-3</v>
      </c>
      <c r="M51" s="98">
        <v>2.9582196152020531E-3</v>
      </c>
      <c r="N51" s="98">
        <v>3.8460343391872823E-3</v>
      </c>
      <c r="O51" s="98">
        <v>4.4876996805531602E-3</v>
      </c>
      <c r="P51" s="98">
        <v>4.6001030622898524E-3</v>
      </c>
      <c r="Q51" s="98">
        <v>4.3233576463821899E-3</v>
      </c>
      <c r="R51" s="98">
        <v>3.5859706620080993E-3</v>
      </c>
      <c r="S51" s="98">
        <v>5.6873463451641484E-3</v>
      </c>
      <c r="T51" s="98">
        <v>6.0463345957218091E-3</v>
      </c>
      <c r="U51" s="98">
        <v>4.3525087628459311E-3</v>
      </c>
      <c r="V51" s="98">
        <v>4.2830253557969477E-3</v>
      </c>
      <c r="W51" s="98">
        <v>4.4163310121804484E-3</v>
      </c>
      <c r="DA51" s="63" t="s">
        <v>1617</v>
      </c>
    </row>
    <row r="52" spans="1:105" ht="12" customHeight="1" x14ac:dyDescent="0.25">
      <c r="A52" s="100" t="s">
        <v>216</v>
      </c>
      <c r="B52" s="101">
        <v>6.2137785713713319E-4</v>
      </c>
      <c r="C52" s="101">
        <v>6.7621918099424383E-4</v>
      </c>
      <c r="D52" s="101">
        <v>9.3602952997686871E-4</v>
      </c>
      <c r="E52" s="101">
        <v>1.1455002994146162E-3</v>
      </c>
      <c r="F52" s="101">
        <v>1.3334512332824951E-3</v>
      </c>
      <c r="G52" s="101">
        <v>1.2600781124858251E-3</v>
      </c>
      <c r="H52" s="101">
        <v>1.2423665500700387E-3</v>
      </c>
      <c r="I52" s="101">
        <v>1.3692917555980333E-3</v>
      </c>
      <c r="J52" s="101">
        <v>1.1914892243137869E-3</v>
      </c>
      <c r="K52" s="101">
        <v>1.7106820744660987E-3</v>
      </c>
      <c r="L52" s="101">
        <v>1.6916477239801112E-3</v>
      </c>
      <c r="M52" s="101">
        <v>1.3115641818142998E-3</v>
      </c>
      <c r="N52" s="101">
        <v>1.6605569654473764E-3</v>
      </c>
      <c r="O52" s="101">
        <v>1.8373035721796717E-3</v>
      </c>
      <c r="P52" s="101">
        <v>1.9344707700055183E-3</v>
      </c>
      <c r="Q52" s="101">
        <v>1.9404904499751051E-3</v>
      </c>
      <c r="R52" s="101">
        <v>1.5595226366062153E-3</v>
      </c>
      <c r="S52" s="101">
        <v>2.3051174325554738E-3</v>
      </c>
      <c r="T52" s="101">
        <v>2.4315203272326207E-3</v>
      </c>
      <c r="U52" s="101">
        <v>1.7571780582207371E-3</v>
      </c>
      <c r="V52" s="101">
        <v>1.5257532458916607E-3</v>
      </c>
      <c r="W52" s="101">
        <v>1.7494937868109037E-3</v>
      </c>
      <c r="DA52" s="131" t="s">
        <v>1618</v>
      </c>
    </row>
    <row r="53" spans="1:105" ht="12" customHeight="1" x14ac:dyDescent="0.25">
      <c r="A53" s="103" t="s">
        <v>52</v>
      </c>
      <c r="B53" s="104">
        <v>6.8562095687261962E-4</v>
      </c>
      <c r="C53" s="104">
        <v>8.1141462476541127E-4</v>
      </c>
      <c r="D53" s="104">
        <v>1.0425863068587256E-3</v>
      </c>
      <c r="E53" s="104">
        <v>1.6122448247819581E-3</v>
      </c>
      <c r="F53" s="104">
        <v>1.5921639424636542E-3</v>
      </c>
      <c r="G53" s="104">
        <v>1.5141818558900831E-3</v>
      </c>
      <c r="H53" s="104">
        <v>1.4848990958027874E-3</v>
      </c>
      <c r="I53" s="104">
        <v>1.6918179362796987E-3</v>
      </c>
      <c r="J53" s="104">
        <v>1.449250934310837E-3</v>
      </c>
      <c r="K53" s="104">
        <v>2.2974679430002058E-3</v>
      </c>
      <c r="L53" s="104">
        <v>2.256804830050104E-3</v>
      </c>
      <c r="M53" s="104">
        <v>1.6466554333877531E-3</v>
      </c>
      <c r="N53" s="104">
        <v>2.1854773737399057E-3</v>
      </c>
      <c r="O53" s="104">
        <v>2.6503961083734883E-3</v>
      </c>
      <c r="P53" s="104">
        <v>2.6656322922843341E-3</v>
      </c>
      <c r="Q53" s="104">
        <v>2.3828671964070845E-3</v>
      </c>
      <c r="R53" s="104">
        <v>2.0264480254018839E-3</v>
      </c>
      <c r="S53" s="104">
        <v>3.3822289126086741E-3</v>
      </c>
      <c r="T53" s="104">
        <v>3.614814268489188E-3</v>
      </c>
      <c r="U53" s="104">
        <v>2.595330704625194E-3</v>
      </c>
      <c r="V53" s="104">
        <v>2.757272109905287E-3</v>
      </c>
      <c r="W53" s="104">
        <v>2.6668372253695442E-3</v>
      </c>
      <c r="DA53" s="132" t="s">
        <v>1619</v>
      </c>
    </row>
    <row r="54" spans="1:105" ht="12" customHeight="1" x14ac:dyDescent="0.25">
      <c r="A54" s="106" t="s">
        <v>122</v>
      </c>
      <c r="B54" s="101">
        <v>15.434282203727491</v>
      </c>
      <c r="C54" s="101">
        <v>14.739509373767369</v>
      </c>
      <c r="D54" s="101">
        <v>15.958847124242375</v>
      </c>
      <c r="E54" s="101">
        <v>12.834356616718127</v>
      </c>
      <c r="F54" s="101">
        <v>14.03226003182764</v>
      </c>
      <c r="G54" s="101">
        <v>12.961480513898673</v>
      </c>
      <c r="H54" s="101">
        <v>12.010151013689395</v>
      </c>
      <c r="I54" s="101">
        <v>9.7775639443305593</v>
      </c>
      <c r="J54" s="101">
        <v>8.6322174167469772</v>
      </c>
      <c r="K54" s="101">
        <v>7.09057395528027</v>
      </c>
      <c r="L54" s="101">
        <v>6.4284255529608192</v>
      </c>
      <c r="M54" s="101">
        <v>5.7649387144272088</v>
      </c>
      <c r="N54" s="101">
        <v>4.8281312315936544</v>
      </c>
      <c r="O54" s="101">
        <v>4.0531286976949552</v>
      </c>
      <c r="P54" s="101">
        <v>3.8843036435701532</v>
      </c>
      <c r="Q54" s="101">
        <v>4.2522035069013935</v>
      </c>
      <c r="R54" s="101">
        <v>4.4817021507940842</v>
      </c>
      <c r="S54" s="101">
        <v>4.2024645317404392</v>
      </c>
      <c r="T54" s="101">
        <v>3.6545076463445452</v>
      </c>
      <c r="U54" s="101">
        <v>3.1696646231038192</v>
      </c>
      <c r="V54" s="101">
        <v>2.9619666265259568</v>
      </c>
      <c r="W54" s="101">
        <v>2.6879888000169863</v>
      </c>
      <c r="DA54" s="131" t="s">
        <v>1620</v>
      </c>
    </row>
    <row r="55" spans="1:105" ht="12" customHeight="1" x14ac:dyDescent="0.25">
      <c r="A55" s="107" t="s">
        <v>121</v>
      </c>
      <c r="B55" s="104">
        <v>0.17543052520170249</v>
      </c>
      <c r="C55" s="104">
        <v>0.18895581666932879</v>
      </c>
      <c r="D55" s="104">
        <v>0.22880642299807122</v>
      </c>
      <c r="E55" s="104">
        <v>0.21717544188048676</v>
      </c>
      <c r="F55" s="104">
        <v>0.26131818846563976</v>
      </c>
      <c r="G55" s="104">
        <v>0.26570476447545149</v>
      </c>
      <c r="H55" s="104">
        <v>0.28222759188769775</v>
      </c>
      <c r="I55" s="104">
        <v>0.25123578856249185</v>
      </c>
      <c r="J55" s="104">
        <v>0.22554420425449512</v>
      </c>
      <c r="K55" s="104">
        <v>0.23680552731255389</v>
      </c>
      <c r="L55" s="104">
        <v>0.27433109896748992</v>
      </c>
      <c r="M55" s="104">
        <v>0.3357446482062455</v>
      </c>
      <c r="N55" s="104">
        <v>0.34746313025884612</v>
      </c>
      <c r="O55" s="104">
        <v>0.34711619732964111</v>
      </c>
      <c r="P55" s="104">
        <v>0.3492527568476903</v>
      </c>
      <c r="Q55" s="104">
        <v>0.46478924905507391</v>
      </c>
      <c r="R55" s="104">
        <v>0.54558691222223854</v>
      </c>
      <c r="S55" s="104">
        <v>0.56614304435019602</v>
      </c>
      <c r="T55" s="104">
        <v>0.55263699286108103</v>
      </c>
      <c r="U55" s="104">
        <v>0.52038357677923353</v>
      </c>
      <c r="V55" s="104">
        <v>0.48969852604555253</v>
      </c>
      <c r="W55" s="104">
        <v>0.45622957986338797</v>
      </c>
      <c r="DA55" s="132" t="s">
        <v>1621</v>
      </c>
    </row>
    <row r="56" spans="1:105" ht="12" customHeight="1" x14ac:dyDescent="0.25">
      <c r="A56" s="108" t="s">
        <v>53</v>
      </c>
      <c r="B56" s="98">
        <v>7.3979149668015942E-2</v>
      </c>
      <c r="C56" s="98">
        <v>7.5736844271297329E-2</v>
      </c>
      <c r="D56" s="98">
        <v>9.5739731215877366E-2</v>
      </c>
      <c r="E56" s="98">
        <v>7.9005220425337377E-2</v>
      </c>
      <c r="F56" s="98">
        <v>0.10496802061441078</v>
      </c>
      <c r="G56" s="98">
        <v>0.10606835821189943</v>
      </c>
      <c r="H56" s="98">
        <v>0.11278013507652888</v>
      </c>
      <c r="I56" s="98">
        <v>9.8705009217149614E-2</v>
      </c>
      <c r="J56" s="98">
        <v>8.9679481512110623E-2</v>
      </c>
      <c r="K56" s="98">
        <v>8.8934834432752463E-2</v>
      </c>
      <c r="L56" s="98">
        <v>0.10344179969294234</v>
      </c>
      <c r="M56" s="98">
        <v>0.13112743533227783</v>
      </c>
      <c r="N56" s="98">
        <v>0.13448618014558275</v>
      </c>
      <c r="O56" s="98">
        <v>0.12946581670290383</v>
      </c>
      <c r="P56" s="98">
        <v>0.13454616652246593</v>
      </c>
      <c r="Q56" s="98">
        <v>0.189146804163523</v>
      </c>
      <c r="R56" s="98">
        <v>0.21271581902766173</v>
      </c>
      <c r="S56" s="98">
        <v>0.21274396753688896</v>
      </c>
      <c r="T56" s="98">
        <v>0.20907695466619389</v>
      </c>
      <c r="U56" s="98">
        <v>0.19738110919915391</v>
      </c>
      <c r="V56" s="98">
        <v>0.16376986300358462</v>
      </c>
      <c r="W56" s="98">
        <v>0.1696591875626591</v>
      </c>
      <c r="DA56" s="63" t="s">
        <v>1622</v>
      </c>
    </row>
    <row r="57" spans="1:105" ht="12" customHeight="1" x14ac:dyDescent="0.25">
      <c r="A57" s="108" t="s">
        <v>52</v>
      </c>
      <c r="B57" s="98">
        <v>0.10145137553368656</v>
      </c>
      <c r="C57" s="98">
        <v>0.11321897239803146</v>
      </c>
      <c r="D57" s="98">
        <v>0.13306669178219385</v>
      </c>
      <c r="E57" s="98">
        <v>0.1381702214551494</v>
      </c>
      <c r="F57" s="98">
        <v>0.15635016785122896</v>
      </c>
      <c r="G57" s="98">
        <v>0.15963640626355205</v>
      </c>
      <c r="H57" s="98">
        <v>0.16944745681116885</v>
      </c>
      <c r="I57" s="98">
        <v>0.1525307793453422</v>
      </c>
      <c r="J57" s="98">
        <v>0.13586472274238451</v>
      </c>
      <c r="K57" s="98">
        <v>0.14787069287980142</v>
      </c>
      <c r="L57" s="98">
        <v>0.17088929927454757</v>
      </c>
      <c r="M57" s="98">
        <v>0.2046172128739677</v>
      </c>
      <c r="N57" s="98">
        <v>0.21297695011326334</v>
      </c>
      <c r="O57" s="98">
        <v>0.21765038062673728</v>
      </c>
      <c r="P57" s="98">
        <v>0.21470659032522438</v>
      </c>
      <c r="Q57" s="98">
        <v>0.27564244489155093</v>
      </c>
      <c r="R57" s="98">
        <v>0.33287109319457675</v>
      </c>
      <c r="S57" s="98">
        <v>0.35339907681330707</v>
      </c>
      <c r="T57" s="98">
        <v>0.34356003819488717</v>
      </c>
      <c r="U57" s="98">
        <v>0.32300246758007967</v>
      </c>
      <c r="V57" s="98">
        <v>0.32592866304196794</v>
      </c>
      <c r="W57" s="98">
        <v>0.28657039230072884</v>
      </c>
      <c r="DA57" s="63" t="s">
        <v>1623</v>
      </c>
    </row>
    <row r="58" spans="1:105" ht="12" customHeight="1" x14ac:dyDescent="0.25">
      <c r="A58" s="121" t="s">
        <v>54</v>
      </c>
      <c r="B58" s="122">
        <v>24.288387335499877</v>
      </c>
      <c r="C58" s="122">
        <v>23.385371091286469</v>
      </c>
      <c r="D58" s="122">
        <v>25.242590715401853</v>
      </c>
      <c r="E58" s="122">
        <v>21.996971638305173</v>
      </c>
      <c r="F58" s="122">
        <v>22.787901084756271</v>
      </c>
      <c r="G58" s="122">
        <v>21.069551911419936</v>
      </c>
      <c r="H58" s="122">
        <v>19.322229146933577</v>
      </c>
      <c r="I58" s="122">
        <v>15.950316121821565</v>
      </c>
      <c r="J58" s="122">
        <v>14.626771754996703</v>
      </c>
      <c r="K58" s="122">
        <v>12.752930415535999</v>
      </c>
      <c r="L58" s="122">
        <v>11.044934725027879</v>
      </c>
      <c r="M58" s="122">
        <v>9.4055810023841708</v>
      </c>
      <c r="N58" s="122">
        <v>7.9706151154119231</v>
      </c>
      <c r="O58" s="122">
        <v>6.9620691524676754</v>
      </c>
      <c r="P58" s="122">
        <v>6.1996836940602211</v>
      </c>
      <c r="Q58" s="122">
        <v>6.3334814122437635</v>
      </c>
      <c r="R58" s="122">
        <v>6.4724880584632585</v>
      </c>
      <c r="S58" s="122">
        <v>6.085797875765115</v>
      </c>
      <c r="T58" s="122">
        <v>5.2635772942329311</v>
      </c>
      <c r="U58" s="122">
        <v>4.537616622735845</v>
      </c>
      <c r="V58" s="122">
        <v>3.8756583738577932</v>
      </c>
      <c r="W58" s="122">
        <v>3.553491608712755</v>
      </c>
      <c r="DA58" s="130" t="s">
        <v>1624</v>
      </c>
    </row>
    <row r="59" spans="1:105" ht="12" customHeight="1" x14ac:dyDescent="0.25">
      <c r="A59" s="97" t="s">
        <v>50</v>
      </c>
      <c r="B59" s="98">
        <v>7.346920404161339</v>
      </c>
      <c r="C59" s="98">
        <v>9.4281796351079024</v>
      </c>
      <c r="D59" s="98">
        <v>8.7217522469986672</v>
      </c>
      <c r="E59" s="98">
        <v>10.547891185888426</v>
      </c>
      <c r="F59" s="98">
        <v>9.6786920835438099</v>
      </c>
      <c r="G59" s="98">
        <v>9.0611946645798742</v>
      </c>
      <c r="H59" s="98">
        <v>8.3026015790028396</v>
      </c>
      <c r="I59" s="98">
        <v>7.7019627967134943</v>
      </c>
      <c r="J59" s="98">
        <v>6.6056149238010606</v>
      </c>
      <c r="K59" s="98">
        <v>6.8850904039210619</v>
      </c>
      <c r="L59" s="98">
        <v>5.7257889683435206</v>
      </c>
      <c r="M59" s="98">
        <v>4.6706924541364678</v>
      </c>
      <c r="N59" s="98">
        <v>3.8194127272290652</v>
      </c>
      <c r="O59" s="98">
        <v>3.3511869671498129</v>
      </c>
      <c r="P59" s="98">
        <v>2.8499200091230183</v>
      </c>
      <c r="Q59" s="98">
        <v>2.8741661916715446</v>
      </c>
      <c r="R59" s="98">
        <v>2.998519147674914</v>
      </c>
      <c r="S59" s="98">
        <v>2.7279846558441996</v>
      </c>
      <c r="T59" s="98">
        <v>2.2710619241627903</v>
      </c>
      <c r="U59" s="98">
        <v>2.0196857537823361</v>
      </c>
      <c r="V59" s="98">
        <v>1.7274401800260744</v>
      </c>
      <c r="W59" s="98">
        <v>1.5371420780066181</v>
      </c>
      <c r="DA59" s="63" t="s">
        <v>1625</v>
      </c>
    </row>
    <row r="60" spans="1:105" ht="12" customHeight="1" x14ac:dyDescent="0.25">
      <c r="A60" s="109" t="s">
        <v>120</v>
      </c>
      <c r="B60" s="33">
        <v>16.941466931338539</v>
      </c>
      <c r="C60" s="33">
        <v>13.957191456178567</v>
      </c>
      <c r="D60" s="33">
        <v>16.520838468403184</v>
      </c>
      <c r="E60" s="33">
        <v>11.449080452416746</v>
      </c>
      <c r="F60" s="33">
        <v>13.109209001212463</v>
      </c>
      <c r="G60" s="33">
        <v>12.008357246840061</v>
      </c>
      <c r="H60" s="33">
        <v>11.019627567930737</v>
      </c>
      <c r="I60" s="33">
        <v>8.2483533251080701</v>
      </c>
      <c r="J60" s="33">
        <v>8.0211568311956416</v>
      </c>
      <c r="K60" s="33">
        <v>5.8678400116149367</v>
      </c>
      <c r="L60" s="33">
        <v>5.3191457566843576</v>
      </c>
      <c r="M60" s="33">
        <v>4.7348885482477021</v>
      </c>
      <c r="N60" s="33">
        <v>4.1512023881828579</v>
      </c>
      <c r="O60" s="33">
        <v>3.610882185317863</v>
      </c>
      <c r="P60" s="33">
        <v>3.3497636849372032</v>
      </c>
      <c r="Q60" s="33">
        <v>3.4593152205722193</v>
      </c>
      <c r="R60" s="33">
        <v>3.4739689107883445</v>
      </c>
      <c r="S60" s="33">
        <v>3.3578132199209159</v>
      </c>
      <c r="T60" s="33">
        <v>2.9925153700701408</v>
      </c>
      <c r="U60" s="33">
        <v>2.5179308689535085</v>
      </c>
      <c r="V60" s="33">
        <v>2.1482181938317186</v>
      </c>
      <c r="W60" s="33">
        <v>2.0163495307061372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429.87365974047646</v>
      </c>
      <c r="C62" s="117">
        <f t="shared" si="21"/>
        <v>479.2188220002235</v>
      </c>
      <c r="D62" s="117">
        <f t="shared" si="21"/>
        <v>471.10870514263962</v>
      </c>
      <c r="E62" s="117">
        <f t="shared" si="21"/>
        <v>539.77395681984945</v>
      </c>
      <c r="F62" s="117">
        <f t="shared" si="21"/>
        <v>536.20998629871929</v>
      </c>
      <c r="G62" s="117">
        <f t="shared" si="21"/>
        <v>586.80754277305437</v>
      </c>
      <c r="H62" s="117">
        <f t="shared" si="21"/>
        <v>560.24648980002178</v>
      </c>
      <c r="I62" s="117">
        <f t="shared" si="21"/>
        <v>534.39499183220698</v>
      </c>
      <c r="J62" s="117">
        <f t="shared" si="21"/>
        <v>575.41798839875241</v>
      </c>
      <c r="K62" s="117">
        <f t="shared" si="21"/>
        <v>591.14963401444766</v>
      </c>
      <c r="L62" s="117">
        <f t="shared" si="21"/>
        <v>619.14854135189114</v>
      </c>
      <c r="M62" s="117">
        <f t="shared" si="21"/>
        <v>567.89403656115462</v>
      </c>
      <c r="N62" s="117">
        <f t="shared" si="21"/>
        <v>534.03080702548709</v>
      </c>
      <c r="O62" s="117">
        <f t="shared" si="21"/>
        <v>506.92637480036717</v>
      </c>
      <c r="P62" s="117">
        <f t="shared" si="21"/>
        <v>448.19604489978758</v>
      </c>
      <c r="Q62" s="117">
        <f t="shared" si="21"/>
        <v>464.01135832697526</v>
      </c>
      <c r="R62" s="117">
        <f t="shared" ref="R62:V62" si="22">R63+R66+R68+R77</f>
        <v>482.4463838472181</v>
      </c>
      <c r="S62" s="117">
        <f t="shared" si="22"/>
        <v>497.56997406201458</v>
      </c>
      <c r="T62" s="117">
        <f t="shared" si="22"/>
        <v>486.95839257076034</v>
      </c>
      <c r="U62" s="117">
        <f t="shared" si="22"/>
        <v>480.83941313468415</v>
      </c>
      <c r="V62" s="117">
        <f t="shared" si="22"/>
        <v>508.42101341645275</v>
      </c>
      <c r="W62" s="117">
        <f t="shared" ref="W62" si="23">W63+W66+W68+W77</f>
        <v>549.92824170539825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335.35266756456321</v>
      </c>
      <c r="C63" s="122">
        <f t="shared" si="24"/>
        <v>381.84816870550526</v>
      </c>
      <c r="D63" s="122">
        <f t="shared" si="24"/>
        <v>374.57663231949226</v>
      </c>
      <c r="E63" s="122">
        <f t="shared" si="24"/>
        <v>436.87627724773284</v>
      </c>
      <c r="F63" s="122">
        <f t="shared" si="24"/>
        <v>432.93436399034482</v>
      </c>
      <c r="G63" s="122">
        <f t="shared" si="24"/>
        <v>475.17655869288217</v>
      </c>
      <c r="H63" s="122">
        <f t="shared" si="24"/>
        <v>442.16029183073624</v>
      </c>
      <c r="I63" s="122">
        <f t="shared" si="24"/>
        <v>414.2478655392535</v>
      </c>
      <c r="J63" s="122">
        <f t="shared" si="24"/>
        <v>449.88124885988208</v>
      </c>
      <c r="K63" s="122">
        <f t="shared" si="24"/>
        <v>465.85296421050759</v>
      </c>
      <c r="L63" s="122">
        <f t="shared" si="24"/>
        <v>493.64648631800594</v>
      </c>
      <c r="M63" s="122">
        <f t="shared" si="24"/>
        <v>452.62435928943898</v>
      </c>
      <c r="N63" s="122">
        <f t="shared" si="24"/>
        <v>424.64043222095393</v>
      </c>
      <c r="O63" s="122">
        <f t="shared" si="24"/>
        <v>406.88382845433097</v>
      </c>
      <c r="P63" s="122">
        <f t="shared" si="24"/>
        <v>352.56042265789671</v>
      </c>
      <c r="Q63" s="122">
        <f t="shared" si="24"/>
        <v>371.60429821640111</v>
      </c>
      <c r="R63" s="122">
        <f t="shared" ref="R63:V63" si="25">SUM(R64:R65)</f>
        <v>387.46504763631754</v>
      </c>
      <c r="S63" s="122">
        <f t="shared" si="25"/>
        <v>395.32577108927256</v>
      </c>
      <c r="T63" s="122">
        <f t="shared" si="25"/>
        <v>383.9011723761123</v>
      </c>
      <c r="U63" s="122">
        <f t="shared" si="25"/>
        <v>378.69094948194328</v>
      </c>
      <c r="V63" s="122">
        <f t="shared" si="25"/>
        <v>403.06718604823038</v>
      </c>
      <c r="W63" s="122">
        <f t="shared" ref="W63" si="26">SUM(W64:W65)</f>
        <v>436.63347963534517</v>
      </c>
      <c r="DA63" s="130" t="s">
        <v>1628</v>
      </c>
    </row>
    <row r="64" spans="1:105" ht="12" customHeight="1" x14ac:dyDescent="0.25">
      <c r="A64" s="97" t="s">
        <v>217</v>
      </c>
      <c r="B64" s="98">
        <v>331.55376769785278</v>
      </c>
      <c r="C64" s="98">
        <v>377.5116833725337</v>
      </c>
      <c r="D64" s="98">
        <v>370.25483580028117</v>
      </c>
      <c r="E64" s="98">
        <v>432.04705149789089</v>
      </c>
      <c r="F64" s="98">
        <v>427.84935038798506</v>
      </c>
      <c r="G64" s="98">
        <v>469.60743000284936</v>
      </c>
      <c r="H64" s="98">
        <v>437.06621830087363</v>
      </c>
      <c r="I64" s="98">
        <v>409.54737778881599</v>
      </c>
      <c r="J64" s="98">
        <v>444.71922798650013</v>
      </c>
      <c r="K64" s="98">
        <v>460.4523332789048</v>
      </c>
      <c r="L64" s="98">
        <v>488.01856160550938</v>
      </c>
      <c r="M64" s="98">
        <v>447.40857648845241</v>
      </c>
      <c r="N64" s="98">
        <v>419.68968170188703</v>
      </c>
      <c r="O64" s="98">
        <v>402.07819149384022</v>
      </c>
      <c r="P64" s="98">
        <v>348.39751731062904</v>
      </c>
      <c r="Q64" s="98">
        <v>367.18333858746365</v>
      </c>
      <c r="R64" s="98">
        <v>382.74756781128247</v>
      </c>
      <c r="S64" s="98">
        <v>390.47261902565731</v>
      </c>
      <c r="T64" s="98">
        <v>379.0999192590694</v>
      </c>
      <c r="U64" s="98">
        <v>373.83362960996635</v>
      </c>
      <c r="V64" s="98">
        <v>397.79956940134269</v>
      </c>
      <c r="W64" s="98">
        <v>430.83787516882677</v>
      </c>
      <c r="DA64" s="63" t="s">
        <v>1629</v>
      </c>
    </row>
    <row r="65" spans="1:105" ht="12" customHeight="1" x14ac:dyDescent="0.25">
      <c r="A65" s="97" t="s">
        <v>53</v>
      </c>
      <c r="B65" s="98">
        <v>3.7988998667104386</v>
      </c>
      <c r="C65" s="98">
        <v>4.3364853329715505</v>
      </c>
      <c r="D65" s="98">
        <v>4.3217965192111025</v>
      </c>
      <c r="E65" s="98">
        <v>4.8292257498419513</v>
      </c>
      <c r="F65" s="98">
        <v>5.0850136023597576</v>
      </c>
      <c r="G65" s="98">
        <v>5.5691286900327919</v>
      </c>
      <c r="H65" s="98">
        <v>5.0940735298626336</v>
      </c>
      <c r="I65" s="98">
        <v>4.700487750437504</v>
      </c>
      <c r="J65" s="98">
        <v>5.162020873381965</v>
      </c>
      <c r="K65" s="98">
        <v>5.4006309316027989</v>
      </c>
      <c r="L65" s="98">
        <v>5.6279247124965455</v>
      </c>
      <c r="M65" s="98">
        <v>5.2157828009865783</v>
      </c>
      <c r="N65" s="98">
        <v>4.950750519066891</v>
      </c>
      <c r="O65" s="98">
        <v>4.8056369604907196</v>
      </c>
      <c r="P65" s="98">
        <v>4.1629053472676611</v>
      </c>
      <c r="Q65" s="98">
        <v>4.4209596289374335</v>
      </c>
      <c r="R65" s="98">
        <v>4.7174798250350563</v>
      </c>
      <c r="S65" s="98">
        <v>4.8531520636152692</v>
      </c>
      <c r="T65" s="98">
        <v>4.8012531170428971</v>
      </c>
      <c r="U65" s="98">
        <v>4.8573198719769239</v>
      </c>
      <c r="V65" s="98">
        <v>5.2676166468877117</v>
      </c>
      <c r="W65" s="98">
        <v>5.7956044665183821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1.9039316991375357</v>
      </c>
      <c r="C66" s="122">
        <f t="shared" si="27"/>
        <v>1.7961646323541158</v>
      </c>
      <c r="D66" s="122">
        <f t="shared" si="27"/>
        <v>1.7446269222140574</v>
      </c>
      <c r="E66" s="122">
        <f t="shared" si="27"/>
        <v>4.3565639002252361</v>
      </c>
      <c r="F66" s="122">
        <f t="shared" si="27"/>
        <v>2.109139432348127</v>
      </c>
      <c r="G66" s="122">
        <f t="shared" si="27"/>
        <v>2.9444485032641059</v>
      </c>
      <c r="H66" s="122">
        <f t="shared" si="27"/>
        <v>4.9932271304413325</v>
      </c>
      <c r="I66" s="122">
        <f t="shared" si="27"/>
        <v>6.7128385651529623</v>
      </c>
      <c r="J66" s="122">
        <f t="shared" si="27"/>
        <v>7.114336754547633</v>
      </c>
      <c r="K66" s="122">
        <f t="shared" si="27"/>
        <v>7.041392570148262</v>
      </c>
      <c r="L66" s="122">
        <f t="shared" si="27"/>
        <v>8.8027627267830599</v>
      </c>
      <c r="M66" s="122">
        <f t="shared" si="27"/>
        <v>10.946700744833203</v>
      </c>
      <c r="N66" s="122">
        <f t="shared" si="27"/>
        <v>10.75173021676799</v>
      </c>
      <c r="O66" s="122">
        <f t="shared" si="27"/>
        <v>8.1926198248699293</v>
      </c>
      <c r="P66" s="122">
        <f t="shared" si="27"/>
        <v>5.9735486021174848</v>
      </c>
      <c r="Q66" s="122">
        <f t="shared" si="27"/>
        <v>8.6301720190538056</v>
      </c>
      <c r="R66" s="122">
        <f t="shared" si="27"/>
        <v>6.9907673025471384</v>
      </c>
      <c r="S66" s="122">
        <f t="shared" si="27"/>
        <v>8.6568967481130521</v>
      </c>
      <c r="T66" s="122">
        <f t="shared" si="27"/>
        <v>9.4692698048894819</v>
      </c>
      <c r="U66" s="122">
        <f t="shared" si="27"/>
        <v>10.329550956610101</v>
      </c>
      <c r="V66" s="122">
        <f t="shared" si="27"/>
        <v>10.807885817423108</v>
      </c>
      <c r="W66" s="122">
        <f t="shared" si="27"/>
        <v>12.394885970185701</v>
      </c>
      <c r="DA66" s="130" t="s">
        <v>1631</v>
      </c>
    </row>
    <row r="67" spans="1:105" ht="12" customHeight="1" x14ac:dyDescent="0.25">
      <c r="A67" s="97" t="s">
        <v>53</v>
      </c>
      <c r="B67" s="98">
        <v>1.9039316991375357</v>
      </c>
      <c r="C67" s="98">
        <v>1.7961646323541158</v>
      </c>
      <c r="D67" s="98">
        <v>1.7446269222140574</v>
      </c>
      <c r="E67" s="98">
        <v>4.3565639002252361</v>
      </c>
      <c r="F67" s="98">
        <v>2.109139432348127</v>
      </c>
      <c r="G67" s="98">
        <v>2.9444485032641059</v>
      </c>
      <c r="H67" s="98">
        <v>4.9932271304413325</v>
      </c>
      <c r="I67" s="98">
        <v>6.7128385651529623</v>
      </c>
      <c r="J67" s="98">
        <v>7.114336754547633</v>
      </c>
      <c r="K67" s="98">
        <v>7.041392570148262</v>
      </c>
      <c r="L67" s="98">
        <v>8.8027627267830599</v>
      </c>
      <c r="M67" s="98">
        <v>10.946700744833203</v>
      </c>
      <c r="N67" s="98">
        <v>10.75173021676799</v>
      </c>
      <c r="O67" s="98">
        <v>8.1926198248699293</v>
      </c>
      <c r="P67" s="98">
        <v>5.9735486021174848</v>
      </c>
      <c r="Q67" s="98">
        <v>8.6301720190538056</v>
      </c>
      <c r="R67" s="98">
        <v>6.9907673025471384</v>
      </c>
      <c r="S67" s="98">
        <v>8.6568967481130521</v>
      </c>
      <c r="T67" s="98">
        <v>9.4692698048894819</v>
      </c>
      <c r="U67" s="98">
        <v>10.329550956610101</v>
      </c>
      <c r="V67" s="98">
        <v>10.807885817423108</v>
      </c>
      <c r="W67" s="98">
        <v>12.394885970185701</v>
      </c>
      <c r="DA67" s="63" t="s">
        <v>1632</v>
      </c>
    </row>
    <row r="68" spans="1:105" ht="12" customHeight="1" x14ac:dyDescent="0.25">
      <c r="A68" s="121" t="s">
        <v>55</v>
      </c>
      <c r="B68" s="122">
        <v>52.739833853386479</v>
      </c>
      <c r="C68" s="122">
        <v>51.715754456059237</v>
      </c>
      <c r="D68" s="122">
        <v>53.65241001524597</v>
      </c>
      <c r="E68" s="122">
        <v>52.144001773555615</v>
      </c>
      <c r="F68" s="122">
        <v>55.956324179719815</v>
      </c>
      <c r="G68" s="122">
        <v>60.153293261506668</v>
      </c>
      <c r="H68" s="122">
        <v>64.1138323869625</v>
      </c>
      <c r="I68" s="122">
        <v>61.813264256490712</v>
      </c>
      <c r="J68" s="122">
        <v>67.246241041802293</v>
      </c>
      <c r="K68" s="122">
        <v>64.266606280927505</v>
      </c>
      <c r="L68" s="122">
        <v>64.195940689277009</v>
      </c>
      <c r="M68" s="122">
        <v>57.639488270442811</v>
      </c>
      <c r="N68" s="122">
        <v>55.12206967377103</v>
      </c>
      <c r="O68" s="122">
        <v>51.687114032080224</v>
      </c>
      <c r="P68" s="122">
        <v>51.085066688585243</v>
      </c>
      <c r="Q68" s="122">
        <v>47.269332728274208</v>
      </c>
      <c r="R68" s="122">
        <v>50.19235545394784</v>
      </c>
      <c r="S68" s="122">
        <v>52.691198610463324</v>
      </c>
      <c r="T68" s="122">
        <v>52.715594362406911</v>
      </c>
      <c r="U68" s="122">
        <v>52.977879239957304</v>
      </c>
      <c r="V68" s="122">
        <v>54.471089816234532</v>
      </c>
      <c r="W68" s="122">
        <v>57.847860195164031</v>
      </c>
      <c r="DA68" s="130" t="s">
        <v>1633</v>
      </c>
    </row>
    <row r="69" spans="1:105" ht="12" customHeight="1" x14ac:dyDescent="0.25">
      <c r="A69" s="97" t="s">
        <v>134</v>
      </c>
      <c r="B69" s="98">
        <v>50.783616972577725</v>
      </c>
      <c r="C69" s="98">
        <v>50.208887105072087</v>
      </c>
      <c r="D69" s="98">
        <v>51.86966980961828</v>
      </c>
      <c r="E69" s="98">
        <v>50.701103965487505</v>
      </c>
      <c r="F69" s="98">
        <v>53.810741279704537</v>
      </c>
      <c r="G69" s="98">
        <v>57.970222844383663</v>
      </c>
      <c r="H69" s="98">
        <v>61.883857394826649</v>
      </c>
      <c r="I69" s="98">
        <v>60.097641554006351</v>
      </c>
      <c r="J69" s="98">
        <v>65.206335457125476</v>
      </c>
      <c r="K69" s="98">
        <v>62.520927863219818</v>
      </c>
      <c r="L69" s="98">
        <v>62.579793169458732</v>
      </c>
      <c r="M69" s="98">
        <v>56.197474043780147</v>
      </c>
      <c r="N69" s="98">
        <v>53.74842545237945</v>
      </c>
      <c r="O69" s="98">
        <v>50.345369703069537</v>
      </c>
      <c r="P69" s="98">
        <v>49.839593023338857</v>
      </c>
      <c r="Q69" s="98">
        <v>45.97251710691107</v>
      </c>
      <c r="R69" s="98">
        <v>48.984361894824971</v>
      </c>
      <c r="S69" s="98">
        <v>51.298163974751652</v>
      </c>
      <c r="T69" s="98">
        <v>51.219549369324568</v>
      </c>
      <c r="U69" s="98">
        <v>51.38285154653169</v>
      </c>
      <c r="V69" s="98">
        <v>53.297912839101059</v>
      </c>
      <c r="W69" s="98">
        <v>56.367010814430571</v>
      </c>
      <c r="DA69" s="63" t="s">
        <v>1634</v>
      </c>
    </row>
    <row r="70" spans="1:105" ht="12" customHeight="1" x14ac:dyDescent="0.25">
      <c r="A70" s="97" t="s">
        <v>133</v>
      </c>
      <c r="B70" s="98">
        <v>5.1110780196405199E-3</v>
      </c>
      <c r="C70" s="98">
        <v>5.6990642471318551E-3</v>
      </c>
      <c r="D70" s="98">
        <v>6.2716697739247512E-3</v>
      </c>
      <c r="E70" s="98">
        <v>8.5721962313600499E-3</v>
      </c>
      <c r="F70" s="98">
        <v>9.3039120838325252E-3</v>
      </c>
      <c r="G70" s="98">
        <v>1.1361119070475444E-2</v>
      </c>
      <c r="H70" s="98">
        <v>1.3528754276226834E-2</v>
      </c>
      <c r="I70" s="98">
        <v>1.6454800720378426E-2</v>
      </c>
      <c r="J70" s="98">
        <v>2.1913857483447943E-2</v>
      </c>
      <c r="K70" s="98">
        <v>2.5625623830870407E-2</v>
      </c>
      <c r="L70" s="98">
        <v>2.9440836844483946E-2</v>
      </c>
      <c r="M70" s="98">
        <v>3.2227331131729979E-2</v>
      </c>
      <c r="N70" s="98">
        <v>3.6143464475974219E-2</v>
      </c>
      <c r="O70" s="98">
        <v>4.0072357428449945E-2</v>
      </c>
      <c r="P70" s="98">
        <v>4.6576026800102137E-2</v>
      </c>
      <c r="Q70" s="98">
        <v>4.5503277080171059E-2</v>
      </c>
      <c r="R70" s="98">
        <v>5.443262942842482E-2</v>
      </c>
      <c r="S70" s="98">
        <v>6.3861427907929313E-2</v>
      </c>
      <c r="T70" s="98">
        <v>7.0324753023306902E-2</v>
      </c>
      <c r="U70" s="98">
        <v>7.7344631713927123E-2</v>
      </c>
      <c r="V70" s="98">
        <v>8.4082934607298612E-2</v>
      </c>
      <c r="W70" s="98">
        <v>9.0328540798564769E-2</v>
      </c>
      <c r="DA70" s="63" t="s">
        <v>1635</v>
      </c>
    </row>
    <row r="71" spans="1:105" ht="12" customHeight="1" x14ac:dyDescent="0.25">
      <c r="A71" s="100" t="s">
        <v>217</v>
      </c>
      <c r="B71" s="101">
        <v>2.3867054442628559E-3</v>
      </c>
      <c r="C71" s="101">
        <v>2.5259518070897486E-3</v>
      </c>
      <c r="D71" s="101">
        <v>2.8860589780926177E-3</v>
      </c>
      <c r="E71" s="101">
        <v>3.4085172806888474E-3</v>
      </c>
      <c r="F71" s="101">
        <v>4.0584109972835623E-3</v>
      </c>
      <c r="G71" s="101">
        <v>4.8991650282505447E-3</v>
      </c>
      <c r="H71" s="101">
        <v>5.8151862034993554E-3</v>
      </c>
      <c r="I71" s="101">
        <v>6.8930882621226954E-3</v>
      </c>
      <c r="J71" s="101">
        <v>9.2029093342194963E-3</v>
      </c>
      <c r="K71" s="101">
        <v>1.0137168638648653E-2</v>
      </c>
      <c r="L71" s="101">
        <v>1.1657645018552605E-2</v>
      </c>
      <c r="M71" s="101">
        <v>1.3139645110799644E-2</v>
      </c>
      <c r="N71" s="101">
        <v>1.453070577244369E-2</v>
      </c>
      <c r="O71" s="101">
        <v>1.5412947077093181E-2</v>
      </c>
      <c r="P71" s="101">
        <v>1.8337952463112414E-2</v>
      </c>
      <c r="Q71" s="101">
        <v>1.8997817299029499E-2</v>
      </c>
      <c r="R71" s="101">
        <v>2.1758074536404763E-2</v>
      </c>
      <c r="S71" s="101">
        <v>2.4474659714333252E-2</v>
      </c>
      <c r="T71" s="101">
        <v>2.698656253348615E-2</v>
      </c>
      <c r="U71" s="101">
        <v>2.9544447782158052E-2</v>
      </c>
      <c r="V71" s="101">
        <v>2.8241462622947095E-2</v>
      </c>
      <c r="W71" s="101">
        <v>3.3549098427479739E-2</v>
      </c>
      <c r="DA71" s="131" t="s">
        <v>1636</v>
      </c>
    </row>
    <row r="72" spans="1:105" ht="12" customHeight="1" x14ac:dyDescent="0.25">
      <c r="A72" s="103" t="s">
        <v>52</v>
      </c>
      <c r="B72" s="104">
        <v>2.7243725753776644E-3</v>
      </c>
      <c r="C72" s="104">
        <v>3.173112440042107E-3</v>
      </c>
      <c r="D72" s="104">
        <v>3.3856107958321331E-3</v>
      </c>
      <c r="E72" s="104">
        <v>5.163678950671202E-3</v>
      </c>
      <c r="F72" s="104">
        <v>5.2455010865489621E-3</v>
      </c>
      <c r="G72" s="104">
        <v>6.4619540422249004E-3</v>
      </c>
      <c r="H72" s="104">
        <v>7.7135680727274782E-3</v>
      </c>
      <c r="I72" s="104">
        <v>9.5617124582557302E-3</v>
      </c>
      <c r="J72" s="104">
        <v>1.2710948149228447E-2</v>
      </c>
      <c r="K72" s="104">
        <v>1.5488455192221752E-2</v>
      </c>
      <c r="L72" s="104">
        <v>1.7783191825931341E-2</v>
      </c>
      <c r="M72" s="104">
        <v>1.9087686020930333E-2</v>
      </c>
      <c r="N72" s="104">
        <v>2.1612758703530525E-2</v>
      </c>
      <c r="O72" s="104">
        <v>2.4659410351356766E-2</v>
      </c>
      <c r="P72" s="104">
        <v>2.8238074336989723E-2</v>
      </c>
      <c r="Q72" s="104">
        <v>2.6505459781141556E-2</v>
      </c>
      <c r="R72" s="104">
        <v>3.2674554892020057E-2</v>
      </c>
      <c r="S72" s="104">
        <v>3.9386768193596058E-2</v>
      </c>
      <c r="T72" s="104">
        <v>4.3338190489820752E-2</v>
      </c>
      <c r="U72" s="104">
        <v>4.7800183931769068E-2</v>
      </c>
      <c r="V72" s="104">
        <v>5.5841471984351521E-2</v>
      </c>
      <c r="W72" s="104">
        <v>5.677944237108503E-2</v>
      </c>
      <c r="DA72" s="132" t="s">
        <v>1637</v>
      </c>
    </row>
    <row r="73" spans="1:105" ht="12" customHeight="1" x14ac:dyDescent="0.25">
      <c r="A73" s="106" t="s">
        <v>122</v>
      </c>
      <c r="B73" s="101">
        <v>1.9291533314585867</v>
      </c>
      <c r="C73" s="101">
        <v>1.4844234646101182</v>
      </c>
      <c r="D73" s="101">
        <v>1.7533343166183541</v>
      </c>
      <c r="E73" s="101">
        <v>1.4111694488549533</v>
      </c>
      <c r="F73" s="101">
        <v>2.0970257230036453</v>
      </c>
      <c r="G73" s="101">
        <v>2.1282230480066726</v>
      </c>
      <c r="H73" s="101">
        <v>2.1671326870218639</v>
      </c>
      <c r="I73" s="101">
        <v>1.6595460322356561</v>
      </c>
      <c r="J73" s="101">
        <v>1.953498182956678</v>
      </c>
      <c r="K73" s="101">
        <v>1.6640247219046229</v>
      </c>
      <c r="L73" s="101">
        <v>1.5283929506227298</v>
      </c>
      <c r="M73" s="101">
        <v>1.3387673918421217</v>
      </c>
      <c r="N73" s="101">
        <v>1.2462232492397842</v>
      </c>
      <c r="O73" s="101">
        <v>1.1968941477225523</v>
      </c>
      <c r="P73" s="101">
        <v>1.0897446809971081</v>
      </c>
      <c r="Q73" s="101">
        <v>1.1237975931908297</v>
      </c>
      <c r="R73" s="101">
        <v>1.0294531446660848</v>
      </c>
      <c r="S73" s="101">
        <v>1.1748456810785148</v>
      </c>
      <c r="T73" s="101">
        <v>1.2394016789794586</v>
      </c>
      <c r="U73" s="101">
        <v>1.2928230494626951</v>
      </c>
      <c r="V73" s="101">
        <v>0.91590546732446942</v>
      </c>
      <c r="W73" s="101">
        <v>1.170179900499801</v>
      </c>
      <c r="DA73" s="131" t="s">
        <v>1638</v>
      </c>
    </row>
    <row r="74" spans="1:105" ht="12" customHeight="1" x14ac:dyDescent="0.25">
      <c r="A74" s="107" t="s">
        <v>121</v>
      </c>
      <c r="B74" s="104">
        <v>2.1952471330525879E-2</v>
      </c>
      <c r="C74" s="104">
        <v>1.6744822129898394E-2</v>
      </c>
      <c r="D74" s="104">
        <v>2.3134219235406567E-2</v>
      </c>
      <c r="E74" s="104">
        <v>2.3156162981790462E-2</v>
      </c>
      <c r="F74" s="104">
        <v>3.9253264927799777E-2</v>
      </c>
      <c r="G74" s="104">
        <v>4.3486250045853436E-2</v>
      </c>
      <c r="H74" s="104">
        <v>4.9313550837749923E-2</v>
      </c>
      <c r="I74" s="104">
        <v>3.9621869528321904E-2</v>
      </c>
      <c r="J74" s="104">
        <v>6.4493544236687225E-2</v>
      </c>
      <c r="K74" s="104">
        <v>5.6028071972198681E-2</v>
      </c>
      <c r="L74" s="104">
        <v>5.8313732351060035E-2</v>
      </c>
      <c r="M74" s="104">
        <v>7.1019503688813101E-2</v>
      </c>
      <c r="N74" s="104">
        <v>9.1277507675819713E-2</v>
      </c>
      <c r="O74" s="104">
        <v>0.10477782385968254</v>
      </c>
      <c r="P74" s="104">
        <v>0.10915295744917722</v>
      </c>
      <c r="Q74" s="104">
        <v>0.12751475109213545</v>
      </c>
      <c r="R74" s="104">
        <v>0.1241077850283607</v>
      </c>
      <c r="S74" s="104">
        <v>0.15432752672522587</v>
      </c>
      <c r="T74" s="104">
        <v>0.18631856107957367</v>
      </c>
      <c r="U74" s="104">
        <v>0.22486001224899232</v>
      </c>
      <c r="V74" s="104">
        <v>0.17318857520170511</v>
      </c>
      <c r="W74" s="104">
        <v>0.22034093943508803</v>
      </c>
      <c r="DA74" s="132" t="s">
        <v>1639</v>
      </c>
    </row>
    <row r="75" spans="1:105" ht="12" customHeight="1" x14ac:dyDescent="0.25">
      <c r="A75" s="108" t="s">
        <v>53</v>
      </c>
      <c r="B75" s="98">
        <v>9.2573693219955219E-3</v>
      </c>
      <c r="C75" s="98">
        <v>6.7469957239315592E-3</v>
      </c>
      <c r="D75" s="98">
        <v>9.706080743027411E-3</v>
      </c>
      <c r="E75" s="98">
        <v>8.434060723412606E-3</v>
      </c>
      <c r="F75" s="98">
        <v>1.5735185345131433E-2</v>
      </c>
      <c r="G75" s="98">
        <v>1.7325565099838017E-2</v>
      </c>
      <c r="H75" s="98">
        <v>1.968208120419717E-2</v>
      </c>
      <c r="I75" s="98">
        <v>1.5552537390916471E-2</v>
      </c>
      <c r="J75" s="98">
        <v>2.5564012753309273E-2</v>
      </c>
      <c r="K75" s="98">
        <v>2.1042088519171585E-2</v>
      </c>
      <c r="L75" s="98">
        <v>2.2029972059700517E-2</v>
      </c>
      <c r="M75" s="98">
        <v>2.7777511337059677E-2</v>
      </c>
      <c r="N75" s="98">
        <v>3.5282915443007053E-2</v>
      </c>
      <c r="O75" s="98">
        <v>3.8966192589325079E-2</v>
      </c>
      <c r="P75" s="98">
        <v>4.183204908845798E-2</v>
      </c>
      <c r="Q75" s="98">
        <v>5.1898898085122852E-2</v>
      </c>
      <c r="R75" s="98">
        <v>4.8657641266180766E-2</v>
      </c>
      <c r="S75" s="98">
        <v>5.8152138916775641E-2</v>
      </c>
      <c r="T75" s="98">
        <v>7.0349443548469379E-2</v>
      </c>
      <c r="U75" s="98">
        <v>8.4643580065811796E-2</v>
      </c>
      <c r="V75" s="98">
        <v>5.7212054552553654E-2</v>
      </c>
      <c r="W75" s="98">
        <v>8.0936938324677396E-2</v>
      </c>
      <c r="DA75" s="63" t="s">
        <v>1640</v>
      </c>
    </row>
    <row r="76" spans="1:105" ht="12" customHeight="1" x14ac:dyDescent="0.25">
      <c r="A76" s="108" t="s">
        <v>52</v>
      </c>
      <c r="B76" s="98">
        <v>1.2695102008530357E-2</v>
      </c>
      <c r="C76" s="98">
        <v>9.9978264059668344E-3</v>
      </c>
      <c r="D76" s="98">
        <v>1.3428138492379154E-2</v>
      </c>
      <c r="E76" s="98">
        <v>1.4722102258377858E-2</v>
      </c>
      <c r="F76" s="98">
        <v>2.3518079582668348E-2</v>
      </c>
      <c r="G76" s="98">
        <v>2.6160684946015422E-2</v>
      </c>
      <c r="H76" s="98">
        <v>2.9631469633552749E-2</v>
      </c>
      <c r="I76" s="98">
        <v>2.4069332137405433E-2</v>
      </c>
      <c r="J76" s="98">
        <v>3.8929531483377952E-2</v>
      </c>
      <c r="K76" s="98">
        <v>3.4985983453027093E-2</v>
      </c>
      <c r="L76" s="98">
        <v>3.6283760291359518E-2</v>
      </c>
      <c r="M76" s="98">
        <v>4.3241992351753432E-2</v>
      </c>
      <c r="N76" s="98">
        <v>5.5994592232812661E-2</v>
      </c>
      <c r="O76" s="98">
        <v>6.5811631270357454E-2</v>
      </c>
      <c r="P76" s="98">
        <v>6.7320908360719231E-2</v>
      </c>
      <c r="Q76" s="98">
        <v>7.5615853007012609E-2</v>
      </c>
      <c r="R76" s="98">
        <v>7.5450143762179928E-2</v>
      </c>
      <c r="S76" s="98">
        <v>9.6175387808450225E-2</v>
      </c>
      <c r="T76" s="98">
        <v>0.11596911753110428</v>
      </c>
      <c r="U76" s="98">
        <v>0.14021643218318053</v>
      </c>
      <c r="V76" s="98">
        <v>0.11597652064915147</v>
      </c>
      <c r="W76" s="98">
        <v>0.13940400111041062</v>
      </c>
      <c r="DA76" s="63" t="s">
        <v>1641</v>
      </c>
    </row>
    <row r="77" spans="1:105" ht="12" customHeight="1" x14ac:dyDescent="0.25">
      <c r="A77" s="121" t="s">
        <v>54</v>
      </c>
      <c r="B77" s="122">
        <v>39.877226623389227</v>
      </c>
      <c r="C77" s="122">
        <v>43.858734206304881</v>
      </c>
      <c r="D77" s="122">
        <v>41.135035885687337</v>
      </c>
      <c r="E77" s="122">
        <v>46.397113898335817</v>
      </c>
      <c r="F77" s="122">
        <v>45.210158696306529</v>
      </c>
      <c r="G77" s="122">
        <v>48.533242315401509</v>
      </c>
      <c r="H77" s="122">
        <v>48.979138451881703</v>
      </c>
      <c r="I77" s="122">
        <v>51.62102347130989</v>
      </c>
      <c r="J77" s="122">
        <v>51.176161742520428</v>
      </c>
      <c r="K77" s="122">
        <v>53.988670952864197</v>
      </c>
      <c r="L77" s="122">
        <v>52.503351617825153</v>
      </c>
      <c r="M77" s="122">
        <v>46.683488256439681</v>
      </c>
      <c r="N77" s="122">
        <v>43.51657491399417</v>
      </c>
      <c r="O77" s="122">
        <v>40.162812489086043</v>
      </c>
      <c r="P77" s="122">
        <v>38.57700695118816</v>
      </c>
      <c r="Q77" s="122">
        <v>36.507555363246155</v>
      </c>
      <c r="R77" s="122">
        <v>37.798213454405598</v>
      </c>
      <c r="S77" s="122">
        <v>40.896107614165572</v>
      </c>
      <c r="T77" s="122">
        <v>40.872356027351628</v>
      </c>
      <c r="U77" s="122">
        <v>38.841033456173449</v>
      </c>
      <c r="V77" s="122">
        <v>40.074851734564724</v>
      </c>
      <c r="W77" s="122">
        <v>43.052015904703346</v>
      </c>
      <c r="DA77" s="130" t="s">
        <v>1642</v>
      </c>
    </row>
    <row r="78" spans="1:105" ht="12" customHeight="1" x14ac:dyDescent="0.25">
      <c r="A78" s="97" t="s">
        <v>192</v>
      </c>
      <c r="B78" s="98">
        <v>27.870890704950643</v>
      </c>
      <c r="C78" s="98">
        <v>35.49702394891893</v>
      </c>
      <c r="D78" s="98">
        <v>31.827896379273817</v>
      </c>
      <c r="E78" s="98">
        <v>40.163311341782872</v>
      </c>
      <c r="F78" s="98">
        <v>37.703863678836775</v>
      </c>
      <c r="G78" s="98">
        <v>40.489503017833442</v>
      </c>
      <c r="H78" s="98">
        <v>39.844625025232872</v>
      </c>
      <c r="I78" s="98">
        <v>43.890649907694524</v>
      </c>
      <c r="J78" s="98">
        <v>41.892404756240367</v>
      </c>
      <c r="K78" s="98">
        <v>48.104305902478352</v>
      </c>
      <c r="L78" s="98">
        <v>47.519824209420101</v>
      </c>
      <c r="M78" s="98">
        <v>42.683475342863041</v>
      </c>
      <c r="N78" s="98">
        <v>39.831970910382232</v>
      </c>
      <c r="O78" s="98">
        <v>36.791464377079464</v>
      </c>
      <c r="P78" s="98">
        <v>35.300011730765974</v>
      </c>
      <c r="Q78" s="98">
        <v>33.17080426992559</v>
      </c>
      <c r="R78" s="98">
        <v>34.328771376707927</v>
      </c>
      <c r="S78" s="98">
        <v>37.33131155741755</v>
      </c>
      <c r="T78" s="98">
        <v>36.864980750603415</v>
      </c>
      <c r="U78" s="98">
        <v>33.857241807585758</v>
      </c>
      <c r="V78" s="98">
        <v>34.531456004585863</v>
      </c>
      <c r="W78" s="98">
        <v>36.908856405846812</v>
      </c>
      <c r="DA78" s="63" t="s">
        <v>1643</v>
      </c>
    </row>
    <row r="79" spans="1:105" ht="12" customHeight="1" x14ac:dyDescent="0.25">
      <c r="A79" s="109" t="s">
        <v>120</v>
      </c>
      <c r="B79" s="33">
        <v>12.006335918438586</v>
      </c>
      <c r="C79" s="33">
        <v>8.3617102573859494</v>
      </c>
      <c r="D79" s="33">
        <v>9.3071395064135185</v>
      </c>
      <c r="E79" s="33">
        <v>6.2338025565529476</v>
      </c>
      <c r="F79" s="33">
        <v>7.5062950174697516</v>
      </c>
      <c r="G79" s="33">
        <v>8.0437392975680702</v>
      </c>
      <c r="H79" s="33">
        <v>9.1345134266488301</v>
      </c>
      <c r="I79" s="33">
        <v>7.7303735636153634</v>
      </c>
      <c r="J79" s="33">
        <v>9.2837569862800589</v>
      </c>
      <c r="K79" s="33">
        <v>5.8843650503858438</v>
      </c>
      <c r="L79" s="33">
        <v>4.9835274084050516</v>
      </c>
      <c r="M79" s="33">
        <v>4.0000129135766391</v>
      </c>
      <c r="N79" s="33">
        <v>3.6846040036119407</v>
      </c>
      <c r="O79" s="33">
        <v>3.371348112006582</v>
      </c>
      <c r="P79" s="33">
        <v>3.2769952204221879</v>
      </c>
      <c r="Q79" s="33">
        <v>3.3367510933205642</v>
      </c>
      <c r="R79" s="33">
        <v>3.4694420776976735</v>
      </c>
      <c r="S79" s="33">
        <v>3.5647960567480257</v>
      </c>
      <c r="T79" s="33">
        <v>4.0073752767482143</v>
      </c>
      <c r="U79" s="33">
        <v>4.9837916485876921</v>
      </c>
      <c r="V79" s="33">
        <v>5.5433957299788608</v>
      </c>
      <c r="W79" s="33">
        <v>6.1431594988565319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1120.4383853804</v>
      </c>
      <c r="C81" s="117">
        <f t="shared" si="28"/>
        <v>1211.4079338923934</v>
      </c>
      <c r="D81" s="117">
        <f t="shared" si="28"/>
        <v>1178.046707473284</v>
      </c>
      <c r="E81" s="117">
        <f t="shared" si="28"/>
        <v>1317.582145203603</v>
      </c>
      <c r="F81" s="117">
        <f t="shared" si="28"/>
        <v>1302.9513946136685</v>
      </c>
      <c r="G81" s="117">
        <f t="shared" si="28"/>
        <v>1378.1234260661547</v>
      </c>
      <c r="H81" s="117">
        <f t="shared" si="28"/>
        <v>1293.499829818807</v>
      </c>
      <c r="I81" s="117">
        <f t="shared" si="28"/>
        <v>1252.8234880539744</v>
      </c>
      <c r="J81" s="117">
        <f t="shared" si="28"/>
        <v>1268.2552251532122</v>
      </c>
      <c r="K81" s="117">
        <f t="shared" si="28"/>
        <v>1308.6111153992792</v>
      </c>
      <c r="L81" s="117">
        <f t="shared" si="28"/>
        <v>1395.7977963285553</v>
      </c>
      <c r="M81" s="117">
        <f t="shared" si="28"/>
        <v>1365.955780804444</v>
      </c>
      <c r="N81" s="117">
        <f t="shared" si="28"/>
        <v>1367.6900343748766</v>
      </c>
      <c r="O81" s="117">
        <f t="shared" si="28"/>
        <v>1355.56547997852</v>
      </c>
      <c r="P81" s="117">
        <f t="shared" si="28"/>
        <v>1210.5690559719867</v>
      </c>
      <c r="Q81" s="117">
        <f t="shared" si="28"/>
        <v>1373.5108760914502</v>
      </c>
      <c r="R81" s="117">
        <f t="shared" ref="R81:V81" si="29">R82+R85+R87+R100</f>
        <v>1337.501892725111</v>
      </c>
      <c r="S81" s="117">
        <f t="shared" si="29"/>
        <v>1304.8435961515397</v>
      </c>
      <c r="T81" s="117">
        <f t="shared" si="29"/>
        <v>1248.9469439074735</v>
      </c>
      <c r="U81" s="117">
        <f t="shared" si="29"/>
        <v>1217.4107901592251</v>
      </c>
      <c r="V81" s="117">
        <f t="shared" si="29"/>
        <v>1225.850679185397</v>
      </c>
      <c r="W81" s="117">
        <f t="shared" ref="W81" si="30">W82+W85+W87+W100</f>
        <v>1326.7104984697701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917.0608856975025</v>
      </c>
      <c r="C82" s="122">
        <f t="shared" si="31"/>
        <v>1012.2531474240818</v>
      </c>
      <c r="D82" s="122">
        <f t="shared" si="31"/>
        <v>968.06865507087457</v>
      </c>
      <c r="E82" s="122">
        <f t="shared" si="31"/>
        <v>1114.9661075466695</v>
      </c>
      <c r="F82" s="122">
        <f t="shared" si="31"/>
        <v>1089.3429016389755</v>
      </c>
      <c r="G82" s="122">
        <f t="shared" si="31"/>
        <v>1154.4898659369208</v>
      </c>
      <c r="H82" s="122">
        <f t="shared" si="31"/>
        <v>1057.4239295601649</v>
      </c>
      <c r="I82" s="122">
        <f t="shared" si="31"/>
        <v>1015.1130344157583</v>
      </c>
      <c r="J82" s="122">
        <f t="shared" si="31"/>
        <v>1021.0046948188931</v>
      </c>
      <c r="K82" s="122">
        <f t="shared" si="31"/>
        <v>1063.0349747546297</v>
      </c>
      <c r="L82" s="122">
        <f t="shared" si="31"/>
        <v>1145.9742207417355</v>
      </c>
      <c r="M82" s="122">
        <f t="shared" si="31"/>
        <v>1116.4657113810097</v>
      </c>
      <c r="N82" s="122">
        <f t="shared" si="31"/>
        <v>1114.820241997114</v>
      </c>
      <c r="O82" s="122">
        <f t="shared" si="31"/>
        <v>1112.6020012524866</v>
      </c>
      <c r="P82" s="122">
        <f t="shared" si="31"/>
        <v>975.31189596822708</v>
      </c>
      <c r="Q82" s="122">
        <f t="shared" si="31"/>
        <v>1126.2812783524378</v>
      </c>
      <c r="R82" s="122">
        <f t="shared" ref="R82:V82" si="32">SUM(R83:R84)</f>
        <v>1093.119048041013</v>
      </c>
      <c r="S82" s="122">
        <f t="shared" si="32"/>
        <v>1060.6279654090224</v>
      </c>
      <c r="T82" s="122">
        <f t="shared" si="32"/>
        <v>1013.0509432047705</v>
      </c>
      <c r="U82" s="122">
        <f t="shared" si="32"/>
        <v>983.78213247297174</v>
      </c>
      <c r="V82" s="122">
        <f t="shared" si="32"/>
        <v>995.53499581507413</v>
      </c>
      <c r="W82" s="122">
        <f t="shared" ref="W82" si="33">SUM(W83:W84)</f>
        <v>1083.6427561945331</v>
      </c>
      <c r="DA82" s="130" t="s">
        <v>1646</v>
      </c>
    </row>
    <row r="83" spans="1:105" ht="12" customHeight="1" x14ac:dyDescent="0.25">
      <c r="A83" s="97" t="s">
        <v>204</v>
      </c>
      <c r="B83" s="98">
        <v>913.32469481020814</v>
      </c>
      <c r="C83" s="98">
        <v>1008.1013876893276</v>
      </c>
      <c r="D83" s="98">
        <v>964.01899305689346</v>
      </c>
      <c r="E83" s="98">
        <v>1110.4849365789516</v>
      </c>
      <c r="F83" s="98">
        <v>1084.6780261163497</v>
      </c>
      <c r="G83" s="98">
        <v>1149.5337494757932</v>
      </c>
      <c r="H83" s="98">
        <v>1052.9388112603447</v>
      </c>
      <c r="I83" s="98">
        <v>1010.8389536825661</v>
      </c>
      <c r="J83" s="98">
        <v>1016.6325049728373</v>
      </c>
      <c r="K83" s="98">
        <v>1058.3846359258819</v>
      </c>
      <c r="L83" s="98">
        <v>1140.9798079678999</v>
      </c>
      <c r="M83" s="98">
        <v>1111.4727142447682</v>
      </c>
      <c r="N83" s="98">
        <v>1109.7103085888982</v>
      </c>
      <c r="O83" s="98">
        <v>1107.3953090665896</v>
      </c>
      <c r="P83" s="98">
        <v>970.74321677653495</v>
      </c>
      <c r="Q83" s="98">
        <v>1120.9718735072133</v>
      </c>
      <c r="R83" s="98">
        <v>1087.8828030954428</v>
      </c>
      <c r="S83" s="98">
        <v>1055.5510556988618</v>
      </c>
      <c r="T83" s="98">
        <v>1008.1564249546186</v>
      </c>
      <c r="U83" s="98">
        <v>978.9422709467849</v>
      </c>
      <c r="V83" s="98">
        <v>990.5670249355112</v>
      </c>
      <c r="W83" s="98">
        <v>1078.1676937040227</v>
      </c>
      <c r="DA83" s="63" t="s">
        <v>1647</v>
      </c>
    </row>
    <row r="84" spans="1:105" ht="12" customHeight="1" x14ac:dyDescent="0.25">
      <c r="A84" s="97" t="s">
        <v>53</v>
      </c>
      <c r="B84" s="98">
        <v>3.7361908872943688</v>
      </c>
      <c r="C84" s="98">
        <v>4.1517597347542372</v>
      </c>
      <c r="D84" s="98">
        <v>4.0496620139811554</v>
      </c>
      <c r="E84" s="98">
        <v>4.481170967717941</v>
      </c>
      <c r="F84" s="98">
        <v>4.6648755226257785</v>
      </c>
      <c r="G84" s="98">
        <v>4.9561164611275839</v>
      </c>
      <c r="H84" s="98">
        <v>4.4851182998201029</v>
      </c>
      <c r="I84" s="98">
        <v>4.2740807331922657</v>
      </c>
      <c r="J84" s="98">
        <v>4.3721898460558144</v>
      </c>
      <c r="K84" s="98">
        <v>4.6503388287479721</v>
      </c>
      <c r="L84" s="98">
        <v>4.9944127738355935</v>
      </c>
      <c r="M84" s="98">
        <v>4.992997136241403</v>
      </c>
      <c r="N84" s="98">
        <v>5.1099334082158165</v>
      </c>
      <c r="O84" s="98">
        <v>5.2066921858969701</v>
      </c>
      <c r="P84" s="98">
        <v>4.5686791916921106</v>
      </c>
      <c r="Q84" s="98">
        <v>5.3094048452244822</v>
      </c>
      <c r="R84" s="98">
        <v>5.2362449455703066</v>
      </c>
      <c r="S84" s="98">
        <v>5.0769097101605256</v>
      </c>
      <c r="T84" s="98">
        <v>4.8945182501518714</v>
      </c>
      <c r="U84" s="98">
        <v>4.839861526186839</v>
      </c>
      <c r="V84" s="98">
        <v>4.9679708795629356</v>
      </c>
      <c r="W84" s="98">
        <v>5.4750624905104086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4.4026962618870185</v>
      </c>
      <c r="C85" s="122">
        <f t="shared" si="34"/>
        <v>4.1700707715461052</v>
      </c>
      <c r="D85" s="122">
        <f t="shared" si="34"/>
        <v>4.0421414711020942</v>
      </c>
      <c r="E85" s="122">
        <f t="shared" si="34"/>
        <v>9.9962120082172472</v>
      </c>
      <c r="F85" s="122">
        <f t="shared" si="34"/>
        <v>4.6729982245313257</v>
      </c>
      <c r="G85" s="122">
        <f t="shared" si="34"/>
        <v>6.3242261241908757</v>
      </c>
      <c r="H85" s="122">
        <f t="shared" si="34"/>
        <v>10.426464674161672</v>
      </c>
      <c r="I85" s="122">
        <f t="shared" si="34"/>
        <v>13.983736076773395</v>
      </c>
      <c r="J85" s="122">
        <f t="shared" si="34"/>
        <v>14.858909345317574</v>
      </c>
      <c r="K85" s="122">
        <f t="shared" si="34"/>
        <v>14.567515753354188</v>
      </c>
      <c r="L85" s="122">
        <f t="shared" si="34"/>
        <v>18.806591483688592</v>
      </c>
      <c r="M85" s="122">
        <f t="shared" si="34"/>
        <v>24.543887997992506</v>
      </c>
      <c r="N85" s="122">
        <f t="shared" si="34"/>
        <v>26.03328537122897</v>
      </c>
      <c r="O85" s="122">
        <f t="shared" si="34"/>
        <v>21.481805357489591</v>
      </c>
      <c r="P85" s="122">
        <f t="shared" si="34"/>
        <v>16.975399344379699</v>
      </c>
      <c r="Q85" s="122">
        <f t="shared" si="34"/>
        <v>26.872120561187252</v>
      </c>
      <c r="R85" s="122">
        <f t="shared" si="34"/>
        <v>22.484800074362493</v>
      </c>
      <c r="S85" s="122">
        <f t="shared" si="34"/>
        <v>26.621006624851969</v>
      </c>
      <c r="T85" s="122">
        <f t="shared" si="34"/>
        <v>26.688755289412601</v>
      </c>
      <c r="U85" s="122">
        <f t="shared" si="34"/>
        <v>26.279222977439247</v>
      </c>
      <c r="V85" s="122">
        <f t="shared" si="34"/>
        <v>25.21574570412859</v>
      </c>
      <c r="W85" s="122">
        <f t="shared" si="34"/>
        <v>26.866683794143551</v>
      </c>
      <c r="DA85" s="130" t="s">
        <v>1649</v>
      </c>
    </row>
    <row r="86" spans="1:105" ht="12" customHeight="1" x14ac:dyDescent="0.25">
      <c r="A86" s="97" t="s">
        <v>53</v>
      </c>
      <c r="B86" s="98">
        <v>4.4026962618870185</v>
      </c>
      <c r="C86" s="98">
        <v>4.1700707715461052</v>
      </c>
      <c r="D86" s="98">
        <v>4.0421414711020942</v>
      </c>
      <c r="E86" s="98">
        <v>9.9962120082172472</v>
      </c>
      <c r="F86" s="98">
        <v>4.6729982245313257</v>
      </c>
      <c r="G86" s="98">
        <v>6.3242261241908757</v>
      </c>
      <c r="H86" s="98">
        <v>10.426464674161672</v>
      </c>
      <c r="I86" s="98">
        <v>13.983736076773395</v>
      </c>
      <c r="J86" s="98">
        <v>14.858909345317574</v>
      </c>
      <c r="K86" s="98">
        <v>14.567515753354188</v>
      </c>
      <c r="L86" s="98">
        <v>18.806591483688592</v>
      </c>
      <c r="M86" s="98">
        <v>24.543887997992506</v>
      </c>
      <c r="N86" s="98">
        <v>26.03328537122897</v>
      </c>
      <c r="O86" s="98">
        <v>21.481805357489591</v>
      </c>
      <c r="P86" s="98">
        <v>16.975399344379699</v>
      </c>
      <c r="Q86" s="98">
        <v>26.872120561187252</v>
      </c>
      <c r="R86" s="98">
        <v>22.484800074362493</v>
      </c>
      <c r="S86" s="98">
        <v>26.621006624851969</v>
      </c>
      <c r="T86" s="98">
        <v>26.688755289412601</v>
      </c>
      <c r="U86" s="98">
        <v>26.279222977439247</v>
      </c>
      <c r="V86" s="98">
        <v>25.21574570412859</v>
      </c>
      <c r="W86" s="98">
        <v>26.866683794143551</v>
      </c>
      <c r="DA86" s="63" t="s">
        <v>1650</v>
      </c>
    </row>
    <row r="87" spans="1:105" ht="12" customHeight="1" x14ac:dyDescent="0.25">
      <c r="A87" s="121" t="s">
        <v>55</v>
      </c>
      <c r="B87" s="122">
        <v>109.07592327311738</v>
      </c>
      <c r="C87" s="122">
        <v>105.67543904841322</v>
      </c>
      <c r="D87" s="122">
        <v>112.06258709094853</v>
      </c>
      <c r="E87" s="122">
        <v>102.38686434497092</v>
      </c>
      <c r="F87" s="122">
        <v>113.53186506686504</v>
      </c>
      <c r="G87" s="122">
        <v>117.99741099370225</v>
      </c>
      <c r="H87" s="122">
        <v>123.2132924689669</v>
      </c>
      <c r="I87" s="122">
        <v>121.55713344770427</v>
      </c>
      <c r="J87" s="122">
        <v>125.87355548723043</v>
      </c>
      <c r="K87" s="122">
        <v>122.83397562489691</v>
      </c>
      <c r="L87" s="122">
        <v>125.41959937366826</v>
      </c>
      <c r="M87" s="122">
        <v>123.31302423248299</v>
      </c>
      <c r="N87" s="122">
        <v>125.57168920541856</v>
      </c>
      <c r="O87" s="122">
        <v>123.51804618216129</v>
      </c>
      <c r="P87" s="122">
        <v>123.52834020584083</v>
      </c>
      <c r="Q87" s="122">
        <v>124.80025076126238</v>
      </c>
      <c r="R87" s="122">
        <v>125.14165023016805</v>
      </c>
      <c r="S87" s="122">
        <v>124.3099136191988</v>
      </c>
      <c r="T87" s="122">
        <v>121.26978303909803</v>
      </c>
      <c r="U87" s="122">
        <v>120.50002186398356</v>
      </c>
      <c r="V87" s="122">
        <v>119.24846789358256</v>
      </c>
      <c r="W87" s="122">
        <v>127.07146182711648</v>
      </c>
      <c r="DA87" s="130" t="s">
        <v>1651</v>
      </c>
    </row>
    <row r="88" spans="1:105" ht="12" customHeight="1" x14ac:dyDescent="0.25">
      <c r="A88" s="97" t="s">
        <v>132</v>
      </c>
      <c r="B88" s="98">
        <v>20.44576356683363</v>
      </c>
      <c r="C88" s="98">
        <v>20.7853883937915</v>
      </c>
      <c r="D88" s="98">
        <v>20.162300463645579</v>
      </c>
      <c r="E88" s="98">
        <v>21.989709564251747</v>
      </c>
      <c r="F88" s="98">
        <v>21.956819856111032</v>
      </c>
      <c r="G88" s="98">
        <v>22.523851347819772</v>
      </c>
      <c r="H88" s="98">
        <v>22.832886292829901</v>
      </c>
      <c r="I88" s="98">
        <v>23.935647003914291</v>
      </c>
      <c r="J88" s="98">
        <v>23.366795981534427</v>
      </c>
      <c r="K88" s="98">
        <v>24.866868766182108</v>
      </c>
      <c r="L88" s="98">
        <v>25.36436055237877</v>
      </c>
      <c r="M88" s="98">
        <v>25.245546460183245</v>
      </c>
      <c r="N88" s="98">
        <v>24.245931543900245</v>
      </c>
      <c r="O88" s="98">
        <v>22.364690203923796</v>
      </c>
      <c r="P88" s="98">
        <v>21.696136287604098</v>
      </c>
      <c r="Q88" s="98">
        <v>20.830928967770532</v>
      </c>
      <c r="R88" s="98">
        <v>20.66836776249383</v>
      </c>
      <c r="S88" s="98">
        <v>18.823420656958607</v>
      </c>
      <c r="T88" s="98">
        <v>17.12498327995641</v>
      </c>
      <c r="U88" s="98">
        <v>15.56093289637561</v>
      </c>
      <c r="V88" s="98">
        <v>15.561269815484522</v>
      </c>
      <c r="W88" s="98">
        <v>15.564794540888045</v>
      </c>
      <c r="DA88" s="63" t="s">
        <v>1652</v>
      </c>
    </row>
    <row r="89" spans="1:105" ht="12" customHeight="1" x14ac:dyDescent="0.25">
      <c r="A89" s="97" t="s">
        <v>131</v>
      </c>
      <c r="B89" s="98">
        <v>1.8728594365915816E-3</v>
      </c>
      <c r="C89" s="98">
        <v>2.2823956249198489E-3</v>
      </c>
      <c r="D89" s="98">
        <v>2.2249708987291976E-3</v>
      </c>
      <c r="E89" s="98">
        <v>3.7713385495370009E-3</v>
      </c>
      <c r="F89" s="98">
        <v>3.6703494241988651E-3</v>
      </c>
      <c r="G89" s="98">
        <v>3.9908647785833803E-3</v>
      </c>
      <c r="H89" s="98">
        <v>4.409870456397934E-3</v>
      </c>
      <c r="I89" s="98">
        <v>6.7281919513183675E-3</v>
      </c>
      <c r="J89" s="98">
        <v>7.2991322503636845E-3</v>
      </c>
      <c r="K89" s="98">
        <v>1.0322571916176851E-2</v>
      </c>
      <c r="L89" s="98">
        <v>1.250083381948543E-2</v>
      </c>
      <c r="M89" s="98">
        <v>1.5655258199169866E-2</v>
      </c>
      <c r="N89" s="98">
        <v>1.8080998389012323E-2</v>
      </c>
      <c r="O89" s="98">
        <v>1.9539549632027902E-2</v>
      </c>
      <c r="P89" s="98">
        <v>2.2004741077802335E-2</v>
      </c>
      <c r="Q89" s="98">
        <v>2.3206640193732066E-2</v>
      </c>
      <c r="R89" s="98">
        <v>2.6024293082867238E-2</v>
      </c>
      <c r="S89" s="98">
        <v>2.4719720125716344E-2</v>
      </c>
      <c r="T89" s="98">
        <v>2.475203597078808E-2</v>
      </c>
      <c r="U89" s="98">
        <v>2.4094407014645408E-2</v>
      </c>
      <c r="V89" s="98">
        <v>2.5408521233613916E-2</v>
      </c>
      <c r="W89" s="98">
        <v>2.4645826505640345E-2</v>
      </c>
      <c r="DA89" s="63" t="s">
        <v>1653</v>
      </c>
    </row>
    <row r="90" spans="1:105" ht="12" customHeight="1" x14ac:dyDescent="0.25">
      <c r="A90" s="100" t="s">
        <v>204</v>
      </c>
      <c r="B90" s="101">
        <v>9.2328047457785722E-4</v>
      </c>
      <c r="C90" s="101">
        <v>1.0531512174744037E-3</v>
      </c>
      <c r="D90" s="101">
        <v>1.0586147567531467E-3</v>
      </c>
      <c r="E90" s="101">
        <v>1.5072648972510943E-3</v>
      </c>
      <c r="F90" s="101">
        <v>1.6051219583632654E-3</v>
      </c>
      <c r="G90" s="101">
        <v>1.723158250821903E-3</v>
      </c>
      <c r="H90" s="101">
        <v>1.8904194356856609E-3</v>
      </c>
      <c r="I90" s="101">
        <v>2.7340212969138252E-3</v>
      </c>
      <c r="J90" s="101">
        <v>2.9656728034729032E-3</v>
      </c>
      <c r="K90" s="101">
        <v>3.8665043078716169E-3</v>
      </c>
      <c r="L90" s="101">
        <v>4.6324733210401708E-3</v>
      </c>
      <c r="M90" s="101">
        <v>5.9343843758124428E-3</v>
      </c>
      <c r="N90" s="101">
        <v>6.7196455523632851E-3</v>
      </c>
      <c r="O90" s="101">
        <v>6.9301266389372347E-3</v>
      </c>
      <c r="P90" s="101">
        <v>8.0530694227432097E-3</v>
      </c>
      <c r="Q90" s="101">
        <v>9.0920506683137055E-3</v>
      </c>
      <c r="R90" s="101">
        <v>9.835160979931765E-3</v>
      </c>
      <c r="S90" s="101">
        <v>9.0767157365047556E-3</v>
      </c>
      <c r="T90" s="101">
        <v>9.1764601792387948E-3</v>
      </c>
      <c r="U90" s="101">
        <v>8.977297567254924E-3</v>
      </c>
      <c r="V90" s="101">
        <v>8.2821096134120965E-3</v>
      </c>
      <c r="W90" s="101">
        <v>8.9133028112134312E-3</v>
      </c>
      <c r="DA90" s="131" t="s">
        <v>1654</v>
      </c>
    </row>
    <row r="91" spans="1:105" ht="12" customHeight="1" x14ac:dyDescent="0.25">
      <c r="A91" s="103" t="s">
        <v>52</v>
      </c>
      <c r="B91" s="104">
        <v>9.4957896201372429E-4</v>
      </c>
      <c r="C91" s="104">
        <v>1.2292444074454452E-3</v>
      </c>
      <c r="D91" s="104">
        <v>1.166356141976051E-3</v>
      </c>
      <c r="E91" s="104">
        <v>2.2640736522859064E-3</v>
      </c>
      <c r="F91" s="104">
        <v>2.0652274658355999E-3</v>
      </c>
      <c r="G91" s="104">
        <v>2.2677065277614769E-3</v>
      </c>
      <c r="H91" s="104">
        <v>2.5194510207122733E-3</v>
      </c>
      <c r="I91" s="104">
        <v>3.9941706544045427E-3</v>
      </c>
      <c r="J91" s="104">
        <v>4.3334594468907818E-3</v>
      </c>
      <c r="K91" s="104">
        <v>6.4560676083052337E-3</v>
      </c>
      <c r="L91" s="104">
        <v>7.8683604984452604E-3</v>
      </c>
      <c r="M91" s="104">
        <v>9.7208738233574253E-3</v>
      </c>
      <c r="N91" s="104">
        <v>1.136135283664904E-2</v>
      </c>
      <c r="O91" s="104">
        <v>1.2609422993090667E-2</v>
      </c>
      <c r="P91" s="104">
        <v>1.3951671655059127E-2</v>
      </c>
      <c r="Q91" s="104">
        <v>1.4114589525418358E-2</v>
      </c>
      <c r="R91" s="104">
        <v>1.6189132102935475E-2</v>
      </c>
      <c r="S91" s="104">
        <v>1.5643004389211589E-2</v>
      </c>
      <c r="T91" s="104">
        <v>1.5575575791549286E-2</v>
      </c>
      <c r="U91" s="104">
        <v>1.5117109447390484E-2</v>
      </c>
      <c r="V91" s="104">
        <v>1.7126411620201818E-2</v>
      </c>
      <c r="W91" s="104">
        <v>1.5732523694426914E-2</v>
      </c>
      <c r="DA91" s="132" t="s">
        <v>1655</v>
      </c>
    </row>
    <row r="92" spans="1:105" ht="12" customHeight="1" x14ac:dyDescent="0.25">
      <c r="A92" s="106" t="s">
        <v>124</v>
      </c>
      <c r="B92" s="101">
        <v>3.7538757524880215</v>
      </c>
      <c r="C92" s="101">
        <v>3.9935373984494618</v>
      </c>
      <c r="D92" s="101">
        <v>4.0418667969985131</v>
      </c>
      <c r="E92" s="101">
        <v>4.5073456605487907</v>
      </c>
      <c r="F92" s="101">
        <v>4.5851912285560816</v>
      </c>
      <c r="G92" s="101">
        <v>4.6308114503753028</v>
      </c>
      <c r="H92" s="101">
        <v>4.8391063360225175</v>
      </c>
      <c r="I92" s="101">
        <v>4.7974994899796313</v>
      </c>
      <c r="J92" s="101">
        <v>5.3511830783810499</v>
      </c>
      <c r="K92" s="101">
        <v>5.7690876573379146</v>
      </c>
      <c r="L92" s="101">
        <v>5.374557206290989</v>
      </c>
      <c r="M92" s="101">
        <v>4.7809319925892932</v>
      </c>
      <c r="N92" s="101">
        <v>4.3376899354169991</v>
      </c>
      <c r="O92" s="101">
        <v>4.1785767231612603</v>
      </c>
      <c r="P92" s="101">
        <v>3.7175138277328084</v>
      </c>
      <c r="Q92" s="101">
        <v>3.713874200101448</v>
      </c>
      <c r="R92" s="101">
        <v>3.8368171836610623</v>
      </c>
      <c r="S92" s="101">
        <v>3.6818613641210742</v>
      </c>
      <c r="T92" s="101">
        <v>3.3865653498543242</v>
      </c>
      <c r="U92" s="101">
        <v>3.4703895003453438</v>
      </c>
      <c r="V92" s="101">
        <v>3.249866498679816</v>
      </c>
      <c r="W92" s="101">
        <v>3.2349685928255409</v>
      </c>
      <c r="DA92" s="131" t="s">
        <v>1656</v>
      </c>
    </row>
    <row r="93" spans="1:105" ht="12" customHeight="1" x14ac:dyDescent="0.25">
      <c r="A93" s="107" t="s">
        <v>123</v>
      </c>
      <c r="B93" s="104">
        <v>3.7903342478646498E-4</v>
      </c>
      <c r="C93" s="104">
        <v>4.8850248130954163E-4</v>
      </c>
      <c r="D93" s="104">
        <v>4.8363714937959461E-4</v>
      </c>
      <c r="E93" s="104">
        <v>9.0528642816099683E-4</v>
      </c>
      <c r="F93" s="104">
        <v>9.386235001257702E-4</v>
      </c>
      <c r="G93" s="104">
        <v>1.0622295160909729E-3</v>
      </c>
      <c r="H93" s="104">
        <v>1.2096927990647543E-3</v>
      </c>
      <c r="I93" s="104">
        <v>1.5025577422421027E-3</v>
      </c>
      <c r="J93" s="104">
        <v>1.9197003441901108E-3</v>
      </c>
      <c r="K93" s="104">
        <v>2.928289268637098E-3</v>
      </c>
      <c r="L93" s="104">
        <v>2.9807567934132294E-3</v>
      </c>
      <c r="M93" s="104">
        <v>2.9110666080599257E-3</v>
      </c>
      <c r="N93" s="104">
        <v>2.9513650249851147E-3</v>
      </c>
      <c r="O93" s="104">
        <v>3.4875379743433375E-3</v>
      </c>
      <c r="P93" s="104">
        <v>3.2996895529263512E-3</v>
      </c>
      <c r="Q93" s="104">
        <v>3.8966204454940886E-3</v>
      </c>
      <c r="R93" s="104">
        <v>4.4205312131828708E-3</v>
      </c>
      <c r="S93" s="104">
        <v>4.6023518249388023E-3</v>
      </c>
      <c r="T93" s="104">
        <v>4.5718603329328849E-3</v>
      </c>
      <c r="U93" s="104">
        <v>5.6449319948390616E-3</v>
      </c>
      <c r="V93" s="104">
        <v>5.2451763849348529E-3</v>
      </c>
      <c r="W93" s="104">
        <v>5.3675135460988909E-3</v>
      </c>
      <c r="DA93" s="132" t="s">
        <v>1657</v>
      </c>
    </row>
    <row r="94" spans="1:105" ht="12" customHeight="1" x14ac:dyDescent="0.25">
      <c r="A94" s="108" t="s">
        <v>50</v>
      </c>
      <c r="B94" s="98">
        <v>1.7039544774876046E-4</v>
      </c>
      <c r="C94" s="98">
        <v>2.0869548997617699E-4</v>
      </c>
      <c r="D94" s="98">
        <v>2.1617226674393932E-4</v>
      </c>
      <c r="E94" s="98">
        <v>3.5218443940912287E-4</v>
      </c>
      <c r="F94" s="98">
        <v>4.0253746617005683E-4</v>
      </c>
      <c r="G94" s="98">
        <v>4.5236980663660397E-4</v>
      </c>
      <c r="H94" s="98">
        <v>5.1559956715231941E-4</v>
      </c>
      <c r="I94" s="98">
        <v>6.2985536665827321E-4</v>
      </c>
      <c r="J94" s="98">
        <v>8.1092736186540713E-4</v>
      </c>
      <c r="K94" s="98">
        <v>1.1713235014588824E-3</v>
      </c>
      <c r="L94" s="98">
        <v>1.1980866195997638E-3</v>
      </c>
      <c r="M94" s="98">
        <v>1.2078856295118403E-3</v>
      </c>
      <c r="N94" s="98">
        <v>1.2108228954008423E-3</v>
      </c>
      <c r="O94" s="98">
        <v>1.3624278421001128E-3</v>
      </c>
      <c r="P94" s="98">
        <v>1.3263915579394484E-3</v>
      </c>
      <c r="Q94" s="98">
        <v>1.6330528489273662E-3</v>
      </c>
      <c r="R94" s="98">
        <v>1.7523242919118198E-3</v>
      </c>
      <c r="S94" s="98">
        <v>1.7443752808268178E-3</v>
      </c>
      <c r="T94" s="98">
        <v>1.7337163080040909E-3</v>
      </c>
      <c r="U94" s="98">
        <v>2.124319314699849E-3</v>
      </c>
      <c r="V94" s="98">
        <v>1.7271450570325365E-3</v>
      </c>
      <c r="W94" s="98">
        <v>1.9544388700455193E-3</v>
      </c>
      <c r="DA94" s="63" t="s">
        <v>1658</v>
      </c>
    </row>
    <row r="95" spans="1:105" ht="12" customHeight="1" x14ac:dyDescent="0.25">
      <c r="A95" s="108" t="s">
        <v>52</v>
      </c>
      <c r="B95" s="98">
        <v>2.0863797703770455E-4</v>
      </c>
      <c r="C95" s="98">
        <v>2.7980699133336464E-4</v>
      </c>
      <c r="D95" s="98">
        <v>2.6746488263565529E-4</v>
      </c>
      <c r="E95" s="98">
        <v>5.5310198875187396E-4</v>
      </c>
      <c r="F95" s="98">
        <v>5.3608603395571342E-4</v>
      </c>
      <c r="G95" s="98">
        <v>6.0985970945436887E-4</v>
      </c>
      <c r="H95" s="98">
        <v>6.940932319124349E-4</v>
      </c>
      <c r="I95" s="98">
        <v>8.727023755838296E-4</v>
      </c>
      <c r="J95" s="98">
        <v>1.1087729823247036E-3</v>
      </c>
      <c r="K95" s="98">
        <v>1.7569657671782156E-3</v>
      </c>
      <c r="L95" s="98">
        <v>1.7826701738134654E-3</v>
      </c>
      <c r="M95" s="98">
        <v>1.7031809785480853E-3</v>
      </c>
      <c r="N95" s="98">
        <v>1.7405421295842722E-3</v>
      </c>
      <c r="O95" s="98">
        <v>2.1251101322432246E-3</v>
      </c>
      <c r="P95" s="98">
        <v>1.9732979949869025E-3</v>
      </c>
      <c r="Q95" s="98">
        <v>2.2635675965667224E-3</v>
      </c>
      <c r="R95" s="98">
        <v>2.6682069212710514E-3</v>
      </c>
      <c r="S95" s="98">
        <v>2.8579765441119846E-3</v>
      </c>
      <c r="T95" s="98">
        <v>2.8381440249287937E-3</v>
      </c>
      <c r="U95" s="98">
        <v>3.5206126801392125E-3</v>
      </c>
      <c r="V95" s="98">
        <v>3.5180313279023164E-3</v>
      </c>
      <c r="W95" s="98">
        <v>3.4130746760533712E-3</v>
      </c>
      <c r="DA95" s="63" t="s">
        <v>1659</v>
      </c>
    </row>
    <row r="96" spans="1:105" ht="12" customHeight="1" x14ac:dyDescent="0.25">
      <c r="A96" s="106" t="s">
        <v>122</v>
      </c>
      <c r="B96" s="101">
        <v>83.919951162547747</v>
      </c>
      <c r="C96" s="101">
        <v>79.872044871549335</v>
      </c>
      <c r="D96" s="101">
        <v>86.615271841281341</v>
      </c>
      <c r="E96" s="101">
        <v>74.506872749731826</v>
      </c>
      <c r="F96" s="101">
        <v>85.260851467049136</v>
      </c>
      <c r="G96" s="101">
        <v>88.869601604262655</v>
      </c>
      <c r="H96" s="101">
        <v>93.226371839965182</v>
      </c>
      <c r="I96" s="101">
        <v>89.945726765229097</v>
      </c>
      <c r="J96" s="101">
        <v>93.54452494511645</v>
      </c>
      <c r="K96" s="101">
        <v>88.105656305911822</v>
      </c>
      <c r="L96" s="101">
        <v>89.948453394990906</v>
      </c>
      <c r="M96" s="101">
        <v>87.57039998759366</v>
      </c>
      <c r="N96" s="101">
        <v>90.17903414175332</v>
      </c>
      <c r="O96" s="101">
        <v>89.137244226756039</v>
      </c>
      <c r="P96" s="101">
        <v>89.000231760486713</v>
      </c>
      <c r="Q96" s="101">
        <v>89.744609135262039</v>
      </c>
      <c r="R96" s="101">
        <v>89.362639594715375</v>
      </c>
      <c r="S96" s="101">
        <v>89.577268327789866</v>
      </c>
      <c r="T96" s="101">
        <v>87.44759510859059</v>
      </c>
      <c r="U96" s="101">
        <v>86.685975714813281</v>
      </c>
      <c r="V96" s="101">
        <v>85.841075830734155</v>
      </c>
      <c r="W96" s="101">
        <v>92.134278223691709</v>
      </c>
      <c r="DA96" s="131" t="s">
        <v>1660</v>
      </c>
    </row>
    <row r="97" spans="1:105" ht="12" customHeight="1" x14ac:dyDescent="0.25">
      <c r="A97" s="107" t="s">
        <v>121</v>
      </c>
      <c r="B97" s="104">
        <v>0.95408089838660515</v>
      </c>
      <c r="C97" s="104">
        <v>1.021697486516705</v>
      </c>
      <c r="D97" s="104">
        <v>1.2404393809749923</v>
      </c>
      <c r="E97" s="104">
        <v>1.3782597454608556</v>
      </c>
      <c r="F97" s="104">
        <v>1.7243935422244652</v>
      </c>
      <c r="G97" s="104">
        <v>1.9680934969498418</v>
      </c>
      <c r="H97" s="104">
        <v>2.309308436893831</v>
      </c>
      <c r="I97" s="104">
        <v>2.8700294388876952</v>
      </c>
      <c r="J97" s="104">
        <v>3.6018326496039617</v>
      </c>
      <c r="K97" s="104">
        <v>4.0791120342802634</v>
      </c>
      <c r="L97" s="104">
        <v>4.7167466293946845</v>
      </c>
      <c r="M97" s="104">
        <v>5.6975794673095486</v>
      </c>
      <c r="N97" s="104">
        <v>6.7880012209340101</v>
      </c>
      <c r="O97" s="104">
        <v>7.8145079407138294</v>
      </c>
      <c r="P97" s="104">
        <v>9.0891538993864849</v>
      </c>
      <c r="Q97" s="104">
        <v>10.483735197489136</v>
      </c>
      <c r="R97" s="104">
        <v>11.243380865001738</v>
      </c>
      <c r="S97" s="104">
        <v>12.198041198378597</v>
      </c>
      <c r="T97" s="104">
        <v>13.281315404392981</v>
      </c>
      <c r="U97" s="104">
        <v>14.752984413439826</v>
      </c>
      <c r="V97" s="104">
        <v>14.565602051065515</v>
      </c>
      <c r="W97" s="104">
        <v>16.107407129659446</v>
      </c>
      <c r="DA97" s="132" t="s">
        <v>1661</v>
      </c>
    </row>
    <row r="98" spans="1:105" ht="12" customHeight="1" x14ac:dyDescent="0.25">
      <c r="A98" s="108" t="s">
        <v>53</v>
      </c>
      <c r="B98" s="98">
        <v>0.40233644342103808</v>
      </c>
      <c r="C98" s="98">
        <v>0.4095544835251092</v>
      </c>
      <c r="D98" s="98">
        <v>0.51905354057847553</v>
      </c>
      <c r="E98" s="98">
        <v>0.5005956752758326</v>
      </c>
      <c r="F98" s="98">
        <v>0.69174349265379131</v>
      </c>
      <c r="G98" s="98">
        <v>0.78447022143326239</v>
      </c>
      <c r="H98" s="98">
        <v>0.9219041616099235</v>
      </c>
      <c r="I98" s="98">
        <v>1.1255073101038111</v>
      </c>
      <c r="J98" s="98">
        <v>1.4277463854912069</v>
      </c>
      <c r="K98" s="98">
        <v>1.5292727207801395</v>
      </c>
      <c r="L98" s="98">
        <v>1.7784301437657388</v>
      </c>
      <c r="M98" s="98">
        <v>2.2272737876073676</v>
      </c>
      <c r="N98" s="98">
        <v>2.6277591394607938</v>
      </c>
      <c r="O98" s="98">
        <v>2.9094274428673303</v>
      </c>
      <c r="P98" s="98">
        <v>3.4767955065843319</v>
      </c>
      <c r="Q98" s="98">
        <v>4.2580371491527469</v>
      </c>
      <c r="R98" s="98">
        <v>4.389716525072906</v>
      </c>
      <c r="S98" s="98">
        <v>4.5942589434335979</v>
      </c>
      <c r="T98" s="98">
        <v>5.0294021443684231</v>
      </c>
      <c r="U98" s="98">
        <v>5.5811959303965928</v>
      </c>
      <c r="V98" s="98">
        <v>4.8451042807589895</v>
      </c>
      <c r="W98" s="98">
        <v>5.9283642054734624</v>
      </c>
      <c r="DA98" s="63" t="s">
        <v>1662</v>
      </c>
    </row>
    <row r="99" spans="1:105" ht="12" customHeight="1" x14ac:dyDescent="0.25">
      <c r="A99" s="108" t="s">
        <v>52</v>
      </c>
      <c r="B99" s="98">
        <v>0.55174445496556712</v>
      </c>
      <c r="C99" s="98">
        <v>0.61214300299159585</v>
      </c>
      <c r="D99" s="98">
        <v>0.72138584039651676</v>
      </c>
      <c r="E99" s="98">
        <v>0.87766407018502302</v>
      </c>
      <c r="F99" s="98">
        <v>1.0326500495706739</v>
      </c>
      <c r="G99" s="98">
        <v>1.1836232755165794</v>
      </c>
      <c r="H99" s="98">
        <v>1.3874042752839078</v>
      </c>
      <c r="I99" s="98">
        <v>1.7445221287838841</v>
      </c>
      <c r="J99" s="98">
        <v>2.1740862641127547</v>
      </c>
      <c r="K99" s="98">
        <v>2.549839313500124</v>
      </c>
      <c r="L99" s="98">
        <v>2.9383164856289454</v>
      </c>
      <c r="M99" s="98">
        <v>3.4703056797021805</v>
      </c>
      <c r="N99" s="98">
        <v>4.1602420814732159</v>
      </c>
      <c r="O99" s="98">
        <v>4.905080497846499</v>
      </c>
      <c r="P99" s="98">
        <v>5.6123583928021539</v>
      </c>
      <c r="Q99" s="98">
        <v>6.2256980483363886</v>
      </c>
      <c r="R99" s="98">
        <v>6.853664339928832</v>
      </c>
      <c r="S99" s="98">
        <v>7.6037822549449983</v>
      </c>
      <c r="T99" s="98">
        <v>8.2519132600245584</v>
      </c>
      <c r="U99" s="98">
        <v>9.1717884830432332</v>
      </c>
      <c r="V99" s="98">
        <v>9.7204977703065243</v>
      </c>
      <c r="W99" s="98">
        <v>10.179042924185984</v>
      </c>
      <c r="DA99" s="63" t="s">
        <v>1663</v>
      </c>
    </row>
    <row r="100" spans="1:105" ht="12" customHeight="1" x14ac:dyDescent="0.25">
      <c r="A100" s="121" t="s">
        <v>54</v>
      </c>
      <c r="B100" s="122">
        <v>89.898880147892839</v>
      </c>
      <c r="C100" s="122">
        <v>89.30927664835238</v>
      </c>
      <c r="D100" s="122">
        <v>93.873323840358722</v>
      </c>
      <c r="E100" s="122">
        <v>90.232961303745213</v>
      </c>
      <c r="F100" s="122">
        <v>95.4036296832967</v>
      </c>
      <c r="G100" s="122">
        <v>99.311923011340951</v>
      </c>
      <c r="H100" s="122">
        <v>102.43614311551335</v>
      </c>
      <c r="I100" s="122">
        <v>102.16958411373844</v>
      </c>
      <c r="J100" s="122">
        <v>106.51806550177088</v>
      </c>
      <c r="K100" s="122">
        <v>108.17464926639836</v>
      </c>
      <c r="L100" s="122">
        <v>105.59738472946297</v>
      </c>
      <c r="M100" s="122">
        <v>101.63315719295889</v>
      </c>
      <c r="N100" s="122">
        <v>101.26481780111533</v>
      </c>
      <c r="O100" s="122">
        <v>97.963627186382695</v>
      </c>
      <c r="P100" s="122">
        <v>94.75342045353905</v>
      </c>
      <c r="Q100" s="122">
        <v>95.557226416562855</v>
      </c>
      <c r="R100" s="122">
        <v>96.756394379567425</v>
      </c>
      <c r="S100" s="122">
        <v>93.284710498466481</v>
      </c>
      <c r="T100" s="122">
        <v>87.937462374192393</v>
      </c>
      <c r="U100" s="122">
        <v>86.849412844830624</v>
      </c>
      <c r="V100" s="122">
        <v>85.851469772611637</v>
      </c>
      <c r="W100" s="122">
        <v>89.129596653976947</v>
      </c>
      <c r="DA100" s="130" t="s">
        <v>1664</v>
      </c>
    </row>
    <row r="101" spans="1:105" ht="12" customHeight="1" x14ac:dyDescent="0.25">
      <c r="A101" s="97" t="s">
        <v>207</v>
      </c>
      <c r="B101" s="98">
        <v>14.207982057015009</v>
      </c>
      <c r="C101" s="98">
        <v>17.113890456119275</v>
      </c>
      <c r="D101" s="98">
        <v>15.172763943809871</v>
      </c>
      <c r="E101" s="98">
        <v>18.64164538811594</v>
      </c>
      <c r="F101" s="98">
        <v>17.396223024239838</v>
      </c>
      <c r="G101" s="98">
        <v>17.9664713749717</v>
      </c>
      <c r="H101" s="98">
        <v>17.519619250089313</v>
      </c>
      <c r="I101" s="98">
        <v>19.822837261268564</v>
      </c>
      <c r="J101" s="98">
        <v>17.750699838860712</v>
      </c>
      <c r="K101" s="98">
        <v>20.470596129509534</v>
      </c>
      <c r="L101" s="98">
        <v>20.548103563580778</v>
      </c>
      <c r="M101" s="98">
        <v>21.278470430877992</v>
      </c>
      <c r="N101" s="98">
        <v>22.355354925002402</v>
      </c>
      <c r="O101" s="98">
        <v>20.085005254609733</v>
      </c>
      <c r="P101" s="98">
        <v>20.113212955001437</v>
      </c>
      <c r="Q101" s="98">
        <v>19.310117512181229</v>
      </c>
      <c r="R101" s="98">
        <v>19.149828030954485</v>
      </c>
      <c r="S101" s="98">
        <v>16.52624916403936</v>
      </c>
      <c r="T101" s="98">
        <v>14.713886500429979</v>
      </c>
      <c r="U101" s="98">
        <v>13.185583261679557</v>
      </c>
      <c r="V101" s="98">
        <v>15.240207318238259</v>
      </c>
      <c r="W101" s="98">
        <v>15.368228718830707</v>
      </c>
      <c r="DA101" s="63" t="s">
        <v>1665</v>
      </c>
    </row>
    <row r="102" spans="1:105" ht="12" customHeight="1" x14ac:dyDescent="0.25">
      <c r="A102" s="97" t="s">
        <v>50</v>
      </c>
      <c r="B102" s="98">
        <v>22.89559833004914</v>
      </c>
      <c r="C102" s="98">
        <v>28.989194112994518</v>
      </c>
      <c r="D102" s="98">
        <v>27.163773347711039</v>
      </c>
      <c r="E102" s="98">
        <v>34.607729361910216</v>
      </c>
      <c r="F102" s="98">
        <v>33.381796991598563</v>
      </c>
      <c r="G102" s="98">
        <v>34.792526049807599</v>
      </c>
      <c r="H102" s="98">
        <v>35.84504236661521</v>
      </c>
      <c r="I102" s="98">
        <v>39.579249451121925</v>
      </c>
      <c r="J102" s="98">
        <v>41.755456262152975</v>
      </c>
      <c r="K102" s="98">
        <v>49.721476391440618</v>
      </c>
      <c r="L102" s="98">
        <v>46.307902593941833</v>
      </c>
      <c r="M102" s="98">
        <v>41.6623320761841</v>
      </c>
      <c r="N102" s="98">
        <v>38.331748379327252</v>
      </c>
      <c r="O102" s="98">
        <v>37.383152601141433</v>
      </c>
      <c r="P102" s="98">
        <v>33.529770569155438</v>
      </c>
      <c r="Q102" s="98">
        <v>33.668308405421335</v>
      </c>
      <c r="R102" s="98">
        <v>34.883562121353009</v>
      </c>
      <c r="S102" s="98">
        <v>33.672347110402207</v>
      </c>
      <c r="T102" s="98">
        <v>31.159347626405349</v>
      </c>
      <c r="U102" s="98">
        <v>32.192428092529141</v>
      </c>
      <c r="V102" s="98">
        <v>30.244491165240031</v>
      </c>
      <c r="W102" s="98">
        <v>30.207617893048489</v>
      </c>
      <c r="DA102" s="63" t="s">
        <v>1666</v>
      </c>
    </row>
    <row r="103" spans="1:105" ht="12" customHeight="1" x14ac:dyDescent="0.25">
      <c r="A103" s="109" t="s">
        <v>120</v>
      </c>
      <c r="B103" s="33">
        <v>52.795299760828698</v>
      </c>
      <c r="C103" s="33">
        <v>43.206192079238583</v>
      </c>
      <c r="D103" s="33">
        <v>51.536786548837803</v>
      </c>
      <c r="E103" s="33">
        <v>36.983586553719057</v>
      </c>
      <c r="F103" s="33">
        <v>44.625609667458299</v>
      </c>
      <c r="G103" s="33">
        <v>46.552925586561649</v>
      </c>
      <c r="H103" s="33">
        <v>49.071481498808829</v>
      </c>
      <c r="I103" s="33">
        <v>42.767497401347946</v>
      </c>
      <c r="J103" s="33">
        <v>47.011909400757183</v>
      </c>
      <c r="K103" s="33">
        <v>37.982576745448213</v>
      </c>
      <c r="L103" s="33">
        <v>38.741378571940359</v>
      </c>
      <c r="M103" s="33">
        <v>38.692354685896809</v>
      </c>
      <c r="N103" s="33">
        <v>40.577714496785681</v>
      </c>
      <c r="O103" s="33">
        <v>40.495469330631522</v>
      </c>
      <c r="P103" s="33">
        <v>41.110436929382175</v>
      </c>
      <c r="Q103" s="33">
        <v>42.578800498960291</v>
      </c>
      <c r="R103" s="33">
        <v>42.723004227259935</v>
      </c>
      <c r="S103" s="33">
        <v>43.086114224024911</v>
      </c>
      <c r="T103" s="33">
        <v>42.064228247357065</v>
      </c>
      <c r="U103" s="33">
        <v>41.471401490621929</v>
      </c>
      <c r="V103" s="33">
        <v>40.366771289133347</v>
      </c>
      <c r="W103" s="33">
        <v>43.553750042097747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162.56015604534471</v>
      </c>
      <c r="C124" s="117">
        <f t="shared" si="42"/>
        <v>180.87027799380951</v>
      </c>
      <c r="D124" s="117">
        <f t="shared" si="42"/>
        <v>177.46960484782403</v>
      </c>
      <c r="E124" s="117">
        <f t="shared" si="42"/>
        <v>188.73315600536858</v>
      </c>
      <c r="F124" s="117">
        <f t="shared" si="42"/>
        <v>185.8198449241271</v>
      </c>
      <c r="G124" s="117">
        <f t="shared" si="42"/>
        <v>192.92357237726532</v>
      </c>
      <c r="H124" s="117">
        <f t="shared" si="42"/>
        <v>175.47219386991574</v>
      </c>
      <c r="I124" s="117">
        <f t="shared" si="42"/>
        <v>165.79160298920547</v>
      </c>
      <c r="J124" s="117">
        <f t="shared" si="42"/>
        <v>171.69888709320082</v>
      </c>
      <c r="K124" s="117">
        <f t="shared" si="42"/>
        <v>173.26277486602862</v>
      </c>
      <c r="L124" s="117">
        <f t="shared" si="42"/>
        <v>179.45528125548526</v>
      </c>
      <c r="M124" s="117">
        <f t="shared" si="42"/>
        <v>170.74863990299045</v>
      </c>
      <c r="N124" s="117">
        <f t="shared" si="42"/>
        <v>160.11170571962512</v>
      </c>
      <c r="O124" s="117">
        <f t="shared" si="42"/>
        <v>157.95425468515123</v>
      </c>
      <c r="P124" s="117">
        <f t="shared" si="42"/>
        <v>131.97678471968607</v>
      </c>
      <c r="Q124" s="117">
        <f t="shared" si="42"/>
        <v>138.29737529307391</v>
      </c>
      <c r="R124" s="117">
        <f t="shared" ref="R124:V124" si="43">R125+R128+R130+R139</f>
        <v>137.83199824848413</v>
      </c>
      <c r="S124" s="117">
        <f t="shared" si="43"/>
        <v>136.07441849996877</v>
      </c>
      <c r="T124" s="117">
        <f t="shared" si="43"/>
        <v>130.41066912182976</v>
      </c>
      <c r="U124" s="117">
        <f t="shared" si="43"/>
        <v>129.04285140129559</v>
      </c>
      <c r="V124" s="117">
        <f t="shared" si="43"/>
        <v>133.33245331561412</v>
      </c>
      <c r="W124" s="117">
        <f t="shared" ref="W124" si="44">W125+W128+W130+W139</f>
        <v>143.67123382125558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118.62583011302027</v>
      </c>
      <c r="C125" s="122">
        <f t="shared" si="45"/>
        <v>139.11466593687828</v>
      </c>
      <c r="D125" s="122">
        <f t="shared" si="45"/>
        <v>135.49771968333053</v>
      </c>
      <c r="E125" s="122">
        <f t="shared" si="45"/>
        <v>149.28436466232156</v>
      </c>
      <c r="F125" s="122">
        <f t="shared" si="45"/>
        <v>145.63097329328141</v>
      </c>
      <c r="G125" s="122">
        <f t="shared" si="45"/>
        <v>152.38880053613414</v>
      </c>
      <c r="H125" s="122">
        <f t="shared" si="45"/>
        <v>134.50679936196542</v>
      </c>
      <c r="I125" s="122">
        <f t="shared" si="45"/>
        <v>126.19652247776436</v>
      </c>
      <c r="J125" s="122">
        <f t="shared" si="45"/>
        <v>131.18474974725112</v>
      </c>
      <c r="K125" s="122">
        <f t="shared" si="45"/>
        <v>134.0599761230406</v>
      </c>
      <c r="L125" s="122">
        <f t="shared" si="45"/>
        <v>141.33103933144787</v>
      </c>
      <c r="M125" s="122">
        <f t="shared" si="45"/>
        <v>135.63890140004946</v>
      </c>
      <c r="N125" s="122">
        <f t="shared" si="45"/>
        <v>126.14869839551969</v>
      </c>
      <c r="O125" s="122">
        <f t="shared" si="45"/>
        <v>126.25595230400762</v>
      </c>
      <c r="P125" s="122">
        <f t="shared" si="45"/>
        <v>103.50068931391853</v>
      </c>
      <c r="Q125" s="122">
        <f t="shared" si="45"/>
        <v>110.24695691790988</v>
      </c>
      <c r="R125" s="122">
        <f t="shared" ref="R125:V125" si="46">SUM(R126:R127)</f>
        <v>110.76584926307858</v>
      </c>
      <c r="S125" s="122">
        <f t="shared" si="46"/>
        <v>108.75849098610763</v>
      </c>
      <c r="T125" s="122">
        <f t="shared" si="46"/>
        <v>103.49110913302405</v>
      </c>
      <c r="U125" s="122">
        <f t="shared" si="46"/>
        <v>102.39974798691354</v>
      </c>
      <c r="V125" s="122">
        <f t="shared" si="46"/>
        <v>106.74120365955157</v>
      </c>
      <c r="W125" s="122">
        <f t="shared" ref="W125" si="47">SUM(W126:W127)</f>
        <v>115.22538056203859</v>
      </c>
      <c r="DA125" s="130" t="s">
        <v>1687</v>
      </c>
    </row>
    <row r="126" spans="1:105" ht="12" customHeight="1" x14ac:dyDescent="0.25">
      <c r="A126" s="97" t="s">
        <v>203</v>
      </c>
      <c r="B126" s="98">
        <v>118.21527326325673</v>
      </c>
      <c r="C126" s="98">
        <v>138.63653577025829</v>
      </c>
      <c r="D126" s="98">
        <v>135.03095906389848</v>
      </c>
      <c r="E126" s="98">
        <v>148.79907380552726</v>
      </c>
      <c r="F126" s="98">
        <v>145.13594252657887</v>
      </c>
      <c r="G126" s="98">
        <v>151.88089535970502</v>
      </c>
      <c r="H126" s="98">
        <v>134.07407879170668</v>
      </c>
      <c r="I126" s="98">
        <v>125.80348077772202</v>
      </c>
      <c r="J126" s="98">
        <v>130.77947730942077</v>
      </c>
      <c r="K126" s="98">
        <v>133.64845478343412</v>
      </c>
      <c r="L126" s="98">
        <v>140.91162701824774</v>
      </c>
      <c r="M126" s="98">
        <v>135.23889844272472</v>
      </c>
      <c r="N126" s="98">
        <v>125.77988439858599</v>
      </c>
      <c r="O126" s="98">
        <v>125.88937135760004</v>
      </c>
      <c r="P126" s="98">
        <v>103.2018534441579</v>
      </c>
      <c r="Q126" s="98">
        <v>109.9290102226044</v>
      </c>
      <c r="R126" s="98">
        <v>110.44354638387327</v>
      </c>
      <c r="S126" s="98">
        <v>108.4453425050157</v>
      </c>
      <c r="T126" s="98">
        <v>103.19304003057225</v>
      </c>
      <c r="U126" s="98">
        <v>102.10216394382346</v>
      </c>
      <c r="V126" s="98">
        <v>106.42970287570463</v>
      </c>
      <c r="W126" s="98">
        <v>114.88820578962445</v>
      </c>
      <c r="DA126" s="63" t="s">
        <v>1688</v>
      </c>
    </row>
    <row r="127" spans="1:105" ht="12" customHeight="1" x14ac:dyDescent="0.25">
      <c r="A127" s="97" t="s">
        <v>53</v>
      </c>
      <c r="B127" s="98">
        <v>0.41055684976354123</v>
      </c>
      <c r="C127" s="98">
        <v>0.47813016662000468</v>
      </c>
      <c r="D127" s="98">
        <v>0.46676061943204772</v>
      </c>
      <c r="E127" s="98">
        <v>0.48529085679429723</v>
      </c>
      <c r="F127" s="98">
        <v>0.49503076670253582</v>
      </c>
      <c r="G127" s="98">
        <v>0.50790517642911626</v>
      </c>
      <c r="H127" s="98">
        <v>0.43272057025873611</v>
      </c>
      <c r="I127" s="98">
        <v>0.39304170004233946</v>
      </c>
      <c r="J127" s="98">
        <v>0.40527243783035316</v>
      </c>
      <c r="K127" s="98">
        <v>0.41152133960648007</v>
      </c>
      <c r="L127" s="98">
        <v>0.41941231320012085</v>
      </c>
      <c r="M127" s="98">
        <v>0.40000295732474783</v>
      </c>
      <c r="N127" s="98">
        <v>0.36881399693369304</v>
      </c>
      <c r="O127" s="98">
        <v>0.36658094640757366</v>
      </c>
      <c r="P127" s="98">
        <v>0.29883586976061877</v>
      </c>
      <c r="Q127" s="98">
        <v>0.31794669530547803</v>
      </c>
      <c r="R127" s="98">
        <v>0.32230287920531109</v>
      </c>
      <c r="S127" s="98">
        <v>0.31314848109192872</v>
      </c>
      <c r="T127" s="98">
        <v>0.29806910245181184</v>
      </c>
      <c r="U127" s="98">
        <v>0.29758404309008535</v>
      </c>
      <c r="V127" s="98">
        <v>0.31150078384693669</v>
      </c>
      <c r="W127" s="98">
        <v>0.33717477241414734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1.0874944353564311</v>
      </c>
      <c r="C128" s="122">
        <f t="shared" si="48"/>
        <v>0.99528076159644752</v>
      </c>
      <c r="D128" s="122">
        <f t="shared" si="48"/>
        <v>0.92549096802887232</v>
      </c>
      <c r="E128" s="122">
        <f t="shared" si="48"/>
        <v>2.0128833291007098</v>
      </c>
      <c r="F128" s="122">
        <f t="shared" si="48"/>
        <v>0.84803335781865996</v>
      </c>
      <c r="G128" s="122">
        <f t="shared" si="48"/>
        <v>1.0766936298460665</v>
      </c>
      <c r="H128" s="122">
        <f t="shared" si="48"/>
        <v>1.6560847455159191</v>
      </c>
      <c r="I128" s="122">
        <f t="shared" si="48"/>
        <v>2.1632603019560039</v>
      </c>
      <c r="J128" s="122">
        <f t="shared" si="48"/>
        <v>2.3229988487837292</v>
      </c>
      <c r="K128" s="122">
        <f t="shared" si="48"/>
        <v>2.3040214354932727</v>
      </c>
      <c r="L128" s="122">
        <f t="shared" si="48"/>
        <v>2.9683174661575449</v>
      </c>
      <c r="M128" s="122">
        <f t="shared" si="48"/>
        <v>3.8477546910426113</v>
      </c>
      <c r="N128" s="122">
        <f t="shared" si="48"/>
        <v>3.9971622988742053</v>
      </c>
      <c r="O128" s="122">
        <f t="shared" si="48"/>
        <v>3.0963559869934452</v>
      </c>
      <c r="P128" s="122">
        <f t="shared" si="48"/>
        <v>2.332617927621337</v>
      </c>
      <c r="Q128" s="122">
        <f t="shared" si="48"/>
        <v>3.2405712629499042</v>
      </c>
      <c r="R128" s="122">
        <f t="shared" si="48"/>
        <v>2.41062265266619</v>
      </c>
      <c r="S128" s="122">
        <f t="shared" si="48"/>
        <v>2.6771726446558457</v>
      </c>
      <c r="T128" s="122">
        <f t="shared" si="48"/>
        <v>2.6614891066770325</v>
      </c>
      <c r="U128" s="122">
        <f t="shared" si="48"/>
        <v>2.6327376833738709</v>
      </c>
      <c r="V128" s="122">
        <f t="shared" si="48"/>
        <v>2.6376259846700987</v>
      </c>
      <c r="W128" s="122">
        <f t="shared" si="48"/>
        <v>3.0084269620017325</v>
      </c>
      <c r="DA128" s="130" t="s">
        <v>1690</v>
      </c>
    </row>
    <row r="129" spans="1:105" ht="12" customHeight="1" x14ac:dyDescent="0.25">
      <c r="A129" s="97" t="s">
        <v>53</v>
      </c>
      <c r="B129" s="98">
        <v>1.0874944353564311</v>
      </c>
      <c r="C129" s="98">
        <v>0.99528076159644752</v>
      </c>
      <c r="D129" s="98">
        <v>0.92549096802887232</v>
      </c>
      <c r="E129" s="98">
        <v>2.0128833291007098</v>
      </c>
      <c r="F129" s="98">
        <v>0.84803335781865996</v>
      </c>
      <c r="G129" s="98">
        <v>1.0766936298460665</v>
      </c>
      <c r="H129" s="98">
        <v>1.6560847455159191</v>
      </c>
      <c r="I129" s="98">
        <v>2.1632603019560039</v>
      </c>
      <c r="J129" s="98">
        <v>2.3229988487837292</v>
      </c>
      <c r="K129" s="98">
        <v>2.3040214354932727</v>
      </c>
      <c r="L129" s="98">
        <v>2.9683174661575449</v>
      </c>
      <c r="M129" s="98">
        <v>3.8477546910426113</v>
      </c>
      <c r="N129" s="98">
        <v>3.9971622988742053</v>
      </c>
      <c r="O129" s="98">
        <v>3.0963559869934452</v>
      </c>
      <c r="P129" s="98">
        <v>2.332617927621337</v>
      </c>
      <c r="Q129" s="98">
        <v>3.2405712629499042</v>
      </c>
      <c r="R129" s="98">
        <v>2.41062265266619</v>
      </c>
      <c r="S129" s="98">
        <v>2.6771726446558457</v>
      </c>
      <c r="T129" s="98">
        <v>2.6614891066770325</v>
      </c>
      <c r="U129" s="98">
        <v>2.6327376833738709</v>
      </c>
      <c r="V129" s="98">
        <v>2.6376259846700987</v>
      </c>
      <c r="W129" s="98">
        <v>3.0084269620017325</v>
      </c>
      <c r="DA129" s="63" t="s">
        <v>1691</v>
      </c>
    </row>
    <row r="130" spans="1:105" ht="12" customHeight="1" x14ac:dyDescent="0.25">
      <c r="A130" s="121" t="s">
        <v>55</v>
      </c>
      <c r="B130" s="122">
        <v>20.948809770512664</v>
      </c>
      <c r="C130" s="122">
        <v>20.571463487659763</v>
      </c>
      <c r="D130" s="122">
        <v>20.111263337603287</v>
      </c>
      <c r="E130" s="122">
        <v>18.967084454822583</v>
      </c>
      <c r="F130" s="122">
        <v>19.737835073510787</v>
      </c>
      <c r="G130" s="122">
        <v>19.851974156474796</v>
      </c>
      <c r="H130" s="122">
        <v>19.683678356146096</v>
      </c>
      <c r="I130" s="122">
        <v>19.113641937043493</v>
      </c>
      <c r="J130" s="122">
        <v>19.007556544871424</v>
      </c>
      <c r="K130" s="122">
        <v>18.505464379162152</v>
      </c>
      <c r="L130" s="122">
        <v>18.014914256392871</v>
      </c>
      <c r="M130" s="122">
        <v>15.770584377954243</v>
      </c>
      <c r="N130" s="122">
        <v>15.686174331705967</v>
      </c>
      <c r="O130" s="122">
        <v>15.356495742135342</v>
      </c>
      <c r="P130" s="122">
        <v>14.212573732562538</v>
      </c>
      <c r="Q130" s="122">
        <v>13.293221855645552</v>
      </c>
      <c r="R130" s="122">
        <v>13.176949504874528</v>
      </c>
      <c r="S130" s="122">
        <v>13.580327404343771</v>
      </c>
      <c r="T130" s="122">
        <v>13.763015765919006</v>
      </c>
      <c r="U130" s="122">
        <v>13.461472531949763</v>
      </c>
      <c r="V130" s="122">
        <v>13.803649661653562</v>
      </c>
      <c r="W130" s="122">
        <v>14.77921183542442</v>
      </c>
      <c r="DA130" s="130" t="s">
        <v>1692</v>
      </c>
    </row>
    <row r="131" spans="1:105" ht="12" customHeight="1" x14ac:dyDescent="0.25">
      <c r="A131" s="97" t="s">
        <v>128</v>
      </c>
      <c r="B131" s="98">
        <v>10.999905591855383</v>
      </c>
      <c r="C131" s="98">
        <v>11.883584565902202</v>
      </c>
      <c r="D131" s="98">
        <v>11.715351915330201</v>
      </c>
      <c r="E131" s="98">
        <v>12.229990962535114</v>
      </c>
      <c r="F131" s="98">
        <v>12.190859878525586</v>
      </c>
      <c r="G131" s="98">
        <v>12.348536272310492</v>
      </c>
      <c r="H131" s="98">
        <v>12.074613989128316</v>
      </c>
      <c r="I131" s="98">
        <v>12.367411424698409</v>
      </c>
      <c r="J131" s="98">
        <v>12.478599488103454</v>
      </c>
      <c r="K131" s="98">
        <v>13.048506326823139</v>
      </c>
      <c r="L131" s="98">
        <v>12.99819778058149</v>
      </c>
      <c r="M131" s="98">
        <v>11.290565809201381</v>
      </c>
      <c r="N131" s="98">
        <v>11.983078411158493</v>
      </c>
      <c r="O131" s="98">
        <v>12.255079761988201</v>
      </c>
      <c r="P131" s="98">
        <v>11.129419878370127</v>
      </c>
      <c r="Q131" s="98">
        <v>9.6569804478912005</v>
      </c>
      <c r="R131" s="98">
        <v>8.7605445266690047</v>
      </c>
      <c r="S131" s="98">
        <v>8.58031758902011</v>
      </c>
      <c r="T131" s="98">
        <v>8.3649749602624066</v>
      </c>
      <c r="U131" s="98">
        <v>7.5189918239442743</v>
      </c>
      <c r="V131" s="98">
        <v>7.5245974693720132</v>
      </c>
      <c r="W131" s="98">
        <v>7.9695030953440584</v>
      </c>
      <c r="DA131" s="63" t="s">
        <v>1693</v>
      </c>
    </row>
    <row r="132" spans="1:105" ht="12" customHeight="1" x14ac:dyDescent="0.25">
      <c r="A132" s="97" t="s">
        <v>127</v>
      </c>
      <c r="B132" s="98">
        <v>1.2940942607359734E-3</v>
      </c>
      <c r="C132" s="98">
        <v>1.7496189276515963E-3</v>
      </c>
      <c r="D132" s="98">
        <v>1.7607371974256959E-3</v>
      </c>
      <c r="E132" s="98">
        <v>2.7681959554112998E-3</v>
      </c>
      <c r="F132" s="98">
        <v>2.804107440120445E-3</v>
      </c>
      <c r="G132" s="98">
        <v>2.9248587726661149E-3</v>
      </c>
      <c r="H132" s="98">
        <v>3.1618556646253863E-3</v>
      </c>
      <c r="I132" s="98">
        <v>4.1991015474379962E-3</v>
      </c>
      <c r="J132" s="98">
        <v>4.923916442763558E-3</v>
      </c>
      <c r="K132" s="98">
        <v>6.7779607261268977E-3</v>
      </c>
      <c r="L132" s="98">
        <v>7.6380886435933951E-3</v>
      </c>
      <c r="M132" s="98">
        <v>7.5002056921814018E-3</v>
      </c>
      <c r="N132" s="98">
        <v>9.9883802799731504E-3</v>
      </c>
      <c r="O132" s="98">
        <v>1.2606748011505051E-2</v>
      </c>
      <c r="P132" s="98">
        <v>1.2747658986953696E-2</v>
      </c>
      <c r="Q132" s="98">
        <v>1.1528867785756947E-2</v>
      </c>
      <c r="R132" s="98">
        <v>1.1317782435921204E-2</v>
      </c>
      <c r="S132" s="98">
        <v>1.2211979549932939E-2</v>
      </c>
      <c r="T132" s="98">
        <v>1.3220350638054887E-2</v>
      </c>
      <c r="U132" s="98">
        <v>1.2511256855041425E-2</v>
      </c>
      <c r="V132" s="98">
        <v>1.2667103166679622E-2</v>
      </c>
      <c r="W132" s="98">
        <v>1.3771008504538862E-2</v>
      </c>
      <c r="DA132" s="63" t="s">
        <v>1694</v>
      </c>
    </row>
    <row r="133" spans="1:105" ht="12" customHeight="1" x14ac:dyDescent="0.25">
      <c r="A133" s="100" t="s">
        <v>203</v>
      </c>
      <c r="B133" s="101">
        <v>4.703280348922648E-4</v>
      </c>
      <c r="C133" s="101">
        <v>6.0193383092578979E-4</v>
      </c>
      <c r="D133" s="101">
        <v>6.3657021245470545E-4</v>
      </c>
      <c r="E133" s="101">
        <v>8.5784586715288279E-4</v>
      </c>
      <c r="F133" s="101">
        <v>9.7059575533661952E-4</v>
      </c>
      <c r="G133" s="101">
        <v>1.00688905068627E-3</v>
      </c>
      <c r="H133" s="101">
        <v>1.0922578579567184E-3</v>
      </c>
      <c r="I133" s="101">
        <v>1.4207812424572577E-3</v>
      </c>
      <c r="J133" s="101">
        <v>1.6824458119986524E-3</v>
      </c>
      <c r="K133" s="101">
        <v>2.1790445149739829E-3</v>
      </c>
      <c r="L133" s="101">
        <v>2.4709879290633714E-3</v>
      </c>
      <c r="M133" s="101">
        <v>2.5219905502174046E-3</v>
      </c>
      <c r="N133" s="101">
        <v>3.3312573234101296E-3</v>
      </c>
      <c r="O133" s="101">
        <v>4.0441512629549887E-3</v>
      </c>
      <c r="P133" s="101">
        <v>4.2382853826340595E-3</v>
      </c>
      <c r="Q133" s="101">
        <v>4.1211093840559637E-3</v>
      </c>
      <c r="R133" s="101">
        <v>3.9056500769480097E-3</v>
      </c>
      <c r="S133" s="101">
        <v>4.0905508480440379E-3</v>
      </c>
      <c r="T133" s="101">
        <v>4.4957572306490931E-3</v>
      </c>
      <c r="U133" s="101">
        <v>4.2956509769303654E-3</v>
      </c>
      <c r="V133" s="101">
        <v>3.8251923266570931E-3</v>
      </c>
      <c r="W133" s="101">
        <v>4.6298940512004665E-3</v>
      </c>
      <c r="DA133" s="131" t="s">
        <v>1695</v>
      </c>
    </row>
    <row r="134" spans="1:105" ht="12" customHeight="1" x14ac:dyDescent="0.25">
      <c r="A134" s="103" t="s">
        <v>52</v>
      </c>
      <c r="B134" s="104">
        <v>8.2376622584370851E-4</v>
      </c>
      <c r="C134" s="104">
        <v>1.1476850967258065E-3</v>
      </c>
      <c r="D134" s="104">
        <v>1.1241669849709904E-3</v>
      </c>
      <c r="E134" s="104">
        <v>1.910350088258417E-3</v>
      </c>
      <c r="F134" s="104">
        <v>1.8335116847838255E-3</v>
      </c>
      <c r="G134" s="104">
        <v>1.9179697219798449E-3</v>
      </c>
      <c r="H134" s="104">
        <v>2.0695978066686679E-3</v>
      </c>
      <c r="I134" s="104">
        <v>2.7783203049807389E-3</v>
      </c>
      <c r="J134" s="104">
        <v>3.2414706307649054E-3</v>
      </c>
      <c r="K134" s="104">
        <v>4.5989162111529152E-3</v>
      </c>
      <c r="L134" s="104">
        <v>5.1671007145300237E-3</v>
      </c>
      <c r="M134" s="104">
        <v>4.9782151419639972E-3</v>
      </c>
      <c r="N134" s="104">
        <v>6.6571229565630203E-3</v>
      </c>
      <c r="O134" s="104">
        <v>8.5625967485500627E-3</v>
      </c>
      <c r="P134" s="104">
        <v>8.5093736043196366E-3</v>
      </c>
      <c r="Q134" s="104">
        <v>7.4077584017009845E-3</v>
      </c>
      <c r="R134" s="104">
        <v>7.4121323589731933E-3</v>
      </c>
      <c r="S134" s="104">
        <v>8.1214287018889011E-3</v>
      </c>
      <c r="T134" s="104">
        <v>8.7245934074057941E-3</v>
      </c>
      <c r="U134" s="104">
        <v>8.2156058781110604E-3</v>
      </c>
      <c r="V134" s="104">
        <v>8.8419108400225287E-3</v>
      </c>
      <c r="W134" s="104">
        <v>9.1411144533383951E-3</v>
      </c>
      <c r="DA134" s="132" t="s">
        <v>1696</v>
      </c>
    </row>
    <row r="135" spans="1:105" ht="12" customHeight="1" x14ac:dyDescent="0.25">
      <c r="A135" s="106" t="s">
        <v>122</v>
      </c>
      <c r="B135" s="101">
        <v>9.8357660278763674</v>
      </c>
      <c r="C135" s="101">
        <v>8.5836534033447283</v>
      </c>
      <c r="D135" s="101">
        <v>8.2886292820885572</v>
      </c>
      <c r="E135" s="101">
        <v>6.6268015774354438</v>
      </c>
      <c r="F135" s="101">
        <v>7.4086864779964854</v>
      </c>
      <c r="G135" s="101">
        <v>7.3476286153557471</v>
      </c>
      <c r="H135" s="101">
        <v>7.4251280814812644</v>
      </c>
      <c r="I135" s="101">
        <v>6.5545255078847857</v>
      </c>
      <c r="J135" s="101">
        <v>6.3363374937026231</v>
      </c>
      <c r="K135" s="101">
        <v>5.2840583257473694</v>
      </c>
      <c r="L135" s="101">
        <v>4.8359008648601227</v>
      </c>
      <c r="M135" s="101">
        <v>4.2579822750386107</v>
      </c>
      <c r="N135" s="101">
        <v>3.4728948530936492</v>
      </c>
      <c r="O135" s="101">
        <v>2.8535486625418969</v>
      </c>
      <c r="P135" s="101">
        <v>2.7670875023700541</v>
      </c>
      <c r="Q135" s="101">
        <v>3.2081646886898567</v>
      </c>
      <c r="R135" s="101">
        <v>3.868734783465702</v>
      </c>
      <c r="S135" s="101">
        <v>4.3509556725101568</v>
      </c>
      <c r="T135" s="101">
        <v>4.6376063400896239</v>
      </c>
      <c r="U135" s="101">
        <v>5.0330816856906839</v>
      </c>
      <c r="V135" s="101">
        <v>5.3440968902319401</v>
      </c>
      <c r="W135" s="101">
        <v>5.7810561723404801</v>
      </c>
      <c r="DA135" s="131" t="s">
        <v>1697</v>
      </c>
    </row>
    <row r="136" spans="1:105" ht="12" customHeight="1" x14ac:dyDescent="0.25">
      <c r="A136" s="107" t="s">
        <v>121</v>
      </c>
      <c r="B136" s="104">
        <v>0.11184405652017924</v>
      </c>
      <c r="C136" s="104">
        <v>0.10247589948517796</v>
      </c>
      <c r="D136" s="104">
        <v>0.10552140298710466</v>
      </c>
      <c r="E136" s="104">
        <v>0.10752371889661572</v>
      </c>
      <c r="F136" s="104">
        <v>0.13548460954859576</v>
      </c>
      <c r="G136" s="104">
        <v>0.15288441003589237</v>
      </c>
      <c r="H136" s="104">
        <v>0.18077442987188752</v>
      </c>
      <c r="I136" s="104">
        <v>0.18750590291286065</v>
      </c>
      <c r="J136" s="104">
        <v>0.18769564662258387</v>
      </c>
      <c r="K136" s="104">
        <v>0.16612176586551602</v>
      </c>
      <c r="L136" s="104">
        <v>0.17317752230766559</v>
      </c>
      <c r="M136" s="104">
        <v>0.21453608802207083</v>
      </c>
      <c r="N136" s="104">
        <v>0.22021268717385162</v>
      </c>
      <c r="O136" s="104">
        <v>0.23526056959374003</v>
      </c>
      <c r="P136" s="104">
        <v>0.30331869283540291</v>
      </c>
      <c r="Q136" s="104">
        <v>0.41654785127873695</v>
      </c>
      <c r="R136" s="104">
        <v>0.53635241230390263</v>
      </c>
      <c r="S136" s="104">
        <v>0.63684216326357168</v>
      </c>
      <c r="T136" s="104">
        <v>0.74721411492892154</v>
      </c>
      <c r="U136" s="104">
        <v>0.89688776545976279</v>
      </c>
      <c r="V136" s="104">
        <v>0.92228819888293012</v>
      </c>
      <c r="W136" s="104">
        <v>1.014881559235342</v>
      </c>
      <c r="DA136" s="132" t="s">
        <v>1698</v>
      </c>
    </row>
    <row r="137" spans="1:105" ht="12" customHeight="1" x14ac:dyDescent="0.25">
      <c r="A137" s="108" t="s">
        <v>53</v>
      </c>
      <c r="B137" s="98">
        <v>4.716470059740821E-2</v>
      </c>
      <c r="C137" s="98">
        <v>4.1190092992810477E-2</v>
      </c>
      <c r="D137" s="98">
        <v>4.4357076789713255E-2</v>
      </c>
      <c r="E137" s="98">
        <v>3.9210187940084219E-2</v>
      </c>
      <c r="F137" s="98">
        <v>5.4474500394271264E-2</v>
      </c>
      <c r="G137" s="98">
        <v>6.1004940274843128E-2</v>
      </c>
      <c r="H137" s="98">
        <v>7.2158575467382399E-2</v>
      </c>
      <c r="I137" s="98">
        <v>7.3555071484492293E-2</v>
      </c>
      <c r="J137" s="98">
        <v>7.4515361619041987E-2</v>
      </c>
      <c r="K137" s="98">
        <v>6.2447475465909834E-2</v>
      </c>
      <c r="L137" s="98">
        <v>6.5448754602121559E-2</v>
      </c>
      <c r="M137" s="98">
        <v>8.3891874208698675E-2</v>
      </c>
      <c r="N137" s="98">
        <v>8.5303754919643968E-2</v>
      </c>
      <c r="O137" s="98">
        <v>8.761706089392611E-2</v>
      </c>
      <c r="P137" s="98">
        <v>0.11569321087624782</v>
      </c>
      <c r="Q137" s="98">
        <v>0.16828910403507147</v>
      </c>
      <c r="R137" s="98">
        <v>0.20791334557378358</v>
      </c>
      <c r="S137" s="98">
        <v>0.23826638897963048</v>
      </c>
      <c r="T137" s="98">
        <v>0.28122740566013893</v>
      </c>
      <c r="U137" s="98">
        <v>0.3376235763230383</v>
      </c>
      <c r="V137" s="98">
        <v>0.30600373890384375</v>
      </c>
      <c r="W137" s="98">
        <v>0.37340741762866853</v>
      </c>
      <c r="DA137" s="63" t="s">
        <v>1699</v>
      </c>
    </row>
    <row r="138" spans="1:105" ht="12" customHeight="1" x14ac:dyDescent="0.25">
      <c r="A138" s="108" t="s">
        <v>52</v>
      </c>
      <c r="B138" s="98">
        <v>6.4679355922771034E-2</v>
      </c>
      <c r="C138" s="98">
        <v>6.1285806492367485E-2</v>
      </c>
      <c r="D138" s="98">
        <v>6.1164326197391414E-2</v>
      </c>
      <c r="E138" s="98">
        <v>6.8313530956531504E-2</v>
      </c>
      <c r="F138" s="98">
        <v>8.1010109154324494E-2</v>
      </c>
      <c r="G138" s="98">
        <v>9.1879469761049229E-2</v>
      </c>
      <c r="H138" s="98">
        <v>0.10861585440450514</v>
      </c>
      <c r="I138" s="98">
        <v>0.11395083142836836</v>
      </c>
      <c r="J138" s="98">
        <v>0.11318028500354187</v>
      </c>
      <c r="K138" s="98">
        <v>0.10367429039960618</v>
      </c>
      <c r="L138" s="98">
        <v>0.10772876770554403</v>
      </c>
      <c r="M138" s="98">
        <v>0.13064421381337216</v>
      </c>
      <c r="N138" s="98">
        <v>0.13490893225420764</v>
      </c>
      <c r="O138" s="98">
        <v>0.14764350869981394</v>
      </c>
      <c r="P138" s="98">
        <v>0.18762548195915513</v>
      </c>
      <c r="Q138" s="98">
        <v>0.24825874724366551</v>
      </c>
      <c r="R138" s="98">
        <v>0.32843906673011908</v>
      </c>
      <c r="S138" s="98">
        <v>0.39857577428394125</v>
      </c>
      <c r="T138" s="98">
        <v>0.46598670926878255</v>
      </c>
      <c r="U138" s="98">
        <v>0.55926418913672449</v>
      </c>
      <c r="V138" s="98">
        <v>0.61628445997908643</v>
      </c>
      <c r="W138" s="98">
        <v>0.64147414160667338</v>
      </c>
      <c r="DA138" s="63" t="s">
        <v>1700</v>
      </c>
    </row>
    <row r="139" spans="1:105" ht="12" customHeight="1" x14ac:dyDescent="0.25">
      <c r="A139" s="121" t="s">
        <v>54</v>
      </c>
      <c r="B139" s="122">
        <v>21.898021726455347</v>
      </c>
      <c r="C139" s="122">
        <v>20.188867807674988</v>
      </c>
      <c r="D139" s="122">
        <v>20.935130858861363</v>
      </c>
      <c r="E139" s="122">
        <v>18.468823559123727</v>
      </c>
      <c r="F139" s="122">
        <v>19.603003199516245</v>
      </c>
      <c r="G139" s="122">
        <v>19.606104054810302</v>
      </c>
      <c r="H139" s="122">
        <v>19.625631406288317</v>
      </c>
      <c r="I139" s="122">
        <v>18.3181782724416</v>
      </c>
      <c r="J139" s="122">
        <v>19.183581952294546</v>
      </c>
      <c r="K139" s="122">
        <v>18.393312928332577</v>
      </c>
      <c r="L139" s="122">
        <v>17.141010201486971</v>
      </c>
      <c r="M139" s="122">
        <v>15.491399433944149</v>
      </c>
      <c r="N139" s="122">
        <v>14.279670693525286</v>
      </c>
      <c r="O139" s="122">
        <v>13.245450652014824</v>
      </c>
      <c r="P139" s="122">
        <v>11.930903745583658</v>
      </c>
      <c r="Q139" s="122">
        <v>11.516625256568581</v>
      </c>
      <c r="R139" s="122">
        <v>11.478576827864815</v>
      </c>
      <c r="S139" s="122">
        <v>11.058427464861534</v>
      </c>
      <c r="T139" s="122">
        <v>10.495055116209656</v>
      </c>
      <c r="U139" s="122">
        <v>10.548893199058401</v>
      </c>
      <c r="V139" s="122">
        <v>10.149974009738884</v>
      </c>
      <c r="W139" s="122">
        <v>10.658214461790823</v>
      </c>
      <c r="DA139" s="130" t="s">
        <v>1701</v>
      </c>
    </row>
    <row r="140" spans="1:105" ht="12" customHeight="1" x14ac:dyDescent="0.25">
      <c r="A140" s="97" t="s">
        <v>50</v>
      </c>
      <c r="B140" s="98">
        <v>6.6238537666006705</v>
      </c>
      <c r="C140" s="98">
        <v>7.9852254025360914</v>
      </c>
      <c r="D140" s="98">
        <v>7.0136182427321074</v>
      </c>
      <c r="E140" s="98">
        <v>8.7211742743698331</v>
      </c>
      <c r="F140" s="98">
        <v>8.2082529032182983</v>
      </c>
      <c r="G140" s="98">
        <v>8.2701001281969742</v>
      </c>
      <c r="H140" s="98">
        <v>8.2453827001221285</v>
      </c>
      <c r="I140" s="98">
        <v>8.7731597390916214</v>
      </c>
      <c r="J140" s="98">
        <v>8.9272566239705675</v>
      </c>
      <c r="K140" s="98">
        <v>10.309703455050661</v>
      </c>
      <c r="L140" s="98">
        <v>9.2236004029625107</v>
      </c>
      <c r="M140" s="98">
        <v>7.9741868372645124</v>
      </c>
      <c r="N140" s="98">
        <v>6.990400392328981</v>
      </c>
      <c r="O140" s="98">
        <v>6.4507644634871681</v>
      </c>
      <c r="P140" s="98">
        <v>5.4779893065674736</v>
      </c>
      <c r="Q140" s="98">
        <v>5.154423480909629</v>
      </c>
      <c r="R140" s="98">
        <v>5.1883824931494607</v>
      </c>
      <c r="S140" s="98">
        <v>4.8558546975541574</v>
      </c>
      <c r="T140" s="98">
        <v>4.4603460953691609</v>
      </c>
      <c r="U140" s="98">
        <v>4.59915138731255</v>
      </c>
      <c r="V140" s="98">
        <v>4.339587241228557</v>
      </c>
      <c r="W140" s="98">
        <v>4.3620330816479136</v>
      </c>
      <c r="DA140" s="63" t="s">
        <v>1702</v>
      </c>
    </row>
    <row r="141" spans="1:105" ht="12" customHeight="1" x14ac:dyDescent="0.25">
      <c r="A141" s="109" t="s">
        <v>120</v>
      </c>
      <c r="B141" s="33">
        <v>15.274167959854678</v>
      </c>
      <c r="C141" s="33">
        <v>12.203642405138897</v>
      </c>
      <c r="D141" s="33">
        <v>13.921512616129254</v>
      </c>
      <c r="E141" s="33">
        <v>9.7476492847538942</v>
      </c>
      <c r="F141" s="33">
        <v>11.394750296297946</v>
      </c>
      <c r="G141" s="33">
        <v>11.336003926613326</v>
      </c>
      <c r="H141" s="33">
        <v>11.380248706166189</v>
      </c>
      <c r="I141" s="33">
        <v>9.54501853334998</v>
      </c>
      <c r="J141" s="33">
        <v>10.256325328323976</v>
      </c>
      <c r="K141" s="33">
        <v>8.0836094732819177</v>
      </c>
      <c r="L141" s="33">
        <v>7.91740979852446</v>
      </c>
      <c r="M141" s="33">
        <v>7.517212596679637</v>
      </c>
      <c r="N141" s="33">
        <v>7.2892703011963054</v>
      </c>
      <c r="O141" s="33">
        <v>6.7946861885276553</v>
      </c>
      <c r="P141" s="33">
        <v>6.4529144390161841</v>
      </c>
      <c r="Q141" s="33">
        <v>6.362201775658952</v>
      </c>
      <c r="R141" s="33">
        <v>6.2901943347153546</v>
      </c>
      <c r="S141" s="33">
        <v>6.2025727673073767</v>
      </c>
      <c r="T141" s="33">
        <v>6.0347090208404941</v>
      </c>
      <c r="U141" s="33">
        <v>5.9497418117458523</v>
      </c>
      <c r="V141" s="33">
        <v>5.8103867685103276</v>
      </c>
      <c r="W141" s="33">
        <v>6.2961813801429107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2.804744083859199</v>
      </c>
      <c r="C143" s="117">
        <f t="shared" si="49"/>
        <v>4.4216334117572922</v>
      </c>
      <c r="D143" s="117">
        <f t="shared" si="49"/>
        <v>5.521731201251086</v>
      </c>
      <c r="E143" s="117">
        <f t="shared" si="49"/>
        <v>7.4817524296335289</v>
      </c>
      <c r="F143" s="117">
        <f t="shared" si="49"/>
        <v>11.166353104279349</v>
      </c>
      <c r="G143" s="117">
        <f t="shared" si="49"/>
        <v>14.585214181311773</v>
      </c>
      <c r="H143" s="117">
        <f t="shared" si="49"/>
        <v>15.740585485983575</v>
      </c>
      <c r="I143" s="117">
        <f t="shared" si="49"/>
        <v>20.331572521334408</v>
      </c>
      <c r="J143" s="117">
        <f t="shared" si="49"/>
        <v>24.010973901670276</v>
      </c>
      <c r="K143" s="117">
        <f t="shared" si="49"/>
        <v>26.28609984815337</v>
      </c>
      <c r="L143" s="117">
        <f t="shared" si="49"/>
        <v>28.975789983261947</v>
      </c>
      <c r="M143" s="117">
        <f t="shared" si="49"/>
        <v>27.667249888906852</v>
      </c>
      <c r="N143" s="117">
        <f t="shared" si="49"/>
        <v>27.208889094893006</v>
      </c>
      <c r="O143" s="117">
        <f t="shared" si="49"/>
        <v>26.196450991149597</v>
      </c>
      <c r="P143" s="117">
        <f t="shared" si="49"/>
        <v>22.309063568136633</v>
      </c>
      <c r="Q143" s="117">
        <f t="shared" si="49"/>
        <v>24.844541832279429</v>
      </c>
      <c r="R143" s="117">
        <f t="shared" ref="R143:V143" si="50">R144+R146+R148+R157</f>
        <v>24.117055276413833</v>
      </c>
      <c r="S143" s="117">
        <f t="shared" si="50"/>
        <v>23.36531033265841</v>
      </c>
      <c r="T143" s="117">
        <f t="shared" si="50"/>
        <v>21.392460461475249</v>
      </c>
      <c r="U143" s="117">
        <f t="shared" si="50"/>
        <v>19.741134905962603</v>
      </c>
      <c r="V143" s="117">
        <f t="shared" si="50"/>
        <v>18.354150323198677</v>
      </c>
      <c r="W143" s="117">
        <f t="shared" ref="W143" si="51">W144+W146+W148+W157</f>
        <v>18.574737840205188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1.4200965498077887</v>
      </c>
      <c r="C144" s="122">
        <f t="shared" si="52"/>
        <v>2.7340068047051465</v>
      </c>
      <c r="D144" s="122">
        <f t="shared" si="52"/>
        <v>3.1458346457930633</v>
      </c>
      <c r="E144" s="122">
        <f t="shared" si="52"/>
        <v>4.2032957521070822</v>
      </c>
      <c r="F144" s="122">
        <f t="shared" si="52"/>
        <v>6.8548784778491019</v>
      </c>
      <c r="G144" s="122">
        <f t="shared" si="52"/>
        <v>8.7682588706211</v>
      </c>
      <c r="H144" s="122">
        <f t="shared" si="52"/>
        <v>8.1633201418696242</v>
      </c>
      <c r="I144" s="122">
        <f t="shared" si="52"/>
        <v>11.072470954890569</v>
      </c>
      <c r="J144" s="122">
        <f t="shared" si="52"/>
        <v>12.662144706252317</v>
      </c>
      <c r="K144" s="122">
        <f t="shared" si="52"/>
        <v>14.091931808675559</v>
      </c>
      <c r="L144" s="122">
        <f t="shared" si="52"/>
        <v>15.989157815106894</v>
      </c>
      <c r="M144" s="122">
        <f t="shared" si="52"/>
        <v>14.606668728855023</v>
      </c>
      <c r="N144" s="122">
        <f t="shared" si="52"/>
        <v>14.467623405239213</v>
      </c>
      <c r="O144" s="122">
        <f t="shared" si="52"/>
        <v>14.268946161714641</v>
      </c>
      <c r="P144" s="122">
        <f t="shared" si="52"/>
        <v>11.313206509074897</v>
      </c>
      <c r="Q144" s="122">
        <f t="shared" si="52"/>
        <v>12.856050154382038</v>
      </c>
      <c r="R144" s="122">
        <f t="shared" si="52"/>
        <v>12.636020831853092</v>
      </c>
      <c r="S144" s="122">
        <f t="shared" si="52"/>
        <v>11.718240341658625</v>
      </c>
      <c r="T144" s="122">
        <f t="shared" si="52"/>
        <v>10.235957933167562</v>
      </c>
      <c r="U144" s="122">
        <f t="shared" si="52"/>
        <v>9.0140527647342523</v>
      </c>
      <c r="V144" s="122">
        <f t="shared" si="52"/>
        <v>8.357593865740732</v>
      </c>
      <c r="W144" s="122">
        <f t="shared" si="52"/>
        <v>8.2965188290029435</v>
      </c>
      <c r="DA144" s="130" t="s">
        <v>1705</v>
      </c>
    </row>
    <row r="145" spans="1:105" ht="12" customHeight="1" x14ac:dyDescent="0.25">
      <c r="A145" s="97" t="s">
        <v>53</v>
      </c>
      <c r="B145" s="98">
        <v>1.4200965498077887</v>
      </c>
      <c r="C145" s="98">
        <v>2.7340068047051465</v>
      </c>
      <c r="D145" s="98">
        <v>3.1458346457930633</v>
      </c>
      <c r="E145" s="98">
        <v>4.2032957521070822</v>
      </c>
      <c r="F145" s="98">
        <v>6.8548784778491019</v>
      </c>
      <c r="G145" s="98">
        <v>8.7682588706211</v>
      </c>
      <c r="H145" s="98">
        <v>8.1633201418696242</v>
      </c>
      <c r="I145" s="98">
        <v>11.072470954890569</v>
      </c>
      <c r="J145" s="98">
        <v>12.662144706252317</v>
      </c>
      <c r="K145" s="98">
        <v>14.091931808675559</v>
      </c>
      <c r="L145" s="98">
        <v>15.989157815106894</v>
      </c>
      <c r="M145" s="98">
        <v>14.606668728855023</v>
      </c>
      <c r="N145" s="98">
        <v>14.467623405239213</v>
      </c>
      <c r="O145" s="98">
        <v>14.268946161714641</v>
      </c>
      <c r="P145" s="98">
        <v>11.313206509074897</v>
      </c>
      <c r="Q145" s="98">
        <v>12.856050154382038</v>
      </c>
      <c r="R145" s="98">
        <v>12.636020831853092</v>
      </c>
      <c r="S145" s="98">
        <v>11.718240341658625</v>
      </c>
      <c r="T145" s="98">
        <v>10.235957933167562</v>
      </c>
      <c r="U145" s="98">
        <v>9.0140527647342523</v>
      </c>
      <c r="V145" s="98">
        <v>8.357593865740732</v>
      </c>
      <c r="W145" s="98">
        <v>8.2965188290029435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0.25706110419622202</v>
      </c>
      <c r="C146" s="122">
        <f t="shared" si="53"/>
        <v>0.24283743616346787</v>
      </c>
      <c r="D146" s="122">
        <f t="shared" si="53"/>
        <v>0.25398037250130956</v>
      </c>
      <c r="E146" s="122">
        <f t="shared" si="53"/>
        <v>0.65809481809521042</v>
      </c>
      <c r="F146" s="122">
        <f t="shared" si="53"/>
        <v>0.34001447805280061</v>
      </c>
      <c r="G146" s="122">
        <f t="shared" si="53"/>
        <v>0.5319428524372406</v>
      </c>
      <c r="H146" s="122">
        <f t="shared" si="53"/>
        <v>0.84981259647361285</v>
      </c>
      <c r="I146" s="122">
        <f t="shared" si="53"/>
        <v>1.1882238882478653</v>
      </c>
      <c r="J146" s="122">
        <f t="shared" si="53"/>
        <v>1.4604259696078392</v>
      </c>
      <c r="K146" s="122">
        <f t="shared" si="53"/>
        <v>1.650871549794477</v>
      </c>
      <c r="L146" s="122">
        <f t="shared" si="53"/>
        <v>2.1649785689884138</v>
      </c>
      <c r="M146" s="122">
        <f t="shared" si="53"/>
        <v>2.8134823149747072</v>
      </c>
      <c r="N146" s="122">
        <f t="shared" si="53"/>
        <v>2.7665547436568279</v>
      </c>
      <c r="O146" s="122">
        <f t="shared" si="53"/>
        <v>2.4587777890345115</v>
      </c>
      <c r="P146" s="122">
        <f t="shared" si="53"/>
        <v>1.9693292155901012</v>
      </c>
      <c r="Q146" s="122">
        <f t="shared" si="53"/>
        <v>3.0929776275887191</v>
      </c>
      <c r="R146" s="122">
        <f t="shared" si="53"/>
        <v>2.5362991165383622</v>
      </c>
      <c r="S146" s="122">
        <f t="shared" si="53"/>
        <v>2.9604913407482272</v>
      </c>
      <c r="T146" s="122">
        <f t="shared" si="53"/>
        <v>3.0248291286097682</v>
      </c>
      <c r="U146" s="122">
        <f t="shared" si="53"/>
        <v>2.94545627734218</v>
      </c>
      <c r="V146" s="122">
        <f t="shared" si="53"/>
        <v>2.8468658202577499</v>
      </c>
      <c r="W146" s="122">
        <f t="shared" si="53"/>
        <v>2.9034000777161864</v>
      </c>
      <c r="DA146" s="130" t="s">
        <v>1707</v>
      </c>
    </row>
    <row r="147" spans="1:105" ht="12" customHeight="1" x14ac:dyDescent="0.25">
      <c r="A147" s="97" t="s">
        <v>53</v>
      </c>
      <c r="B147" s="98">
        <v>0.25706110419622202</v>
      </c>
      <c r="C147" s="98">
        <v>0.24283743616346787</v>
      </c>
      <c r="D147" s="98">
        <v>0.25398037250130956</v>
      </c>
      <c r="E147" s="98">
        <v>0.65809481809521042</v>
      </c>
      <c r="F147" s="98">
        <v>0.34001447805280061</v>
      </c>
      <c r="G147" s="98">
        <v>0.5319428524372406</v>
      </c>
      <c r="H147" s="98">
        <v>0.84981259647361285</v>
      </c>
      <c r="I147" s="98">
        <v>1.1882238882478653</v>
      </c>
      <c r="J147" s="98">
        <v>1.4604259696078392</v>
      </c>
      <c r="K147" s="98">
        <v>1.650871549794477</v>
      </c>
      <c r="L147" s="98">
        <v>2.1649785689884138</v>
      </c>
      <c r="M147" s="98">
        <v>2.8134823149747072</v>
      </c>
      <c r="N147" s="98">
        <v>2.7665547436568279</v>
      </c>
      <c r="O147" s="98">
        <v>2.4587777890345115</v>
      </c>
      <c r="P147" s="98">
        <v>1.9693292155901012</v>
      </c>
      <c r="Q147" s="98">
        <v>3.0929776275887191</v>
      </c>
      <c r="R147" s="98">
        <v>2.5362991165383622</v>
      </c>
      <c r="S147" s="98">
        <v>2.9604913407482272</v>
      </c>
      <c r="T147" s="98">
        <v>3.0248291286097682</v>
      </c>
      <c r="U147" s="98">
        <v>2.94545627734218</v>
      </c>
      <c r="V147" s="98">
        <v>2.8468658202577499</v>
      </c>
      <c r="W147" s="98">
        <v>2.9034000777161864</v>
      </c>
      <c r="DA147" s="63" t="s">
        <v>1708</v>
      </c>
    </row>
    <row r="148" spans="1:105" ht="12" customHeight="1" x14ac:dyDescent="0.25">
      <c r="A148" s="121" t="s">
        <v>55</v>
      </c>
      <c r="B148" s="122">
        <v>0.61009466375641452</v>
      </c>
      <c r="C148" s="122">
        <v>0.77256813113055367</v>
      </c>
      <c r="D148" s="122">
        <v>1.1374209621232598</v>
      </c>
      <c r="E148" s="122">
        <v>1.3621219426593447</v>
      </c>
      <c r="F148" s="122">
        <v>2.1294586147421088</v>
      </c>
      <c r="G148" s="122">
        <v>2.8459262261658651</v>
      </c>
      <c r="H148" s="122">
        <v>3.6448261474177754</v>
      </c>
      <c r="I148" s="122">
        <v>4.3882893017628746</v>
      </c>
      <c r="J148" s="122">
        <v>5.3253934281591651</v>
      </c>
      <c r="K148" s="122">
        <v>5.5826754663118372</v>
      </c>
      <c r="L148" s="122">
        <v>5.8847309050443322</v>
      </c>
      <c r="M148" s="122">
        <v>5.6650559920926753</v>
      </c>
      <c r="N148" s="122">
        <v>5.6208415998166439</v>
      </c>
      <c r="O148" s="122">
        <v>5.3531678811241683</v>
      </c>
      <c r="P148" s="122">
        <v>5.2012580804015887</v>
      </c>
      <c r="Q148" s="122">
        <v>5.1215026199486546</v>
      </c>
      <c r="R148" s="122">
        <v>5.1167749734492993</v>
      </c>
      <c r="S148" s="122">
        <v>5.0198392601319277</v>
      </c>
      <c r="T148" s="122">
        <v>4.7681111701776899</v>
      </c>
      <c r="U148" s="122">
        <v>4.5607866956673968</v>
      </c>
      <c r="V148" s="122">
        <v>4.2231620549899347</v>
      </c>
      <c r="W148" s="122">
        <v>4.3954602368303819</v>
      </c>
      <c r="DA148" s="130" t="s">
        <v>1709</v>
      </c>
    </row>
    <row r="149" spans="1:105" ht="12" customHeight="1" x14ac:dyDescent="0.25">
      <c r="A149" s="97" t="s">
        <v>124</v>
      </c>
      <c r="B149" s="98">
        <v>2.5782887806084221E-2</v>
      </c>
      <c r="C149" s="98">
        <v>3.7885615843010534E-2</v>
      </c>
      <c r="D149" s="98">
        <v>5.3633937778699653E-2</v>
      </c>
      <c r="E149" s="98">
        <v>8.2275434065525316E-2</v>
      </c>
      <c r="F149" s="98">
        <v>0.1110342572277289</v>
      </c>
      <c r="G149" s="98">
        <v>0.13815155207210303</v>
      </c>
      <c r="H149" s="98">
        <v>0.17306594868238717</v>
      </c>
      <c r="I149" s="98">
        <v>0.21389084614968748</v>
      </c>
      <c r="J149" s="98">
        <v>0.27794656110186988</v>
      </c>
      <c r="K149" s="98">
        <v>0.33193998311513895</v>
      </c>
      <c r="L149" s="98">
        <v>0.32094222311302323</v>
      </c>
      <c r="M149" s="98">
        <v>0.28283896457658597</v>
      </c>
      <c r="N149" s="98">
        <v>0.25401622022317899</v>
      </c>
      <c r="O149" s="98">
        <v>0.23704925660487969</v>
      </c>
      <c r="P149" s="98">
        <v>0.20034056822891524</v>
      </c>
      <c r="Q149" s="98">
        <v>0.18911705707794876</v>
      </c>
      <c r="R149" s="98">
        <v>0.19178854945361823</v>
      </c>
      <c r="S149" s="98">
        <v>0.17592915504860862</v>
      </c>
      <c r="T149" s="98">
        <v>0.15535695392715718</v>
      </c>
      <c r="U149" s="98">
        <v>0.15270094901391629</v>
      </c>
      <c r="V149" s="98">
        <v>0.13593197718872857</v>
      </c>
      <c r="W149" s="98">
        <v>0.1295640695709456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0.57778280818392391</v>
      </c>
      <c r="C153" s="101">
        <v>0.72384514955434354</v>
      </c>
      <c r="D153" s="101">
        <v>1.0652886314236936</v>
      </c>
      <c r="E153" s="101">
        <v>1.2483472171898176</v>
      </c>
      <c r="F153" s="101">
        <v>1.9700935832277235</v>
      </c>
      <c r="G153" s="101">
        <v>2.6425848657941855</v>
      </c>
      <c r="H153" s="101">
        <v>3.3854659694171634</v>
      </c>
      <c r="I153" s="101">
        <v>4.0241054369007268</v>
      </c>
      <c r="J153" s="101">
        <v>4.8240085588399344</v>
      </c>
      <c r="K153" s="101">
        <v>4.9854290351540653</v>
      </c>
      <c r="L153" s="101">
        <v>5.2614479396009841</v>
      </c>
      <c r="M153" s="101">
        <v>5.0475696623771098</v>
      </c>
      <c r="N153" s="101">
        <v>4.9967961510084118</v>
      </c>
      <c r="O153" s="101">
        <v>4.7194552591310854</v>
      </c>
      <c r="P153" s="101">
        <v>4.5437166376691538</v>
      </c>
      <c r="Q153" s="101">
        <v>4.4128545370644323</v>
      </c>
      <c r="R153" s="101">
        <v>4.3613692561757933</v>
      </c>
      <c r="S153" s="101">
        <v>4.2507725505322949</v>
      </c>
      <c r="T153" s="101">
        <v>4.0005426768054955</v>
      </c>
      <c r="U153" s="101">
        <v>3.7776279035468554</v>
      </c>
      <c r="V153" s="101">
        <v>3.5014761251686077</v>
      </c>
      <c r="W153" s="101">
        <v>3.6394627174496388</v>
      </c>
      <c r="DA153" s="131" t="s">
        <v>1714</v>
      </c>
    </row>
    <row r="154" spans="1:105" ht="12" customHeight="1" x14ac:dyDescent="0.25">
      <c r="A154" s="107" t="s">
        <v>121</v>
      </c>
      <c r="B154" s="104">
        <v>6.5289677664064037E-3</v>
      </c>
      <c r="C154" s="104">
        <v>1.0837365733199626E-2</v>
      </c>
      <c r="D154" s="104">
        <v>1.8498392920866545E-2</v>
      </c>
      <c r="E154" s="104">
        <v>3.1499291404001699E-2</v>
      </c>
      <c r="F154" s="104">
        <v>4.8330774286656386E-2</v>
      </c>
      <c r="G154" s="104">
        <v>6.518980829957674E-2</v>
      </c>
      <c r="H154" s="104">
        <v>8.6294229318224974E-2</v>
      </c>
      <c r="I154" s="104">
        <v>0.15029301871246084</v>
      </c>
      <c r="J154" s="104">
        <v>0.22343830821736066</v>
      </c>
      <c r="K154" s="104">
        <v>0.26530644804263304</v>
      </c>
      <c r="L154" s="104">
        <v>0.30234074233032415</v>
      </c>
      <c r="M154" s="104">
        <v>0.33464736513898019</v>
      </c>
      <c r="N154" s="104">
        <v>0.37002922858505305</v>
      </c>
      <c r="O154" s="104">
        <v>0.39666336538820335</v>
      </c>
      <c r="P154" s="104">
        <v>0.45720087450351976</v>
      </c>
      <c r="Q154" s="104">
        <v>0.51953102580627319</v>
      </c>
      <c r="R154" s="104">
        <v>0.56361716781988747</v>
      </c>
      <c r="S154" s="104">
        <v>0.5931375545510239</v>
      </c>
      <c r="T154" s="104">
        <v>0.61221153944503692</v>
      </c>
      <c r="U154" s="104">
        <v>0.630457843106625</v>
      </c>
      <c r="V154" s="104">
        <v>0.58575395263259811</v>
      </c>
      <c r="W154" s="104">
        <v>0.62643344980979732</v>
      </c>
      <c r="DA154" s="132" t="s">
        <v>1715</v>
      </c>
    </row>
    <row r="155" spans="1:105" ht="12" customHeight="1" x14ac:dyDescent="0.25">
      <c r="A155" s="108" t="s">
        <v>53</v>
      </c>
      <c r="B155" s="98">
        <v>2.753269324214185E-3</v>
      </c>
      <c r="C155" s="98">
        <v>4.3191089325877044E-3</v>
      </c>
      <c r="D155" s="98">
        <v>7.6891498677969742E-3</v>
      </c>
      <c r="E155" s="98">
        <v>1.1372407560996415E-2</v>
      </c>
      <c r="F155" s="98">
        <v>1.930386919487137E-2</v>
      </c>
      <c r="G155" s="98">
        <v>2.5912789602453159E-2</v>
      </c>
      <c r="H155" s="98">
        <v>3.4411992844006888E-2</v>
      </c>
      <c r="I155" s="98">
        <v>5.8870365317463452E-2</v>
      </c>
      <c r="J155" s="98">
        <v>8.8468862520260247E-2</v>
      </c>
      <c r="K155" s="98">
        <v>9.940081342278187E-2</v>
      </c>
      <c r="L155" s="98">
        <v>0.11399518459111863</v>
      </c>
      <c r="M155" s="98">
        <v>0.13094836716118685</v>
      </c>
      <c r="N155" s="98">
        <v>0.14350387671407761</v>
      </c>
      <c r="O155" s="98">
        <v>0.14804261545121192</v>
      </c>
      <c r="P155" s="98">
        <v>0.17504936639002128</v>
      </c>
      <c r="Q155" s="98">
        <v>0.21085852961081089</v>
      </c>
      <c r="R155" s="98">
        <v>0.21956136088605496</v>
      </c>
      <c r="S155" s="98">
        <v>0.22305691229634897</v>
      </c>
      <c r="T155" s="98">
        <v>0.23200774611663111</v>
      </c>
      <c r="U155" s="98">
        <v>0.23931137847158981</v>
      </c>
      <c r="V155" s="98">
        <v>0.19579504467237319</v>
      </c>
      <c r="W155" s="98">
        <v>0.23140127953697043</v>
      </c>
      <c r="DA155" s="63" t="s">
        <v>1716</v>
      </c>
    </row>
    <row r="156" spans="1:105" ht="12" customHeight="1" x14ac:dyDescent="0.25">
      <c r="A156" s="108" t="s">
        <v>52</v>
      </c>
      <c r="B156" s="98">
        <v>3.7756984421922182E-3</v>
      </c>
      <c r="C156" s="98">
        <v>6.5182568006119214E-3</v>
      </c>
      <c r="D156" s="98">
        <v>1.0809243053069571E-2</v>
      </c>
      <c r="E156" s="98">
        <v>2.0126883843005282E-2</v>
      </c>
      <c r="F156" s="98">
        <v>2.9026905091785012E-2</v>
      </c>
      <c r="G156" s="98">
        <v>3.9277018697123585E-2</v>
      </c>
      <c r="H156" s="98">
        <v>5.188223647421808E-2</v>
      </c>
      <c r="I156" s="98">
        <v>9.1422653394997389E-2</v>
      </c>
      <c r="J156" s="98">
        <v>0.1349694456971004</v>
      </c>
      <c r="K156" s="98">
        <v>0.16590563461985119</v>
      </c>
      <c r="L156" s="98">
        <v>0.18834555773920553</v>
      </c>
      <c r="M156" s="98">
        <v>0.20369899797779331</v>
      </c>
      <c r="N156" s="98">
        <v>0.22652535187097544</v>
      </c>
      <c r="O156" s="98">
        <v>0.2486207499369914</v>
      </c>
      <c r="P156" s="98">
        <v>0.28215150811349848</v>
      </c>
      <c r="Q156" s="98">
        <v>0.30867249619546233</v>
      </c>
      <c r="R156" s="98">
        <v>0.34405580693383253</v>
      </c>
      <c r="S156" s="98">
        <v>0.37008064225467491</v>
      </c>
      <c r="T156" s="98">
        <v>0.38020379332840576</v>
      </c>
      <c r="U156" s="98">
        <v>0.39114646463503516</v>
      </c>
      <c r="V156" s="98">
        <v>0.38995890796022492</v>
      </c>
      <c r="W156" s="98">
        <v>0.39503217027282689</v>
      </c>
      <c r="DA156" s="63" t="s">
        <v>1717</v>
      </c>
    </row>
    <row r="157" spans="1:105" ht="12" customHeight="1" x14ac:dyDescent="0.25">
      <c r="A157" s="121" t="s">
        <v>54</v>
      </c>
      <c r="B157" s="122">
        <v>0.51749176609877379</v>
      </c>
      <c r="C157" s="122">
        <v>0.67222103975812453</v>
      </c>
      <c r="D157" s="122">
        <v>0.98449522083345409</v>
      </c>
      <c r="E157" s="122">
        <v>1.2582399167718914</v>
      </c>
      <c r="F157" s="122">
        <v>1.8420015336353364</v>
      </c>
      <c r="G157" s="122">
        <v>2.4390862320875684</v>
      </c>
      <c r="H157" s="122">
        <v>3.0826266002225609</v>
      </c>
      <c r="I157" s="122">
        <v>3.6825883764330971</v>
      </c>
      <c r="J157" s="122">
        <v>4.563009797650956</v>
      </c>
      <c r="K157" s="122">
        <v>4.9606210233714965</v>
      </c>
      <c r="L157" s="122">
        <v>4.9369226941223046</v>
      </c>
      <c r="M157" s="122">
        <v>4.5820428529844452</v>
      </c>
      <c r="N157" s="122">
        <v>4.3538693461803213</v>
      </c>
      <c r="O157" s="122">
        <v>4.115559159276275</v>
      </c>
      <c r="P157" s="122">
        <v>3.8252697630700476</v>
      </c>
      <c r="Q157" s="122">
        <v>3.774011430360019</v>
      </c>
      <c r="R157" s="122">
        <v>3.8279603545730803</v>
      </c>
      <c r="S157" s="122">
        <v>3.6667393901196297</v>
      </c>
      <c r="T157" s="122">
        <v>3.3635622295202303</v>
      </c>
      <c r="U157" s="122">
        <v>3.2208391682187747</v>
      </c>
      <c r="V157" s="122">
        <v>2.9265285822102589</v>
      </c>
      <c r="W157" s="122">
        <v>2.979358696655678</v>
      </c>
      <c r="DA157" s="130" t="s">
        <v>1718</v>
      </c>
    </row>
    <row r="158" spans="1:105" ht="12" customHeight="1" x14ac:dyDescent="0.25">
      <c r="A158" s="97" t="s">
        <v>50</v>
      </c>
      <c r="B158" s="98">
        <v>0.15647744500528829</v>
      </c>
      <c r="C158" s="98">
        <v>0.30101020936326306</v>
      </c>
      <c r="D158" s="98">
        <v>0.39179001580925216</v>
      </c>
      <c r="E158" s="98">
        <v>0.68066870286061698</v>
      </c>
      <c r="F158" s="98">
        <v>0.85118299937230779</v>
      </c>
      <c r="G158" s="98">
        <v>1.0732043958140527</v>
      </c>
      <c r="H158" s="98">
        <v>1.2954750961231949</v>
      </c>
      <c r="I158" s="98">
        <v>1.7854028264860919</v>
      </c>
      <c r="J158" s="98">
        <v>2.2420767833935979</v>
      </c>
      <c r="K158" s="98">
        <v>2.916063803477293</v>
      </c>
      <c r="L158" s="98">
        <v>2.7753124256801041</v>
      </c>
      <c r="M158" s="98">
        <v>2.4587264850575838</v>
      </c>
      <c r="N158" s="98">
        <v>2.2217287029598443</v>
      </c>
      <c r="O158" s="98">
        <v>2.0853120739626529</v>
      </c>
      <c r="P158" s="98">
        <v>1.8012660876544517</v>
      </c>
      <c r="Q158" s="98">
        <v>1.7217797385065419</v>
      </c>
      <c r="R158" s="98">
        <v>1.7554170351925744</v>
      </c>
      <c r="S158" s="98">
        <v>1.6329986084825212</v>
      </c>
      <c r="T158" s="98">
        <v>1.4531815994793453</v>
      </c>
      <c r="U158" s="98">
        <v>1.4313188979761318</v>
      </c>
      <c r="V158" s="98">
        <v>1.2837305682394329</v>
      </c>
      <c r="W158" s="98">
        <v>1.2479552282951889</v>
      </c>
      <c r="DA158" s="63" t="s">
        <v>1719</v>
      </c>
    </row>
    <row r="159" spans="1:105" ht="12" customHeight="1" x14ac:dyDescent="0.25">
      <c r="A159" s="109" t="s">
        <v>120</v>
      </c>
      <c r="B159" s="33">
        <v>0.36101432109348547</v>
      </c>
      <c r="C159" s="33">
        <v>0.37121083039486147</v>
      </c>
      <c r="D159" s="33">
        <v>0.59270520502420199</v>
      </c>
      <c r="E159" s="33">
        <v>0.57757121391127431</v>
      </c>
      <c r="F159" s="33">
        <v>0.99081853426302857</v>
      </c>
      <c r="G159" s="33">
        <v>1.3658818362735159</v>
      </c>
      <c r="H159" s="33">
        <v>1.787151504099366</v>
      </c>
      <c r="I159" s="33">
        <v>1.8971855499470049</v>
      </c>
      <c r="J159" s="33">
        <v>2.3209330142573585</v>
      </c>
      <c r="K159" s="33">
        <v>2.0445572198942035</v>
      </c>
      <c r="L159" s="33">
        <v>2.1616102684422005</v>
      </c>
      <c r="M159" s="33">
        <v>2.123316367926861</v>
      </c>
      <c r="N159" s="33">
        <v>2.132140643220477</v>
      </c>
      <c r="O159" s="33">
        <v>2.0302470853136225</v>
      </c>
      <c r="P159" s="33">
        <v>2.0240036754155959</v>
      </c>
      <c r="Q159" s="33">
        <v>2.0522316918534771</v>
      </c>
      <c r="R159" s="33">
        <v>2.0725433193805056</v>
      </c>
      <c r="S159" s="33">
        <v>2.0337407816371087</v>
      </c>
      <c r="T159" s="33">
        <v>1.9103806300408848</v>
      </c>
      <c r="U159" s="33">
        <v>1.7895202702426429</v>
      </c>
      <c r="V159" s="33">
        <v>1.642798013970826</v>
      </c>
      <c r="W159" s="33">
        <v>1.7314034683604891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39.821949696091266</v>
      </c>
      <c r="C161" s="117">
        <f t="shared" si="54"/>
        <v>45.69518409761487</v>
      </c>
      <c r="D161" s="117">
        <f t="shared" si="54"/>
        <v>48.053805083926761</v>
      </c>
      <c r="E161" s="117">
        <f t="shared" si="54"/>
        <v>47.177905687454086</v>
      </c>
      <c r="F161" s="117">
        <f t="shared" si="54"/>
        <v>50.722985241077645</v>
      </c>
      <c r="G161" s="117">
        <f t="shared" si="54"/>
        <v>53.8177017356306</v>
      </c>
      <c r="H161" s="117">
        <f t="shared" si="54"/>
        <v>50.519733135569119</v>
      </c>
      <c r="I161" s="117">
        <f t="shared" si="54"/>
        <v>44.27907745215677</v>
      </c>
      <c r="J161" s="117">
        <f t="shared" si="54"/>
        <v>51.069312896400525</v>
      </c>
      <c r="K161" s="117">
        <f t="shared" si="54"/>
        <v>50.267547219046051</v>
      </c>
      <c r="L161" s="117">
        <f t="shared" si="54"/>
        <v>54.066412045563602</v>
      </c>
      <c r="M161" s="117">
        <f t="shared" si="54"/>
        <v>40.696607895686078</v>
      </c>
      <c r="N161" s="117">
        <f t="shared" si="54"/>
        <v>31.909265674877005</v>
      </c>
      <c r="O161" s="117">
        <f t="shared" si="54"/>
        <v>22.491416609224412</v>
      </c>
      <c r="P161" s="117">
        <f t="shared" si="54"/>
        <v>17.432140284860651</v>
      </c>
      <c r="Q161" s="117">
        <f t="shared" si="54"/>
        <v>7.6805273993430072</v>
      </c>
      <c r="R161" s="117">
        <f t="shared" ref="R161:V161" si="55">R162+R164+R166+R175</f>
        <v>6.1669337886241333</v>
      </c>
      <c r="S161" s="117">
        <f t="shared" si="55"/>
        <v>7.4122160289988237</v>
      </c>
      <c r="T161" s="117">
        <f t="shared" si="55"/>
        <v>10.484615831489092</v>
      </c>
      <c r="U161" s="117">
        <f t="shared" si="55"/>
        <v>12.354349701054458</v>
      </c>
      <c r="V161" s="117">
        <f t="shared" si="55"/>
        <v>5.2691657433961137</v>
      </c>
      <c r="W161" s="117">
        <f t="shared" ref="W161" si="56">W162+W164+W166+W175</f>
        <v>22.665070744022476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28.541538553502519</v>
      </c>
      <c r="C162" s="122">
        <f t="shared" si="57"/>
        <v>34.92672440752353</v>
      </c>
      <c r="D162" s="122">
        <f t="shared" si="57"/>
        <v>36.578041425193106</v>
      </c>
      <c r="E162" s="122">
        <f t="shared" si="57"/>
        <v>36.065253043333954</v>
      </c>
      <c r="F162" s="122">
        <f t="shared" si="57"/>
        <v>39.634718445080338</v>
      </c>
      <c r="G162" s="122">
        <f t="shared" si="57"/>
        <v>42.428458139829218</v>
      </c>
      <c r="H162" s="122">
        <f t="shared" si="57"/>
        <v>38.623118381354089</v>
      </c>
      <c r="I162" s="122">
        <f t="shared" si="57"/>
        <v>32.719585316383188</v>
      </c>
      <c r="J162" s="122">
        <f t="shared" si="57"/>
        <v>38.920270512598186</v>
      </c>
      <c r="K162" s="122">
        <f t="shared" si="57"/>
        <v>38.802673768694198</v>
      </c>
      <c r="L162" s="122">
        <f t="shared" si="57"/>
        <v>43.100211836047784</v>
      </c>
      <c r="M162" s="122">
        <f t="shared" si="57"/>
        <v>31.487773792801189</v>
      </c>
      <c r="N162" s="122">
        <f t="shared" si="57"/>
        <v>24.504829882574892</v>
      </c>
      <c r="O162" s="122">
        <f t="shared" si="57"/>
        <v>17.346255664621204</v>
      </c>
      <c r="P162" s="122">
        <f t="shared" si="57"/>
        <v>13.815184434752155</v>
      </c>
      <c r="Q162" s="122">
        <f t="shared" si="57"/>
        <v>5.0903998657158391</v>
      </c>
      <c r="R162" s="122">
        <f t="shared" si="57"/>
        <v>4.0249001391764354</v>
      </c>
      <c r="S162" s="122">
        <f t="shared" si="57"/>
        <v>5.5278008822061997</v>
      </c>
      <c r="T162" s="122">
        <f t="shared" si="57"/>
        <v>8.5773986624668144</v>
      </c>
      <c r="U162" s="122">
        <f t="shared" si="57"/>
        <v>10.217721364500463</v>
      </c>
      <c r="V162" s="122">
        <f t="shared" si="57"/>
        <v>2.5322833930793252</v>
      </c>
      <c r="W162" s="122">
        <f t="shared" si="57"/>
        <v>19.010286882926927</v>
      </c>
      <c r="DA162" s="130" t="s">
        <v>1722</v>
      </c>
    </row>
    <row r="163" spans="1:105" ht="12" customHeight="1" x14ac:dyDescent="0.25">
      <c r="A163" s="97" t="s">
        <v>53</v>
      </c>
      <c r="B163" s="33">
        <v>28.541538553502519</v>
      </c>
      <c r="C163" s="33">
        <v>34.92672440752353</v>
      </c>
      <c r="D163" s="33">
        <v>36.578041425193106</v>
      </c>
      <c r="E163" s="33">
        <v>36.065253043333954</v>
      </c>
      <c r="F163" s="33">
        <v>39.634718445080338</v>
      </c>
      <c r="G163" s="33">
        <v>42.428458139829218</v>
      </c>
      <c r="H163" s="33">
        <v>38.623118381354089</v>
      </c>
      <c r="I163" s="33">
        <v>32.719585316383188</v>
      </c>
      <c r="J163" s="33">
        <v>38.920270512598186</v>
      </c>
      <c r="K163" s="33">
        <v>38.802673768694198</v>
      </c>
      <c r="L163" s="33">
        <v>43.100211836047784</v>
      </c>
      <c r="M163" s="33">
        <v>31.487773792801189</v>
      </c>
      <c r="N163" s="33">
        <v>24.504829882574892</v>
      </c>
      <c r="O163" s="33">
        <v>17.346255664621204</v>
      </c>
      <c r="P163" s="33">
        <v>13.815184434752155</v>
      </c>
      <c r="Q163" s="33">
        <v>5.0903998657158391</v>
      </c>
      <c r="R163" s="33">
        <v>4.0249001391764354</v>
      </c>
      <c r="S163" s="33">
        <v>5.5278008822061997</v>
      </c>
      <c r="T163" s="33">
        <v>8.5773986624668144</v>
      </c>
      <c r="U163" s="33">
        <v>10.217721364500463</v>
      </c>
      <c r="V163" s="33">
        <v>2.5322833930793252</v>
      </c>
      <c r="W163" s="33">
        <v>19.010286882926927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1.1540923893020041</v>
      </c>
      <c r="C164" s="122">
        <f t="shared" si="58"/>
        <v>1.0369329366667495</v>
      </c>
      <c r="D164" s="122">
        <f t="shared" si="58"/>
        <v>0.95568898335008412</v>
      </c>
      <c r="E164" s="122">
        <f t="shared" si="58"/>
        <v>1.9462980227339377</v>
      </c>
      <c r="F164" s="122">
        <f t="shared" si="58"/>
        <v>0.73534555674772806</v>
      </c>
      <c r="G164" s="122">
        <f t="shared" si="58"/>
        <v>0.81436526455264224</v>
      </c>
      <c r="H164" s="122">
        <f t="shared" si="58"/>
        <v>1.0018219341965258</v>
      </c>
      <c r="I164" s="122">
        <f t="shared" si="58"/>
        <v>1.112698316425375</v>
      </c>
      <c r="J164" s="122">
        <f t="shared" si="58"/>
        <v>1.1709286578474847</v>
      </c>
      <c r="K164" s="122">
        <f t="shared" si="58"/>
        <v>1.143650503791027</v>
      </c>
      <c r="L164" s="122">
        <f t="shared" si="58"/>
        <v>1.3749830977006516</v>
      </c>
      <c r="M164" s="122">
        <f t="shared" si="58"/>
        <v>1.61538851477254</v>
      </c>
      <c r="N164" s="122">
        <f t="shared" si="58"/>
        <v>1.4172318388430682</v>
      </c>
      <c r="O164" s="122">
        <f t="shared" si="58"/>
        <v>0.86478330562970307</v>
      </c>
      <c r="P164" s="122">
        <f t="shared" si="58"/>
        <v>0.57738335065687174</v>
      </c>
      <c r="Q164" s="122">
        <f t="shared" si="58"/>
        <v>0.72531091501248468</v>
      </c>
      <c r="R164" s="122">
        <f t="shared" si="58"/>
        <v>0.48766208777069286</v>
      </c>
      <c r="S164" s="122">
        <f t="shared" si="58"/>
        <v>0.43464876942205982</v>
      </c>
      <c r="T164" s="122">
        <f t="shared" si="58"/>
        <v>0.37863998985820752</v>
      </c>
      <c r="U164" s="122">
        <f t="shared" si="58"/>
        <v>0.37129874295692317</v>
      </c>
      <c r="V164" s="122">
        <f t="shared" si="58"/>
        <v>0.46867232018049865</v>
      </c>
      <c r="W164" s="122">
        <f t="shared" si="58"/>
        <v>0.67621257213290775</v>
      </c>
      <c r="DA164" s="130" t="s">
        <v>1724</v>
      </c>
    </row>
    <row r="165" spans="1:105" ht="12" customHeight="1" x14ac:dyDescent="0.25">
      <c r="A165" s="97" t="s">
        <v>53</v>
      </c>
      <c r="B165" s="98">
        <v>1.1540923893020041</v>
      </c>
      <c r="C165" s="98">
        <v>1.0369329366667495</v>
      </c>
      <c r="D165" s="98">
        <v>0.95568898335008412</v>
      </c>
      <c r="E165" s="98">
        <v>1.9462980227339377</v>
      </c>
      <c r="F165" s="98">
        <v>0.73534555674772806</v>
      </c>
      <c r="G165" s="98">
        <v>0.81436526455264224</v>
      </c>
      <c r="H165" s="98">
        <v>1.0018219341965258</v>
      </c>
      <c r="I165" s="98">
        <v>1.112698316425375</v>
      </c>
      <c r="J165" s="98">
        <v>1.1709286578474847</v>
      </c>
      <c r="K165" s="98">
        <v>1.143650503791027</v>
      </c>
      <c r="L165" s="98">
        <v>1.3749830977006516</v>
      </c>
      <c r="M165" s="98">
        <v>1.61538851477254</v>
      </c>
      <c r="N165" s="98">
        <v>1.4172318388430682</v>
      </c>
      <c r="O165" s="98">
        <v>0.86478330562970307</v>
      </c>
      <c r="P165" s="98">
        <v>0.57738335065687174</v>
      </c>
      <c r="Q165" s="98">
        <v>0.72531091501248468</v>
      </c>
      <c r="R165" s="98">
        <v>0.48766208777069286</v>
      </c>
      <c r="S165" s="98">
        <v>0.43464876942205982</v>
      </c>
      <c r="T165" s="98">
        <v>0.37863998985820752</v>
      </c>
      <c r="U165" s="98">
        <v>0.37129874295692317</v>
      </c>
      <c r="V165" s="98">
        <v>0.46867232018049865</v>
      </c>
      <c r="W165" s="98">
        <v>0.67621257213290775</v>
      </c>
      <c r="DA165" s="63" t="s">
        <v>1725</v>
      </c>
    </row>
    <row r="166" spans="1:105" ht="12" customHeight="1" x14ac:dyDescent="0.25">
      <c r="A166" s="121" t="s">
        <v>55</v>
      </c>
      <c r="B166" s="122">
        <v>5.4789023705740707</v>
      </c>
      <c r="C166" s="122">
        <v>5.2569003764202327</v>
      </c>
      <c r="D166" s="122">
        <v>5.666744633644762</v>
      </c>
      <c r="E166" s="122">
        <v>4.8543856808608918</v>
      </c>
      <c r="F166" s="122">
        <v>5.5934768903255137</v>
      </c>
      <c r="G166" s="122">
        <v>5.7179416088511408</v>
      </c>
      <c r="H166" s="122">
        <v>5.9113885898242424</v>
      </c>
      <c r="I166" s="122">
        <v>5.6950102094083546</v>
      </c>
      <c r="J166" s="122">
        <v>5.935079322548324</v>
      </c>
      <c r="K166" s="122">
        <v>5.5076900611594724</v>
      </c>
      <c r="L166" s="122">
        <v>5.2434245337293115</v>
      </c>
      <c r="M166" s="122">
        <v>4.2133638407839547</v>
      </c>
      <c r="N166" s="122">
        <v>3.3780519931527917</v>
      </c>
      <c r="O166" s="122">
        <v>2.4175042663575308</v>
      </c>
      <c r="P166" s="122">
        <v>1.7534327192889716</v>
      </c>
      <c r="Q166" s="122">
        <v>1.0780650667603293</v>
      </c>
      <c r="R166" s="122">
        <v>0.95247549268524134</v>
      </c>
      <c r="S166" s="122">
        <v>0.84396959648269942</v>
      </c>
      <c r="T166" s="122">
        <v>0.8984125787424182</v>
      </c>
      <c r="U166" s="122">
        <v>1.035513851305498</v>
      </c>
      <c r="V166" s="122">
        <v>1.342829649811313</v>
      </c>
      <c r="W166" s="122">
        <v>1.7783526689727451</v>
      </c>
      <c r="DA166" s="130" t="s">
        <v>1726</v>
      </c>
    </row>
    <row r="167" spans="1:105" ht="12" customHeight="1" x14ac:dyDescent="0.25">
      <c r="A167" s="97" t="s">
        <v>124</v>
      </c>
      <c r="B167" s="98">
        <v>0.23204599025475797</v>
      </c>
      <c r="C167" s="98">
        <v>0.24737279490243147</v>
      </c>
      <c r="D167" s="98">
        <v>0.2489713563483463</v>
      </c>
      <c r="E167" s="98">
        <v>0.27113751938945718</v>
      </c>
      <c r="F167" s="98">
        <v>0.27873278975255938</v>
      </c>
      <c r="G167" s="98">
        <v>0.27683546542562132</v>
      </c>
      <c r="H167" s="98">
        <v>0.28508085729226135</v>
      </c>
      <c r="I167" s="98">
        <v>0.28025203604856813</v>
      </c>
      <c r="J167" s="98">
        <v>0.31004668823388143</v>
      </c>
      <c r="K167" s="98">
        <v>0.32435802956914345</v>
      </c>
      <c r="L167" s="98">
        <v>0.28141209174883125</v>
      </c>
      <c r="M167" s="98">
        <v>0.2093156103755491</v>
      </c>
      <c r="N167" s="98">
        <v>0.16076973617874218</v>
      </c>
      <c r="O167" s="98">
        <v>0.11755205873741136</v>
      </c>
      <c r="P167" s="98">
        <v>7.8424129651468277E-2</v>
      </c>
      <c r="Q167" s="98">
        <v>4.7239924804448212E-2</v>
      </c>
      <c r="R167" s="98">
        <v>4.2573423053626276E-2</v>
      </c>
      <c r="S167" s="98">
        <v>3.2443222442023779E-2</v>
      </c>
      <c r="T167" s="98">
        <v>2.8682887616406156E-2</v>
      </c>
      <c r="U167" s="98">
        <v>3.177246187116551E-2</v>
      </c>
      <c r="V167" s="98">
        <v>3.642324464794091E-2</v>
      </c>
      <c r="W167" s="98">
        <v>4.4030092840495166E-2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5.1879064249791513</v>
      </c>
      <c r="C171" s="101">
        <v>4.9461434007482898</v>
      </c>
      <c r="D171" s="101">
        <v>5.3413894359176357</v>
      </c>
      <c r="E171" s="101">
        <v>4.502012846306843</v>
      </c>
      <c r="F171" s="101">
        <v>5.2115837182580522</v>
      </c>
      <c r="G171" s="101">
        <v>5.3254867531840535</v>
      </c>
      <c r="H171" s="101">
        <v>5.4923714942066084</v>
      </c>
      <c r="I171" s="101">
        <v>5.2496377148899631</v>
      </c>
      <c r="J171" s="101">
        <v>5.4185841699997921</v>
      </c>
      <c r="K171" s="101">
        <v>4.9597659189042247</v>
      </c>
      <c r="L171" s="101">
        <v>4.723755335547617</v>
      </c>
      <c r="M171" s="101">
        <v>3.7864240560321489</v>
      </c>
      <c r="N171" s="101">
        <v>3.0162273107772779</v>
      </c>
      <c r="O171" s="101">
        <v>2.1348711738410207</v>
      </c>
      <c r="P171" s="101">
        <v>1.5405887359024455</v>
      </c>
      <c r="Q171" s="101">
        <v>0.94098041590799752</v>
      </c>
      <c r="R171" s="101">
        <v>0.82262953278578732</v>
      </c>
      <c r="S171" s="101">
        <v>0.72445262750365103</v>
      </c>
      <c r="T171" s="101">
        <v>0.75312469626253942</v>
      </c>
      <c r="U171" s="101">
        <v>0.85238909558099141</v>
      </c>
      <c r="V171" s="101">
        <v>1.1200265808526966</v>
      </c>
      <c r="W171" s="101">
        <v>1.4830271237828414</v>
      </c>
      <c r="DA171" s="131" t="s">
        <v>1731</v>
      </c>
    </row>
    <row r="172" spans="1:105" ht="12" customHeight="1" x14ac:dyDescent="0.25">
      <c r="A172" s="107" t="s">
        <v>121</v>
      </c>
      <c r="B172" s="104">
        <v>5.8949955340162168E-2</v>
      </c>
      <c r="C172" s="104">
        <v>6.3384180769511037E-2</v>
      </c>
      <c r="D172" s="104">
        <v>7.6383841378779738E-2</v>
      </c>
      <c r="E172" s="104">
        <v>8.123531516459126E-2</v>
      </c>
      <c r="F172" s="104">
        <v>0.10316038231490193</v>
      </c>
      <c r="G172" s="104">
        <v>0.11561939024146528</v>
      </c>
      <c r="H172" s="104">
        <v>0.13393623832537332</v>
      </c>
      <c r="I172" s="104">
        <v>0.16512045846982276</v>
      </c>
      <c r="J172" s="104">
        <v>0.206448464314651</v>
      </c>
      <c r="K172" s="104">
        <v>0.22356611268610399</v>
      </c>
      <c r="L172" s="104">
        <v>0.23825710643286319</v>
      </c>
      <c r="M172" s="104">
        <v>0.21762417437625675</v>
      </c>
      <c r="N172" s="104">
        <v>0.20105494619677167</v>
      </c>
      <c r="O172" s="104">
        <v>0.16508103377909877</v>
      </c>
      <c r="P172" s="104">
        <v>0.13441985373505783</v>
      </c>
      <c r="Q172" s="104">
        <v>8.9844726047883683E-2</v>
      </c>
      <c r="R172" s="104">
        <v>8.7272536845827656E-2</v>
      </c>
      <c r="S172" s="104">
        <v>8.7073746537024654E-2</v>
      </c>
      <c r="T172" s="104">
        <v>0.1166049948634726</v>
      </c>
      <c r="U172" s="104">
        <v>0.15135229385334106</v>
      </c>
      <c r="V172" s="104">
        <v>0.18637982431067557</v>
      </c>
      <c r="W172" s="104">
        <v>0.25129545234940859</v>
      </c>
      <c r="DA172" s="132" t="s">
        <v>1732</v>
      </c>
    </row>
    <row r="173" spans="1:105" ht="12" customHeight="1" x14ac:dyDescent="0.25">
      <c r="A173" s="108" t="s">
        <v>53</v>
      </c>
      <c r="B173" s="98">
        <v>2.4859228825875906E-2</v>
      </c>
      <c r="C173" s="98">
        <v>2.5406567790236808E-2</v>
      </c>
      <c r="D173" s="98">
        <v>3.1963564897263125E-2</v>
      </c>
      <c r="E173" s="98">
        <v>2.9518876846612512E-2</v>
      </c>
      <c r="F173" s="98">
        <v>4.1390418684343247E-2</v>
      </c>
      <c r="G173" s="98">
        <v>4.6093666002589261E-2</v>
      </c>
      <c r="H173" s="98">
        <v>5.3474934880258243E-2</v>
      </c>
      <c r="I173" s="98">
        <v>6.4756416573556727E-2</v>
      </c>
      <c r="J173" s="98">
        <v>8.183615668017051E-2</v>
      </c>
      <c r="K173" s="98">
        <v>8.3834792739297101E-2</v>
      </c>
      <c r="L173" s="98">
        <v>8.9888819287642044E-2</v>
      </c>
      <c r="M173" s="98">
        <v>8.5263686487197579E-2</v>
      </c>
      <c r="N173" s="98">
        <v>7.8133608559601941E-2</v>
      </c>
      <c r="O173" s="98">
        <v>6.1885232584176081E-2</v>
      </c>
      <c r="P173" s="98">
        <v>5.1915540796138332E-2</v>
      </c>
      <c r="Q173" s="98">
        <v>3.6913419419779513E-2</v>
      </c>
      <c r="R173" s="98">
        <v>3.4317899978348297E-2</v>
      </c>
      <c r="S173" s="98">
        <v>3.2877740511345226E-2</v>
      </c>
      <c r="T173" s="98">
        <v>4.3873273875310509E-2</v>
      </c>
      <c r="U173" s="98">
        <v>5.6829295567045759E-2</v>
      </c>
      <c r="V173" s="98">
        <v>6.1364800988751758E-2</v>
      </c>
      <c r="W173" s="98">
        <v>9.1642670783527336E-2</v>
      </c>
      <c r="DA173" s="63" t="s">
        <v>1733</v>
      </c>
    </row>
    <row r="174" spans="1:105" ht="12" customHeight="1" x14ac:dyDescent="0.25">
      <c r="A174" s="115" t="s">
        <v>52</v>
      </c>
      <c r="B174" s="33">
        <v>3.4090726514286261E-2</v>
      </c>
      <c r="C174" s="33">
        <v>3.7977612979274232E-2</v>
      </c>
      <c r="D174" s="33">
        <v>4.4420276481516613E-2</v>
      </c>
      <c r="E174" s="33">
        <v>5.1716438317978751E-2</v>
      </c>
      <c r="F174" s="33">
        <v>6.1769963630558693E-2</v>
      </c>
      <c r="G174" s="33">
        <v>6.9525724238876027E-2</v>
      </c>
      <c r="H174" s="33">
        <v>8.0461303445115095E-2</v>
      </c>
      <c r="I174" s="33">
        <v>0.10036404189626603</v>
      </c>
      <c r="J174" s="33">
        <v>0.12461230763448049</v>
      </c>
      <c r="K174" s="33">
        <v>0.13973131994680688</v>
      </c>
      <c r="L174" s="33">
        <v>0.14836828714522116</v>
      </c>
      <c r="M174" s="33">
        <v>0.13236048788905916</v>
      </c>
      <c r="N174" s="33">
        <v>0.12292133763716971</v>
      </c>
      <c r="O174" s="33">
        <v>0.10319580119492269</v>
      </c>
      <c r="P174" s="33">
        <v>8.2504312938919494E-2</v>
      </c>
      <c r="Q174" s="33">
        <v>5.2931306628104177E-2</v>
      </c>
      <c r="R174" s="33">
        <v>5.2954636867479359E-2</v>
      </c>
      <c r="S174" s="33">
        <v>5.4196006025679422E-2</v>
      </c>
      <c r="T174" s="33">
        <v>7.2731720988162094E-2</v>
      </c>
      <c r="U174" s="33">
        <v>9.4522998286295304E-2</v>
      </c>
      <c r="V174" s="33">
        <v>0.12501502332192382</v>
      </c>
      <c r="W174" s="33">
        <v>0.15965278156588125</v>
      </c>
      <c r="DA174" s="60" t="s">
        <v>1734</v>
      </c>
    </row>
    <row r="175" spans="1:105" ht="12" customHeight="1" x14ac:dyDescent="0.25">
      <c r="A175" s="121" t="s">
        <v>54</v>
      </c>
      <c r="B175" s="122">
        <v>4.6474163827126693</v>
      </c>
      <c r="C175" s="122">
        <v>4.4746263770043555</v>
      </c>
      <c r="D175" s="122">
        <v>4.8533300417388112</v>
      </c>
      <c r="E175" s="122">
        <v>4.3119689405253077</v>
      </c>
      <c r="F175" s="122">
        <v>4.7594443489240605</v>
      </c>
      <c r="G175" s="122">
        <v>4.8569367223975997</v>
      </c>
      <c r="H175" s="122">
        <v>4.9834042301942603</v>
      </c>
      <c r="I175" s="122">
        <v>4.7517836099398565</v>
      </c>
      <c r="J175" s="122">
        <v>5.0430344034065291</v>
      </c>
      <c r="K175" s="122">
        <v>4.8135328854013508</v>
      </c>
      <c r="L175" s="122">
        <v>4.3477925780858566</v>
      </c>
      <c r="M175" s="122">
        <v>3.3800817473283939</v>
      </c>
      <c r="N175" s="122">
        <v>2.6091519603062521</v>
      </c>
      <c r="O175" s="122">
        <v>1.8628733726159745</v>
      </c>
      <c r="P175" s="122">
        <v>1.2861397801626513</v>
      </c>
      <c r="Q175" s="122">
        <v>0.78675155185435408</v>
      </c>
      <c r="R175" s="122">
        <v>0.70189606899176327</v>
      </c>
      <c r="S175" s="122">
        <v>0.60579678088786482</v>
      </c>
      <c r="T175" s="122">
        <v>0.63016460042165279</v>
      </c>
      <c r="U175" s="122">
        <v>0.72981574229157276</v>
      </c>
      <c r="V175" s="122">
        <v>0.92538038032497649</v>
      </c>
      <c r="W175" s="122">
        <v>1.2002186199898977</v>
      </c>
      <c r="DA175" s="130" t="s">
        <v>1735</v>
      </c>
    </row>
    <row r="176" spans="1:105" ht="12" customHeight="1" x14ac:dyDescent="0.25">
      <c r="A176" s="97" t="s">
        <v>50</v>
      </c>
      <c r="B176" s="98">
        <v>1.4057905013518577</v>
      </c>
      <c r="C176" s="98">
        <v>1.8040686665751031</v>
      </c>
      <c r="D176" s="98">
        <v>1.6793020236201657</v>
      </c>
      <c r="E176" s="98">
        <v>2.0776217198313294</v>
      </c>
      <c r="F176" s="98">
        <v>2.0305978047109048</v>
      </c>
      <c r="G176" s="98">
        <v>2.0753291653242614</v>
      </c>
      <c r="H176" s="98">
        <v>2.1042801979764523</v>
      </c>
      <c r="I176" s="98">
        <v>2.2814270654172208</v>
      </c>
      <c r="J176" s="98">
        <v>2.3639194069511587</v>
      </c>
      <c r="K176" s="98">
        <v>2.7135554935565827</v>
      </c>
      <c r="L176" s="98">
        <v>2.3515931500617318</v>
      </c>
      <c r="M176" s="98">
        <v>1.7738423199654934</v>
      </c>
      <c r="N176" s="98">
        <v>1.3634458054567753</v>
      </c>
      <c r="O176" s="98">
        <v>1.0103167025839688</v>
      </c>
      <c r="P176" s="98">
        <v>0.67257134253706674</v>
      </c>
      <c r="Q176" s="98">
        <v>0.40461176275260402</v>
      </c>
      <c r="R176" s="98">
        <v>0.34723382851103957</v>
      </c>
      <c r="S176" s="98">
        <v>0.27759371775671704</v>
      </c>
      <c r="T176" s="98">
        <v>0.2661964692373695</v>
      </c>
      <c r="U176" s="98">
        <v>0.31215958099246949</v>
      </c>
      <c r="V176" s="98">
        <v>0.37071108607492237</v>
      </c>
      <c r="W176" s="98">
        <v>0.45587327638762043</v>
      </c>
      <c r="DA176" s="63" t="s">
        <v>1736</v>
      </c>
    </row>
    <row r="177" spans="1:105" ht="12" customHeight="1" x14ac:dyDescent="0.25">
      <c r="A177" s="109" t="s">
        <v>120</v>
      </c>
      <c r="B177" s="33">
        <v>3.2416258813608119</v>
      </c>
      <c r="C177" s="33">
        <v>2.6705577104292519</v>
      </c>
      <c r="D177" s="33">
        <v>3.1740280181186455</v>
      </c>
      <c r="E177" s="33">
        <v>2.2343472206939787</v>
      </c>
      <c r="F177" s="33">
        <v>2.7288465442131558</v>
      </c>
      <c r="G177" s="33">
        <v>2.7816075570733383</v>
      </c>
      <c r="H177" s="33">
        <v>2.8791240322178084</v>
      </c>
      <c r="I177" s="33">
        <v>2.4703565445226361</v>
      </c>
      <c r="J177" s="33">
        <v>2.6791149964553704</v>
      </c>
      <c r="K177" s="33">
        <v>2.0999773918447677</v>
      </c>
      <c r="L177" s="33">
        <v>1.9961994280241253</v>
      </c>
      <c r="M177" s="33">
        <v>1.6062394273629006</v>
      </c>
      <c r="N177" s="33">
        <v>1.2457061548494768</v>
      </c>
      <c r="O177" s="33">
        <v>0.85255667003200564</v>
      </c>
      <c r="P177" s="33">
        <v>0.61356843762558444</v>
      </c>
      <c r="Q177" s="33">
        <v>0.38213978910175006</v>
      </c>
      <c r="R177" s="33">
        <v>0.3546622404807237</v>
      </c>
      <c r="S177" s="33">
        <v>0.32820306313114778</v>
      </c>
      <c r="T177" s="33">
        <v>0.36396813118428323</v>
      </c>
      <c r="U177" s="33">
        <v>0.41765616129910321</v>
      </c>
      <c r="V177" s="33">
        <v>0.55466929425005418</v>
      </c>
      <c r="W177" s="33">
        <v>0.74434534360227711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6.9945640835407268</v>
      </c>
      <c r="C3" s="117">
        <f t="shared" si="0"/>
        <v>4.14644826497228</v>
      </c>
      <c r="D3" s="117">
        <f t="shared" si="0"/>
        <v>5.490673559859486</v>
      </c>
      <c r="E3" s="117">
        <f t="shared" si="0"/>
        <v>6.9511910003939787</v>
      </c>
      <c r="F3" s="117">
        <f t="shared" si="0"/>
        <v>5.2248514479827941</v>
      </c>
      <c r="G3" s="117">
        <f t="shared" si="0"/>
        <v>7.0686595631153342</v>
      </c>
      <c r="H3" s="117">
        <f t="shared" si="0"/>
        <v>5.3873404235164708</v>
      </c>
      <c r="I3" s="117">
        <f t="shared" si="0"/>
        <v>2.9835361075567421</v>
      </c>
      <c r="J3" s="117">
        <f t="shared" si="0"/>
        <v>3.0543714549002332</v>
      </c>
      <c r="K3" s="117">
        <f t="shared" si="0"/>
        <v>2.4828791367409355</v>
      </c>
      <c r="L3" s="117">
        <f t="shared" si="0"/>
        <v>4.3675319225752434</v>
      </c>
      <c r="M3" s="117">
        <f t="shared" si="0"/>
        <v>3.4285477209895321</v>
      </c>
      <c r="N3" s="117">
        <f t="shared" si="0"/>
        <v>3.0824512335534529</v>
      </c>
      <c r="O3" s="117">
        <f t="shared" si="0"/>
        <v>3.9911937479294615</v>
      </c>
      <c r="P3" s="117">
        <f t="shared" si="0"/>
        <v>2.8745450464657831</v>
      </c>
      <c r="Q3" s="117">
        <f t="shared" si="0"/>
        <v>2.6628394241944959</v>
      </c>
      <c r="R3" s="117">
        <f t="shared" ref="R3:V3" si="1">R4+R7+R9+R19</f>
        <v>2.4851137812221715</v>
      </c>
      <c r="S3" s="117">
        <f t="shared" si="1"/>
        <v>3.0001308981770882</v>
      </c>
      <c r="T3" s="117">
        <f t="shared" si="1"/>
        <v>2.2743129542979017</v>
      </c>
      <c r="U3" s="117">
        <f t="shared" si="1"/>
        <v>2.3720260657705023</v>
      </c>
      <c r="V3" s="117">
        <f t="shared" si="1"/>
        <v>2.0404508927730638</v>
      </c>
      <c r="W3" s="117">
        <f t="shared" ref="W3" si="2">W4+W7+W9+W19</f>
        <v>1.5472591130867699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5.5420036677991087</v>
      </c>
      <c r="C4" s="122">
        <f t="shared" si="3"/>
        <v>2.9256173951865452</v>
      </c>
      <c r="D4" s="122">
        <f t="shared" si="3"/>
        <v>4.1642949755522798</v>
      </c>
      <c r="E4" s="122">
        <f t="shared" si="3"/>
        <v>5.6047075221711919</v>
      </c>
      <c r="F4" s="122">
        <f t="shared" si="3"/>
        <v>3.9507611732475403</v>
      </c>
      <c r="G4" s="122">
        <f t="shared" si="3"/>
        <v>5.6979592458255661</v>
      </c>
      <c r="H4" s="122">
        <f t="shared" si="3"/>
        <v>4.1509331695452012</v>
      </c>
      <c r="I4" s="122">
        <f t="shared" si="3"/>
        <v>2.0683324890710706</v>
      </c>
      <c r="J4" s="122">
        <f t="shared" si="3"/>
        <v>2.1852301329091421</v>
      </c>
      <c r="K4" s="122">
        <f t="shared" si="3"/>
        <v>1.7342195151464899</v>
      </c>
      <c r="L4" s="122">
        <f t="shared" si="3"/>
        <v>3.5512098230511175</v>
      </c>
      <c r="M4" s="122">
        <f t="shared" si="3"/>
        <v>2.5957641157652311</v>
      </c>
      <c r="N4" s="122">
        <f t="shared" si="3"/>
        <v>2.2307844423680985</v>
      </c>
      <c r="O4" s="122">
        <f t="shared" si="3"/>
        <v>3.1949738633407061</v>
      </c>
      <c r="P4" s="122">
        <f t="shared" si="3"/>
        <v>2.1682066024606317</v>
      </c>
      <c r="Q4" s="122">
        <f t="shared" si="3"/>
        <v>1.9289075636106994</v>
      </c>
      <c r="R4" s="122">
        <f t="shared" ref="R4:V4" si="4">SUM(R5:R6)</f>
        <v>1.8434964909789542</v>
      </c>
      <c r="S4" s="122">
        <f t="shared" si="4"/>
        <v>2.2845946729292361</v>
      </c>
      <c r="T4" s="122">
        <f t="shared" si="4"/>
        <v>1.6074650604847007</v>
      </c>
      <c r="U4" s="122">
        <f t="shared" si="4"/>
        <v>1.789802022248286</v>
      </c>
      <c r="V4" s="122">
        <f t="shared" si="4"/>
        <v>1.5420652869382949</v>
      </c>
      <c r="W4" s="122">
        <f t="shared" ref="W4" si="5">SUM(W5:W6)</f>
        <v>1.1303066690371513</v>
      </c>
      <c r="DA4" s="130" t="s">
        <v>1740</v>
      </c>
    </row>
    <row r="5" spans="1:105" ht="12" customHeight="1" x14ac:dyDescent="0.25">
      <c r="A5" s="97" t="s">
        <v>51</v>
      </c>
      <c r="B5" s="98">
        <v>5.4886415575135512</v>
      </c>
      <c r="C5" s="98">
        <v>2.8976687120814293</v>
      </c>
      <c r="D5" s="98">
        <v>4.124467478792524</v>
      </c>
      <c r="E5" s="98">
        <v>5.5542168093754984</v>
      </c>
      <c r="F5" s="98">
        <v>3.9136401215828873</v>
      </c>
      <c r="G5" s="98">
        <v>5.6455987827808345</v>
      </c>
      <c r="H5" s="98">
        <v>4.1142168052447143</v>
      </c>
      <c r="I5" s="98">
        <v>2.0506804928968938</v>
      </c>
      <c r="J5" s="98">
        <v>2.1668042216375341</v>
      </c>
      <c r="K5" s="98">
        <v>1.7197515390327787</v>
      </c>
      <c r="L5" s="98">
        <v>3.5226967134096663</v>
      </c>
      <c r="M5" s="98">
        <v>2.5751622428329672</v>
      </c>
      <c r="N5" s="98">
        <v>2.213336564023106</v>
      </c>
      <c r="O5" s="98">
        <v>3.1703010198854384</v>
      </c>
      <c r="P5" s="98">
        <v>2.1515609579060362</v>
      </c>
      <c r="Q5" s="98">
        <v>1.9141234652889794</v>
      </c>
      <c r="R5" s="98">
        <v>1.8292642463638791</v>
      </c>
      <c r="S5" s="98">
        <v>2.2671887166542808</v>
      </c>
      <c r="T5" s="98">
        <v>1.5952571889755265</v>
      </c>
      <c r="U5" s="98">
        <v>1.7761466736095028</v>
      </c>
      <c r="V5" s="98">
        <v>1.530306078812478</v>
      </c>
      <c r="W5" s="98">
        <v>1.1217048675412609</v>
      </c>
      <c r="DA5" s="63" t="s">
        <v>1741</v>
      </c>
    </row>
    <row r="6" spans="1:105" ht="12" customHeight="1" x14ac:dyDescent="0.25">
      <c r="A6" s="97" t="s">
        <v>53</v>
      </c>
      <c r="B6" s="98">
        <v>5.3362110285557859E-2</v>
      </c>
      <c r="C6" s="98">
        <v>2.7948683105115973E-2</v>
      </c>
      <c r="D6" s="98">
        <v>3.9827496759755721E-2</v>
      </c>
      <c r="E6" s="98">
        <v>5.0490712795693483E-2</v>
      </c>
      <c r="F6" s="98">
        <v>3.7121051664652793E-2</v>
      </c>
      <c r="G6" s="98">
        <v>5.236046304473168E-2</v>
      </c>
      <c r="H6" s="98">
        <v>3.6716364300486429E-2</v>
      </c>
      <c r="I6" s="98">
        <v>1.7651996174176905E-2</v>
      </c>
      <c r="J6" s="98">
        <v>1.8425911271608017E-2</v>
      </c>
      <c r="K6" s="98">
        <v>1.4467976113711305E-2</v>
      </c>
      <c r="L6" s="98">
        <v>2.8513109641451401E-2</v>
      </c>
      <c r="M6" s="98">
        <v>2.0601872932263975E-2</v>
      </c>
      <c r="N6" s="98">
        <v>1.7447878344992361E-2</v>
      </c>
      <c r="O6" s="98">
        <v>2.4672843455267865E-2</v>
      </c>
      <c r="P6" s="98">
        <v>1.6645644554595343E-2</v>
      </c>
      <c r="Q6" s="98">
        <v>1.4784098321720108E-2</v>
      </c>
      <c r="R6" s="98">
        <v>1.4232244615075045E-2</v>
      </c>
      <c r="S6" s="98">
        <v>1.7405956274955375E-2</v>
      </c>
      <c r="T6" s="98">
        <v>1.2207871509174158E-2</v>
      </c>
      <c r="U6" s="98">
        <v>1.3655348638783244E-2</v>
      </c>
      <c r="V6" s="98">
        <v>1.1759208125816982E-2</v>
      </c>
      <c r="W6" s="98">
        <v>8.6018014958903263E-3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8.2740387174675092E-2</v>
      </c>
      <c r="C7" s="122">
        <f t="shared" si="6"/>
        <v>7.8063018750305968E-2</v>
      </c>
      <c r="D7" s="122">
        <f t="shared" si="6"/>
        <v>7.6705432733004564E-2</v>
      </c>
      <c r="E7" s="122">
        <f t="shared" si="6"/>
        <v>0.18028709314956859</v>
      </c>
      <c r="F7" s="122">
        <f t="shared" si="6"/>
        <v>8.3968179579766239E-2</v>
      </c>
      <c r="G7" s="122">
        <f t="shared" si="6"/>
        <v>0.1131671021455358</v>
      </c>
      <c r="H7" s="122">
        <f t="shared" si="6"/>
        <v>0.16129681010946206</v>
      </c>
      <c r="I7" s="122">
        <f t="shared" si="6"/>
        <v>0.1559893915817108</v>
      </c>
      <c r="J7" s="122">
        <f t="shared" si="6"/>
        <v>0.13882756822122991</v>
      </c>
      <c r="K7" s="122">
        <f t="shared" si="6"/>
        <v>0.12150269548031671</v>
      </c>
      <c r="L7" s="122">
        <f t="shared" si="6"/>
        <v>0.14152500389320993</v>
      </c>
      <c r="M7" s="122">
        <f t="shared" si="6"/>
        <v>0.20768565265759159</v>
      </c>
      <c r="N7" s="122">
        <f t="shared" si="6"/>
        <v>0.2334649992114127</v>
      </c>
      <c r="O7" s="122">
        <f t="shared" si="6"/>
        <v>0.19385059025663984</v>
      </c>
      <c r="P7" s="122">
        <f t="shared" si="6"/>
        <v>0.16838958312749402</v>
      </c>
      <c r="Q7" s="122">
        <f t="shared" si="6"/>
        <v>0.26599471516022144</v>
      </c>
      <c r="R7" s="122">
        <f t="shared" si="6"/>
        <v>0.21976256073457184</v>
      </c>
      <c r="S7" s="122">
        <f t="shared" si="6"/>
        <v>0.25934443952517722</v>
      </c>
      <c r="T7" s="122">
        <f t="shared" si="6"/>
        <v>0.24869845008214286</v>
      </c>
      <c r="U7" s="122">
        <f t="shared" si="6"/>
        <v>0.19969908413454579</v>
      </c>
      <c r="V7" s="122">
        <f t="shared" si="6"/>
        <v>0.15831475370214979</v>
      </c>
      <c r="W7" s="122">
        <f t="shared" si="6"/>
        <v>0.12717992514340951</v>
      </c>
      <c r="DA7" s="130" t="s">
        <v>1743</v>
      </c>
    </row>
    <row r="8" spans="1:105" ht="12" customHeight="1" x14ac:dyDescent="0.25">
      <c r="A8" s="97" t="s">
        <v>53</v>
      </c>
      <c r="B8" s="98">
        <v>8.2740387174675092E-2</v>
      </c>
      <c r="C8" s="98">
        <v>7.8063018750305968E-2</v>
      </c>
      <c r="D8" s="98">
        <v>7.6705432733004564E-2</v>
      </c>
      <c r="E8" s="98">
        <v>0.18028709314956859</v>
      </c>
      <c r="F8" s="98">
        <v>8.3968179579766239E-2</v>
      </c>
      <c r="G8" s="98">
        <v>0.1131671021455358</v>
      </c>
      <c r="H8" s="98">
        <v>0.16129681010946206</v>
      </c>
      <c r="I8" s="98">
        <v>0.1559893915817108</v>
      </c>
      <c r="J8" s="98">
        <v>0.13882756822122991</v>
      </c>
      <c r="K8" s="98">
        <v>0.12150269548031671</v>
      </c>
      <c r="L8" s="98">
        <v>0.14152500389320993</v>
      </c>
      <c r="M8" s="98">
        <v>0.20768565265759159</v>
      </c>
      <c r="N8" s="98">
        <v>0.2334649992114127</v>
      </c>
      <c r="O8" s="98">
        <v>0.19385059025663984</v>
      </c>
      <c r="P8" s="98">
        <v>0.16838958312749402</v>
      </c>
      <c r="Q8" s="98">
        <v>0.26599471516022144</v>
      </c>
      <c r="R8" s="98">
        <v>0.21976256073457184</v>
      </c>
      <c r="S8" s="98">
        <v>0.25934443952517722</v>
      </c>
      <c r="T8" s="98">
        <v>0.24869845008214286</v>
      </c>
      <c r="U8" s="98">
        <v>0.19969908413454579</v>
      </c>
      <c r="V8" s="98">
        <v>0.15831475370214979</v>
      </c>
      <c r="W8" s="98">
        <v>0.12717992514340951</v>
      </c>
      <c r="DA8" s="63" t="s">
        <v>1744</v>
      </c>
    </row>
    <row r="9" spans="1:105" ht="12" customHeight="1" x14ac:dyDescent="0.25">
      <c r="A9" s="121" t="s">
        <v>55</v>
      </c>
      <c r="B9" s="122">
        <v>0.7060415558976687</v>
      </c>
      <c r="C9" s="122">
        <v>0.55400967049164218</v>
      </c>
      <c r="D9" s="122">
        <v>0.62105868765368355</v>
      </c>
      <c r="E9" s="122">
        <v>0.61059174434669605</v>
      </c>
      <c r="F9" s="122">
        <v>0.59878051420603617</v>
      </c>
      <c r="G9" s="122">
        <v>0.66446287474760368</v>
      </c>
      <c r="H9" s="122">
        <v>0.56231287843936895</v>
      </c>
      <c r="I9" s="122">
        <v>0.37997423499119609</v>
      </c>
      <c r="J9" s="122">
        <v>0.36141246557294449</v>
      </c>
      <c r="K9" s="122">
        <v>0.30440333644770812</v>
      </c>
      <c r="L9" s="122">
        <v>0.36655251251199694</v>
      </c>
      <c r="M9" s="122">
        <v>0.34258949136622746</v>
      </c>
      <c r="N9" s="122">
        <v>0.34906161864487412</v>
      </c>
      <c r="O9" s="122">
        <v>0.3488188957826942</v>
      </c>
      <c r="P9" s="122">
        <v>0.31298753888215108</v>
      </c>
      <c r="Q9" s="122">
        <v>0.26303232164395141</v>
      </c>
      <c r="R9" s="122">
        <v>0.23056064589801681</v>
      </c>
      <c r="S9" s="122">
        <v>0.2671854243922715</v>
      </c>
      <c r="T9" s="122">
        <v>0.24975211010646375</v>
      </c>
      <c r="U9" s="122">
        <v>0.22212746308941983</v>
      </c>
      <c r="V9" s="122">
        <v>0.20376390372192868</v>
      </c>
      <c r="W9" s="122">
        <v>0.17242116852365549</v>
      </c>
      <c r="DA9" s="130" t="s">
        <v>1745</v>
      </c>
    </row>
    <row r="10" spans="1:105" ht="12" customHeight="1" x14ac:dyDescent="0.25">
      <c r="A10" s="97" t="s">
        <v>143</v>
      </c>
      <c r="B10" s="98">
        <v>0.20877716797279966</v>
      </c>
      <c r="C10" s="98">
        <v>0.10116767332704572</v>
      </c>
      <c r="D10" s="98">
        <v>0.14616907142321481</v>
      </c>
      <c r="E10" s="98">
        <v>0.18550943990639748</v>
      </c>
      <c r="F10" s="98">
        <v>0.13391079505288062</v>
      </c>
      <c r="G10" s="98">
        <v>0.18620818065608255</v>
      </c>
      <c r="H10" s="98">
        <v>0.15052330418813684</v>
      </c>
      <c r="I10" s="98">
        <v>8.2379911135096712E-2</v>
      </c>
      <c r="J10" s="98">
        <v>8.516733741484532E-2</v>
      </c>
      <c r="K10" s="98">
        <v>6.9626991684101677E-2</v>
      </c>
      <c r="L10" s="98">
        <v>0.13477337921945531</v>
      </c>
      <c r="M10" s="98">
        <v>0.12815919312712218</v>
      </c>
      <c r="N10" s="98">
        <v>0.14109360800846668</v>
      </c>
      <c r="O10" s="98">
        <v>0.15260121689818734</v>
      </c>
      <c r="P10" s="98">
        <v>0.13365718636798263</v>
      </c>
      <c r="Q10" s="98">
        <v>9.7168755108789764E-2</v>
      </c>
      <c r="R10" s="98">
        <v>6.6180342429709368E-2</v>
      </c>
      <c r="S10" s="98">
        <v>9.5419133958875899E-2</v>
      </c>
      <c r="T10" s="98">
        <v>9.1602994890438313E-2</v>
      </c>
      <c r="U10" s="98">
        <v>6.3278018517030937E-2</v>
      </c>
      <c r="V10" s="98">
        <v>6.2761561102062116E-2</v>
      </c>
      <c r="W10" s="98">
        <v>5.696149014778866E-2</v>
      </c>
      <c r="DA10" s="63" t="s">
        <v>1746</v>
      </c>
    </row>
    <row r="11" spans="1:105" ht="12" customHeight="1" x14ac:dyDescent="0.25">
      <c r="A11" s="97" t="s">
        <v>124</v>
      </c>
      <c r="B11" s="98">
        <v>1.8840810789829087E-2</v>
      </c>
      <c r="C11" s="98">
        <v>1.8897850391056379E-2</v>
      </c>
      <c r="D11" s="98">
        <v>1.8343485261515025E-2</v>
      </c>
      <c r="E11" s="98">
        <v>2.1131991235322802E-2</v>
      </c>
      <c r="F11" s="98">
        <v>2.0758532114286743E-2</v>
      </c>
      <c r="G11" s="98">
        <v>2.0617886302003074E-2</v>
      </c>
      <c r="H11" s="98">
        <v>1.782151679960179E-2</v>
      </c>
      <c r="I11" s="98">
        <v>1.3029364313417297E-2</v>
      </c>
      <c r="J11" s="98">
        <v>1.2718126042825595E-2</v>
      </c>
      <c r="K11" s="98">
        <v>1.1912123373907558E-2</v>
      </c>
      <c r="L11" s="98">
        <v>1.0554400758001741E-2</v>
      </c>
      <c r="M11" s="98">
        <v>8.6937411884158051E-3</v>
      </c>
      <c r="N11" s="98">
        <v>7.3146782225698131E-3</v>
      </c>
      <c r="O11" s="98">
        <v>6.8432077423864965E-3</v>
      </c>
      <c r="P11" s="98">
        <v>5.8692253365926492E-3</v>
      </c>
      <c r="Q11" s="98">
        <v>5.6270805676073253E-3</v>
      </c>
      <c r="R11" s="98">
        <v>5.5028593637930718E-3</v>
      </c>
      <c r="S11" s="98">
        <v>5.4498620246120309E-3</v>
      </c>
      <c r="T11" s="98">
        <v>4.2295098748743399E-3</v>
      </c>
      <c r="U11" s="98">
        <v>4.350590330073574E-3</v>
      </c>
      <c r="V11" s="98">
        <v>3.9123994409836268E-3</v>
      </c>
      <c r="W11" s="98">
        <v>3.6398495043972502E-3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0.47097149649430731</v>
      </c>
      <c r="C15" s="101">
        <v>0.42655910388463564</v>
      </c>
      <c r="D15" s="101">
        <v>0.44803704580843062</v>
      </c>
      <c r="E15" s="101">
        <v>0.39351395893305102</v>
      </c>
      <c r="F15" s="101">
        <v>0.43168777480088782</v>
      </c>
      <c r="G15" s="101">
        <v>0.44363572455662442</v>
      </c>
      <c r="H15" s="101">
        <v>0.38046027133699234</v>
      </c>
      <c r="I15" s="101">
        <v>0.27431538465137562</v>
      </c>
      <c r="J15" s="101">
        <v>0.25398603628410377</v>
      </c>
      <c r="K15" s="101">
        <v>0.21430465792264075</v>
      </c>
      <c r="L15" s="101">
        <v>0.21030782198754128</v>
      </c>
      <c r="M15" s="101">
        <v>0.19089508813201414</v>
      </c>
      <c r="N15" s="101">
        <v>0.18258439542734844</v>
      </c>
      <c r="O15" s="101">
        <v>0.16896408039995747</v>
      </c>
      <c r="P15" s="101">
        <v>0.15447619729980094</v>
      </c>
      <c r="Q15" s="101">
        <v>0.14204071104336083</v>
      </c>
      <c r="R15" s="101">
        <v>0.14038685612121407</v>
      </c>
      <c r="S15" s="101">
        <v>0.14506429055773382</v>
      </c>
      <c r="T15" s="101">
        <v>0.13150934663041505</v>
      </c>
      <c r="U15" s="101">
        <v>0.12883170809005612</v>
      </c>
      <c r="V15" s="101">
        <v>0.11342454182661746</v>
      </c>
      <c r="W15" s="101">
        <v>9.1643755607962327E-2</v>
      </c>
      <c r="DA15" s="131" t="s">
        <v>1751</v>
      </c>
    </row>
    <row r="16" spans="1:105" ht="12" customHeight="1" x14ac:dyDescent="0.25">
      <c r="A16" s="107" t="s">
        <v>121</v>
      </c>
      <c r="B16" s="104">
        <v>7.4520806407327124E-3</v>
      </c>
      <c r="C16" s="104">
        <v>7.3850428889043959E-3</v>
      </c>
      <c r="D16" s="104">
        <v>8.5090851605230163E-3</v>
      </c>
      <c r="E16" s="104">
        <v>1.0436354271924662E-2</v>
      </c>
      <c r="F16" s="104">
        <v>1.2423412237981013E-2</v>
      </c>
      <c r="G16" s="104">
        <v>1.400108323289357E-2</v>
      </c>
      <c r="H16" s="104">
        <v>1.3507786114637935E-2</v>
      </c>
      <c r="I16" s="104">
        <v>1.0249574891306462E-2</v>
      </c>
      <c r="J16" s="104">
        <v>9.5409658311698189E-3</v>
      </c>
      <c r="K16" s="104">
        <v>8.5595634670581101E-3</v>
      </c>
      <c r="L16" s="104">
        <v>1.0916910546998622E-2</v>
      </c>
      <c r="M16" s="104">
        <v>1.4841468918675353E-2</v>
      </c>
      <c r="N16" s="104">
        <v>1.8068936986489183E-2</v>
      </c>
      <c r="O16" s="104">
        <v>2.0410390742162873E-2</v>
      </c>
      <c r="P16" s="104">
        <v>1.8984929877774854E-2</v>
      </c>
      <c r="Q16" s="104">
        <v>1.8195774924193525E-2</v>
      </c>
      <c r="R16" s="104">
        <v>1.8490587983300298E-2</v>
      </c>
      <c r="S16" s="104">
        <v>2.1252137851049718E-2</v>
      </c>
      <c r="T16" s="104">
        <v>2.2410258710736042E-2</v>
      </c>
      <c r="U16" s="104">
        <v>2.5667146152259204E-2</v>
      </c>
      <c r="V16" s="104">
        <v>2.3665401352265497E-2</v>
      </c>
      <c r="W16" s="104">
        <v>2.017607326350725E-2</v>
      </c>
      <c r="DA16" s="132" t="s">
        <v>1752</v>
      </c>
    </row>
    <row r="17" spans="1:105" ht="12" customHeight="1" x14ac:dyDescent="0.25">
      <c r="A17" s="108" t="s">
        <v>53</v>
      </c>
      <c r="B17" s="98">
        <v>2.2536552493086443E-3</v>
      </c>
      <c r="C17" s="98">
        <v>2.1145582925675963E-3</v>
      </c>
      <c r="D17" s="98">
        <v>2.5782292530858041E-3</v>
      </c>
      <c r="E17" s="98">
        <v>2.6939602190064194E-3</v>
      </c>
      <c r="F17" s="98">
        <v>3.6169915058951118E-3</v>
      </c>
      <c r="G17" s="98">
        <v>4.0610613850796543E-3</v>
      </c>
      <c r="H17" s="98">
        <v>3.9402060344825634E-3</v>
      </c>
      <c r="I17" s="98">
        <v>2.9363613274446493E-3</v>
      </c>
      <c r="J17" s="98">
        <v>2.773538353966082E-3</v>
      </c>
      <c r="K17" s="98">
        <v>2.3370089220334767E-3</v>
      </c>
      <c r="L17" s="98">
        <v>3.0073801508711017E-3</v>
      </c>
      <c r="M17" s="98">
        <v>4.2805889978511855E-3</v>
      </c>
      <c r="N17" s="98">
        <v>5.1749771739230902E-3</v>
      </c>
      <c r="O17" s="98">
        <v>5.6251534784657244E-3</v>
      </c>
      <c r="P17" s="98">
        <v>5.4455008968070286E-3</v>
      </c>
      <c r="Q17" s="98">
        <v>5.6518994580418251E-3</v>
      </c>
      <c r="R17" s="98">
        <v>5.5360353396537417E-3</v>
      </c>
      <c r="S17" s="98">
        <v>6.1715793841529152E-3</v>
      </c>
      <c r="T17" s="98">
        <v>6.6259775366377689E-3</v>
      </c>
      <c r="U17" s="98">
        <v>7.6794500660483551E-3</v>
      </c>
      <c r="V17" s="98">
        <v>6.1959360672760363E-3</v>
      </c>
      <c r="W17" s="98">
        <v>5.9695573747554709E-3</v>
      </c>
      <c r="DA17" s="63" t="s">
        <v>1753</v>
      </c>
    </row>
    <row r="18" spans="1:105" ht="12" customHeight="1" x14ac:dyDescent="0.25">
      <c r="A18" s="108" t="s">
        <v>52</v>
      </c>
      <c r="B18" s="98">
        <v>5.1984253914240681E-3</v>
      </c>
      <c r="C18" s="98">
        <v>5.2704845963367991E-3</v>
      </c>
      <c r="D18" s="98">
        <v>5.9308559074372118E-3</v>
      </c>
      <c r="E18" s="98">
        <v>7.7423940529182424E-3</v>
      </c>
      <c r="F18" s="98">
        <v>8.8064207320859011E-3</v>
      </c>
      <c r="G18" s="98">
        <v>9.9400218478139166E-3</v>
      </c>
      <c r="H18" s="98">
        <v>9.5675800801553728E-3</v>
      </c>
      <c r="I18" s="98">
        <v>7.3132135638618121E-3</v>
      </c>
      <c r="J18" s="98">
        <v>6.7674274772037378E-3</v>
      </c>
      <c r="K18" s="98">
        <v>6.222554545024633E-3</v>
      </c>
      <c r="L18" s="98">
        <v>7.9095303961275211E-3</v>
      </c>
      <c r="M18" s="98">
        <v>1.0560879920824167E-2</v>
      </c>
      <c r="N18" s="98">
        <v>1.2893959812566094E-2</v>
      </c>
      <c r="O18" s="98">
        <v>1.4785237263697151E-2</v>
      </c>
      <c r="P18" s="98">
        <v>1.3539428980967825E-2</v>
      </c>
      <c r="Q18" s="98">
        <v>1.2543875466151702E-2</v>
      </c>
      <c r="R18" s="98">
        <v>1.2954552643646557E-2</v>
      </c>
      <c r="S18" s="98">
        <v>1.5080558466896803E-2</v>
      </c>
      <c r="T18" s="98">
        <v>1.5784281174098275E-2</v>
      </c>
      <c r="U18" s="98">
        <v>1.7987696086210848E-2</v>
      </c>
      <c r="V18" s="98">
        <v>1.7469465284989463E-2</v>
      </c>
      <c r="W18" s="98">
        <v>1.4206515888751778E-2</v>
      </c>
      <c r="DA18" s="63" t="s">
        <v>1754</v>
      </c>
    </row>
    <row r="19" spans="1:105" ht="12" customHeight="1" x14ac:dyDescent="0.25">
      <c r="A19" s="121" t="s">
        <v>54</v>
      </c>
      <c r="B19" s="122">
        <v>0.66377847266927503</v>
      </c>
      <c r="C19" s="122">
        <v>0.58875818054378637</v>
      </c>
      <c r="D19" s="122">
        <v>0.6286144639205179</v>
      </c>
      <c r="E19" s="122">
        <v>0.55560464072652227</v>
      </c>
      <c r="F19" s="122">
        <v>0.59134158094945144</v>
      </c>
      <c r="G19" s="122">
        <v>0.59307034039662943</v>
      </c>
      <c r="H19" s="122">
        <v>0.51279756542243859</v>
      </c>
      <c r="I19" s="122">
        <v>0.37923999191276436</v>
      </c>
      <c r="J19" s="122">
        <v>0.36890128819691653</v>
      </c>
      <c r="K19" s="122">
        <v>0.32275358966642087</v>
      </c>
      <c r="L19" s="122">
        <v>0.30824458311891889</v>
      </c>
      <c r="M19" s="122">
        <v>0.28250846120048201</v>
      </c>
      <c r="N19" s="122">
        <v>0.26914017332906709</v>
      </c>
      <c r="O19" s="122">
        <v>0.25355039854942113</v>
      </c>
      <c r="P19" s="122">
        <v>0.22496132199550606</v>
      </c>
      <c r="Q19" s="122">
        <v>0.20490482377962349</v>
      </c>
      <c r="R19" s="122">
        <v>0.1912940836106288</v>
      </c>
      <c r="S19" s="122">
        <v>0.18900636133040322</v>
      </c>
      <c r="T19" s="122">
        <v>0.16839733362459419</v>
      </c>
      <c r="U19" s="122">
        <v>0.16039749629825045</v>
      </c>
      <c r="V19" s="122">
        <v>0.1363069484106903</v>
      </c>
      <c r="W19" s="122">
        <v>0.1173513503825537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0.16943154255776874</v>
      </c>
      <c r="C21" s="98">
        <v>0.19868020275302489</v>
      </c>
      <c r="D21" s="98">
        <v>0.17810455354145324</v>
      </c>
      <c r="E21" s="98">
        <v>0.2310850113951621</v>
      </c>
      <c r="F21" s="98">
        <v>0.21488850162957557</v>
      </c>
      <c r="G21" s="98">
        <v>0.21696779304100455</v>
      </c>
      <c r="H21" s="98">
        <v>0.18682165436572867</v>
      </c>
      <c r="I21" s="98">
        <v>0.15626877770094363</v>
      </c>
      <c r="J21" s="98">
        <v>0.13807278039326309</v>
      </c>
      <c r="K21" s="98">
        <v>0.14928745491750403</v>
      </c>
      <c r="L21" s="98">
        <v>0.13699816787813063</v>
      </c>
      <c r="M21" s="98">
        <v>0.11860598281717259</v>
      </c>
      <c r="N21" s="98">
        <v>0.10443165906474373</v>
      </c>
      <c r="O21" s="98">
        <v>9.7366276347694639E-2</v>
      </c>
      <c r="P21" s="98">
        <v>8.321541389741649E-2</v>
      </c>
      <c r="Q21" s="98">
        <v>7.5420917118605352E-2</v>
      </c>
      <c r="R21" s="98">
        <v>7.1692062032319454E-2</v>
      </c>
      <c r="S21" s="98">
        <v>6.7959851995829657E-2</v>
      </c>
      <c r="T21" s="98">
        <v>5.6410990811480155E-2</v>
      </c>
      <c r="U21" s="98">
        <v>5.4444077723453235E-2</v>
      </c>
      <c r="V21" s="98">
        <v>4.6037944888783038E-2</v>
      </c>
      <c r="W21" s="98">
        <v>3.8558812611953631E-2</v>
      </c>
      <c r="DA21" s="63" t="s">
        <v>1757</v>
      </c>
    </row>
    <row r="22" spans="1:105" ht="12" customHeight="1" x14ac:dyDescent="0.25">
      <c r="A22" s="109" t="s">
        <v>120</v>
      </c>
      <c r="B22" s="33">
        <v>0.49434693011150627</v>
      </c>
      <c r="C22" s="33">
        <v>0.39007797779076148</v>
      </c>
      <c r="D22" s="33">
        <v>0.45050991037906468</v>
      </c>
      <c r="E22" s="33">
        <v>0.32451962933136014</v>
      </c>
      <c r="F22" s="33">
        <v>0.37645307931987587</v>
      </c>
      <c r="G22" s="33">
        <v>0.37610254735562487</v>
      </c>
      <c r="H22" s="33">
        <v>0.32597591105670992</v>
      </c>
      <c r="I22" s="33">
        <v>0.22297121421182076</v>
      </c>
      <c r="J22" s="33">
        <v>0.23082850780365344</v>
      </c>
      <c r="K22" s="33">
        <v>0.17346613474891681</v>
      </c>
      <c r="L22" s="33">
        <v>0.17124641524078829</v>
      </c>
      <c r="M22" s="33">
        <v>0.1639024783833094</v>
      </c>
      <c r="N22" s="33">
        <v>0.16470851426432337</v>
      </c>
      <c r="O22" s="33">
        <v>0.15618412220172648</v>
      </c>
      <c r="P22" s="33">
        <v>0.14174590809808957</v>
      </c>
      <c r="Q22" s="33">
        <v>0.12948390666101814</v>
      </c>
      <c r="R22" s="33">
        <v>0.11960202157830935</v>
      </c>
      <c r="S22" s="33">
        <v>0.12104650933457356</v>
      </c>
      <c r="T22" s="33">
        <v>0.11198634281311405</v>
      </c>
      <c r="U22" s="33">
        <v>0.10595341857479723</v>
      </c>
      <c r="V22" s="33">
        <v>9.0269003521907268E-2</v>
      </c>
      <c r="W22" s="33">
        <v>7.8792537770600066E-2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8.657206577199581</v>
      </c>
      <c r="C24" s="117">
        <f t="shared" si="7"/>
        <v>3.9723372294338795</v>
      </c>
      <c r="D24" s="117">
        <f t="shared" si="7"/>
        <v>6.2445044419992808</v>
      </c>
      <c r="E24" s="117">
        <f t="shared" si="7"/>
        <v>1.6709094177175734</v>
      </c>
      <c r="F24" s="117">
        <f t="shared" si="7"/>
        <v>4.021632048789745</v>
      </c>
      <c r="G24" s="117">
        <f t="shared" si="7"/>
        <v>4.3292752594532162</v>
      </c>
      <c r="H24" s="117">
        <f t="shared" si="7"/>
        <v>5.8122278743857541</v>
      </c>
      <c r="I24" s="117">
        <f t="shared" si="7"/>
        <v>2.8045188355496284</v>
      </c>
      <c r="J24" s="117">
        <f t="shared" si="7"/>
        <v>8.2156028955065725</v>
      </c>
      <c r="K24" s="117">
        <f t="shared" si="7"/>
        <v>5.0656349737395239</v>
      </c>
      <c r="L24" s="117">
        <f t="shared" si="7"/>
        <v>5.1459035425080524</v>
      </c>
      <c r="M24" s="117">
        <f t="shared" si="7"/>
        <v>4.4040303920729773</v>
      </c>
      <c r="N24" s="117">
        <f t="shared" si="7"/>
        <v>4.342036796532037</v>
      </c>
      <c r="O24" s="117">
        <f t="shared" si="7"/>
        <v>3.9900646101743145</v>
      </c>
      <c r="P24" s="117">
        <f t="shared" si="7"/>
        <v>3.1420828305510349</v>
      </c>
      <c r="Q24" s="117">
        <f t="shared" si="7"/>
        <v>4.2669149161227455</v>
      </c>
      <c r="R24" s="117">
        <f t="shared" ref="R24:V24" si="8">R25+R28+R30+R39</f>
        <v>4.0127925055790552</v>
      </c>
      <c r="S24" s="117">
        <f t="shared" si="8"/>
        <v>3.6741617504994282</v>
      </c>
      <c r="T24" s="117">
        <f t="shared" si="8"/>
        <v>3.2259591688083495</v>
      </c>
      <c r="U24" s="117">
        <f t="shared" si="8"/>
        <v>3.3770922131506445</v>
      </c>
      <c r="V24" s="117">
        <f t="shared" si="8"/>
        <v>3.4045407493921145</v>
      </c>
      <c r="W24" s="117">
        <f t="shared" ref="W24" si="9">W25+W28+W30+W39</f>
        <v>3.7428132303403143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6.8075587007571228</v>
      </c>
      <c r="C25" s="122">
        <f t="shared" si="10"/>
        <v>2.6327581573939152</v>
      </c>
      <c r="D25" s="122">
        <f t="shared" si="10"/>
        <v>5.0296756035828523</v>
      </c>
      <c r="E25" s="122">
        <f t="shared" si="10"/>
        <v>0.74866435458814173</v>
      </c>
      <c r="F25" s="122">
        <f t="shared" si="10"/>
        <v>3.1649054811620227</v>
      </c>
      <c r="G25" s="122">
        <f t="shared" si="10"/>
        <v>3.3610824886438984</v>
      </c>
      <c r="H25" s="122">
        <f t="shared" si="10"/>
        <v>4.6302614354567533</v>
      </c>
      <c r="I25" s="122">
        <f t="shared" si="10"/>
        <v>1.5761804699416067</v>
      </c>
      <c r="J25" s="122">
        <f t="shared" si="10"/>
        <v>6.9039487749035908</v>
      </c>
      <c r="K25" s="122">
        <f t="shared" si="10"/>
        <v>3.7720907664422478</v>
      </c>
      <c r="L25" s="122">
        <f t="shared" si="10"/>
        <v>3.8519356886838536</v>
      </c>
      <c r="M25" s="122">
        <f t="shared" si="10"/>
        <v>3.2132844139751784</v>
      </c>
      <c r="N25" s="122">
        <f t="shared" si="10"/>
        <v>3.2033550786257776</v>
      </c>
      <c r="O25" s="122">
        <f t="shared" si="10"/>
        <v>3.0034933240959707</v>
      </c>
      <c r="P25" s="122">
        <f t="shared" si="10"/>
        <v>2.2655338007805916</v>
      </c>
      <c r="Q25" s="122">
        <f t="shared" si="10"/>
        <v>3.2589994181087159</v>
      </c>
      <c r="R25" s="122">
        <f t="shared" ref="R25:V25" si="11">SUM(R26:R27)</f>
        <v>3.0719792842233815</v>
      </c>
      <c r="S25" s="122">
        <f t="shared" si="11"/>
        <v>2.7385425765743281</v>
      </c>
      <c r="T25" s="122">
        <f t="shared" si="11"/>
        <v>2.3558066019995443</v>
      </c>
      <c r="U25" s="122">
        <f t="shared" si="11"/>
        <v>2.5156703560122358</v>
      </c>
      <c r="V25" s="122">
        <f t="shared" si="11"/>
        <v>2.5396444235433369</v>
      </c>
      <c r="W25" s="122">
        <f t="shared" ref="W25" si="12">SUM(W26:W27)</f>
        <v>2.8007578954073136</v>
      </c>
      <c r="DA25" s="130" t="s">
        <v>1760</v>
      </c>
    </row>
    <row r="26" spans="1:105" ht="12" customHeight="1" x14ac:dyDescent="0.25">
      <c r="A26" s="97" t="s">
        <v>74</v>
      </c>
      <c r="B26" s="98">
        <v>6.6460224716304657</v>
      </c>
      <c r="C26" s="98">
        <v>2.5707690072703304</v>
      </c>
      <c r="D26" s="98">
        <v>4.9111163759044585</v>
      </c>
      <c r="E26" s="98">
        <v>0.7320280671662639</v>
      </c>
      <c r="F26" s="98">
        <v>3.0915956729424208</v>
      </c>
      <c r="G26" s="98">
        <v>3.2849170609398644</v>
      </c>
      <c r="H26" s="98">
        <v>4.5292117125662257</v>
      </c>
      <c r="I26" s="98">
        <v>1.5429761158406066</v>
      </c>
      <c r="J26" s="98">
        <v>6.7602308824745245</v>
      </c>
      <c r="K26" s="98">
        <v>3.6943900837088952</v>
      </c>
      <c r="L26" s="98">
        <v>3.7755366267214443</v>
      </c>
      <c r="M26" s="98">
        <v>3.1502771132038623</v>
      </c>
      <c r="N26" s="98">
        <v>3.1414445415220267</v>
      </c>
      <c r="O26" s="98">
        <v>2.9461719229178853</v>
      </c>
      <c r="P26" s="98">
        <v>2.2225467281772402</v>
      </c>
      <c r="Q26" s="98">
        <v>3.197262743826363</v>
      </c>
      <c r="R26" s="98">
        <v>3.0133669545699808</v>
      </c>
      <c r="S26" s="98">
        <v>2.6869706741962962</v>
      </c>
      <c r="T26" s="98">
        <v>2.3115825376949766</v>
      </c>
      <c r="U26" s="98">
        <v>2.4682298219060708</v>
      </c>
      <c r="V26" s="98">
        <v>2.491776037227734</v>
      </c>
      <c r="W26" s="98">
        <v>2.7480738375707641</v>
      </c>
      <c r="DA26" s="63" t="s">
        <v>1761</v>
      </c>
    </row>
    <row r="27" spans="1:105" ht="12" customHeight="1" x14ac:dyDescent="0.25">
      <c r="A27" s="97" t="s">
        <v>53</v>
      </c>
      <c r="B27" s="98">
        <v>0.16153622912665724</v>
      </c>
      <c r="C27" s="98">
        <v>6.1989150123584733E-2</v>
      </c>
      <c r="D27" s="98">
        <v>0.11855922767839418</v>
      </c>
      <c r="E27" s="98">
        <v>1.6636287421877852E-2</v>
      </c>
      <c r="F27" s="98">
        <v>7.3309808219602077E-2</v>
      </c>
      <c r="G27" s="98">
        <v>7.6165427704033936E-2</v>
      </c>
      <c r="H27" s="98">
        <v>0.10104972289052729</v>
      </c>
      <c r="I27" s="98">
        <v>3.3204354101000061E-2</v>
      </c>
      <c r="J27" s="98">
        <v>0.14371789242906632</v>
      </c>
      <c r="K27" s="98">
        <v>7.7700682733352441E-2</v>
      </c>
      <c r="L27" s="98">
        <v>7.6399061962409254E-2</v>
      </c>
      <c r="M27" s="98">
        <v>6.3007300771315985E-2</v>
      </c>
      <c r="N27" s="98">
        <v>6.1910537103751134E-2</v>
      </c>
      <c r="O27" s="98">
        <v>5.7321401178085277E-2</v>
      </c>
      <c r="P27" s="98">
        <v>4.2987072603351328E-2</v>
      </c>
      <c r="Q27" s="98">
        <v>6.1736674282352737E-2</v>
      </c>
      <c r="R27" s="98">
        <v>5.8612329653400679E-2</v>
      </c>
      <c r="S27" s="98">
        <v>5.1571902378031977E-2</v>
      </c>
      <c r="T27" s="98">
        <v>4.422406430456767E-2</v>
      </c>
      <c r="U27" s="98">
        <v>4.7440534106165062E-2</v>
      </c>
      <c r="V27" s="98">
        <v>4.78683863156028E-2</v>
      </c>
      <c r="W27" s="98">
        <v>5.2684057836549711E-2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0.10756250332707762</v>
      </c>
      <c r="C28" s="122">
        <f t="shared" si="13"/>
        <v>9.6400245974376728E-2</v>
      </c>
      <c r="D28" s="122">
        <f t="shared" si="13"/>
        <v>8.6608321843516883E-2</v>
      </c>
      <c r="E28" s="122">
        <f t="shared" si="13"/>
        <v>0.15965882327784534</v>
      </c>
      <c r="F28" s="122">
        <f t="shared" si="13"/>
        <v>5.1955471686413492E-2</v>
      </c>
      <c r="G28" s="122">
        <f t="shared" si="13"/>
        <v>5.5909006550281005E-2</v>
      </c>
      <c r="H28" s="122">
        <f t="shared" si="13"/>
        <v>0.10177242452074055</v>
      </c>
      <c r="I28" s="122">
        <f t="shared" si="13"/>
        <v>0.16004575128259599</v>
      </c>
      <c r="J28" s="122">
        <f t="shared" si="13"/>
        <v>0.17220383640567929</v>
      </c>
      <c r="K28" s="122">
        <f t="shared" si="13"/>
        <v>0.21682326812288205</v>
      </c>
      <c r="L28" s="122">
        <f t="shared" si="13"/>
        <v>0.31697613804505276</v>
      </c>
      <c r="M28" s="122">
        <f t="shared" si="13"/>
        <v>0.41445445862436797</v>
      </c>
      <c r="N28" s="122">
        <f t="shared" si="13"/>
        <v>0.42278810590828064</v>
      </c>
      <c r="O28" s="122">
        <f t="shared" si="13"/>
        <v>0.32699497119485821</v>
      </c>
      <c r="P28" s="122">
        <f t="shared" si="13"/>
        <v>0.25219374412711831</v>
      </c>
      <c r="Q28" s="122">
        <f t="shared" si="13"/>
        <v>0.35343370289164011</v>
      </c>
      <c r="R28" s="122">
        <f t="shared" si="13"/>
        <v>0.28839791975750667</v>
      </c>
      <c r="S28" s="122">
        <f t="shared" si="13"/>
        <v>0.31107457044253978</v>
      </c>
      <c r="T28" s="122">
        <f t="shared" si="13"/>
        <v>0.28969185782497647</v>
      </c>
      <c r="U28" s="122">
        <f t="shared" si="13"/>
        <v>0.27510602680958934</v>
      </c>
      <c r="V28" s="122">
        <f t="shared" si="13"/>
        <v>0.28614396043718077</v>
      </c>
      <c r="W28" s="122">
        <f t="shared" si="13"/>
        <v>0.31952286673593289</v>
      </c>
      <c r="DA28" s="130" t="s">
        <v>1763</v>
      </c>
    </row>
    <row r="29" spans="1:105" ht="12" customHeight="1" x14ac:dyDescent="0.25">
      <c r="A29" s="97" t="s">
        <v>53</v>
      </c>
      <c r="B29" s="98">
        <v>0.10756250332707762</v>
      </c>
      <c r="C29" s="98">
        <v>9.6400245974376728E-2</v>
      </c>
      <c r="D29" s="98">
        <v>8.6608321843516883E-2</v>
      </c>
      <c r="E29" s="98">
        <v>0.15965882327784534</v>
      </c>
      <c r="F29" s="98">
        <v>5.1955471686413492E-2</v>
      </c>
      <c r="G29" s="98">
        <v>5.5909006550281005E-2</v>
      </c>
      <c r="H29" s="98">
        <v>0.10177242452074055</v>
      </c>
      <c r="I29" s="98">
        <v>0.16004575128259599</v>
      </c>
      <c r="J29" s="98">
        <v>0.17220383640567929</v>
      </c>
      <c r="K29" s="98">
        <v>0.21682326812288205</v>
      </c>
      <c r="L29" s="98">
        <v>0.31697613804505276</v>
      </c>
      <c r="M29" s="98">
        <v>0.41445445862436797</v>
      </c>
      <c r="N29" s="98">
        <v>0.42278810590828064</v>
      </c>
      <c r="O29" s="98">
        <v>0.32699497119485821</v>
      </c>
      <c r="P29" s="98">
        <v>0.25219374412711831</v>
      </c>
      <c r="Q29" s="98">
        <v>0.35343370289164011</v>
      </c>
      <c r="R29" s="98">
        <v>0.28839791975750667</v>
      </c>
      <c r="S29" s="98">
        <v>0.31107457044253978</v>
      </c>
      <c r="T29" s="98">
        <v>0.28969185782497647</v>
      </c>
      <c r="U29" s="98">
        <v>0.27510602680958934</v>
      </c>
      <c r="V29" s="98">
        <v>0.28614396043718077</v>
      </c>
      <c r="W29" s="98">
        <v>0.31952286673593289</v>
      </c>
      <c r="DA29" s="63" t="s">
        <v>1764</v>
      </c>
    </row>
    <row r="30" spans="1:105" ht="12" customHeight="1" x14ac:dyDescent="0.25">
      <c r="A30" s="121" t="s">
        <v>55</v>
      </c>
      <c r="B30" s="122">
        <v>0.877791001183158</v>
      </c>
      <c r="C30" s="122">
        <v>0.63485265330783991</v>
      </c>
      <c r="D30" s="122">
        <v>0.5680802933273067</v>
      </c>
      <c r="E30" s="122">
        <v>0.38929799979021179</v>
      </c>
      <c r="F30" s="122">
        <v>0.41355504267697868</v>
      </c>
      <c r="G30" s="122">
        <v>0.46984860894362879</v>
      </c>
      <c r="H30" s="122">
        <v>0.55872239879236596</v>
      </c>
      <c r="I30" s="122">
        <v>0.56179231313924516</v>
      </c>
      <c r="J30" s="122">
        <v>0.5929074206316679</v>
      </c>
      <c r="K30" s="122">
        <v>0.56118340049508997</v>
      </c>
      <c r="L30" s="122">
        <v>0.52099761802061506</v>
      </c>
      <c r="M30" s="122">
        <v>0.41998908048019229</v>
      </c>
      <c r="N30" s="122">
        <v>0.3945070395384675</v>
      </c>
      <c r="O30" s="122">
        <v>0.36580702517309938</v>
      </c>
      <c r="P30" s="122">
        <v>0.35359945931248032</v>
      </c>
      <c r="Q30" s="122">
        <v>0.37193110262014506</v>
      </c>
      <c r="R30" s="122">
        <v>0.37114386401626931</v>
      </c>
      <c r="S30" s="122">
        <v>0.36054387458305409</v>
      </c>
      <c r="T30" s="122">
        <v>0.34111172616222202</v>
      </c>
      <c r="U30" s="122">
        <v>0.34615923642981711</v>
      </c>
      <c r="V30" s="122">
        <v>0.34502940431461643</v>
      </c>
      <c r="W30" s="122">
        <v>0.37364168596884573</v>
      </c>
      <c r="DA30" s="130" t="s">
        <v>1765</v>
      </c>
    </row>
    <row r="31" spans="1:105" ht="12" customHeight="1" x14ac:dyDescent="0.25">
      <c r="A31" s="97" t="s">
        <v>141</v>
      </c>
      <c r="B31" s="98">
        <v>3.3195714248746483E-2</v>
      </c>
      <c r="C31" s="98">
        <v>2.5877154098195014E-2</v>
      </c>
      <c r="D31" s="98">
        <v>2.0724960714705726E-2</v>
      </c>
      <c r="E31" s="98">
        <v>1.7409647706411544E-2</v>
      </c>
      <c r="F31" s="98">
        <v>1.6565688325695722E-2</v>
      </c>
      <c r="G31" s="98">
        <v>1.796440628884656E-2</v>
      </c>
      <c r="H31" s="98">
        <v>2.1833622220527291E-2</v>
      </c>
      <c r="I31" s="98">
        <v>2.2648184992245489E-2</v>
      </c>
      <c r="J31" s="98">
        <v>2.5808526626265312E-2</v>
      </c>
      <c r="K31" s="98">
        <v>2.8202667571157747E-2</v>
      </c>
      <c r="L31" s="98">
        <v>2.4238355741477698E-2</v>
      </c>
      <c r="M31" s="98">
        <v>1.8358101551014749E-2</v>
      </c>
      <c r="N31" s="98">
        <v>1.480297852781283E-2</v>
      </c>
      <c r="O31" s="98">
        <v>1.288386051729434E-2</v>
      </c>
      <c r="P31" s="98">
        <v>1.1066761387778229E-2</v>
      </c>
      <c r="Q31" s="98">
        <v>1.1590403753534182E-2</v>
      </c>
      <c r="R31" s="98">
        <v>1.2201495372903161E-2</v>
      </c>
      <c r="S31" s="98">
        <v>1.1197583150978036E-2</v>
      </c>
      <c r="T31" s="98">
        <v>1.0318004786790923E-2</v>
      </c>
      <c r="U31" s="98">
        <v>1.1001383028011477E-2</v>
      </c>
      <c r="V31" s="98">
        <v>9.5851590026916136E-3</v>
      </c>
      <c r="W31" s="98">
        <v>9.3186383637984347E-3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0.83141687064343162</v>
      </c>
      <c r="C35" s="101">
        <v>0.59945849513623051</v>
      </c>
      <c r="D35" s="101">
        <v>0.53876157919020407</v>
      </c>
      <c r="E35" s="101">
        <v>0.36611920153606248</v>
      </c>
      <c r="F35" s="101">
        <v>0.39022330816902362</v>
      </c>
      <c r="G35" s="101">
        <v>0.44139935755125104</v>
      </c>
      <c r="H35" s="101">
        <v>0.52060351390610349</v>
      </c>
      <c r="I35" s="101">
        <v>0.51675652111293924</v>
      </c>
      <c r="J35" s="101">
        <v>0.53983349350097243</v>
      </c>
      <c r="K35" s="101">
        <v>0.50314701932161332</v>
      </c>
      <c r="L35" s="101">
        <v>0.46688793531592104</v>
      </c>
      <c r="M35" s="101">
        <v>0.37513685167599525</v>
      </c>
      <c r="N35" s="101">
        <v>0.34901872950805696</v>
      </c>
      <c r="O35" s="101">
        <v>0.31612452121416007</v>
      </c>
      <c r="P35" s="101">
        <v>0.30211673230467495</v>
      </c>
      <c r="Q35" s="101">
        <v>0.3128436190782693</v>
      </c>
      <c r="R35" s="101">
        <v>0.30820826262430884</v>
      </c>
      <c r="S35" s="101">
        <v>0.29769286455045357</v>
      </c>
      <c r="T35" s="101">
        <v>0.27883599774689022</v>
      </c>
      <c r="U35" s="101">
        <v>0.27838933262811066</v>
      </c>
      <c r="V35" s="101">
        <v>0.27917013317553246</v>
      </c>
      <c r="W35" s="101">
        <v>0.30195131502010714</v>
      </c>
      <c r="DA35" s="131" t="s">
        <v>1770</v>
      </c>
    </row>
    <row r="36" spans="1:105" ht="12" customHeight="1" x14ac:dyDescent="0.25">
      <c r="A36" s="107" t="s">
        <v>121</v>
      </c>
      <c r="B36" s="104">
        <v>1.3178416290979954E-2</v>
      </c>
      <c r="C36" s="104">
        <v>9.5170040734143951E-3</v>
      </c>
      <c r="D36" s="104">
        <v>8.5937534223968475E-3</v>
      </c>
      <c r="E36" s="104">
        <v>5.7691505477377239E-3</v>
      </c>
      <c r="F36" s="104">
        <v>6.7660461822593452E-3</v>
      </c>
      <c r="G36" s="104">
        <v>1.0484845103531216E-2</v>
      </c>
      <c r="H36" s="104">
        <v>1.6285262665735153E-2</v>
      </c>
      <c r="I36" s="104">
        <v>2.2387607034060418E-2</v>
      </c>
      <c r="J36" s="104">
        <v>2.7265400504430146E-2</v>
      </c>
      <c r="K36" s="104">
        <v>2.9833713602318936E-2</v>
      </c>
      <c r="L36" s="104">
        <v>2.9871326963216299E-2</v>
      </c>
      <c r="M36" s="104">
        <v>2.6494127253182301E-2</v>
      </c>
      <c r="N36" s="104">
        <v>3.0685331502597734E-2</v>
      </c>
      <c r="O36" s="104">
        <v>3.6798643441644956E-2</v>
      </c>
      <c r="P36" s="104">
        <v>4.041596562002716E-2</v>
      </c>
      <c r="Q36" s="104">
        <v>4.7497079788341542E-2</v>
      </c>
      <c r="R36" s="104">
        <v>5.0734106019057319E-2</v>
      </c>
      <c r="S36" s="104">
        <v>5.1653426881622493E-2</v>
      </c>
      <c r="T36" s="104">
        <v>5.1957723628540883E-2</v>
      </c>
      <c r="U36" s="104">
        <v>5.6768520773694993E-2</v>
      </c>
      <c r="V36" s="104">
        <v>5.627411213639235E-2</v>
      </c>
      <c r="W36" s="104">
        <v>6.2371732584940144E-2</v>
      </c>
      <c r="DA36" s="132" t="s">
        <v>1771</v>
      </c>
    </row>
    <row r="37" spans="1:105" ht="12" customHeight="1" x14ac:dyDescent="0.25">
      <c r="A37" s="108" t="s">
        <v>53</v>
      </c>
      <c r="B37" s="98">
        <v>3.9854113882510749E-3</v>
      </c>
      <c r="C37" s="98">
        <v>2.7250024389260559E-3</v>
      </c>
      <c r="D37" s="98">
        <v>2.6038835020976473E-3</v>
      </c>
      <c r="E37" s="98">
        <v>1.4892041481261744E-3</v>
      </c>
      <c r="F37" s="98">
        <v>1.9698880710814501E-3</v>
      </c>
      <c r="G37" s="98">
        <v>3.0411646634924175E-3</v>
      </c>
      <c r="H37" s="98">
        <v>4.7503928241155154E-3</v>
      </c>
      <c r="I37" s="98">
        <v>6.4137395166116501E-3</v>
      </c>
      <c r="J37" s="98">
        <v>7.9259935915744883E-3</v>
      </c>
      <c r="K37" s="98">
        <v>8.1454685317000064E-3</v>
      </c>
      <c r="L37" s="98">
        <v>8.2289247862395963E-3</v>
      </c>
      <c r="M37" s="98">
        <v>7.6414585543439374E-3</v>
      </c>
      <c r="N37" s="98">
        <v>8.7883360387467219E-3</v>
      </c>
      <c r="O37" s="98">
        <v>1.0141795900603797E-2</v>
      </c>
      <c r="P37" s="98">
        <v>1.1592625226750388E-2</v>
      </c>
      <c r="Q37" s="98">
        <v>1.4753354590980417E-2</v>
      </c>
      <c r="R37" s="98">
        <v>1.5189663200591765E-2</v>
      </c>
      <c r="S37" s="98">
        <v>1.5000054427358503E-2</v>
      </c>
      <c r="T37" s="98">
        <v>1.5362192559277154E-2</v>
      </c>
      <c r="U37" s="98">
        <v>1.6984787401720845E-2</v>
      </c>
      <c r="V37" s="98">
        <v>1.4733356762040767E-2</v>
      </c>
      <c r="W37" s="98">
        <v>1.8454117972606057E-2</v>
      </c>
      <c r="DA37" s="63" t="s">
        <v>1772</v>
      </c>
    </row>
    <row r="38" spans="1:105" ht="12" customHeight="1" x14ac:dyDescent="0.25">
      <c r="A38" s="108" t="s">
        <v>52</v>
      </c>
      <c r="B38" s="98">
        <v>9.1930049027288789E-3</v>
      </c>
      <c r="C38" s="98">
        <v>6.7920016344883392E-3</v>
      </c>
      <c r="D38" s="98">
        <v>5.9898699202991998E-3</v>
      </c>
      <c r="E38" s="98">
        <v>4.2799463996115493E-3</v>
      </c>
      <c r="F38" s="98">
        <v>4.796158111177895E-3</v>
      </c>
      <c r="G38" s="98">
        <v>7.4436804400387991E-3</v>
      </c>
      <c r="H38" s="98">
        <v>1.1534869841619638E-2</v>
      </c>
      <c r="I38" s="98">
        <v>1.5973867517448767E-2</v>
      </c>
      <c r="J38" s="98">
        <v>1.9339406912855656E-2</v>
      </c>
      <c r="K38" s="98">
        <v>2.1688245070618929E-2</v>
      </c>
      <c r="L38" s="98">
        <v>2.1642402176976702E-2</v>
      </c>
      <c r="M38" s="98">
        <v>1.8852668698838365E-2</v>
      </c>
      <c r="N38" s="98">
        <v>2.1896995463851012E-2</v>
      </c>
      <c r="O38" s="98">
        <v>2.6656847541041161E-2</v>
      </c>
      <c r="P38" s="98">
        <v>2.8823340393276772E-2</v>
      </c>
      <c r="Q38" s="98">
        <v>3.2743725197361129E-2</v>
      </c>
      <c r="R38" s="98">
        <v>3.5544442818465555E-2</v>
      </c>
      <c r="S38" s="98">
        <v>3.6653372454263991E-2</v>
      </c>
      <c r="T38" s="98">
        <v>3.6595531069263727E-2</v>
      </c>
      <c r="U38" s="98">
        <v>3.9783733371974148E-2</v>
      </c>
      <c r="V38" s="98">
        <v>4.1540755374351583E-2</v>
      </c>
      <c r="W38" s="98">
        <v>4.3917614612334087E-2</v>
      </c>
      <c r="DA38" s="63" t="s">
        <v>1773</v>
      </c>
    </row>
    <row r="39" spans="1:105" ht="12" customHeight="1" x14ac:dyDescent="0.25">
      <c r="A39" s="121" t="s">
        <v>54</v>
      </c>
      <c r="B39" s="122">
        <v>0.86429437193222369</v>
      </c>
      <c r="C39" s="122">
        <v>0.60832617275774747</v>
      </c>
      <c r="D39" s="122">
        <v>0.56014022324560497</v>
      </c>
      <c r="E39" s="122">
        <v>0.37328824006137473</v>
      </c>
      <c r="F39" s="122">
        <v>0.39121605326433007</v>
      </c>
      <c r="G39" s="122">
        <v>0.44243515531540784</v>
      </c>
      <c r="H39" s="122">
        <v>0.52147161561589439</v>
      </c>
      <c r="I39" s="122">
        <v>0.50650030118618106</v>
      </c>
      <c r="J39" s="122">
        <v>0.54654286356563531</v>
      </c>
      <c r="K39" s="122">
        <v>0.51553753867930419</v>
      </c>
      <c r="L39" s="122">
        <v>0.45599409775853167</v>
      </c>
      <c r="M39" s="122">
        <v>0.35630243899323877</v>
      </c>
      <c r="N39" s="122">
        <v>0.32138657245951086</v>
      </c>
      <c r="O39" s="122">
        <v>0.29376928971038613</v>
      </c>
      <c r="P39" s="122">
        <v>0.27075582633084455</v>
      </c>
      <c r="Q39" s="122">
        <v>0.28255069250224429</v>
      </c>
      <c r="R39" s="122">
        <v>0.28127143758189732</v>
      </c>
      <c r="S39" s="122">
        <v>0.26400072889950577</v>
      </c>
      <c r="T39" s="122">
        <v>0.2393489828216068</v>
      </c>
      <c r="U39" s="122">
        <v>0.24015659389900243</v>
      </c>
      <c r="V39" s="122">
        <v>0.23372296109698035</v>
      </c>
      <c r="W39" s="122">
        <v>0.248890782228222</v>
      </c>
      <c r="DA39" s="130" t="s">
        <v>1774</v>
      </c>
    </row>
    <row r="40" spans="1:105" ht="12" customHeight="1" x14ac:dyDescent="0.25">
      <c r="A40" s="97" t="s">
        <v>50</v>
      </c>
      <c r="B40" s="98">
        <v>0.22065018360168817</v>
      </c>
      <c r="C40" s="98">
        <v>0.19351222060048959</v>
      </c>
      <c r="D40" s="98">
        <v>0.13896464157367425</v>
      </c>
      <c r="E40" s="98">
        <v>0.12765343402557316</v>
      </c>
      <c r="F40" s="98">
        <v>0.11484596587091764</v>
      </c>
      <c r="G40" s="98">
        <v>0.13670505158854501</v>
      </c>
      <c r="H40" s="98">
        <v>0.17067657312424586</v>
      </c>
      <c r="I40" s="98">
        <v>0.19909923034383128</v>
      </c>
      <c r="J40" s="98">
        <v>0.21139587725497233</v>
      </c>
      <c r="K40" s="98">
        <v>0.25147603394478796</v>
      </c>
      <c r="L40" s="98">
        <v>0.21291975317282225</v>
      </c>
      <c r="M40" s="98">
        <v>0.16209232661264764</v>
      </c>
      <c r="N40" s="98">
        <v>0.13694543333026193</v>
      </c>
      <c r="O40" s="98">
        <v>0.12295157524197937</v>
      </c>
      <c r="P40" s="98">
        <v>0.10526226490640185</v>
      </c>
      <c r="Q40" s="98">
        <v>0.10696780336505188</v>
      </c>
      <c r="R40" s="98">
        <v>0.10596436485752607</v>
      </c>
      <c r="S40" s="98">
        <v>9.5555670685045335E-2</v>
      </c>
      <c r="T40" s="98">
        <v>8.386824354786393E-2</v>
      </c>
      <c r="U40" s="98">
        <v>8.7328846473709532E-2</v>
      </c>
      <c r="V40" s="98">
        <v>8.1808434442657813E-2</v>
      </c>
      <c r="W40" s="98">
        <v>8.2162057698231039E-2</v>
      </c>
      <c r="DA40" s="63" t="s">
        <v>1775</v>
      </c>
    </row>
    <row r="41" spans="1:105" ht="12" customHeight="1" x14ac:dyDescent="0.25">
      <c r="A41" s="109" t="s">
        <v>120</v>
      </c>
      <c r="B41" s="33">
        <v>0.64364418833053549</v>
      </c>
      <c r="C41" s="33">
        <v>0.41481395215725791</v>
      </c>
      <c r="D41" s="33">
        <v>0.4211755816719307</v>
      </c>
      <c r="E41" s="33">
        <v>0.2456348060358016</v>
      </c>
      <c r="F41" s="33">
        <v>0.2763700873934124</v>
      </c>
      <c r="G41" s="33">
        <v>0.30573010372686282</v>
      </c>
      <c r="H41" s="33">
        <v>0.3507950424916485</v>
      </c>
      <c r="I41" s="33">
        <v>0.30740107084234974</v>
      </c>
      <c r="J41" s="33">
        <v>0.33514698631066292</v>
      </c>
      <c r="K41" s="33">
        <v>0.26406150473451628</v>
      </c>
      <c r="L41" s="33">
        <v>0.24307434458570942</v>
      </c>
      <c r="M41" s="33">
        <v>0.1942101123805911</v>
      </c>
      <c r="N41" s="33">
        <v>0.18444113912924892</v>
      </c>
      <c r="O41" s="33">
        <v>0.17081771446840674</v>
      </c>
      <c r="P41" s="33">
        <v>0.16549356142444269</v>
      </c>
      <c r="Q41" s="33">
        <v>0.17558288913719242</v>
      </c>
      <c r="R41" s="33">
        <v>0.17530707272437127</v>
      </c>
      <c r="S41" s="33">
        <v>0.16844505821446043</v>
      </c>
      <c r="T41" s="33">
        <v>0.15548073927374287</v>
      </c>
      <c r="U41" s="33">
        <v>0.1528277474252929</v>
      </c>
      <c r="V41" s="33">
        <v>0.15191452665432253</v>
      </c>
      <c r="W41" s="33">
        <v>0.16672872452999096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134.5402375480777</v>
      </c>
      <c r="C43" s="117">
        <f t="shared" si="14"/>
        <v>142.88862681995533</v>
      </c>
      <c r="D43" s="117">
        <f t="shared" si="14"/>
        <v>161.75951847876991</v>
      </c>
      <c r="E43" s="117">
        <f t="shared" si="14"/>
        <v>162.90245724727279</v>
      </c>
      <c r="F43" s="117">
        <f t="shared" si="14"/>
        <v>160.52541010041128</v>
      </c>
      <c r="G43" s="117">
        <f t="shared" si="14"/>
        <v>147.68555967812324</v>
      </c>
      <c r="H43" s="117">
        <f t="shared" si="14"/>
        <v>128.99493936525047</v>
      </c>
      <c r="I43" s="117">
        <f t="shared" si="14"/>
        <v>106.03648534780964</v>
      </c>
      <c r="J43" s="117">
        <f t="shared" si="14"/>
        <v>90.723186261915842</v>
      </c>
      <c r="K43" s="117">
        <f t="shared" si="14"/>
        <v>88.987981831224715</v>
      </c>
      <c r="L43" s="117">
        <f t="shared" si="14"/>
        <v>85.616723947276952</v>
      </c>
      <c r="M43" s="117">
        <f t="shared" si="14"/>
        <v>79.555521271643045</v>
      </c>
      <c r="N43" s="117">
        <f t="shared" si="14"/>
        <v>67.883411256951021</v>
      </c>
      <c r="O43" s="117">
        <f t="shared" si="14"/>
        <v>61.188908074783015</v>
      </c>
      <c r="P43" s="117">
        <f t="shared" si="14"/>
        <v>50.397533742473094</v>
      </c>
      <c r="Q43" s="117">
        <f t="shared" si="14"/>
        <v>63.103062620281712</v>
      </c>
      <c r="R43" s="117">
        <f t="shared" ref="R43:V43" si="15">R44+R47+R49+R58</f>
        <v>63.161285162748911</v>
      </c>
      <c r="S43" s="117">
        <f t="shared" si="15"/>
        <v>65.2965675541585</v>
      </c>
      <c r="T43" s="117">
        <f t="shared" si="15"/>
        <v>56.772813131570999</v>
      </c>
      <c r="U43" s="117">
        <f t="shared" si="15"/>
        <v>43.370482967931324</v>
      </c>
      <c r="V43" s="117">
        <f t="shared" si="15"/>
        <v>46.464672010226913</v>
      </c>
      <c r="W43" s="117">
        <f t="shared" ref="W43" si="16">W44+W47+W49+W58</f>
        <v>35.74689395265321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99.459095596442978</v>
      </c>
      <c r="C44" s="122">
        <f t="shared" si="17"/>
        <v>109.09203009054021</v>
      </c>
      <c r="D44" s="122">
        <f t="shared" si="17"/>
        <v>124.5605602090548</v>
      </c>
      <c r="E44" s="122">
        <f t="shared" si="17"/>
        <v>127.35029463037111</v>
      </c>
      <c r="F44" s="122">
        <f t="shared" si="17"/>
        <v>126.28237744069216</v>
      </c>
      <c r="G44" s="122">
        <f t="shared" si="17"/>
        <v>115.65415397238175</v>
      </c>
      <c r="H44" s="122">
        <f t="shared" si="17"/>
        <v>98.317502444023091</v>
      </c>
      <c r="I44" s="122">
        <f t="shared" si="17"/>
        <v>79.915511714626859</v>
      </c>
      <c r="J44" s="122">
        <f t="shared" si="17"/>
        <v>67.516878965985882</v>
      </c>
      <c r="K44" s="122">
        <f t="shared" si="17"/>
        <v>68.515073732195759</v>
      </c>
      <c r="L44" s="122">
        <f t="shared" si="17"/>
        <v>66.849323957276908</v>
      </c>
      <c r="M44" s="122">
        <f t="shared" si="17"/>
        <v>62.618618459673129</v>
      </c>
      <c r="N44" s="122">
        <f t="shared" si="17"/>
        <v>51.865493528456909</v>
      </c>
      <c r="O44" s="122">
        <f t="shared" si="17"/>
        <v>47.105250950686276</v>
      </c>
      <c r="P44" s="122">
        <f t="shared" si="17"/>
        <v>37.345212297914927</v>
      </c>
      <c r="Q44" s="122">
        <f t="shared" si="17"/>
        <v>47.695416089064906</v>
      </c>
      <c r="R44" s="122">
        <f t="shared" ref="R44:V44" si="18">SUM(R45:R46)</f>
        <v>47.81719513280801</v>
      </c>
      <c r="S44" s="122">
        <f t="shared" si="18"/>
        <v>47.989970617350771</v>
      </c>
      <c r="T44" s="122">
        <f t="shared" si="18"/>
        <v>40.398031052452083</v>
      </c>
      <c r="U44" s="122">
        <f t="shared" si="18"/>
        <v>29.590558470308277</v>
      </c>
      <c r="V44" s="122">
        <f t="shared" si="18"/>
        <v>34.435463806942856</v>
      </c>
      <c r="W44" s="122">
        <f t="shared" ref="W44" si="19">SUM(W45:W46)</f>
        <v>24.748737953035658</v>
      </c>
      <c r="DA44" s="130" t="s">
        <v>1778</v>
      </c>
    </row>
    <row r="45" spans="1:105" ht="12" customHeight="1" x14ac:dyDescent="0.25">
      <c r="A45" s="97" t="s">
        <v>216</v>
      </c>
      <c r="B45" s="98">
        <v>97.099035557120772</v>
      </c>
      <c r="C45" s="98">
        <v>106.52342263543574</v>
      </c>
      <c r="D45" s="98">
        <v>121.62442575794748</v>
      </c>
      <c r="E45" s="98">
        <v>124.52040685523161</v>
      </c>
      <c r="F45" s="98">
        <v>123.35725473898876</v>
      </c>
      <c r="G45" s="98">
        <v>113.03331734227311</v>
      </c>
      <c r="H45" s="98">
        <v>96.171844684575817</v>
      </c>
      <c r="I45" s="98">
        <v>78.231984352285295</v>
      </c>
      <c r="J45" s="98">
        <v>66.111395833832233</v>
      </c>
      <c r="K45" s="98">
        <v>67.103742898410246</v>
      </c>
      <c r="L45" s="98">
        <v>65.523438465948203</v>
      </c>
      <c r="M45" s="98">
        <v>61.390768814614169</v>
      </c>
      <c r="N45" s="98">
        <v>50.863100573981377</v>
      </c>
      <c r="O45" s="98">
        <v>46.206251453774996</v>
      </c>
      <c r="P45" s="98">
        <v>36.636610487655062</v>
      </c>
      <c r="Q45" s="98">
        <v>46.791900626162281</v>
      </c>
      <c r="R45" s="98">
        <v>46.904859161462532</v>
      </c>
      <c r="S45" s="98">
        <v>47.086229298529076</v>
      </c>
      <c r="T45" s="98">
        <v>39.639664418482567</v>
      </c>
      <c r="U45" s="98">
        <v>29.032539453636961</v>
      </c>
      <c r="V45" s="98">
        <v>33.786408345010166</v>
      </c>
      <c r="W45" s="98">
        <v>24.28319827042424</v>
      </c>
      <c r="DA45" s="63" t="s">
        <v>1779</v>
      </c>
    </row>
    <row r="46" spans="1:105" ht="12" customHeight="1" x14ac:dyDescent="0.25">
      <c r="A46" s="97" t="s">
        <v>53</v>
      </c>
      <c r="B46" s="98">
        <v>2.360060039322212</v>
      </c>
      <c r="C46" s="98">
        <v>2.5686074551044706</v>
      </c>
      <c r="D46" s="98">
        <v>2.9361344511073271</v>
      </c>
      <c r="E46" s="98">
        <v>2.8298877751394933</v>
      </c>
      <c r="F46" s="98">
        <v>2.9251227017033963</v>
      </c>
      <c r="G46" s="98">
        <v>2.620836630108645</v>
      </c>
      <c r="H46" s="98">
        <v>2.1456577594472783</v>
      </c>
      <c r="I46" s="98">
        <v>1.6835273623415705</v>
      </c>
      <c r="J46" s="98">
        <v>1.4054831321536496</v>
      </c>
      <c r="K46" s="98">
        <v>1.4113308337855175</v>
      </c>
      <c r="L46" s="98">
        <v>1.3258854913287055</v>
      </c>
      <c r="M46" s="98">
        <v>1.2278496450589578</v>
      </c>
      <c r="N46" s="98">
        <v>1.0023929544755328</v>
      </c>
      <c r="O46" s="98">
        <v>0.89899949691128156</v>
      </c>
      <c r="P46" s="98">
        <v>0.70860181025986491</v>
      </c>
      <c r="Q46" s="98">
        <v>0.90351546290262608</v>
      </c>
      <c r="R46" s="98">
        <v>0.91233597134547995</v>
      </c>
      <c r="S46" s="98">
        <v>0.90374131882169306</v>
      </c>
      <c r="T46" s="98">
        <v>0.75836663396951765</v>
      </c>
      <c r="U46" s="98">
        <v>0.5580190166713177</v>
      </c>
      <c r="V46" s="98">
        <v>0.64905546193268904</v>
      </c>
      <c r="W46" s="98">
        <v>0.46553968261141776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2.0870758150255848</v>
      </c>
      <c r="C47" s="122">
        <f t="shared" si="20"/>
        <v>2.0907790045836783</v>
      </c>
      <c r="D47" s="122">
        <f t="shared" si="20"/>
        <v>2.1163455091596375</v>
      </c>
      <c r="E47" s="122">
        <f t="shared" si="20"/>
        <v>5.2455079627522689</v>
      </c>
      <c r="F47" s="122">
        <f t="shared" si="20"/>
        <v>2.2919027829212419</v>
      </c>
      <c r="G47" s="122">
        <f t="shared" si="20"/>
        <v>2.6960824849245828</v>
      </c>
      <c r="H47" s="122">
        <f t="shared" si="20"/>
        <v>3.3618897124849054</v>
      </c>
      <c r="I47" s="122">
        <f t="shared" si="20"/>
        <v>3.3210082391146321</v>
      </c>
      <c r="J47" s="122">
        <f t="shared" si="20"/>
        <v>2.9626296849467009</v>
      </c>
      <c r="K47" s="122">
        <f t="shared" si="20"/>
        <v>2.4353830935918945</v>
      </c>
      <c r="L47" s="122">
        <f t="shared" si="20"/>
        <v>2.6077196384342716</v>
      </c>
      <c r="M47" s="122">
        <f t="shared" si="20"/>
        <v>3.414111179315467</v>
      </c>
      <c r="N47" s="122">
        <f t="shared" si="20"/>
        <v>3.9631875885887551</v>
      </c>
      <c r="O47" s="122">
        <f t="shared" si="20"/>
        <v>3.2356569605535035</v>
      </c>
      <c r="P47" s="122">
        <f t="shared" si="20"/>
        <v>3.1329077145162838</v>
      </c>
      <c r="Q47" s="122">
        <f t="shared" si="20"/>
        <v>5.3273036830241161</v>
      </c>
      <c r="R47" s="122">
        <f t="shared" si="20"/>
        <v>5.3142372757605258</v>
      </c>
      <c r="S47" s="122">
        <f t="shared" si="20"/>
        <v>7.0357164122655824</v>
      </c>
      <c r="T47" s="122">
        <f t="shared" si="20"/>
        <v>7.0427721120309474</v>
      </c>
      <c r="U47" s="122">
        <f t="shared" si="20"/>
        <v>6.1780868471592214</v>
      </c>
      <c r="V47" s="122">
        <f t="shared" si="20"/>
        <v>5.1209453441287618</v>
      </c>
      <c r="W47" s="122">
        <f t="shared" si="20"/>
        <v>4.6143326225657226</v>
      </c>
      <c r="DA47" s="130" t="s">
        <v>1781</v>
      </c>
    </row>
    <row r="48" spans="1:105" ht="12" customHeight="1" x14ac:dyDescent="0.25">
      <c r="A48" s="97" t="s">
        <v>53</v>
      </c>
      <c r="B48" s="98">
        <v>2.0870758150255848</v>
      </c>
      <c r="C48" s="98">
        <v>2.0907790045836783</v>
      </c>
      <c r="D48" s="98">
        <v>2.1163455091596375</v>
      </c>
      <c r="E48" s="98">
        <v>5.2455079627522689</v>
      </c>
      <c r="F48" s="98">
        <v>2.2919027829212419</v>
      </c>
      <c r="G48" s="98">
        <v>2.6960824849245828</v>
      </c>
      <c r="H48" s="98">
        <v>3.3618897124849054</v>
      </c>
      <c r="I48" s="98">
        <v>3.3210082391146321</v>
      </c>
      <c r="J48" s="98">
        <v>2.9626296849467009</v>
      </c>
      <c r="K48" s="98">
        <v>2.4353830935918945</v>
      </c>
      <c r="L48" s="98">
        <v>2.6077196384342716</v>
      </c>
      <c r="M48" s="98">
        <v>3.414111179315467</v>
      </c>
      <c r="N48" s="98">
        <v>3.9631875885887551</v>
      </c>
      <c r="O48" s="98">
        <v>3.2356569605535035</v>
      </c>
      <c r="P48" s="98">
        <v>3.1329077145162838</v>
      </c>
      <c r="Q48" s="98">
        <v>5.3273036830241161</v>
      </c>
      <c r="R48" s="98">
        <v>5.3142372757605258</v>
      </c>
      <c r="S48" s="98">
        <v>7.0357164122655824</v>
      </c>
      <c r="T48" s="98">
        <v>7.0427721120309474</v>
      </c>
      <c r="U48" s="98">
        <v>6.1780868471592214</v>
      </c>
      <c r="V48" s="98">
        <v>5.1209453441287618</v>
      </c>
      <c r="W48" s="98">
        <v>4.6143326225657226</v>
      </c>
      <c r="DA48" s="63" t="s">
        <v>1782</v>
      </c>
    </row>
    <row r="49" spans="1:105" ht="12" customHeight="1" x14ac:dyDescent="0.25">
      <c r="A49" s="121" t="s">
        <v>55</v>
      </c>
      <c r="B49" s="122">
        <v>16.23756611458133</v>
      </c>
      <c r="C49" s="122">
        <v>15.899900694289345</v>
      </c>
      <c r="D49" s="122">
        <v>17.751905236415677</v>
      </c>
      <c r="E49" s="122">
        <v>15.626336612604263</v>
      </c>
      <c r="F49" s="122">
        <v>16.502378547995544</v>
      </c>
      <c r="G49" s="122">
        <v>15.023080317440398</v>
      </c>
      <c r="H49" s="122">
        <v>14.12920454613527</v>
      </c>
      <c r="I49" s="122">
        <v>12.028757536660128</v>
      </c>
      <c r="J49" s="122">
        <v>10.284371636367581</v>
      </c>
      <c r="K49" s="122">
        <v>9.5262495570891588</v>
      </c>
      <c r="L49" s="122">
        <v>8.7330848392435936</v>
      </c>
      <c r="M49" s="122">
        <v>7.1485333596178204</v>
      </c>
      <c r="N49" s="122">
        <v>6.6133250547633251</v>
      </c>
      <c r="O49" s="122">
        <v>6.082660561950112</v>
      </c>
      <c r="P49" s="122">
        <v>5.649229228497175</v>
      </c>
      <c r="Q49" s="122">
        <v>5.7000228762457805</v>
      </c>
      <c r="R49" s="122">
        <v>5.5462811555484732</v>
      </c>
      <c r="S49" s="122">
        <v>6.0083791848185912</v>
      </c>
      <c r="T49" s="122">
        <v>5.5982856133237142</v>
      </c>
      <c r="U49" s="122">
        <v>4.3689458957015379</v>
      </c>
      <c r="V49" s="122">
        <v>4.1205185520534817</v>
      </c>
      <c r="W49" s="122">
        <v>3.7960154137844024</v>
      </c>
      <c r="DA49" s="130" t="s">
        <v>1783</v>
      </c>
    </row>
    <row r="50" spans="1:105" ht="12" customHeight="1" x14ac:dyDescent="0.25">
      <c r="A50" s="97" t="s">
        <v>138</v>
      </c>
      <c r="B50" s="98">
        <v>6.9152070950593432</v>
      </c>
      <c r="C50" s="98">
        <v>6.931826144504317</v>
      </c>
      <c r="D50" s="98">
        <v>7.9671921176871727</v>
      </c>
      <c r="E50" s="98">
        <v>7.6886976491016767</v>
      </c>
      <c r="F50" s="98">
        <v>7.7524869216153496</v>
      </c>
      <c r="G50" s="98">
        <v>6.866953011234382</v>
      </c>
      <c r="H50" s="98">
        <v>6.4720787610024537</v>
      </c>
      <c r="I50" s="98">
        <v>5.748512355580611</v>
      </c>
      <c r="J50" s="98">
        <v>4.7331278648009585</v>
      </c>
      <c r="K50" s="98">
        <v>4.9042226850844379</v>
      </c>
      <c r="L50" s="98">
        <v>4.4704667082101182</v>
      </c>
      <c r="M50" s="98">
        <v>3.2298524273246398</v>
      </c>
      <c r="N50" s="98">
        <v>3.2528057833160222</v>
      </c>
      <c r="O50" s="98">
        <v>3.1918257138306609</v>
      </c>
      <c r="P50" s="98">
        <v>2.8594134520235559</v>
      </c>
      <c r="Q50" s="98">
        <v>2.5354084870116065</v>
      </c>
      <c r="R50" s="98">
        <v>2.1064048287155863</v>
      </c>
      <c r="S50" s="98">
        <v>2.6761348472385684</v>
      </c>
      <c r="T50" s="98">
        <v>2.5999790954036888</v>
      </c>
      <c r="U50" s="98">
        <v>1.6984124252797896</v>
      </c>
      <c r="V50" s="98">
        <v>1.5845896804954385</v>
      </c>
      <c r="W50" s="98">
        <v>1.4758394559803072</v>
      </c>
      <c r="DA50" s="63" t="s">
        <v>1784</v>
      </c>
    </row>
    <row r="51" spans="1:105" ht="12" customHeight="1" x14ac:dyDescent="0.25">
      <c r="A51" s="97" t="s">
        <v>137</v>
      </c>
      <c r="B51" s="98">
        <v>9.8278227705926157E-4</v>
      </c>
      <c r="C51" s="98">
        <v>1.1369023184129149E-3</v>
      </c>
      <c r="D51" s="98">
        <v>1.4957254453390302E-3</v>
      </c>
      <c r="E51" s="98">
        <v>2.1735654487201684E-3</v>
      </c>
      <c r="F51" s="98">
        <v>2.2462050075579944E-3</v>
      </c>
      <c r="G51" s="98">
        <v>2.1328686438734832E-3</v>
      </c>
      <c r="H51" s="98">
        <v>2.0963083606390862E-3</v>
      </c>
      <c r="I51" s="98">
        <v>2.3710100704606232E-3</v>
      </c>
      <c r="J51" s="98">
        <v>2.0428433525959823E-3</v>
      </c>
      <c r="K51" s="98">
        <v>3.1608504960216636E-3</v>
      </c>
      <c r="L51" s="98">
        <v>3.115047174199729E-3</v>
      </c>
      <c r="M51" s="98">
        <v>2.3154312238548263E-3</v>
      </c>
      <c r="N51" s="98">
        <v>3.0624804755903087E-3</v>
      </c>
      <c r="O51" s="98">
        <v>3.6588497722749008E-3</v>
      </c>
      <c r="P51" s="98">
        <v>3.7378209054635537E-3</v>
      </c>
      <c r="Q51" s="98">
        <v>3.4565620278785695E-3</v>
      </c>
      <c r="R51" s="98">
        <v>2.8948548642749039E-3</v>
      </c>
      <c r="S51" s="98">
        <v>4.7682673430908965E-3</v>
      </c>
      <c r="T51" s="98">
        <v>5.1340585006295122E-3</v>
      </c>
      <c r="U51" s="98">
        <v>3.7043719141477433E-3</v>
      </c>
      <c r="V51" s="98">
        <v>3.7412285054933565E-3</v>
      </c>
      <c r="W51" s="98">
        <v>3.7950836211805301E-3</v>
      </c>
      <c r="DA51" s="63" t="s">
        <v>1785</v>
      </c>
    </row>
    <row r="52" spans="1:105" ht="12" customHeight="1" x14ac:dyDescent="0.25">
      <c r="A52" s="100" t="s">
        <v>216</v>
      </c>
      <c r="B52" s="101">
        <v>2.9716132018664184E-4</v>
      </c>
      <c r="C52" s="101">
        <v>3.2548769364750376E-4</v>
      </c>
      <c r="D52" s="101">
        <v>4.5313913848030472E-4</v>
      </c>
      <c r="E52" s="101">
        <v>5.6132062393821015E-4</v>
      </c>
      <c r="F52" s="101">
        <v>6.5404106509434003E-4</v>
      </c>
      <c r="G52" s="101">
        <v>6.1868678798340012E-4</v>
      </c>
      <c r="H52" s="101">
        <v>6.1140926483629877E-4</v>
      </c>
      <c r="I52" s="101">
        <v>6.7919213418092441E-4</v>
      </c>
      <c r="J52" s="101">
        <v>5.9359241828514534E-4</v>
      </c>
      <c r="K52" s="101">
        <v>8.6338255302145772E-4</v>
      </c>
      <c r="L52" s="101">
        <v>8.5824234414962508E-4</v>
      </c>
      <c r="M52" s="101">
        <v>6.6877579046707323E-4</v>
      </c>
      <c r="N52" s="101">
        <v>8.7700310185040323E-4</v>
      </c>
      <c r="O52" s="101">
        <v>1.0084536639014122E-3</v>
      </c>
      <c r="P52" s="101">
        <v>1.0721886131792196E-3</v>
      </c>
      <c r="Q52" s="101">
        <v>1.073694831471485E-3</v>
      </c>
      <c r="R52" s="101">
        <v>8.6840683887302026E-4</v>
      </c>
      <c r="S52" s="101">
        <v>1.3860384304822226E-3</v>
      </c>
      <c r="T52" s="101">
        <v>1.5192442321403238E-3</v>
      </c>
      <c r="U52" s="101">
        <v>1.1090412095225491E-3</v>
      </c>
      <c r="V52" s="101">
        <v>9.8395639558806949E-4</v>
      </c>
      <c r="W52" s="101">
        <v>1.1282463958109861E-3</v>
      </c>
      <c r="DA52" s="131" t="s">
        <v>1786</v>
      </c>
    </row>
    <row r="53" spans="1:105" ht="12" customHeight="1" x14ac:dyDescent="0.25">
      <c r="A53" s="103" t="s">
        <v>52</v>
      </c>
      <c r="B53" s="104">
        <v>6.8562095687261962E-4</v>
      </c>
      <c r="C53" s="104">
        <v>8.1141462476541127E-4</v>
      </c>
      <c r="D53" s="104">
        <v>1.0425863068587256E-3</v>
      </c>
      <c r="E53" s="104">
        <v>1.6122448247819581E-3</v>
      </c>
      <c r="F53" s="104">
        <v>1.5921639424636542E-3</v>
      </c>
      <c r="G53" s="104">
        <v>1.5141818558900831E-3</v>
      </c>
      <c r="H53" s="104">
        <v>1.4848990958027874E-3</v>
      </c>
      <c r="I53" s="104">
        <v>1.6918179362796987E-3</v>
      </c>
      <c r="J53" s="104">
        <v>1.449250934310837E-3</v>
      </c>
      <c r="K53" s="104">
        <v>2.2974679430002058E-3</v>
      </c>
      <c r="L53" s="104">
        <v>2.256804830050104E-3</v>
      </c>
      <c r="M53" s="104">
        <v>1.6466554333877531E-3</v>
      </c>
      <c r="N53" s="104">
        <v>2.1854773737399057E-3</v>
      </c>
      <c r="O53" s="104">
        <v>2.6503961083734883E-3</v>
      </c>
      <c r="P53" s="104">
        <v>2.6656322922843341E-3</v>
      </c>
      <c r="Q53" s="104">
        <v>2.3828671964070845E-3</v>
      </c>
      <c r="R53" s="104">
        <v>2.0264480254018839E-3</v>
      </c>
      <c r="S53" s="104">
        <v>3.3822289126086741E-3</v>
      </c>
      <c r="T53" s="104">
        <v>3.614814268489188E-3</v>
      </c>
      <c r="U53" s="104">
        <v>2.595330704625194E-3</v>
      </c>
      <c r="V53" s="104">
        <v>2.757272109905287E-3</v>
      </c>
      <c r="W53" s="104">
        <v>2.6668372253695442E-3</v>
      </c>
      <c r="DA53" s="132" t="s">
        <v>1787</v>
      </c>
    </row>
    <row r="54" spans="1:105" ht="12" customHeight="1" x14ac:dyDescent="0.25">
      <c r="A54" s="106" t="s">
        <v>122</v>
      </c>
      <c r="B54" s="101">
        <v>9.1759430003194709</v>
      </c>
      <c r="C54" s="101">
        <v>8.8082943668130138</v>
      </c>
      <c r="D54" s="101">
        <v>9.5923046767924642</v>
      </c>
      <c r="E54" s="101">
        <v>7.7492189514017848</v>
      </c>
      <c r="F54" s="101">
        <v>8.5270787862110602</v>
      </c>
      <c r="G54" s="101">
        <v>7.9291375262478514</v>
      </c>
      <c r="H54" s="101">
        <v>7.4157986592510285</v>
      </c>
      <c r="I54" s="101">
        <v>6.0641000712268713</v>
      </c>
      <c r="J54" s="101">
        <v>5.3576538918086856</v>
      </c>
      <c r="K54" s="101">
        <v>4.4154594347983362</v>
      </c>
      <c r="L54" s="101">
        <v>4.0236378554339707</v>
      </c>
      <c r="M54" s="101">
        <v>3.628811809723314</v>
      </c>
      <c r="N54" s="101">
        <v>3.0590017665174871</v>
      </c>
      <c r="O54" s="101">
        <v>2.5867189116909048</v>
      </c>
      <c r="P54" s="101">
        <v>2.4850172854800476</v>
      </c>
      <c r="Q54" s="101">
        <v>2.7613190452975513</v>
      </c>
      <c r="R54" s="101">
        <v>2.9618602998893637</v>
      </c>
      <c r="S54" s="101">
        <v>2.8294516825223579</v>
      </c>
      <c r="T54" s="101">
        <v>2.5053916568794521</v>
      </c>
      <c r="U54" s="101">
        <v>2.2059278522788683</v>
      </c>
      <c r="V54" s="101">
        <v>2.0906610996085995</v>
      </c>
      <c r="W54" s="101">
        <v>1.9093940186098746</v>
      </c>
      <c r="DA54" s="131" t="s">
        <v>1788</v>
      </c>
    </row>
    <row r="55" spans="1:105" ht="12" customHeight="1" x14ac:dyDescent="0.25">
      <c r="A55" s="107" t="s">
        <v>121</v>
      </c>
      <c r="B55" s="104">
        <v>0.14543323692545737</v>
      </c>
      <c r="C55" s="104">
        <v>0.15864328065360203</v>
      </c>
      <c r="D55" s="104">
        <v>0.19091271649070032</v>
      </c>
      <c r="E55" s="104">
        <v>0.18624644665208079</v>
      </c>
      <c r="F55" s="104">
        <v>0.22056663516157751</v>
      </c>
      <c r="G55" s="104">
        <v>0.22485691131429059</v>
      </c>
      <c r="H55" s="104">
        <v>0.23923081752114775</v>
      </c>
      <c r="I55" s="104">
        <v>0.21377409978218526</v>
      </c>
      <c r="J55" s="104">
        <v>0.19154703640534138</v>
      </c>
      <c r="K55" s="104">
        <v>0.20340658671036327</v>
      </c>
      <c r="L55" s="104">
        <v>0.23586522842530519</v>
      </c>
      <c r="M55" s="104">
        <v>0.28755369134601216</v>
      </c>
      <c r="N55" s="104">
        <v>0.29845502445422484</v>
      </c>
      <c r="O55" s="104">
        <v>0.30045708665627113</v>
      </c>
      <c r="P55" s="104">
        <v>0.30106067008810761</v>
      </c>
      <c r="Q55" s="104">
        <v>0.39983878190874439</v>
      </c>
      <c r="R55" s="104">
        <v>0.47512117207924798</v>
      </c>
      <c r="S55" s="104">
        <v>0.49802438771457369</v>
      </c>
      <c r="T55" s="104">
        <v>0.48778080253994349</v>
      </c>
      <c r="U55" s="104">
        <v>0.46090124622873219</v>
      </c>
      <c r="V55" s="104">
        <v>0.44152654344395026</v>
      </c>
      <c r="W55" s="104">
        <v>0.40698685557304026</v>
      </c>
      <c r="DA55" s="132" t="s">
        <v>1789</v>
      </c>
    </row>
    <row r="56" spans="1:105" ht="12" customHeight="1" x14ac:dyDescent="0.25">
      <c r="A56" s="108" t="s">
        <v>53</v>
      </c>
      <c r="B56" s="98">
        <v>4.39818613917708E-2</v>
      </c>
      <c r="C56" s="98">
        <v>4.5424308255570575E-2</v>
      </c>
      <c r="D56" s="98">
        <v>5.7846024708506465E-2</v>
      </c>
      <c r="E56" s="98">
        <v>4.8076225196931402E-2</v>
      </c>
      <c r="F56" s="98">
        <v>6.4216467310348552E-2</v>
      </c>
      <c r="G56" s="98">
        <v>6.5220505050738536E-2</v>
      </c>
      <c r="H56" s="98">
        <v>6.9783360709978898E-2</v>
      </c>
      <c r="I56" s="98">
        <v>6.1243320436843059E-2</v>
      </c>
      <c r="J56" s="98">
        <v>5.5682313662956874E-2</v>
      </c>
      <c r="K56" s="98">
        <v>5.5535893830561844E-2</v>
      </c>
      <c r="L56" s="98">
        <v>6.4975929150757616E-2</v>
      </c>
      <c r="M56" s="98">
        <v>8.2936478472044495E-2</v>
      </c>
      <c r="N56" s="98">
        <v>8.547807434096151E-2</v>
      </c>
      <c r="O56" s="98">
        <v>8.2806706029533883E-2</v>
      </c>
      <c r="P56" s="98">
        <v>8.6354079762883243E-2</v>
      </c>
      <c r="Q56" s="98">
        <v>0.12419633701719346</v>
      </c>
      <c r="R56" s="98">
        <v>0.14225007888467123</v>
      </c>
      <c r="S56" s="98">
        <v>0.14462531090126662</v>
      </c>
      <c r="T56" s="98">
        <v>0.14422076434505629</v>
      </c>
      <c r="U56" s="98">
        <v>0.13789877864865252</v>
      </c>
      <c r="V56" s="98">
        <v>0.11559788040198232</v>
      </c>
      <c r="W56" s="98">
        <v>0.12041646327231141</v>
      </c>
      <c r="DA56" s="63" t="s">
        <v>1790</v>
      </c>
    </row>
    <row r="57" spans="1:105" ht="12" customHeight="1" x14ac:dyDescent="0.25">
      <c r="A57" s="108" t="s">
        <v>52</v>
      </c>
      <c r="B57" s="98">
        <v>0.10145137553368656</v>
      </c>
      <c r="C57" s="98">
        <v>0.11321897239803146</v>
      </c>
      <c r="D57" s="98">
        <v>0.13306669178219385</v>
      </c>
      <c r="E57" s="98">
        <v>0.1381702214551494</v>
      </c>
      <c r="F57" s="98">
        <v>0.15635016785122896</v>
      </c>
      <c r="G57" s="98">
        <v>0.15963640626355205</v>
      </c>
      <c r="H57" s="98">
        <v>0.16944745681116885</v>
      </c>
      <c r="I57" s="98">
        <v>0.1525307793453422</v>
      </c>
      <c r="J57" s="98">
        <v>0.13586472274238451</v>
      </c>
      <c r="K57" s="98">
        <v>0.14787069287980142</v>
      </c>
      <c r="L57" s="98">
        <v>0.17088929927454757</v>
      </c>
      <c r="M57" s="98">
        <v>0.2046172128739677</v>
      </c>
      <c r="N57" s="98">
        <v>0.21297695011326334</v>
      </c>
      <c r="O57" s="98">
        <v>0.21765038062673728</v>
      </c>
      <c r="P57" s="98">
        <v>0.21470659032522438</v>
      </c>
      <c r="Q57" s="98">
        <v>0.27564244489155093</v>
      </c>
      <c r="R57" s="98">
        <v>0.33287109319457675</v>
      </c>
      <c r="S57" s="98">
        <v>0.35339907681330707</v>
      </c>
      <c r="T57" s="98">
        <v>0.34356003819488717</v>
      </c>
      <c r="U57" s="98">
        <v>0.32300246758007967</v>
      </c>
      <c r="V57" s="98">
        <v>0.32592866304196794</v>
      </c>
      <c r="W57" s="98">
        <v>0.28657039230072884</v>
      </c>
      <c r="DA57" s="63" t="s">
        <v>1791</v>
      </c>
    </row>
    <row r="58" spans="1:105" ht="12" customHeight="1" x14ac:dyDescent="0.25">
      <c r="A58" s="121" t="s">
        <v>54</v>
      </c>
      <c r="B58" s="122">
        <v>16.756500022027801</v>
      </c>
      <c r="C58" s="122">
        <v>15.805917030542115</v>
      </c>
      <c r="D58" s="122">
        <v>17.330707524139793</v>
      </c>
      <c r="E58" s="122">
        <v>14.680318041545146</v>
      </c>
      <c r="F58" s="122">
        <v>15.44875132880232</v>
      </c>
      <c r="G58" s="122">
        <v>14.312242903376486</v>
      </c>
      <c r="H58" s="122">
        <v>13.186342662607215</v>
      </c>
      <c r="I58" s="122">
        <v>10.771207857408029</v>
      </c>
      <c r="J58" s="122">
        <v>9.9593059746156705</v>
      </c>
      <c r="K58" s="122">
        <v>8.5112754483479058</v>
      </c>
      <c r="L58" s="122">
        <v>7.4265955123221801</v>
      </c>
      <c r="M58" s="122">
        <v>6.3742582730366273</v>
      </c>
      <c r="N58" s="122">
        <v>5.4414050851420352</v>
      </c>
      <c r="O58" s="122">
        <v>4.765339601593122</v>
      </c>
      <c r="P58" s="122">
        <v>4.2701845015447057</v>
      </c>
      <c r="Q58" s="122">
        <v>4.3803199719469088</v>
      </c>
      <c r="R58" s="122">
        <v>4.483571598631908</v>
      </c>
      <c r="S58" s="122">
        <v>4.2625013397235527</v>
      </c>
      <c r="T58" s="122">
        <v>3.7337243537642619</v>
      </c>
      <c r="U58" s="122">
        <v>3.2328917547622869</v>
      </c>
      <c r="V58" s="122">
        <v>2.7877443071018124</v>
      </c>
      <c r="W58" s="122">
        <v>2.5878079632674291</v>
      </c>
      <c r="DA58" s="130" t="s">
        <v>1792</v>
      </c>
    </row>
    <row r="59" spans="1:105" ht="12" customHeight="1" x14ac:dyDescent="0.25">
      <c r="A59" s="97" t="s">
        <v>50</v>
      </c>
      <c r="B59" s="98">
        <v>4.2777642209191535</v>
      </c>
      <c r="C59" s="98">
        <v>5.503244740748217</v>
      </c>
      <c r="D59" s="98">
        <v>5.1019054790880558</v>
      </c>
      <c r="E59" s="98">
        <v>6.1820127414022439</v>
      </c>
      <c r="F59" s="98">
        <v>5.682686631427158</v>
      </c>
      <c r="G59" s="98">
        <v>5.3293975841084222</v>
      </c>
      <c r="H59" s="98">
        <v>4.8945046536063419</v>
      </c>
      <c r="I59" s="98">
        <v>4.5456000972860444</v>
      </c>
      <c r="J59" s="98">
        <v>3.9007397621096138</v>
      </c>
      <c r="K59" s="98">
        <v>4.070527399542196</v>
      </c>
      <c r="L59" s="98">
        <v>3.3896655047939483</v>
      </c>
      <c r="M59" s="98">
        <v>2.7681775722307083</v>
      </c>
      <c r="N59" s="98">
        <v>2.2655569198478611</v>
      </c>
      <c r="O59" s="98">
        <v>1.9892569890306384</v>
      </c>
      <c r="P59" s="98">
        <v>1.6919159074017192</v>
      </c>
      <c r="Q59" s="98">
        <v>1.7066467809500983</v>
      </c>
      <c r="R59" s="98">
        <v>1.7817400860598067</v>
      </c>
      <c r="S59" s="98">
        <v>1.6232794142882647</v>
      </c>
      <c r="T59" s="98">
        <v>1.3538637794755317</v>
      </c>
      <c r="U59" s="98">
        <v>1.2062979175794244</v>
      </c>
      <c r="V59" s="98">
        <v>1.033899631401616</v>
      </c>
      <c r="W59" s="98">
        <v>0.92216371739519665</v>
      </c>
      <c r="DA59" s="63" t="s">
        <v>1793</v>
      </c>
    </row>
    <row r="60" spans="1:105" ht="12" customHeight="1" x14ac:dyDescent="0.25">
      <c r="A60" s="109" t="s">
        <v>120</v>
      </c>
      <c r="B60" s="33">
        <v>12.478735801108646</v>
      </c>
      <c r="C60" s="33">
        <v>10.302672289793898</v>
      </c>
      <c r="D60" s="33">
        <v>12.228802045051737</v>
      </c>
      <c r="E60" s="33">
        <v>8.498305300142901</v>
      </c>
      <c r="F60" s="33">
        <v>9.7660646973751621</v>
      </c>
      <c r="G60" s="33">
        <v>8.9828453192680637</v>
      </c>
      <c r="H60" s="33">
        <v>8.2918380090008732</v>
      </c>
      <c r="I60" s="33">
        <v>6.225607760121985</v>
      </c>
      <c r="J60" s="33">
        <v>6.0585662125060562</v>
      </c>
      <c r="K60" s="33">
        <v>4.4407480488057098</v>
      </c>
      <c r="L60" s="33">
        <v>4.0369300075282322</v>
      </c>
      <c r="M60" s="33">
        <v>3.606080700805919</v>
      </c>
      <c r="N60" s="33">
        <v>3.1758481652941741</v>
      </c>
      <c r="O60" s="33">
        <v>2.7760826125624836</v>
      </c>
      <c r="P60" s="33">
        <v>2.5782685941429868</v>
      </c>
      <c r="Q60" s="33">
        <v>2.6736731909968103</v>
      </c>
      <c r="R60" s="33">
        <v>2.7018315125721011</v>
      </c>
      <c r="S60" s="33">
        <v>2.6392219254352876</v>
      </c>
      <c r="T60" s="33">
        <v>2.3798605742887302</v>
      </c>
      <c r="U60" s="33">
        <v>2.0265938371828622</v>
      </c>
      <c r="V60" s="33">
        <v>1.7538446757001964</v>
      </c>
      <c r="W60" s="33">
        <v>1.6656442458722323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214.62007692124411</v>
      </c>
      <c r="C62" s="117">
        <f t="shared" si="21"/>
        <v>240.19765487589524</v>
      </c>
      <c r="D62" s="117">
        <f t="shared" si="21"/>
        <v>239.31767680390362</v>
      </c>
      <c r="E62" s="117">
        <f t="shared" si="21"/>
        <v>281.02871446087255</v>
      </c>
      <c r="F62" s="117">
        <f t="shared" si="21"/>
        <v>280.7939783709046</v>
      </c>
      <c r="G62" s="117">
        <f t="shared" si="21"/>
        <v>313.86206115795687</v>
      </c>
      <c r="H62" s="117">
        <f t="shared" si="21"/>
        <v>309.93004182963352</v>
      </c>
      <c r="I62" s="117">
        <f t="shared" si="21"/>
        <v>304.95658904397567</v>
      </c>
      <c r="J62" s="117">
        <f t="shared" si="21"/>
        <v>334.67714569304474</v>
      </c>
      <c r="K62" s="117">
        <f t="shared" si="21"/>
        <v>349.12394653047363</v>
      </c>
      <c r="L62" s="117">
        <f t="shared" si="21"/>
        <v>375.27551235925415</v>
      </c>
      <c r="M62" s="117">
        <f t="shared" si="21"/>
        <v>357.18067382630255</v>
      </c>
      <c r="N62" s="117">
        <f t="shared" si="21"/>
        <v>344.78946823938378</v>
      </c>
      <c r="O62" s="117">
        <f t="shared" si="21"/>
        <v>330.589110644568</v>
      </c>
      <c r="P62" s="117">
        <f t="shared" si="21"/>
        <v>291.26857672741937</v>
      </c>
      <c r="Q62" s="117">
        <f t="shared" si="21"/>
        <v>311.11260699501486</v>
      </c>
      <c r="R62" s="117">
        <f t="shared" ref="R62:V62" si="22">R63+R66+R68+R77</f>
        <v>324.00064700980965</v>
      </c>
      <c r="S62" s="117">
        <f t="shared" si="22"/>
        <v>345.48736821650135</v>
      </c>
      <c r="T62" s="117">
        <f t="shared" si="22"/>
        <v>348.57965331579271</v>
      </c>
      <c r="U62" s="117">
        <f t="shared" si="22"/>
        <v>354.68198685621695</v>
      </c>
      <c r="V62" s="117">
        <f t="shared" si="22"/>
        <v>382.17692680593058</v>
      </c>
      <c r="W62" s="117">
        <f t="shared" ref="W62" si="23">W63+W66+W68+W77</f>
        <v>422.9587414425896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160.09556482002841</v>
      </c>
      <c r="C63" s="122">
        <f t="shared" si="24"/>
        <v>184.17605519737842</v>
      </c>
      <c r="D63" s="122">
        <f t="shared" si="24"/>
        <v>183.34494026302343</v>
      </c>
      <c r="E63" s="122">
        <f t="shared" si="24"/>
        <v>217.32427959926147</v>
      </c>
      <c r="F63" s="122">
        <f t="shared" si="24"/>
        <v>219.52843436287469</v>
      </c>
      <c r="G63" s="122">
        <f t="shared" si="24"/>
        <v>245.75849543981727</v>
      </c>
      <c r="H63" s="122">
        <f t="shared" si="24"/>
        <v>233.41867290677266</v>
      </c>
      <c r="I63" s="122">
        <f t="shared" si="24"/>
        <v>223.12787560641647</v>
      </c>
      <c r="J63" s="122">
        <f t="shared" si="24"/>
        <v>247.9741880601396</v>
      </c>
      <c r="K63" s="122">
        <f t="shared" si="24"/>
        <v>262.18135225363875</v>
      </c>
      <c r="L63" s="122">
        <f t="shared" si="24"/>
        <v>283.75222805690646</v>
      </c>
      <c r="M63" s="122">
        <f t="shared" si="24"/>
        <v>265.99764433520778</v>
      </c>
      <c r="N63" s="122">
        <f t="shared" si="24"/>
        <v>256.16013945550532</v>
      </c>
      <c r="O63" s="122">
        <f t="shared" si="24"/>
        <v>251.80296071305574</v>
      </c>
      <c r="P63" s="122">
        <f t="shared" si="24"/>
        <v>219.39625572339824</v>
      </c>
      <c r="Q63" s="122">
        <f t="shared" si="24"/>
        <v>233.37675742451989</v>
      </c>
      <c r="R63" s="122">
        <f t="shared" ref="R63:V63" si="25">SUM(R64:R65)</f>
        <v>247.25173665586613</v>
      </c>
      <c r="S63" s="122">
        <f t="shared" si="25"/>
        <v>257.70939104354881</v>
      </c>
      <c r="T63" s="122">
        <f t="shared" si="25"/>
        <v>255.76174349566318</v>
      </c>
      <c r="U63" s="122">
        <f t="shared" si="25"/>
        <v>257.57331450476931</v>
      </c>
      <c r="V63" s="122">
        <f t="shared" si="25"/>
        <v>279.47199127270079</v>
      </c>
      <c r="W63" s="122">
        <f t="shared" ref="W63" si="26">SUM(W64:W65)</f>
        <v>308.10240582869818</v>
      </c>
      <c r="DA63" s="130" t="s">
        <v>1796</v>
      </c>
    </row>
    <row r="64" spans="1:105" ht="12" customHeight="1" x14ac:dyDescent="0.25">
      <c r="A64" s="97" t="s">
        <v>217</v>
      </c>
      <c r="B64" s="98">
        <v>156.29666495331799</v>
      </c>
      <c r="C64" s="98">
        <v>179.83956986440685</v>
      </c>
      <c r="D64" s="98">
        <v>179.02314374381234</v>
      </c>
      <c r="E64" s="98">
        <v>212.49505384941952</v>
      </c>
      <c r="F64" s="98">
        <v>214.44342076051493</v>
      </c>
      <c r="G64" s="98">
        <v>240.18936674978448</v>
      </c>
      <c r="H64" s="98">
        <v>228.32459937691002</v>
      </c>
      <c r="I64" s="98">
        <v>218.42738785597896</v>
      </c>
      <c r="J64" s="98">
        <v>242.81216718675762</v>
      </c>
      <c r="K64" s="98">
        <v>256.78072132203596</v>
      </c>
      <c r="L64" s="98">
        <v>278.1243033444099</v>
      </c>
      <c r="M64" s="98">
        <v>260.78186153422121</v>
      </c>
      <c r="N64" s="98">
        <v>251.20938893643844</v>
      </c>
      <c r="O64" s="98">
        <v>246.99732375256502</v>
      </c>
      <c r="P64" s="98">
        <v>215.23335037613057</v>
      </c>
      <c r="Q64" s="98">
        <v>228.95579779558247</v>
      </c>
      <c r="R64" s="98">
        <v>242.53425683083105</v>
      </c>
      <c r="S64" s="98">
        <v>252.85623897993352</v>
      </c>
      <c r="T64" s="98">
        <v>250.96049037862028</v>
      </c>
      <c r="U64" s="98">
        <v>252.71599463279239</v>
      </c>
      <c r="V64" s="98">
        <v>274.2043746258131</v>
      </c>
      <c r="W64" s="98">
        <v>302.30680136217978</v>
      </c>
      <c r="DA64" s="63" t="s">
        <v>1797</v>
      </c>
    </row>
    <row r="65" spans="1:105" ht="12" customHeight="1" x14ac:dyDescent="0.25">
      <c r="A65" s="97" t="s">
        <v>53</v>
      </c>
      <c r="B65" s="98">
        <v>3.7988998667104386</v>
      </c>
      <c r="C65" s="98">
        <v>4.3364853329715505</v>
      </c>
      <c r="D65" s="98">
        <v>4.3217965192111025</v>
      </c>
      <c r="E65" s="98">
        <v>4.8292257498419513</v>
      </c>
      <c r="F65" s="98">
        <v>5.0850136023597576</v>
      </c>
      <c r="G65" s="98">
        <v>5.5691286900327919</v>
      </c>
      <c r="H65" s="98">
        <v>5.0940735298626336</v>
      </c>
      <c r="I65" s="98">
        <v>4.700487750437504</v>
      </c>
      <c r="J65" s="98">
        <v>5.162020873381965</v>
      </c>
      <c r="K65" s="98">
        <v>5.4006309316027989</v>
      </c>
      <c r="L65" s="98">
        <v>5.6279247124965455</v>
      </c>
      <c r="M65" s="98">
        <v>5.2157828009865783</v>
      </c>
      <c r="N65" s="98">
        <v>4.950750519066891</v>
      </c>
      <c r="O65" s="98">
        <v>4.8056369604907196</v>
      </c>
      <c r="P65" s="98">
        <v>4.1629053472676611</v>
      </c>
      <c r="Q65" s="98">
        <v>4.4209596289374335</v>
      </c>
      <c r="R65" s="98">
        <v>4.7174798250350563</v>
      </c>
      <c r="S65" s="98">
        <v>4.8531520636152692</v>
      </c>
      <c r="T65" s="98">
        <v>4.8012531170428971</v>
      </c>
      <c r="U65" s="98">
        <v>4.8573198719769239</v>
      </c>
      <c r="V65" s="98">
        <v>5.2676166468877117</v>
      </c>
      <c r="W65" s="98">
        <v>5.7956044665183821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3.2942782444863323</v>
      </c>
      <c r="C66" s="122">
        <f t="shared" si="27"/>
        <v>3.2828755381038879</v>
      </c>
      <c r="D66" s="122">
        <f t="shared" si="27"/>
        <v>3.3661705969455293</v>
      </c>
      <c r="E66" s="122">
        <f t="shared" si="27"/>
        <v>9.020532645903625</v>
      </c>
      <c r="F66" s="122">
        <f t="shared" si="27"/>
        <v>4.6698689303545624</v>
      </c>
      <c r="G66" s="122">
        <f t="shared" si="27"/>
        <v>6.8620280351792911</v>
      </c>
      <c r="H66" s="122">
        <f t="shared" si="27"/>
        <v>12.236636108234894</v>
      </c>
      <c r="I66" s="122">
        <f t="shared" si="27"/>
        <v>16.971700855583943</v>
      </c>
      <c r="J66" s="122">
        <f t="shared" si="27"/>
        <v>18.318312413599653</v>
      </c>
      <c r="K66" s="122">
        <f t="shared" si="27"/>
        <v>18.555906514481023</v>
      </c>
      <c r="L66" s="122">
        <f t="shared" si="27"/>
        <v>23.629504239911331</v>
      </c>
      <c r="M66" s="122">
        <f t="shared" si="27"/>
        <v>30.013426537728233</v>
      </c>
      <c r="N66" s="122">
        <f t="shared" si="27"/>
        <v>30.159180605453219</v>
      </c>
      <c r="O66" s="122">
        <f t="shared" si="27"/>
        <v>23.743745931662598</v>
      </c>
      <c r="P66" s="122">
        <f t="shared" si="27"/>
        <v>17.936426875605857</v>
      </c>
      <c r="Q66" s="122">
        <f t="shared" si="27"/>
        <v>26.968516073079105</v>
      </c>
      <c r="R66" s="122">
        <f t="shared" si="27"/>
        <v>22.798369744027788</v>
      </c>
      <c r="S66" s="122">
        <f t="shared" si="27"/>
        <v>29.485972199661656</v>
      </c>
      <c r="T66" s="122">
        <f t="shared" si="27"/>
        <v>33.357321489031129</v>
      </c>
      <c r="U66" s="122">
        <f t="shared" si="27"/>
        <v>37.338635611406971</v>
      </c>
      <c r="V66" s="122">
        <f t="shared" si="27"/>
        <v>39.888635033232568</v>
      </c>
      <c r="W66" s="122">
        <f t="shared" si="27"/>
        <v>46.572482356646418</v>
      </c>
      <c r="DA66" s="130" t="s">
        <v>1799</v>
      </c>
    </row>
    <row r="67" spans="1:105" ht="12" customHeight="1" x14ac:dyDescent="0.25">
      <c r="A67" s="97" t="s">
        <v>53</v>
      </c>
      <c r="B67" s="98">
        <v>3.2942782444863323</v>
      </c>
      <c r="C67" s="98">
        <v>3.2828755381038879</v>
      </c>
      <c r="D67" s="98">
        <v>3.3661705969455293</v>
      </c>
      <c r="E67" s="98">
        <v>9.020532645903625</v>
      </c>
      <c r="F67" s="98">
        <v>4.6698689303545624</v>
      </c>
      <c r="G67" s="98">
        <v>6.8620280351792911</v>
      </c>
      <c r="H67" s="98">
        <v>12.236636108234894</v>
      </c>
      <c r="I67" s="98">
        <v>16.971700855583943</v>
      </c>
      <c r="J67" s="98">
        <v>18.318312413599653</v>
      </c>
      <c r="K67" s="98">
        <v>18.555906514481023</v>
      </c>
      <c r="L67" s="98">
        <v>23.629504239911331</v>
      </c>
      <c r="M67" s="98">
        <v>30.013426537728233</v>
      </c>
      <c r="N67" s="98">
        <v>30.159180605453219</v>
      </c>
      <c r="O67" s="98">
        <v>23.743745931662598</v>
      </c>
      <c r="P67" s="98">
        <v>17.936426875605857</v>
      </c>
      <c r="Q67" s="98">
        <v>26.968516073079105</v>
      </c>
      <c r="R67" s="98">
        <v>22.798369744027788</v>
      </c>
      <c r="S67" s="98">
        <v>29.485972199661656</v>
      </c>
      <c r="T67" s="98">
        <v>33.357321489031129</v>
      </c>
      <c r="U67" s="98">
        <v>37.338635611406971</v>
      </c>
      <c r="V67" s="98">
        <v>39.888635033232568</v>
      </c>
      <c r="W67" s="98">
        <v>46.572482356646418</v>
      </c>
      <c r="DA67" s="63" t="s">
        <v>1800</v>
      </c>
    </row>
    <row r="68" spans="1:105" ht="12" customHeight="1" x14ac:dyDescent="0.25">
      <c r="A68" s="121" t="s">
        <v>55</v>
      </c>
      <c r="B68" s="122">
        <v>26.29748943827536</v>
      </c>
      <c r="C68" s="122">
        <v>25.920667834472013</v>
      </c>
      <c r="D68" s="122">
        <v>27.146917934973828</v>
      </c>
      <c r="E68" s="122">
        <v>26.636735501361134</v>
      </c>
      <c r="F68" s="122">
        <v>28.956617135316808</v>
      </c>
      <c r="G68" s="122">
        <v>31.515020300964398</v>
      </c>
      <c r="H68" s="122">
        <v>34.037086086252387</v>
      </c>
      <c r="I68" s="122">
        <v>33.235811813563672</v>
      </c>
      <c r="J68" s="122">
        <v>36.730452841421304</v>
      </c>
      <c r="K68" s="122">
        <v>35.600330047527748</v>
      </c>
      <c r="L68" s="122">
        <v>36.090352034635302</v>
      </c>
      <c r="M68" s="122">
        <v>32.92692478294336</v>
      </c>
      <c r="N68" s="122">
        <v>32.114043740893067</v>
      </c>
      <c r="O68" s="122">
        <v>30.688745163806594</v>
      </c>
      <c r="P68" s="122">
        <v>30.527241665166841</v>
      </c>
      <c r="Q68" s="122">
        <v>28.562513229599574</v>
      </c>
      <c r="R68" s="122">
        <v>30.932654642548808</v>
      </c>
      <c r="S68" s="122">
        <v>33.359894920552819</v>
      </c>
      <c r="T68" s="122">
        <v>34.342941317637731</v>
      </c>
      <c r="U68" s="122">
        <v>35.497146138028022</v>
      </c>
      <c r="V68" s="122">
        <v>37.488167406963605</v>
      </c>
      <c r="W68" s="122">
        <v>40.78996884099827</v>
      </c>
      <c r="DA68" s="130" t="s">
        <v>1801</v>
      </c>
    </row>
    <row r="69" spans="1:105" ht="12" customHeight="1" x14ac:dyDescent="0.25">
      <c r="A69" s="97" t="s">
        <v>134</v>
      </c>
      <c r="B69" s="98">
        <v>25.128470891758891</v>
      </c>
      <c r="C69" s="98">
        <v>25.019697658601686</v>
      </c>
      <c r="D69" s="98">
        <v>26.072498185698386</v>
      </c>
      <c r="E69" s="98">
        <v>25.760161120659195</v>
      </c>
      <c r="F69" s="98">
        <v>27.636136601531078</v>
      </c>
      <c r="G69" s="98">
        <v>30.161284091598887</v>
      </c>
      <c r="H69" s="98">
        <v>32.642507535186496</v>
      </c>
      <c r="I69" s="98">
        <v>32.157358099966224</v>
      </c>
      <c r="J69" s="98">
        <v>35.441434270162858</v>
      </c>
      <c r="K69" s="98">
        <v>34.4944736672647</v>
      </c>
      <c r="L69" s="98">
        <v>35.061688999674132</v>
      </c>
      <c r="M69" s="98">
        <v>31.999325736595402</v>
      </c>
      <c r="N69" s="98">
        <v>31.214683383073329</v>
      </c>
      <c r="O69" s="98">
        <v>29.797552419880109</v>
      </c>
      <c r="P69" s="98">
        <v>29.69067929611548</v>
      </c>
      <c r="Q69" s="98">
        <v>27.682444353603433</v>
      </c>
      <c r="R69" s="98">
        <v>30.101517987837187</v>
      </c>
      <c r="S69" s="98">
        <v>32.380464687901402</v>
      </c>
      <c r="T69" s="98">
        <v>33.266514410600671</v>
      </c>
      <c r="U69" s="98">
        <v>34.321535021299397</v>
      </c>
      <c r="V69" s="98">
        <v>36.59804005134464</v>
      </c>
      <c r="W69" s="98">
        <v>39.664940759236693</v>
      </c>
      <c r="DA69" s="63" t="s">
        <v>1802</v>
      </c>
    </row>
    <row r="70" spans="1:105" ht="12" customHeight="1" x14ac:dyDescent="0.25">
      <c r="A70" s="97" t="s">
        <v>133</v>
      </c>
      <c r="B70" s="98">
        <v>3.9053490764360023E-3</v>
      </c>
      <c r="C70" s="98">
        <v>4.4461756406827891E-3</v>
      </c>
      <c r="D70" s="98">
        <v>4.856962786065535E-3</v>
      </c>
      <c r="E70" s="98">
        <v>6.9620433931423028E-3</v>
      </c>
      <c r="F70" s="98">
        <v>7.39948927557681E-3</v>
      </c>
      <c r="G70" s="98">
        <v>9.1022063062856894E-3</v>
      </c>
      <c r="H70" s="98">
        <v>1.0889939185154221E-2</v>
      </c>
      <c r="I70" s="98">
        <v>1.3399600435994384E-2</v>
      </c>
      <c r="J70" s="98">
        <v>1.7920206920177685E-2</v>
      </c>
      <c r="K70" s="98">
        <v>2.130958784724668E-2</v>
      </c>
      <c r="L70" s="98">
        <v>2.4549558498854599E-2</v>
      </c>
      <c r="M70" s="98">
        <v>2.6820962251035824E-2</v>
      </c>
      <c r="N70" s="98">
        <v>3.0283560151864796E-2</v>
      </c>
      <c r="O70" s="98">
        <v>3.4041535433981279E-2</v>
      </c>
      <c r="P70" s="98">
        <v>3.9609858534757583E-2</v>
      </c>
      <c r="Q70" s="98">
        <v>3.8396679499304615E-2</v>
      </c>
      <c r="R70" s="98">
        <v>4.6613726935174522E-2</v>
      </c>
      <c r="S70" s="98">
        <v>5.5519424977432869E-2</v>
      </c>
      <c r="T70" s="98">
        <v>6.1524428757903891E-2</v>
      </c>
      <c r="U70" s="98">
        <v>6.8166756207104773E-2</v>
      </c>
      <c r="V70" s="98">
        <v>7.5660813904011526E-2</v>
      </c>
      <c r="W70" s="98">
        <v>8.062924104210635E-2</v>
      </c>
      <c r="DA70" s="63" t="s">
        <v>1803</v>
      </c>
    </row>
    <row r="71" spans="1:105" ht="12" customHeight="1" x14ac:dyDescent="0.25">
      <c r="A71" s="100" t="s">
        <v>217</v>
      </c>
      <c r="B71" s="101">
        <v>1.1809765010583376E-3</v>
      </c>
      <c r="C71" s="101">
        <v>1.2730632006406819E-3</v>
      </c>
      <c r="D71" s="101">
        <v>1.4713519902334017E-3</v>
      </c>
      <c r="E71" s="101">
        <v>1.7983644424711003E-3</v>
      </c>
      <c r="F71" s="101">
        <v>2.1539881890278475E-3</v>
      </c>
      <c r="G71" s="101">
        <v>2.6402522640607893E-3</v>
      </c>
      <c r="H71" s="101">
        <v>3.1763711124267427E-3</v>
      </c>
      <c r="I71" s="101">
        <v>3.8378879777386534E-3</v>
      </c>
      <c r="J71" s="101">
        <v>5.2092587709492363E-3</v>
      </c>
      <c r="K71" s="101">
        <v>5.8211326550249281E-3</v>
      </c>
      <c r="L71" s="101">
        <v>6.766366672923259E-3</v>
      </c>
      <c r="M71" s="101">
        <v>7.7332762301054918E-3</v>
      </c>
      <c r="N71" s="101">
        <v>8.6708014483342713E-3</v>
      </c>
      <c r="O71" s="101">
        <v>9.3821250826245095E-3</v>
      </c>
      <c r="P71" s="101">
        <v>1.1371784197767864E-2</v>
      </c>
      <c r="Q71" s="101">
        <v>1.1891219718163057E-2</v>
      </c>
      <c r="R71" s="101">
        <v>1.3939172043154468E-2</v>
      </c>
      <c r="S71" s="101">
        <v>1.613265678383681E-2</v>
      </c>
      <c r="T71" s="101">
        <v>1.8186238268083139E-2</v>
      </c>
      <c r="U71" s="101">
        <v>2.0366572275335712E-2</v>
      </c>
      <c r="V71" s="101">
        <v>1.9819341919660005E-2</v>
      </c>
      <c r="W71" s="101">
        <v>2.384979867102132E-2</v>
      </c>
      <c r="DA71" s="131" t="s">
        <v>1804</v>
      </c>
    </row>
    <row r="72" spans="1:105" ht="12" customHeight="1" x14ac:dyDescent="0.25">
      <c r="A72" s="103" t="s">
        <v>52</v>
      </c>
      <c r="B72" s="104">
        <v>2.7243725753776644E-3</v>
      </c>
      <c r="C72" s="104">
        <v>3.173112440042107E-3</v>
      </c>
      <c r="D72" s="104">
        <v>3.3856107958321331E-3</v>
      </c>
      <c r="E72" s="104">
        <v>5.163678950671202E-3</v>
      </c>
      <c r="F72" s="104">
        <v>5.2455010865489621E-3</v>
      </c>
      <c r="G72" s="104">
        <v>6.4619540422249004E-3</v>
      </c>
      <c r="H72" s="104">
        <v>7.7135680727274782E-3</v>
      </c>
      <c r="I72" s="104">
        <v>9.5617124582557302E-3</v>
      </c>
      <c r="J72" s="104">
        <v>1.2710948149228447E-2</v>
      </c>
      <c r="K72" s="104">
        <v>1.5488455192221752E-2</v>
      </c>
      <c r="L72" s="104">
        <v>1.7783191825931341E-2</v>
      </c>
      <c r="M72" s="104">
        <v>1.9087686020930333E-2</v>
      </c>
      <c r="N72" s="104">
        <v>2.1612758703530525E-2</v>
      </c>
      <c r="O72" s="104">
        <v>2.4659410351356766E-2</v>
      </c>
      <c r="P72" s="104">
        <v>2.8238074336989723E-2</v>
      </c>
      <c r="Q72" s="104">
        <v>2.6505459781141556E-2</v>
      </c>
      <c r="R72" s="104">
        <v>3.2674554892020057E-2</v>
      </c>
      <c r="S72" s="104">
        <v>3.9386768193596058E-2</v>
      </c>
      <c r="T72" s="104">
        <v>4.3338190489820752E-2</v>
      </c>
      <c r="U72" s="104">
        <v>4.7800183931769068E-2</v>
      </c>
      <c r="V72" s="104">
        <v>5.5841471984351521E-2</v>
      </c>
      <c r="W72" s="104">
        <v>5.677944237108503E-2</v>
      </c>
      <c r="DA72" s="132" t="s">
        <v>1805</v>
      </c>
    </row>
    <row r="73" spans="1:105" ht="12" customHeight="1" x14ac:dyDescent="0.25">
      <c r="A73" s="106" t="s">
        <v>122</v>
      </c>
      <c r="B73" s="101">
        <v>1.1469144320858207</v>
      </c>
      <c r="C73" s="101">
        <v>0.88251497023357683</v>
      </c>
      <c r="D73" s="101">
        <v>1.0502972410500306</v>
      </c>
      <c r="E73" s="101">
        <v>0.8497676905825019</v>
      </c>
      <c r="F73" s="101">
        <v>1.2799035701888739</v>
      </c>
      <c r="G73" s="101">
        <v>1.307785197999586</v>
      </c>
      <c r="H73" s="101">
        <v>1.3418540465341044</v>
      </c>
      <c r="I73" s="101">
        <v>1.0313205950340507</v>
      </c>
      <c r="J73" s="101">
        <v>1.2162140924406331</v>
      </c>
      <c r="K73" s="101">
        <v>1.0364211000403003</v>
      </c>
      <c r="L73" s="101">
        <v>0.9540338199502878</v>
      </c>
      <c r="M73" s="101">
        <v>0.84000902978690861</v>
      </c>
      <c r="N73" s="101">
        <v>0.79060883488945455</v>
      </c>
      <c r="O73" s="101">
        <v>0.76630105264784265</v>
      </c>
      <c r="P73" s="101">
        <v>0.70255541841375757</v>
      </c>
      <c r="Q73" s="101">
        <v>0.73198607551060801</v>
      </c>
      <c r="R73" s="101">
        <v>0.67682970517246266</v>
      </c>
      <c r="S73" s="101">
        <v>0.78837652994348995</v>
      </c>
      <c r="T73" s="101">
        <v>0.85025146264769536</v>
      </c>
      <c r="U73" s="101">
        <v>0.90736561555356343</v>
      </c>
      <c r="V73" s="101">
        <v>0.65735635752633415</v>
      </c>
      <c r="W73" s="101">
        <v>0.84641748050034893</v>
      </c>
      <c r="DA73" s="131" t="s">
        <v>1806</v>
      </c>
    </row>
    <row r="74" spans="1:105" ht="12" customHeight="1" x14ac:dyDescent="0.25">
      <c r="A74" s="107" t="s">
        <v>121</v>
      </c>
      <c r="B74" s="104">
        <v>1.8198765354210413E-2</v>
      </c>
      <c r="C74" s="104">
        <v>1.4009029996065988E-2</v>
      </c>
      <c r="D74" s="104">
        <v>1.9265545439347026E-2</v>
      </c>
      <c r="E74" s="104">
        <v>1.9844646726295462E-2</v>
      </c>
      <c r="F74" s="104">
        <v>3.3177474321276088E-2</v>
      </c>
      <c r="G74" s="104">
        <v>3.684880505964102E-2</v>
      </c>
      <c r="H74" s="104">
        <v>4.1834565346634607E-2</v>
      </c>
      <c r="I74" s="104">
        <v>3.3733518127398138E-2</v>
      </c>
      <c r="J74" s="104">
        <v>5.4884271897632453E-2</v>
      </c>
      <c r="K74" s="104">
        <v>4.8125692375500864E-2</v>
      </c>
      <c r="L74" s="104">
        <v>5.0079656512028191E-2</v>
      </c>
      <c r="M74" s="104">
        <v>6.0769054310018326E-2</v>
      </c>
      <c r="N74" s="104">
        <v>7.846796277841761E-2</v>
      </c>
      <c r="O74" s="104">
        <v>9.0850155844658664E-2</v>
      </c>
      <c r="P74" s="104">
        <v>9.4397092102845942E-2</v>
      </c>
      <c r="Q74" s="104">
        <v>0.10968612098622889</v>
      </c>
      <c r="R74" s="104">
        <v>0.10769322260398292</v>
      </c>
      <c r="S74" s="104">
        <v>0.13553427773049448</v>
      </c>
      <c r="T74" s="104">
        <v>0.16465101563145915</v>
      </c>
      <c r="U74" s="104">
        <v>0.20007874496795355</v>
      </c>
      <c r="V74" s="104">
        <v>0.15711018418862455</v>
      </c>
      <c r="W74" s="104">
        <v>0.19798136021912516</v>
      </c>
      <c r="DA74" s="132" t="s">
        <v>1807</v>
      </c>
    </row>
    <row r="75" spans="1:105" ht="12" customHeight="1" x14ac:dyDescent="0.25">
      <c r="A75" s="108" t="s">
        <v>53</v>
      </c>
      <c r="B75" s="98">
        <v>5.5036633456800573E-3</v>
      </c>
      <c r="C75" s="98">
        <v>4.0112035900991532E-3</v>
      </c>
      <c r="D75" s="98">
        <v>5.8374069469678738E-3</v>
      </c>
      <c r="E75" s="98">
        <v>5.1225444679176054E-3</v>
      </c>
      <c r="F75" s="98">
        <v>9.6593947386077374E-3</v>
      </c>
      <c r="G75" s="98">
        <v>1.0688120113625599E-2</v>
      </c>
      <c r="H75" s="98">
        <v>1.2203095713081858E-2</v>
      </c>
      <c r="I75" s="98">
        <v>9.6641859899927081E-3</v>
      </c>
      <c r="J75" s="98">
        <v>1.5954740414254497E-2</v>
      </c>
      <c r="K75" s="98">
        <v>1.3139708922473773E-2</v>
      </c>
      <c r="L75" s="98">
        <v>1.3795896220668671E-2</v>
      </c>
      <c r="M75" s="98">
        <v>1.7527061958264895E-2</v>
      </c>
      <c r="N75" s="98">
        <v>2.2473370545604943E-2</v>
      </c>
      <c r="O75" s="98">
        <v>2.5038524574301203E-2</v>
      </c>
      <c r="P75" s="98">
        <v>2.7076183742126718E-2</v>
      </c>
      <c r="Q75" s="98">
        <v>3.4070267979216279E-2</v>
      </c>
      <c r="R75" s="98">
        <v>3.224307884180299E-2</v>
      </c>
      <c r="S75" s="98">
        <v>3.9358889922044248E-2</v>
      </c>
      <c r="T75" s="98">
        <v>4.8681898100354865E-2</v>
      </c>
      <c r="U75" s="98">
        <v>5.9862312784773018E-2</v>
      </c>
      <c r="V75" s="98">
        <v>4.1133663539473078E-2</v>
      </c>
      <c r="W75" s="98">
        <v>5.8577359108714547E-2</v>
      </c>
      <c r="DA75" s="63" t="s">
        <v>1808</v>
      </c>
    </row>
    <row r="76" spans="1:105" ht="12" customHeight="1" x14ac:dyDescent="0.25">
      <c r="A76" s="108" t="s">
        <v>52</v>
      </c>
      <c r="B76" s="98">
        <v>1.2695102008530357E-2</v>
      </c>
      <c r="C76" s="98">
        <v>9.9978264059668344E-3</v>
      </c>
      <c r="D76" s="98">
        <v>1.3428138492379154E-2</v>
      </c>
      <c r="E76" s="98">
        <v>1.4722102258377858E-2</v>
      </c>
      <c r="F76" s="98">
        <v>2.3518079582668348E-2</v>
      </c>
      <c r="G76" s="98">
        <v>2.6160684946015422E-2</v>
      </c>
      <c r="H76" s="98">
        <v>2.9631469633552749E-2</v>
      </c>
      <c r="I76" s="98">
        <v>2.4069332137405433E-2</v>
      </c>
      <c r="J76" s="98">
        <v>3.8929531483377952E-2</v>
      </c>
      <c r="K76" s="98">
        <v>3.4985983453027093E-2</v>
      </c>
      <c r="L76" s="98">
        <v>3.6283760291359518E-2</v>
      </c>
      <c r="M76" s="98">
        <v>4.3241992351753432E-2</v>
      </c>
      <c r="N76" s="98">
        <v>5.5994592232812661E-2</v>
      </c>
      <c r="O76" s="98">
        <v>6.5811631270357454E-2</v>
      </c>
      <c r="P76" s="98">
        <v>6.7320908360719231E-2</v>
      </c>
      <c r="Q76" s="98">
        <v>7.5615853007012609E-2</v>
      </c>
      <c r="R76" s="98">
        <v>7.5450143762179928E-2</v>
      </c>
      <c r="S76" s="98">
        <v>9.6175387808450225E-2</v>
      </c>
      <c r="T76" s="98">
        <v>0.11596911753110428</v>
      </c>
      <c r="U76" s="98">
        <v>0.14021643218318053</v>
      </c>
      <c r="V76" s="98">
        <v>0.11597652064915147</v>
      </c>
      <c r="W76" s="98">
        <v>0.13940400111041062</v>
      </c>
      <c r="DA76" s="63" t="s">
        <v>1809</v>
      </c>
    </row>
    <row r="77" spans="1:105" ht="12" customHeight="1" x14ac:dyDescent="0.25">
      <c r="A77" s="121" t="s">
        <v>54</v>
      </c>
      <c r="B77" s="122">
        <v>24.932744418454007</v>
      </c>
      <c r="C77" s="122">
        <v>26.818056305940914</v>
      </c>
      <c r="D77" s="122">
        <v>25.459648008960826</v>
      </c>
      <c r="E77" s="122">
        <v>28.047166714346332</v>
      </c>
      <c r="F77" s="122">
        <v>27.639057942358534</v>
      </c>
      <c r="G77" s="122">
        <v>29.726517381995905</v>
      </c>
      <c r="H77" s="122">
        <v>30.237646728373608</v>
      </c>
      <c r="I77" s="122">
        <v>31.621200768411608</v>
      </c>
      <c r="J77" s="122">
        <v>31.654192377884176</v>
      </c>
      <c r="K77" s="122">
        <v>32.786357714826131</v>
      </c>
      <c r="L77" s="122">
        <v>31.80342802780104</v>
      </c>
      <c r="M77" s="122">
        <v>28.242678170423151</v>
      </c>
      <c r="N77" s="122">
        <v>26.356104437532192</v>
      </c>
      <c r="O77" s="122">
        <v>24.353658836043103</v>
      </c>
      <c r="P77" s="122">
        <v>23.408652463248426</v>
      </c>
      <c r="Q77" s="122">
        <v>22.204820267816256</v>
      </c>
      <c r="R77" s="122">
        <v>23.017885967366894</v>
      </c>
      <c r="S77" s="122">
        <v>24.932110052738079</v>
      </c>
      <c r="T77" s="122">
        <v>25.11764701346069</v>
      </c>
      <c r="U77" s="122">
        <v>24.272890602012662</v>
      </c>
      <c r="V77" s="122">
        <v>25.328133093033589</v>
      </c>
      <c r="W77" s="122">
        <v>27.493884416246761</v>
      </c>
      <c r="DA77" s="130" t="s">
        <v>1810</v>
      </c>
    </row>
    <row r="78" spans="1:105" ht="12" customHeight="1" x14ac:dyDescent="0.25">
      <c r="A78" s="97" t="s">
        <v>192</v>
      </c>
      <c r="B78" s="98">
        <v>16.089124531653642</v>
      </c>
      <c r="C78" s="98">
        <v>20.540330047405554</v>
      </c>
      <c r="D78" s="98">
        <v>18.458894330030397</v>
      </c>
      <c r="E78" s="98">
        <v>23.348964953451148</v>
      </c>
      <c r="F78" s="98">
        <v>21.970706648614666</v>
      </c>
      <c r="G78" s="98">
        <v>23.652008308715558</v>
      </c>
      <c r="H78" s="98">
        <v>23.337478567514427</v>
      </c>
      <c r="I78" s="98">
        <v>25.748590976256658</v>
      </c>
      <c r="J78" s="98">
        <v>24.600553390011779</v>
      </c>
      <c r="K78" s="98">
        <v>28.294687268487127</v>
      </c>
      <c r="L78" s="98">
        <v>27.988840913148454</v>
      </c>
      <c r="M78" s="98">
        <v>25.170072141668889</v>
      </c>
      <c r="N78" s="98">
        <v>23.512544839459697</v>
      </c>
      <c r="O78" s="98">
        <v>21.735424830110784</v>
      </c>
      <c r="P78" s="98">
        <v>20.863549855195785</v>
      </c>
      <c r="Q78" s="98">
        <v>19.61209146663791</v>
      </c>
      <c r="R78" s="98">
        <v>20.316395784765053</v>
      </c>
      <c r="S78" s="98">
        <v>22.14287206011624</v>
      </c>
      <c r="T78" s="98">
        <v>21.936524491431921</v>
      </c>
      <c r="U78" s="98">
        <v>20.225335894204054</v>
      </c>
      <c r="V78" s="98">
        <v>20.7286155252166</v>
      </c>
      <c r="W78" s="98">
        <v>22.284218970125202</v>
      </c>
      <c r="DA78" s="63" t="s">
        <v>1811</v>
      </c>
    </row>
    <row r="79" spans="1:105" ht="12" customHeight="1" x14ac:dyDescent="0.25">
      <c r="A79" s="109" t="s">
        <v>120</v>
      </c>
      <c r="B79" s="33">
        <v>8.843619886800365</v>
      </c>
      <c r="C79" s="33">
        <v>6.2777262585353597</v>
      </c>
      <c r="D79" s="33">
        <v>7.0007536789304305</v>
      </c>
      <c r="E79" s="33">
        <v>4.6982017608951843</v>
      </c>
      <c r="F79" s="33">
        <v>5.6683512937438687</v>
      </c>
      <c r="G79" s="33">
        <v>6.0745090732803453</v>
      </c>
      <c r="H79" s="33">
        <v>6.9001681608591801</v>
      </c>
      <c r="I79" s="33">
        <v>5.8726097921549512</v>
      </c>
      <c r="J79" s="33">
        <v>7.0536389878723957</v>
      </c>
      <c r="K79" s="33">
        <v>4.4916704463390067</v>
      </c>
      <c r="L79" s="33">
        <v>3.8145871146525869</v>
      </c>
      <c r="M79" s="33">
        <v>3.0726060287542629</v>
      </c>
      <c r="N79" s="33">
        <v>2.8435595980724946</v>
      </c>
      <c r="O79" s="33">
        <v>2.6182340059323175</v>
      </c>
      <c r="P79" s="33">
        <v>2.5451026080526424</v>
      </c>
      <c r="Q79" s="33">
        <v>2.5927288011783474</v>
      </c>
      <c r="R79" s="33">
        <v>2.7014901826018423</v>
      </c>
      <c r="S79" s="33">
        <v>2.7892379926218398</v>
      </c>
      <c r="T79" s="33">
        <v>3.1811225220287689</v>
      </c>
      <c r="U79" s="33">
        <v>4.047554707808608</v>
      </c>
      <c r="V79" s="33">
        <v>4.5995175678169877</v>
      </c>
      <c r="W79" s="33">
        <v>5.2096654461215595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517.85039229159565</v>
      </c>
      <c r="C81" s="117">
        <f t="shared" si="28"/>
        <v>561.06203726170565</v>
      </c>
      <c r="D81" s="117">
        <f t="shared" si="28"/>
        <v>558.66442655597814</v>
      </c>
      <c r="E81" s="117">
        <f t="shared" si="28"/>
        <v>635.82096039804412</v>
      </c>
      <c r="F81" s="117">
        <f t="shared" si="28"/>
        <v>636.35745934748002</v>
      </c>
      <c r="G81" s="117">
        <f t="shared" si="28"/>
        <v>689.84549911755335</v>
      </c>
      <c r="H81" s="117">
        <f t="shared" si="28"/>
        <v>674.93368601430393</v>
      </c>
      <c r="I81" s="117">
        <f t="shared" si="28"/>
        <v>677.13997627620085</v>
      </c>
      <c r="J81" s="117">
        <f t="shared" si="28"/>
        <v>704.7021711005649</v>
      </c>
      <c r="K81" s="117">
        <f t="shared" si="28"/>
        <v>742.23311282024883</v>
      </c>
      <c r="L81" s="117">
        <f t="shared" si="28"/>
        <v>820.43362411224336</v>
      </c>
      <c r="M81" s="117">
        <f t="shared" si="28"/>
        <v>842.26847337422907</v>
      </c>
      <c r="N81" s="117">
        <f t="shared" si="28"/>
        <v>875.68499315468671</v>
      </c>
      <c r="O81" s="117">
        <f t="shared" si="28"/>
        <v>884.08660374345652</v>
      </c>
      <c r="P81" s="117">
        <f t="shared" si="28"/>
        <v>792.7231987190828</v>
      </c>
      <c r="Q81" s="117">
        <f t="shared" si="28"/>
        <v>926.54343377246573</v>
      </c>
      <c r="R81" s="117">
        <f t="shared" ref="R81:V81" si="29">R82+R85+R87+R100</f>
        <v>902.91417912357031</v>
      </c>
      <c r="S81" s="117">
        <f t="shared" si="29"/>
        <v>906.58394831132205</v>
      </c>
      <c r="T81" s="117">
        <f t="shared" si="29"/>
        <v>884.03443405779376</v>
      </c>
      <c r="U81" s="117">
        <f t="shared" si="29"/>
        <v>875.76250904518918</v>
      </c>
      <c r="V81" s="117">
        <f t="shared" si="29"/>
        <v>891.85214022393268</v>
      </c>
      <c r="W81" s="117">
        <f t="shared" ref="W81" si="30">W82+W85+W87+W100</f>
        <v>978.34992738100675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388.02782517742656</v>
      </c>
      <c r="C82" s="122">
        <f t="shared" si="31"/>
        <v>434.5986698174226</v>
      </c>
      <c r="D82" s="122">
        <f t="shared" si="31"/>
        <v>423.42573722953927</v>
      </c>
      <c r="E82" s="122">
        <f t="shared" si="31"/>
        <v>497.43113614839064</v>
      </c>
      <c r="F82" s="122">
        <f t="shared" si="31"/>
        <v>496.47863587797775</v>
      </c>
      <c r="G82" s="122">
        <f t="shared" si="31"/>
        <v>539.33345831844372</v>
      </c>
      <c r="H82" s="122">
        <f t="shared" si="31"/>
        <v>507.06072550355424</v>
      </c>
      <c r="I82" s="122">
        <f t="shared" si="31"/>
        <v>500.80568532564126</v>
      </c>
      <c r="J82" s="122">
        <f t="shared" si="31"/>
        <v>518.52203440936046</v>
      </c>
      <c r="K82" s="122">
        <f t="shared" si="31"/>
        <v>557.41786449421045</v>
      </c>
      <c r="L82" s="122">
        <f t="shared" si="31"/>
        <v>622.03694812131721</v>
      </c>
      <c r="M82" s="122">
        <f t="shared" si="31"/>
        <v>629.10022011041087</v>
      </c>
      <c r="N82" s="122">
        <f t="shared" si="31"/>
        <v>653.32642302933402</v>
      </c>
      <c r="O82" s="122">
        <f t="shared" si="31"/>
        <v>674.23300758021594</v>
      </c>
      <c r="P82" s="122">
        <f t="shared" si="31"/>
        <v>595.10104012263332</v>
      </c>
      <c r="Q82" s="122">
        <f t="shared" si="31"/>
        <v>692.72747930651099</v>
      </c>
      <c r="R82" s="122">
        <f t="shared" ref="R82:V82" si="32">SUM(R83:R84)</f>
        <v>678.24854365140084</v>
      </c>
      <c r="S82" s="122">
        <f t="shared" si="32"/>
        <v>666.36274936897701</v>
      </c>
      <c r="T82" s="122">
        <f t="shared" si="32"/>
        <v>644.48311641478676</v>
      </c>
      <c r="U82" s="122">
        <f t="shared" si="32"/>
        <v>634.35904685497189</v>
      </c>
      <c r="V82" s="122">
        <f t="shared" si="32"/>
        <v>651.48395690650045</v>
      </c>
      <c r="W82" s="122">
        <f t="shared" ref="W82" si="33">SUM(W83:W84)</f>
        <v>719.44227605993433</v>
      </c>
      <c r="DA82" s="130" t="s">
        <v>1814</v>
      </c>
    </row>
    <row r="83" spans="1:105" ht="12" customHeight="1" x14ac:dyDescent="0.25">
      <c r="A83" s="97" t="s">
        <v>204</v>
      </c>
      <c r="B83" s="98">
        <v>384.29163429013221</v>
      </c>
      <c r="C83" s="98">
        <v>430.44691008266835</v>
      </c>
      <c r="D83" s="98">
        <v>419.3760752155581</v>
      </c>
      <c r="E83" s="98">
        <v>492.94996518067268</v>
      </c>
      <c r="F83" s="98">
        <v>491.81376035535197</v>
      </c>
      <c r="G83" s="98">
        <v>534.37734185731608</v>
      </c>
      <c r="H83" s="98">
        <v>502.57560720373414</v>
      </c>
      <c r="I83" s="98">
        <v>496.53160459244901</v>
      </c>
      <c r="J83" s="98">
        <v>514.14984456330467</v>
      </c>
      <c r="K83" s="98">
        <v>552.76752566546247</v>
      </c>
      <c r="L83" s="98">
        <v>617.04253534748159</v>
      </c>
      <c r="M83" s="98">
        <v>624.10722297416942</v>
      </c>
      <c r="N83" s="98">
        <v>648.21648962111817</v>
      </c>
      <c r="O83" s="98">
        <v>669.026315394319</v>
      </c>
      <c r="P83" s="98">
        <v>590.53236093094119</v>
      </c>
      <c r="Q83" s="98">
        <v>687.41807446128655</v>
      </c>
      <c r="R83" s="98">
        <v>673.01229870583052</v>
      </c>
      <c r="S83" s="98">
        <v>661.28583965881649</v>
      </c>
      <c r="T83" s="98">
        <v>639.58859816463485</v>
      </c>
      <c r="U83" s="98">
        <v>629.51918532878506</v>
      </c>
      <c r="V83" s="98">
        <v>646.51598602693753</v>
      </c>
      <c r="W83" s="98">
        <v>713.96721356942396</v>
      </c>
      <c r="DA83" s="63" t="s">
        <v>1815</v>
      </c>
    </row>
    <row r="84" spans="1:105" ht="12" customHeight="1" x14ac:dyDescent="0.25">
      <c r="A84" s="97" t="s">
        <v>53</v>
      </c>
      <c r="B84" s="98">
        <v>3.7361908872943688</v>
      </c>
      <c r="C84" s="98">
        <v>4.1517597347542372</v>
      </c>
      <c r="D84" s="98">
        <v>4.0496620139811554</v>
      </c>
      <c r="E84" s="98">
        <v>4.481170967717941</v>
      </c>
      <c r="F84" s="98">
        <v>4.6648755226257785</v>
      </c>
      <c r="G84" s="98">
        <v>4.9561164611275839</v>
      </c>
      <c r="H84" s="98">
        <v>4.4851182998201029</v>
      </c>
      <c r="I84" s="98">
        <v>4.2740807331922657</v>
      </c>
      <c r="J84" s="98">
        <v>4.3721898460558144</v>
      </c>
      <c r="K84" s="98">
        <v>4.6503388287479721</v>
      </c>
      <c r="L84" s="98">
        <v>4.9944127738355935</v>
      </c>
      <c r="M84" s="98">
        <v>4.992997136241403</v>
      </c>
      <c r="N84" s="98">
        <v>5.1099334082158165</v>
      </c>
      <c r="O84" s="98">
        <v>5.2066921858969701</v>
      </c>
      <c r="P84" s="98">
        <v>4.5686791916921106</v>
      </c>
      <c r="Q84" s="98">
        <v>5.3094048452244822</v>
      </c>
      <c r="R84" s="98">
        <v>5.2362449455703066</v>
      </c>
      <c r="S84" s="98">
        <v>5.0769097101605256</v>
      </c>
      <c r="T84" s="98">
        <v>4.8945182501518714</v>
      </c>
      <c r="U84" s="98">
        <v>4.839861526186839</v>
      </c>
      <c r="V84" s="98">
        <v>4.9679708795629356</v>
      </c>
      <c r="W84" s="98">
        <v>5.4750624905104086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7.6177661830966708</v>
      </c>
      <c r="C85" s="122">
        <f t="shared" si="34"/>
        <v>7.6283609643637007</v>
      </c>
      <c r="D85" s="122">
        <f t="shared" si="34"/>
        <v>7.800967238194878</v>
      </c>
      <c r="E85" s="122">
        <f t="shared" si="34"/>
        <v>20.670154998005071</v>
      </c>
      <c r="F85" s="122">
        <f t="shared" si="34"/>
        <v>10.299020532174531</v>
      </c>
      <c r="G85" s="122">
        <f t="shared" si="34"/>
        <v>14.663709653543588</v>
      </c>
      <c r="H85" s="122">
        <f t="shared" si="34"/>
        <v>25.460736799536683</v>
      </c>
      <c r="I85" s="122">
        <f t="shared" si="34"/>
        <v>35.299569862009868</v>
      </c>
      <c r="J85" s="122">
        <f t="shared" si="34"/>
        <v>38.237337545342115</v>
      </c>
      <c r="K85" s="122">
        <f t="shared" si="34"/>
        <v>38.389151540245209</v>
      </c>
      <c r="L85" s="122">
        <f t="shared" si="34"/>
        <v>50.64539001157825</v>
      </c>
      <c r="M85" s="122">
        <f t="shared" si="34"/>
        <v>67.786569636222922</v>
      </c>
      <c r="N85" s="122">
        <f t="shared" si="34"/>
        <v>73.942955644327341</v>
      </c>
      <c r="O85" s="122">
        <f t="shared" si="34"/>
        <v>63.239770470874859</v>
      </c>
      <c r="P85" s="122">
        <f t="shared" si="34"/>
        <v>51.794261597447232</v>
      </c>
      <c r="Q85" s="122">
        <f t="shared" si="34"/>
        <v>85.247816571949187</v>
      </c>
      <c r="R85" s="122">
        <f t="shared" si="34"/>
        <v>73.768427814849247</v>
      </c>
      <c r="S85" s="122">
        <f t="shared" si="34"/>
        <v>89.986495575355619</v>
      </c>
      <c r="T85" s="122">
        <f t="shared" si="34"/>
        <v>92.715011025266904</v>
      </c>
      <c r="U85" s="122">
        <f t="shared" si="34"/>
        <v>93.577286704670868</v>
      </c>
      <c r="V85" s="122">
        <f t="shared" si="34"/>
        <v>92.006375953284845</v>
      </c>
      <c r="W85" s="122">
        <f t="shared" si="34"/>
        <v>100.2692031572853</v>
      </c>
      <c r="DA85" s="130" t="s">
        <v>1817</v>
      </c>
    </row>
    <row r="86" spans="1:105" ht="12" customHeight="1" x14ac:dyDescent="0.25">
      <c r="A86" s="97" t="s">
        <v>53</v>
      </c>
      <c r="B86" s="98">
        <v>7.6177661830966708</v>
      </c>
      <c r="C86" s="98">
        <v>7.6283609643637007</v>
      </c>
      <c r="D86" s="98">
        <v>7.800967238194878</v>
      </c>
      <c r="E86" s="98">
        <v>20.670154998005071</v>
      </c>
      <c r="F86" s="98">
        <v>10.299020532174531</v>
      </c>
      <c r="G86" s="98">
        <v>14.663709653543588</v>
      </c>
      <c r="H86" s="98">
        <v>25.460736799536683</v>
      </c>
      <c r="I86" s="98">
        <v>35.299569862009868</v>
      </c>
      <c r="J86" s="98">
        <v>38.237337545342115</v>
      </c>
      <c r="K86" s="98">
        <v>38.389151540245209</v>
      </c>
      <c r="L86" s="98">
        <v>50.64539001157825</v>
      </c>
      <c r="M86" s="98">
        <v>67.786569636222922</v>
      </c>
      <c r="N86" s="98">
        <v>73.942955644327341</v>
      </c>
      <c r="O86" s="98">
        <v>63.239770470874859</v>
      </c>
      <c r="P86" s="98">
        <v>51.794261597447232</v>
      </c>
      <c r="Q86" s="98">
        <v>85.247816571949187</v>
      </c>
      <c r="R86" s="98">
        <v>73.768427814849247</v>
      </c>
      <c r="S86" s="98">
        <v>89.986495575355619</v>
      </c>
      <c r="T86" s="98">
        <v>92.715011025266904</v>
      </c>
      <c r="U86" s="98">
        <v>93.577286704670868</v>
      </c>
      <c r="V86" s="98">
        <v>92.006375953284845</v>
      </c>
      <c r="W86" s="98">
        <v>100.2692031572853</v>
      </c>
      <c r="DA86" s="63" t="s">
        <v>1818</v>
      </c>
    </row>
    <row r="87" spans="1:105" ht="12" customHeight="1" x14ac:dyDescent="0.25">
      <c r="A87" s="121" t="s">
        <v>55</v>
      </c>
      <c r="B87" s="122">
        <v>61.791236385277472</v>
      </c>
      <c r="C87" s="122">
        <v>60.13594258737794</v>
      </c>
      <c r="D87" s="122">
        <v>64.613853237813828</v>
      </c>
      <c r="E87" s="122">
        <v>59.148238752029215</v>
      </c>
      <c r="F87" s="122">
        <v>66.577418947703521</v>
      </c>
      <c r="G87" s="122">
        <v>70.010865216208558</v>
      </c>
      <c r="H87" s="122">
        <v>74.05606297083699</v>
      </c>
      <c r="I87" s="122">
        <v>73.750025184903507</v>
      </c>
      <c r="J87" s="122">
        <v>77.312168160830481</v>
      </c>
      <c r="K87" s="122">
        <v>76.236066406537063</v>
      </c>
      <c r="L87" s="122">
        <v>78.857021919521358</v>
      </c>
      <c r="M87" s="122">
        <v>78.732306156206604</v>
      </c>
      <c r="N87" s="122">
        <v>81.524239655895229</v>
      </c>
      <c r="O87" s="122">
        <v>81.5240069309164</v>
      </c>
      <c r="P87" s="122">
        <v>82.410927260443486</v>
      </c>
      <c r="Q87" s="122">
        <v>84.253249338112539</v>
      </c>
      <c r="R87" s="122">
        <v>85.649363515035517</v>
      </c>
      <c r="S87" s="122">
        <v>86.612668714218444</v>
      </c>
      <c r="T87" s="122">
        <v>86.133100969876239</v>
      </c>
      <c r="U87" s="122">
        <v>87.31483869491268</v>
      </c>
      <c r="V87" s="122">
        <v>88.056210503167705</v>
      </c>
      <c r="W87" s="122">
        <v>95.032789772356608</v>
      </c>
      <c r="DA87" s="130" t="s">
        <v>1819</v>
      </c>
    </row>
    <row r="88" spans="1:105" ht="12" customHeight="1" x14ac:dyDescent="0.25">
      <c r="A88" s="97" t="s">
        <v>132</v>
      </c>
      <c r="B88" s="98">
        <v>9.1147571484283887</v>
      </c>
      <c r="C88" s="98">
        <v>9.4181757867029354</v>
      </c>
      <c r="D88" s="98">
        <v>9.3457502610655308</v>
      </c>
      <c r="E88" s="98">
        <v>10.463173090771727</v>
      </c>
      <c r="F88" s="98">
        <v>10.699396695804165</v>
      </c>
      <c r="G88" s="98">
        <v>11.261041724322348</v>
      </c>
      <c r="H88" s="98">
        <v>11.72152772575947</v>
      </c>
      <c r="I88" s="98">
        <v>12.732749024826385</v>
      </c>
      <c r="J88" s="98">
        <v>13.012406663373334</v>
      </c>
      <c r="K88" s="98">
        <v>14.46307439447555</v>
      </c>
      <c r="L88" s="98">
        <v>15.385304670754586</v>
      </c>
      <c r="M88" s="98">
        <v>15.990443435958312</v>
      </c>
      <c r="N88" s="98">
        <v>16.0333463847441</v>
      </c>
      <c r="O88" s="98">
        <v>15.303175617670981</v>
      </c>
      <c r="P88" s="98">
        <v>14.88837548903439</v>
      </c>
      <c r="Q88" s="98">
        <v>14.3533325012072</v>
      </c>
      <c r="R88" s="98">
        <v>14.333481445442331</v>
      </c>
      <c r="S88" s="98">
        <v>13.246907553280554</v>
      </c>
      <c r="T88" s="98">
        <v>12.252704647751916</v>
      </c>
      <c r="U88" s="98">
        <v>11.320780182893705</v>
      </c>
      <c r="V88" s="98">
        <v>11.488073431718515</v>
      </c>
      <c r="W88" s="98">
        <v>11.64714468540863</v>
      </c>
      <c r="DA88" s="63" t="s">
        <v>1820</v>
      </c>
    </row>
    <row r="89" spans="1:105" ht="12" customHeight="1" x14ac:dyDescent="0.25">
      <c r="A89" s="97" t="s">
        <v>131</v>
      </c>
      <c r="B89" s="98">
        <v>1.3611790119778234E-3</v>
      </c>
      <c r="C89" s="98">
        <v>1.7224527031138917E-3</v>
      </c>
      <c r="D89" s="98">
        <v>1.6732445980595339E-3</v>
      </c>
      <c r="E89" s="98">
        <v>3.0526667034982136E-3</v>
      </c>
      <c r="F89" s="98">
        <v>2.9134348625766086E-3</v>
      </c>
      <c r="G89" s="98">
        <v>3.1939801624566344E-3</v>
      </c>
      <c r="H89" s="98">
        <v>3.5566680802661772E-3</v>
      </c>
      <c r="I89" s="98">
        <v>5.5984124366470385E-3</v>
      </c>
      <c r="J89" s="98">
        <v>6.1085240793919762E-3</v>
      </c>
      <c r="K89" s="98">
        <v>8.8816917145338563E-3</v>
      </c>
      <c r="L89" s="98">
        <v>1.0861933963200298E-2</v>
      </c>
      <c r="M89" s="98">
        <v>1.3660984384047038E-2</v>
      </c>
      <c r="N89" s="98">
        <v>1.5921812650794849E-2</v>
      </c>
      <c r="O89" s="98">
        <v>1.7406687431384116E-2</v>
      </c>
      <c r="P89" s="98">
        <v>1.9563731948522286E-2</v>
      </c>
      <c r="Q89" s="98">
        <v>2.0466250007801987E-2</v>
      </c>
      <c r="R89" s="98">
        <v>2.3109724188965598E-2</v>
      </c>
      <c r="S89" s="98">
        <v>2.2042398011939746E-2</v>
      </c>
      <c r="T89" s="98">
        <v>2.2109897000638735E-2</v>
      </c>
      <c r="U89" s="98">
        <v>2.1563081415661184E-2</v>
      </c>
      <c r="V89" s="98">
        <v>2.319843818587191E-2</v>
      </c>
      <c r="W89" s="98">
        <v>2.233435298945758E-2</v>
      </c>
      <c r="DA89" s="63" t="s">
        <v>1821</v>
      </c>
    </row>
    <row r="90" spans="1:105" ht="12" customHeight="1" x14ac:dyDescent="0.25">
      <c r="A90" s="100" t="s">
        <v>204</v>
      </c>
      <c r="B90" s="101">
        <v>4.1160004996409913E-4</v>
      </c>
      <c r="C90" s="101">
        <v>4.9320829566844651E-4</v>
      </c>
      <c r="D90" s="101">
        <v>5.0688845608348287E-4</v>
      </c>
      <c r="E90" s="101">
        <v>7.8859305121230694E-4</v>
      </c>
      <c r="F90" s="101">
        <v>8.4820739674100855E-4</v>
      </c>
      <c r="G90" s="101">
        <v>9.2627363469515746E-4</v>
      </c>
      <c r="H90" s="101">
        <v>1.0372170595539039E-3</v>
      </c>
      <c r="I90" s="101">
        <v>1.6042417822424958E-3</v>
      </c>
      <c r="J90" s="101">
        <v>1.7750646325011942E-3</v>
      </c>
      <c r="K90" s="101">
        <v>2.4256241062286222E-3</v>
      </c>
      <c r="L90" s="101">
        <v>2.9935734647550372E-3</v>
      </c>
      <c r="M90" s="101">
        <v>3.9401105606896138E-3</v>
      </c>
      <c r="N90" s="101">
        <v>4.5604598141458109E-3</v>
      </c>
      <c r="O90" s="101">
        <v>4.7972644382934483E-3</v>
      </c>
      <c r="P90" s="101">
        <v>5.6120602934631595E-3</v>
      </c>
      <c r="Q90" s="101">
        <v>6.3516604823836264E-3</v>
      </c>
      <c r="R90" s="101">
        <v>6.9205920860301228E-3</v>
      </c>
      <c r="S90" s="101">
        <v>6.3993936227281552E-3</v>
      </c>
      <c r="T90" s="101">
        <v>6.5343212090894489E-3</v>
      </c>
      <c r="U90" s="101">
        <v>6.4459719682706989E-3</v>
      </c>
      <c r="V90" s="101">
        <v>6.0720265656700901E-3</v>
      </c>
      <c r="W90" s="101">
        <v>6.6018292950306666E-3</v>
      </c>
      <c r="DA90" s="131" t="s">
        <v>1822</v>
      </c>
    </row>
    <row r="91" spans="1:105" ht="12" customHeight="1" x14ac:dyDescent="0.25">
      <c r="A91" s="103" t="s">
        <v>52</v>
      </c>
      <c r="B91" s="104">
        <v>9.4957896201372429E-4</v>
      </c>
      <c r="C91" s="104">
        <v>1.2292444074454452E-3</v>
      </c>
      <c r="D91" s="104">
        <v>1.166356141976051E-3</v>
      </c>
      <c r="E91" s="104">
        <v>2.2640736522859064E-3</v>
      </c>
      <c r="F91" s="104">
        <v>2.0652274658355999E-3</v>
      </c>
      <c r="G91" s="104">
        <v>2.2677065277614769E-3</v>
      </c>
      <c r="H91" s="104">
        <v>2.5194510207122733E-3</v>
      </c>
      <c r="I91" s="104">
        <v>3.9941706544045427E-3</v>
      </c>
      <c r="J91" s="104">
        <v>4.3334594468907818E-3</v>
      </c>
      <c r="K91" s="104">
        <v>6.4560676083052337E-3</v>
      </c>
      <c r="L91" s="104">
        <v>7.8683604984452604E-3</v>
      </c>
      <c r="M91" s="104">
        <v>9.7208738233574253E-3</v>
      </c>
      <c r="N91" s="104">
        <v>1.136135283664904E-2</v>
      </c>
      <c r="O91" s="104">
        <v>1.2609422993090667E-2</v>
      </c>
      <c r="P91" s="104">
        <v>1.3951671655059127E-2</v>
      </c>
      <c r="Q91" s="104">
        <v>1.4114589525418358E-2</v>
      </c>
      <c r="R91" s="104">
        <v>1.6189132102935475E-2</v>
      </c>
      <c r="S91" s="104">
        <v>1.5643004389211589E-2</v>
      </c>
      <c r="T91" s="104">
        <v>1.5575575791549286E-2</v>
      </c>
      <c r="U91" s="104">
        <v>1.5117109447390484E-2</v>
      </c>
      <c r="V91" s="104">
        <v>1.7126411620201818E-2</v>
      </c>
      <c r="W91" s="104">
        <v>1.5732523694426914E-2</v>
      </c>
      <c r="DA91" s="132" t="s">
        <v>1823</v>
      </c>
    </row>
    <row r="92" spans="1:105" ht="12" customHeight="1" x14ac:dyDescent="0.25">
      <c r="A92" s="106" t="s">
        <v>124</v>
      </c>
      <c r="B92" s="101">
        <v>1.9920419154135167</v>
      </c>
      <c r="C92" s="101">
        <v>2.1315788145306178</v>
      </c>
      <c r="D92" s="101">
        <v>2.1718166363559095</v>
      </c>
      <c r="E92" s="101">
        <v>2.43870621984636</v>
      </c>
      <c r="F92" s="101">
        <v>2.4973596228467314</v>
      </c>
      <c r="G92" s="101">
        <v>2.5403146762208566</v>
      </c>
      <c r="H92" s="101">
        <v>2.6775437904384947</v>
      </c>
      <c r="I92" s="101">
        <v>2.6679515935937639</v>
      </c>
      <c r="J92" s="101">
        <v>2.9859318925057745</v>
      </c>
      <c r="K92" s="101">
        <v>3.2372334893096624</v>
      </c>
      <c r="L92" s="101">
        <v>3.0354979017451735</v>
      </c>
      <c r="M92" s="101">
        <v>2.7232355781879094</v>
      </c>
      <c r="N92" s="101">
        <v>2.4926665576976665</v>
      </c>
      <c r="O92" s="101">
        <v>2.4386161895443301</v>
      </c>
      <c r="P92" s="101">
        <v>2.2096991566275888</v>
      </c>
      <c r="Q92" s="101">
        <v>2.2758989790823554</v>
      </c>
      <c r="R92" s="101">
        <v>2.4339066966506278</v>
      </c>
      <c r="S92" s="101">
        <v>2.4265155788168435</v>
      </c>
      <c r="T92" s="101">
        <v>2.3136088970994018</v>
      </c>
      <c r="U92" s="101">
        <v>2.4466195553976582</v>
      </c>
      <c r="V92" s="101">
        <v>2.3428729508458792</v>
      </c>
      <c r="W92" s="101">
        <v>2.3798694724427722</v>
      </c>
      <c r="DA92" s="131" t="s">
        <v>1824</v>
      </c>
    </row>
    <row r="93" spans="1:105" ht="12" customHeight="1" x14ac:dyDescent="0.25">
      <c r="A93" s="107" t="s">
        <v>123</v>
      </c>
      <c r="B93" s="104">
        <v>2.9906048872744586E-4</v>
      </c>
      <c r="C93" s="104">
        <v>3.9205873475156784E-4</v>
      </c>
      <c r="D93" s="104">
        <v>3.8373818506036049E-4</v>
      </c>
      <c r="E93" s="104">
        <v>7.4574489008639284E-4</v>
      </c>
      <c r="F93" s="104">
        <v>7.5627175683702012E-4</v>
      </c>
      <c r="G93" s="104">
        <v>8.5901423108552036E-4</v>
      </c>
      <c r="H93" s="104">
        <v>9.7993459083181231E-4</v>
      </c>
      <c r="I93" s="104">
        <v>1.2230528380930538E-3</v>
      </c>
      <c r="J93" s="104">
        <v>1.5626749240570984E-3</v>
      </c>
      <c r="K93" s="104">
        <v>2.4183777353616953E-3</v>
      </c>
      <c r="L93" s="104">
        <v>2.4613615688000379E-3</v>
      </c>
      <c r="M93" s="104">
        <v>2.3921733405103721E-3</v>
      </c>
      <c r="N93" s="104">
        <v>2.4365252278629504E-3</v>
      </c>
      <c r="O93" s="104">
        <v>2.93212072054647E-3</v>
      </c>
      <c r="P93" s="104">
        <v>2.7625973951149324E-3</v>
      </c>
      <c r="Q93" s="104">
        <v>3.2786369747355654E-3</v>
      </c>
      <c r="R93" s="104">
        <v>3.8026318152803475E-3</v>
      </c>
      <c r="S93" s="104">
        <v>4.0236716433126214E-3</v>
      </c>
      <c r="T93" s="104">
        <v>4.0256040826846433E-3</v>
      </c>
      <c r="U93" s="104">
        <v>5.0214159151687962E-3</v>
      </c>
      <c r="V93" s="104">
        <v>4.7640950265047484E-3</v>
      </c>
      <c r="W93" s="104">
        <v>4.8466406336849814E-3</v>
      </c>
      <c r="DA93" s="132" t="s">
        <v>1825</v>
      </c>
    </row>
    <row r="94" spans="1:105" ht="12" customHeight="1" x14ac:dyDescent="0.25">
      <c r="A94" s="108" t="s">
        <v>50</v>
      </c>
      <c r="B94" s="98">
        <v>9.0422511689741315E-5</v>
      </c>
      <c r="C94" s="98">
        <v>1.122517434182032E-4</v>
      </c>
      <c r="D94" s="98">
        <v>1.1627330242470522E-4</v>
      </c>
      <c r="E94" s="98">
        <v>1.9264290133451885E-4</v>
      </c>
      <c r="F94" s="98">
        <v>2.2018572288130673E-4</v>
      </c>
      <c r="G94" s="98">
        <v>2.4915452163115149E-4</v>
      </c>
      <c r="H94" s="98">
        <v>2.8584135891937735E-4</v>
      </c>
      <c r="I94" s="98">
        <v>3.5035046250922426E-4</v>
      </c>
      <c r="J94" s="98">
        <v>4.5390194173239475E-4</v>
      </c>
      <c r="K94" s="98">
        <v>6.6141196818347956E-4</v>
      </c>
      <c r="L94" s="98">
        <v>6.7869139498657246E-4</v>
      </c>
      <c r="M94" s="98">
        <v>6.8899236196228689E-4</v>
      </c>
      <c r="N94" s="98">
        <v>6.9598309827867812E-4</v>
      </c>
      <c r="O94" s="98">
        <v>8.0701058830324535E-4</v>
      </c>
      <c r="P94" s="98">
        <v>7.892994001280297E-4</v>
      </c>
      <c r="Q94" s="98">
        <v>1.015069378168843E-3</v>
      </c>
      <c r="R94" s="98">
        <v>1.1344248940092958E-3</v>
      </c>
      <c r="S94" s="98">
        <v>1.1656950992006366E-3</v>
      </c>
      <c r="T94" s="98">
        <v>1.1874600577558494E-3</v>
      </c>
      <c r="U94" s="98">
        <v>1.5008032350295837E-3</v>
      </c>
      <c r="V94" s="98">
        <v>1.2460636986024317E-3</v>
      </c>
      <c r="W94" s="98">
        <v>1.43356595763161E-3</v>
      </c>
      <c r="DA94" s="63" t="s">
        <v>1826</v>
      </c>
    </row>
    <row r="95" spans="1:105" ht="12" customHeight="1" x14ac:dyDescent="0.25">
      <c r="A95" s="108" t="s">
        <v>52</v>
      </c>
      <c r="B95" s="98">
        <v>2.0863797703770455E-4</v>
      </c>
      <c r="C95" s="98">
        <v>2.7980699133336464E-4</v>
      </c>
      <c r="D95" s="98">
        <v>2.6746488263565529E-4</v>
      </c>
      <c r="E95" s="98">
        <v>5.5310198875187396E-4</v>
      </c>
      <c r="F95" s="98">
        <v>5.3608603395571342E-4</v>
      </c>
      <c r="G95" s="98">
        <v>6.0985970945436887E-4</v>
      </c>
      <c r="H95" s="98">
        <v>6.940932319124349E-4</v>
      </c>
      <c r="I95" s="98">
        <v>8.727023755838296E-4</v>
      </c>
      <c r="J95" s="98">
        <v>1.1087729823247036E-3</v>
      </c>
      <c r="K95" s="98">
        <v>1.7569657671782156E-3</v>
      </c>
      <c r="L95" s="98">
        <v>1.7826701738134654E-3</v>
      </c>
      <c r="M95" s="98">
        <v>1.7031809785480853E-3</v>
      </c>
      <c r="N95" s="98">
        <v>1.7405421295842722E-3</v>
      </c>
      <c r="O95" s="98">
        <v>2.1251101322432246E-3</v>
      </c>
      <c r="P95" s="98">
        <v>1.9732979949869025E-3</v>
      </c>
      <c r="Q95" s="98">
        <v>2.2635675965667224E-3</v>
      </c>
      <c r="R95" s="98">
        <v>2.6682069212710514E-3</v>
      </c>
      <c r="S95" s="98">
        <v>2.8579765441119846E-3</v>
      </c>
      <c r="T95" s="98">
        <v>2.8381440249287937E-3</v>
      </c>
      <c r="U95" s="98">
        <v>3.5206126801392125E-3</v>
      </c>
      <c r="V95" s="98">
        <v>3.5180313279023164E-3</v>
      </c>
      <c r="W95" s="98">
        <v>3.4130746760533712E-3</v>
      </c>
      <c r="DA95" s="63" t="s">
        <v>1827</v>
      </c>
    </row>
    <row r="96" spans="1:105" ht="12" customHeight="1" x14ac:dyDescent="0.25">
      <c r="A96" s="106" t="s">
        <v>122</v>
      </c>
      <c r="B96" s="101">
        <v>49.891836775613733</v>
      </c>
      <c r="C96" s="101">
        <v>47.726334067901739</v>
      </c>
      <c r="D96" s="101">
        <v>52.059246608857599</v>
      </c>
      <c r="E96" s="101">
        <v>45.059514402949226</v>
      </c>
      <c r="F96" s="101">
        <v>51.920210688915127</v>
      </c>
      <c r="G96" s="101">
        <v>54.538255461894096</v>
      </c>
      <c r="H96" s="101">
        <v>57.693677392248468</v>
      </c>
      <c r="I96" s="101">
        <v>55.897530032615535</v>
      </c>
      <c r="J96" s="101">
        <v>58.241052377137365</v>
      </c>
      <c r="K96" s="101">
        <v>55.016974304021936</v>
      </c>
      <c r="L96" s="101">
        <v>56.367365997760047</v>
      </c>
      <c r="M96" s="101">
        <v>55.125666541988622</v>
      </c>
      <c r="N96" s="101">
        <v>57.149917521732341</v>
      </c>
      <c r="O96" s="101">
        <v>56.990621461991559</v>
      </c>
      <c r="P96" s="101">
        <v>57.420901156780971</v>
      </c>
      <c r="Q96" s="101">
        <v>58.569459428470921</v>
      </c>
      <c r="R96" s="101">
        <v>59.072534281944556</v>
      </c>
      <c r="S96" s="101">
        <v>60.197619539923942</v>
      </c>
      <c r="T96" s="101">
        <v>59.824723338028782</v>
      </c>
      <c r="U96" s="101">
        <v>60.433373197454863</v>
      </c>
      <c r="V96" s="101">
        <v>61.029212162480725</v>
      </c>
      <c r="W96" s="101">
        <v>66.522332621177497</v>
      </c>
      <c r="DA96" s="131" t="s">
        <v>1828</v>
      </c>
    </row>
    <row r="97" spans="1:105" ht="12" customHeight="1" x14ac:dyDescent="0.25">
      <c r="A97" s="107" t="s">
        <v>121</v>
      </c>
      <c r="B97" s="104">
        <v>0.7909403063211361</v>
      </c>
      <c r="C97" s="104">
        <v>0.85773940680478189</v>
      </c>
      <c r="D97" s="104">
        <v>1.0349827487516667</v>
      </c>
      <c r="E97" s="104">
        <v>1.1830466268683177</v>
      </c>
      <c r="F97" s="104">
        <v>1.4567822335180785</v>
      </c>
      <c r="G97" s="104">
        <v>1.6672003593777194</v>
      </c>
      <c r="H97" s="104">
        <v>1.9587774597194634</v>
      </c>
      <c r="I97" s="104">
        <v>2.4449730685930868</v>
      </c>
      <c r="J97" s="104">
        <v>3.0651060288105638</v>
      </c>
      <c r="K97" s="104">
        <v>3.5074841492800108</v>
      </c>
      <c r="L97" s="104">
        <v>4.0555300537295498</v>
      </c>
      <c r="M97" s="104">
        <v>4.8769074423471981</v>
      </c>
      <c r="N97" s="104">
        <v>5.8299508538424645</v>
      </c>
      <c r="O97" s="104">
        <v>6.7712548535575916</v>
      </c>
      <c r="P97" s="104">
        <v>7.8696251286569119</v>
      </c>
      <c r="Q97" s="104">
        <v>9.0308135423695362</v>
      </c>
      <c r="R97" s="104">
        <v>9.7825287349937629</v>
      </c>
      <c r="S97" s="104">
        <v>10.715559972541861</v>
      </c>
      <c r="T97" s="104">
        <v>11.715928585912824</v>
      </c>
      <c r="U97" s="104">
        <v>13.087481261835617</v>
      </c>
      <c r="V97" s="104">
        <v>13.168089424910203</v>
      </c>
      <c r="W97" s="104">
        <v>14.456261999704569</v>
      </c>
      <c r="DA97" s="132" t="s">
        <v>1829</v>
      </c>
    </row>
    <row r="98" spans="1:105" ht="12" customHeight="1" x14ac:dyDescent="0.25">
      <c r="A98" s="108" t="s">
        <v>53</v>
      </c>
      <c r="B98" s="98">
        <v>0.23919585135556901</v>
      </c>
      <c r="C98" s="98">
        <v>0.24559640381318609</v>
      </c>
      <c r="D98" s="98">
        <v>0.31359690835514986</v>
      </c>
      <c r="E98" s="98">
        <v>0.30538255668329478</v>
      </c>
      <c r="F98" s="98">
        <v>0.42413218394740454</v>
      </c>
      <c r="G98" s="98">
        <v>0.48357708386113996</v>
      </c>
      <c r="H98" s="98">
        <v>0.57137318443555574</v>
      </c>
      <c r="I98" s="98">
        <v>0.70045093980920259</v>
      </c>
      <c r="J98" s="98">
        <v>0.89101976469780886</v>
      </c>
      <c r="K98" s="98">
        <v>0.9576448357798869</v>
      </c>
      <c r="L98" s="98">
        <v>1.1172135681006043</v>
      </c>
      <c r="M98" s="98">
        <v>1.4066017626450174</v>
      </c>
      <c r="N98" s="98">
        <v>1.6697087723692485</v>
      </c>
      <c r="O98" s="98">
        <v>1.8661743557110921</v>
      </c>
      <c r="P98" s="98">
        <v>2.2572667358547576</v>
      </c>
      <c r="Q98" s="98">
        <v>2.8051154940331484</v>
      </c>
      <c r="R98" s="98">
        <v>2.9288643950649309</v>
      </c>
      <c r="S98" s="98">
        <v>3.1117777175968633</v>
      </c>
      <c r="T98" s="98">
        <v>3.4640153258882656</v>
      </c>
      <c r="U98" s="98">
        <v>3.9156927787923825</v>
      </c>
      <c r="V98" s="98">
        <v>3.4475916546036784</v>
      </c>
      <c r="W98" s="98">
        <v>4.2772190755185848</v>
      </c>
      <c r="DA98" s="63" t="s">
        <v>1830</v>
      </c>
    </row>
    <row r="99" spans="1:105" ht="12" customHeight="1" x14ac:dyDescent="0.25">
      <c r="A99" s="108" t="s">
        <v>52</v>
      </c>
      <c r="B99" s="98">
        <v>0.55174445496556712</v>
      </c>
      <c r="C99" s="98">
        <v>0.61214300299159585</v>
      </c>
      <c r="D99" s="98">
        <v>0.72138584039651676</v>
      </c>
      <c r="E99" s="98">
        <v>0.87766407018502302</v>
      </c>
      <c r="F99" s="98">
        <v>1.0326500495706739</v>
      </c>
      <c r="G99" s="98">
        <v>1.1836232755165794</v>
      </c>
      <c r="H99" s="98">
        <v>1.3874042752839078</v>
      </c>
      <c r="I99" s="98">
        <v>1.7445221287838841</v>
      </c>
      <c r="J99" s="98">
        <v>2.1740862641127547</v>
      </c>
      <c r="K99" s="98">
        <v>2.549839313500124</v>
      </c>
      <c r="L99" s="98">
        <v>2.9383164856289454</v>
      </c>
      <c r="M99" s="98">
        <v>3.4703056797021805</v>
      </c>
      <c r="N99" s="98">
        <v>4.1602420814732159</v>
      </c>
      <c r="O99" s="98">
        <v>4.905080497846499</v>
      </c>
      <c r="P99" s="98">
        <v>5.6123583928021539</v>
      </c>
      <c r="Q99" s="98">
        <v>6.2256980483363886</v>
      </c>
      <c r="R99" s="98">
        <v>6.853664339928832</v>
      </c>
      <c r="S99" s="98">
        <v>7.6037822549449983</v>
      </c>
      <c r="T99" s="98">
        <v>8.2519132600245584</v>
      </c>
      <c r="U99" s="98">
        <v>9.1717884830432332</v>
      </c>
      <c r="V99" s="98">
        <v>9.7204977703065243</v>
      </c>
      <c r="W99" s="98">
        <v>10.179042924185984</v>
      </c>
      <c r="DA99" s="63" t="s">
        <v>1831</v>
      </c>
    </row>
    <row r="100" spans="1:105" ht="12" customHeight="1" x14ac:dyDescent="0.25">
      <c r="A100" s="121" t="s">
        <v>54</v>
      </c>
      <c r="B100" s="122">
        <v>60.413564545795019</v>
      </c>
      <c r="C100" s="122">
        <v>58.699063892541432</v>
      </c>
      <c r="D100" s="122">
        <v>62.823868850430145</v>
      </c>
      <c r="E100" s="122">
        <v>58.571430499619119</v>
      </c>
      <c r="F100" s="122">
        <v>63.002383989624164</v>
      </c>
      <c r="G100" s="122">
        <v>65.837465929357506</v>
      </c>
      <c r="H100" s="122">
        <v>68.356160740376055</v>
      </c>
      <c r="I100" s="122">
        <v>67.284695903646281</v>
      </c>
      <c r="J100" s="122">
        <v>70.6306309850319</v>
      </c>
      <c r="K100" s="122">
        <v>70.190030379256243</v>
      </c>
      <c r="L100" s="122">
        <v>68.894264059826597</v>
      </c>
      <c r="M100" s="122">
        <v>66.649377471388632</v>
      </c>
      <c r="N100" s="122">
        <v>66.891374825130185</v>
      </c>
      <c r="O100" s="122">
        <v>65.089818761449337</v>
      </c>
      <c r="P100" s="122">
        <v>63.416969738558812</v>
      </c>
      <c r="Q100" s="122">
        <v>64.31488855589302</v>
      </c>
      <c r="R100" s="122">
        <v>65.24784414228472</v>
      </c>
      <c r="S100" s="122">
        <v>63.622034652770957</v>
      </c>
      <c r="T100" s="122">
        <v>60.70320564786379</v>
      </c>
      <c r="U100" s="122">
        <v>60.511336790633656</v>
      </c>
      <c r="V100" s="122">
        <v>60.305596860979691</v>
      </c>
      <c r="W100" s="122">
        <v>63.605658391430474</v>
      </c>
      <c r="DA100" s="130" t="s">
        <v>1832</v>
      </c>
    </row>
    <row r="101" spans="1:105" ht="12" customHeight="1" x14ac:dyDescent="0.25">
      <c r="A101" s="97" t="s">
        <v>207</v>
      </c>
      <c r="B101" s="98">
        <v>8.19460965445227</v>
      </c>
      <c r="C101" s="98">
        <v>9.8904578976325332</v>
      </c>
      <c r="D101" s="98">
        <v>8.7850190140204578</v>
      </c>
      <c r="E101" s="98">
        <v>10.814361731128029</v>
      </c>
      <c r="F101" s="98">
        <v>10.111372553383019</v>
      </c>
      <c r="G101" s="98">
        <v>10.463293575910834</v>
      </c>
      <c r="H101" s="98">
        <v>10.224608471622954</v>
      </c>
      <c r="I101" s="98">
        <v>11.581252027364005</v>
      </c>
      <c r="J101" s="98">
        <v>10.375923073805001</v>
      </c>
      <c r="K101" s="98">
        <v>11.975011868686193</v>
      </c>
      <c r="L101" s="98">
        <v>12.028738016824866</v>
      </c>
      <c r="M101" s="98">
        <v>12.464108602305764</v>
      </c>
      <c r="N101" s="98">
        <v>13.101045311173564</v>
      </c>
      <c r="O101" s="98">
        <v>11.774444450042449</v>
      </c>
      <c r="P101" s="98">
        <v>11.792583764084183</v>
      </c>
      <c r="Q101" s="98">
        <v>11.322964989813954</v>
      </c>
      <c r="R101" s="98">
        <v>11.232702413168989</v>
      </c>
      <c r="S101" s="98">
        <v>9.7006321475511879</v>
      </c>
      <c r="T101" s="98">
        <v>8.6490812659843179</v>
      </c>
      <c r="U101" s="98">
        <v>7.7686572795287949</v>
      </c>
      <c r="V101" s="98">
        <v>9.0082182365118193</v>
      </c>
      <c r="W101" s="98">
        <v>9.1110535264058026</v>
      </c>
      <c r="DA101" s="63" t="s">
        <v>1833</v>
      </c>
    </row>
    <row r="102" spans="1:105" ht="12" customHeight="1" x14ac:dyDescent="0.25">
      <c r="A102" s="97" t="s">
        <v>50</v>
      </c>
      <c r="B102" s="98">
        <v>13.331023880066214</v>
      </c>
      <c r="C102" s="98">
        <v>16.919071221310542</v>
      </c>
      <c r="D102" s="98">
        <v>15.889942462691479</v>
      </c>
      <c r="E102" s="98">
        <v>20.290096892408314</v>
      </c>
      <c r="F102" s="98">
        <v>19.609610422039957</v>
      </c>
      <c r="G102" s="98">
        <v>20.479757131895738</v>
      </c>
      <c r="H102" s="98">
        <v>21.145920740507105</v>
      </c>
      <c r="I102" s="98">
        <v>23.378108541400024</v>
      </c>
      <c r="J102" s="98">
        <v>24.6846533117387</v>
      </c>
      <c r="K102" s="98">
        <v>29.422789981272516</v>
      </c>
      <c r="L102" s="98">
        <v>27.428560123766346</v>
      </c>
      <c r="M102" s="98">
        <v>24.696694910971512</v>
      </c>
      <c r="N102" s="98">
        <v>22.735669357596347</v>
      </c>
      <c r="O102" s="98">
        <v>22.184799460410201</v>
      </c>
      <c r="P102" s="98">
        <v>19.904315784818348</v>
      </c>
      <c r="Q102" s="98">
        <v>19.992441508858889</v>
      </c>
      <c r="R102" s="98">
        <v>20.728028635635166</v>
      </c>
      <c r="S102" s="98">
        <v>20.034976246261479</v>
      </c>
      <c r="T102" s="98">
        <v>18.577043671881729</v>
      </c>
      <c r="U102" s="98">
        <v>19.245640346934167</v>
      </c>
      <c r="V102" s="98">
        <v>18.134975787341155</v>
      </c>
      <c r="W102" s="98">
        <v>18.178959906612342</v>
      </c>
      <c r="DA102" s="63" t="s">
        <v>1834</v>
      </c>
    </row>
    <row r="103" spans="1:105" ht="12" customHeight="1" x14ac:dyDescent="0.25">
      <c r="A103" s="109" t="s">
        <v>120</v>
      </c>
      <c r="B103" s="33">
        <v>38.887931011276535</v>
      </c>
      <c r="C103" s="33">
        <v>31.889534773598353</v>
      </c>
      <c r="D103" s="33">
        <v>38.14890737371821</v>
      </c>
      <c r="E103" s="33">
        <v>27.466971876082773</v>
      </c>
      <c r="F103" s="33">
        <v>33.281401014201187</v>
      </c>
      <c r="G103" s="33">
        <v>34.894415221550943</v>
      </c>
      <c r="H103" s="33">
        <v>36.985631528245996</v>
      </c>
      <c r="I103" s="33">
        <v>32.325335334882247</v>
      </c>
      <c r="J103" s="33">
        <v>35.570054599488209</v>
      </c>
      <c r="K103" s="33">
        <v>28.792228529297528</v>
      </c>
      <c r="L103" s="33">
        <v>29.436965919235384</v>
      </c>
      <c r="M103" s="33">
        <v>29.48857395811136</v>
      </c>
      <c r="N103" s="33">
        <v>31.054660156360274</v>
      </c>
      <c r="O103" s="33">
        <v>31.130574850996688</v>
      </c>
      <c r="P103" s="33">
        <v>31.720070189656283</v>
      </c>
      <c r="Q103" s="33">
        <v>32.99948205722017</v>
      </c>
      <c r="R103" s="33">
        <v>33.287113093480556</v>
      </c>
      <c r="S103" s="33">
        <v>33.886426258958288</v>
      </c>
      <c r="T103" s="33">
        <v>33.477080709997743</v>
      </c>
      <c r="U103" s="33">
        <v>33.497039164170694</v>
      </c>
      <c r="V103" s="33">
        <v>33.162402837126713</v>
      </c>
      <c r="W103" s="33">
        <v>36.315644958412328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116.14812286473149</v>
      </c>
      <c r="C124" s="117">
        <f t="shared" si="42"/>
        <v>129.33078410419233</v>
      </c>
      <c r="D124" s="117">
        <f t="shared" si="42"/>
        <v>127.26764447578179</v>
      </c>
      <c r="E124" s="117">
        <f t="shared" si="42"/>
        <v>137.05757714307276</v>
      </c>
      <c r="F124" s="117">
        <f t="shared" si="42"/>
        <v>133.94204377039523</v>
      </c>
      <c r="G124" s="117">
        <f t="shared" si="42"/>
        <v>139.94737307920406</v>
      </c>
      <c r="H124" s="117">
        <f t="shared" si="42"/>
        <v>128.91000466412135</v>
      </c>
      <c r="I124" s="117">
        <f t="shared" si="42"/>
        <v>123.37235404250289</v>
      </c>
      <c r="J124" s="117">
        <f t="shared" si="42"/>
        <v>128.56336154580757</v>
      </c>
      <c r="K124" s="117">
        <f t="shared" si="42"/>
        <v>130.22729856972626</v>
      </c>
      <c r="L124" s="117">
        <f t="shared" si="42"/>
        <v>136.96628535740368</v>
      </c>
      <c r="M124" s="117">
        <f t="shared" si="42"/>
        <v>133.29530788886993</v>
      </c>
      <c r="N124" s="117">
        <f t="shared" si="42"/>
        <v>126.94593080383993</v>
      </c>
      <c r="O124" s="117">
        <f t="shared" si="42"/>
        <v>124.57379477606203</v>
      </c>
      <c r="P124" s="117">
        <f t="shared" si="42"/>
        <v>103.8493357772883</v>
      </c>
      <c r="Q124" s="117">
        <f t="shared" si="42"/>
        <v>110.96510107326873</v>
      </c>
      <c r="R124" s="117">
        <f t="shared" ref="R124:V124" si="43">R125+R128+R130+R139</f>
        <v>109.02504411045922</v>
      </c>
      <c r="S124" s="117">
        <f t="shared" si="43"/>
        <v>109.04639342767635</v>
      </c>
      <c r="T124" s="117">
        <f t="shared" si="43"/>
        <v>105.54736119740122</v>
      </c>
      <c r="U124" s="117">
        <f t="shared" si="43"/>
        <v>105.18447220059667</v>
      </c>
      <c r="V124" s="117">
        <f t="shared" si="43"/>
        <v>109.34330345292051</v>
      </c>
      <c r="W124" s="117">
        <f t="shared" ref="W124" si="44">W125+W128+W130+W139</f>
        <v>119.20459159726617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84.867463642817754</v>
      </c>
      <c r="C125" s="122">
        <f t="shared" si="45"/>
        <v>99.621465035479076</v>
      </c>
      <c r="D125" s="122">
        <f t="shared" si="45"/>
        <v>97.140624248934344</v>
      </c>
      <c r="E125" s="122">
        <f t="shared" si="45"/>
        <v>107.25386214434495</v>
      </c>
      <c r="F125" s="122">
        <f t="shared" si="45"/>
        <v>104.87635527695481</v>
      </c>
      <c r="G125" s="122">
        <f t="shared" si="45"/>
        <v>110.03439440425176</v>
      </c>
      <c r="H125" s="122">
        <f t="shared" si="45"/>
        <v>97.408893241580827</v>
      </c>
      <c r="I125" s="122">
        <f t="shared" si="45"/>
        <v>91.714492171571337</v>
      </c>
      <c r="J125" s="122">
        <f t="shared" si="45"/>
        <v>95.721701162552932</v>
      </c>
      <c r="K125" s="122">
        <f t="shared" si="45"/>
        <v>98.24337447107159</v>
      </c>
      <c r="L125" s="122">
        <f t="shared" si="45"/>
        <v>104.05331235795191</v>
      </c>
      <c r="M125" s="122">
        <f t="shared" si="45"/>
        <v>100.39795130997685</v>
      </c>
      <c r="N125" s="122">
        <f t="shared" si="45"/>
        <v>93.940019457697815</v>
      </c>
      <c r="O125" s="122">
        <f t="shared" si="45"/>
        <v>94.573148614502259</v>
      </c>
      <c r="P125" s="122">
        <f t="shared" si="45"/>
        <v>77.551908058105354</v>
      </c>
      <c r="Q125" s="122">
        <f t="shared" si="45"/>
        <v>82.648193282098006</v>
      </c>
      <c r="R125" s="122">
        <f t="shared" ref="R125:V125" si="46">SUM(R126:R127)</f>
        <v>83.173202280684393</v>
      </c>
      <c r="S125" s="122">
        <f t="shared" si="46"/>
        <v>81.89059148439145</v>
      </c>
      <c r="T125" s="122">
        <f t="shared" si="46"/>
        <v>78.19811550126947</v>
      </c>
      <c r="U125" s="122">
        <f t="shared" si="46"/>
        <v>77.710899841201851</v>
      </c>
      <c r="V125" s="122">
        <f t="shared" si="46"/>
        <v>81.38695041880284</v>
      </c>
      <c r="W125" s="122">
        <f t="shared" ref="W125" si="47">SUM(W126:W127)</f>
        <v>88.274703581876537</v>
      </c>
      <c r="DA125" s="130" t="s">
        <v>1855</v>
      </c>
    </row>
    <row r="126" spans="1:105" ht="12" customHeight="1" x14ac:dyDescent="0.25">
      <c r="A126" s="97" t="s">
        <v>203</v>
      </c>
      <c r="B126" s="98">
        <v>84.456906793054216</v>
      </c>
      <c r="C126" s="98">
        <v>99.143334868859071</v>
      </c>
      <c r="D126" s="98">
        <v>96.673863629502293</v>
      </c>
      <c r="E126" s="98">
        <v>106.76857128755066</v>
      </c>
      <c r="F126" s="98">
        <v>104.38132451025227</v>
      </c>
      <c r="G126" s="98">
        <v>109.52648922782264</v>
      </c>
      <c r="H126" s="98">
        <v>96.97617267132209</v>
      </c>
      <c r="I126" s="98">
        <v>91.321450471528991</v>
      </c>
      <c r="J126" s="98">
        <v>95.316428724722584</v>
      </c>
      <c r="K126" s="98">
        <v>97.83185313146511</v>
      </c>
      <c r="L126" s="98">
        <v>103.63390004475178</v>
      </c>
      <c r="M126" s="98">
        <v>99.997948352652102</v>
      </c>
      <c r="N126" s="98">
        <v>93.571205460764119</v>
      </c>
      <c r="O126" s="98">
        <v>94.206567668094678</v>
      </c>
      <c r="P126" s="98">
        <v>77.253072188344731</v>
      </c>
      <c r="Q126" s="98">
        <v>82.330246586792526</v>
      </c>
      <c r="R126" s="98">
        <v>82.850899401479083</v>
      </c>
      <c r="S126" s="98">
        <v>81.577443003299521</v>
      </c>
      <c r="T126" s="98">
        <v>77.900046398817665</v>
      </c>
      <c r="U126" s="98">
        <v>77.413315798111768</v>
      </c>
      <c r="V126" s="98">
        <v>81.075449634955902</v>
      </c>
      <c r="W126" s="98">
        <v>87.937528809462393</v>
      </c>
      <c r="DA126" s="63" t="s">
        <v>1856</v>
      </c>
    </row>
    <row r="127" spans="1:105" ht="12" customHeight="1" x14ac:dyDescent="0.25">
      <c r="A127" s="97" t="s">
        <v>53</v>
      </c>
      <c r="B127" s="98">
        <v>0.41055684976354123</v>
      </c>
      <c r="C127" s="98">
        <v>0.47813016662000468</v>
      </c>
      <c r="D127" s="98">
        <v>0.46676061943204772</v>
      </c>
      <c r="E127" s="98">
        <v>0.48529085679429723</v>
      </c>
      <c r="F127" s="98">
        <v>0.49503076670253582</v>
      </c>
      <c r="G127" s="98">
        <v>0.50790517642911626</v>
      </c>
      <c r="H127" s="98">
        <v>0.43272057025873611</v>
      </c>
      <c r="I127" s="98">
        <v>0.39304170004233946</v>
      </c>
      <c r="J127" s="98">
        <v>0.40527243783035316</v>
      </c>
      <c r="K127" s="98">
        <v>0.41152133960648007</v>
      </c>
      <c r="L127" s="98">
        <v>0.41941231320012085</v>
      </c>
      <c r="M127" s="98">
        <v>0.40000295732474783</v>
      </c>
      <c r="N127" s="98">
        <v>0.36881399693369304</v>
      </c>
      <c r="O127" s="98">
        <v>0.36658094640757366</v>
      </c>
      <c r="P127" s="98">
        <v>0.29883586976061877</v>
      </c>
      <c r="Q127" s="98">
        <v>0.31794669530547803</v>
      </c>
      <c r="R127" s="98">
        <v>0.32230287920531109</v>
      </c>
      <c r="S127" s="98">
        <v>0.31314848109192872</v>
      </c>
      <c r="T127" s="98">
        <v>0.29806910245181184</v>
      </c>
      <c r="U127" s="98">
        <v>0.29758404309008535</v>
      </c>
      <c r="V127" s="98">
        <v>0.31150078384693669</v>
      </c>
      <c r="W127" s="98">
        <v>0.33717477241414734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1.881637487845538</v>
      </c>
      <c r="C128" s="122">
        <f t="shared" si="48"/>
        <v>1.8066633968153869</v>
      </c>
      <c r="D128" s="122">
        <f t="shared" si="48"/>
        <v>1.7610964820917168</v>
      </c>
      <c r="E128" s="122">
        <f t="shared" si="48"/>
        <v>4.0370879163065689</v>
      </c>
      <c r="F128" s="122">
        <f t="shared" si="48"/>
        <v>1.812659566467947</v>
      </c>
      <c r="G128" s="122">
        <f t="shared" si="48"/>
        <v>2.4454069998280996</v>
      </c>
      <c r="H128" s="122">
        <f t="shared" si="48"/>
        <v>4.0109872682918866</v>
      </c>
      <c r="I128" s="122">
        <f t="shared" si="48"/>
        <v>5.4502797350063243</v>
      </c>
      <c r="J128" s="122">
        <f t="shared" si="48"/>
        <v>5.9795550729212463</v>
      </c>
      <c r="K128" s="122">
        <f t="shared" si="48"/>
        <v>6.0889549595755472</v>
      </c>
      <c r="L128" s="122">
        <f t="shared" si="48"/>
        <v>8.0125159970193778</v>
      </c>
      <c r="M128" s="122">
        <f t="shared" si="48"/>
        <v>10.622989283913972</v>
      </c>
      <c r="N128" s="122">
        <f t="shared" si="48"/>
        <v>11.316712453472372</v>
      </c>
      <c r="O128" s="122">
        <f t="shared" si="48"/>
        <v>9.0637487541045072</v>
      </c>
      <c r="P128" s="122">
        <f t="shared" si="48"/>
        <v>7.046957569003431</v>
      </c>
      <c r="Q128" s="122">
        <f t="shared" si="48"/>
        <v>10.05642451467555</v>
      </c>
      <c r="R128" s="122">
        <f t="shared" si="48"/>
        <v>7.7063288502009213</v>
      </c>
      <c r="S128" s="122">
        <f t="shared" si="48"/>
        <v>8.8770363839314435</v>
      </c>
      <c r="T128" s="122">
        <f t="shared" si="48"/>
        <v>9.1627076626516786</v>
      </c>
      <c r="U128" s="122">
        <f t="shared" si="48"/>
        <v>9.3764453970405857</v>
      </c>
      <c r="V128" s="122">
        <f t="shared" si="48"/>
        <v>9.6934625900565887</v>
      </c>
      <c r="W128" s="122">
        <f t="shared" si="48"/>
        <v>11.333211931065067</v>
      </c>
      <c r="DA128" s="130" t="s">
        <v>1858</v>
      </c>
    </row>
    <row r="129" spans="1:105" ht="12" customHeight="1" x14ac:dyDescent="0.25">
      <c r="A129" s="97" t="s">
        <v>53</v>
      </c>
      <c r="B129" s="98">
        <v>1.881637487845538</v>
      </c>
      <c r="C129" s="98">
        <v>1.8066633968153869</v>
      </c>
      <c r="D129" s="98">
        <v>1.7610964820917168</v>
      </c>
      <c r="E129" s="98">
        <v>4.0370879163065689</v>
      </c>
      <c r="F129" s="98">
        <v>1.812659566467947</v>
      </c>
      <c r="G129" s="98">
        <v>2.4454069998280996</v>
      </c>
      <c r="H129" s="98">
        <v>4.0109872682918866</v>
      </c>
      <c r="I129" s="98">
        <v>5.4502797350063243</v>
      </c>
      <c r="J129" s="98">
        <v>5.9795550729212463</v>
      </c>
      <c r="K129" s="98">
        <v>6.0889549595755472</v>
      </c>
      <c r="L129" s="98">
        <v>8.0125159970193778</v>
      </c>
      <c r="M129" s="98">
        <v>10.622989283913972</v>
      </c>
      <c r="N129" s="98">
        <v>11.316712453472372</v>
      </c>
      <c r="O129" s="98">
        <v>9.0637487541045072</v>
      </c>
      <c r="P129" s="98">
        <v>7.046957569003431</v>
      </c>
      <c r="Q129" s="98">
        <v>10.05642451467555</v>
      </c>
      <c r="R129" s="98">
        <v>7.7063288502009213</v>
      </c>
      <c r="S129" s="98">
        <v>8.8770363839314435</v>
      </c>
      <c r="T129" s="98">
        <v>9.1627076626516786</v>
      </c>
      <c r="U129" s="98">
        <v>9.3764453970405857</v>
      </c>
      <c r="V129" s="98">
        <v>9.6934625900565887</v>
      </c>
      <c r="W129" s="98">
        <v>11.333211931065067</v>
      </c>
      <c r="DA129" s="63" t="s">
        <v>1859</v>
      </c>
    </row>
    <row r="130" spans="1:105" ht="12" customHeight="1" x14ac:dyDescent="0.25">
      <c r="A130" s="121" t="s">
        <v>55</v>
      </c>
      <c r="B130" s="122">
        <v>14.291627312968998</v>
      </c>
      <c r="C130" s="122">
        <v>14.240775194934761</v>
      </c>
      <c r="D130" s="122">
        <v>13.972877715739699</v>
      </c>
      <c r="E130" s="122">
        <v>13.426947001472453</v>
      </c>
      <c r="F130" s="122">
        <v>13.946771730342018</v>
      </c>
      <c r="G130" s="122">
        <v>14.114021991883153</v>
      </c>
      <c r="H130" s="122">
        <v>14.052886175085067</v>
      </c>
      <c r="I130" s="122">
        <v>13.81190744964265</v>
      </c>
      <c r="J130" s="122">
        <v>13.826180262572588</v>
      </c>
      <c r="K130" s="122">
        <v>13.669385724163796</v>
      </c>
      <c r="L130" s="122">
        <v>13.425606745891109</v>
      </c>
      <c r="M130" s="122">
        <v>11.821913667705143</v>
      </c>
      <c r="N130" s="122">
        <v>11.967725097805983</v>
      </c>
      <c r="O130" s="122">
        <v>11.887420902456485</v>
      </c>
      <c r="P130" s="122">
        <v>11.026447090639795</v>
      </c>
      <c r="Q130" s="122">
        <v>10.279040591703128</v>
      </c>
      <c r="R130" s="122">
        <v>10.168691900191481</v>
      </c>
      <c r="S130" s="122">
        <v>10.515347405377693</v>
      </c>
      <c r="T130" s="122">
        <v>10.720539546628585</v>
      </c>
      <c r="U130" s="122">
        <v>10.529540752928769</v>
      </c>
      <c r="V130" s="122">
        <v>10.873231571505064</v>
      </c>
      <c r="W130" s="122">
        <v>11.711294215732046</v>
      </c>
      <c r="DA130" s="130" t="s">
        <v>1860</v>
      </c>
    </row>
    <row r="131" spans="1:105" ht="12" customHeight="1" x14ac:dyDescent="0.25">
      <c r="A131" s="97" t="s">
        <v>128</v>
      </c>
      <c r="B131" s="98">
        <v>8.3501969274099466</v>
      </c>
      <c r="C131" s="98">
        <v>9.0387230869369777</v>
      </c>
      <c r="D131" s="98">
        <v>8.9313117833049933</v>
      </c>
      <c r="E131" s="98">
        <v>9.3512943214901192</v>
      </c>
      <c r="F131" s="98">
        <v>9.3409441585287283</v>
      </c>
      <c r="G131" s="98">
        <v>9.4874876718165346</v>
      </c>
      <c r="H131" s="98">
        <v>9.3034328473825987</v>
      </c>
      <c r="I131" s="98">
        <v>9.5737678111428615</v>
      </c>
      <c r="J131" s="98">
        <v>9.7210044171741909</v>
      </c>
      <c r="K131" s="98">
        <v>10.230231101395407</v>
      </c>
      <c r="L131" s="98">
        <v>10.251016743675484</v>
      </c>
      <c r="M131" s="98">
        <v>8.9591972987302082</v>
      </c>
      <c r="N131" s="98">
        <v>9.5765233801650478</v>
      </c>
      <c r="O131" s="98">
        <v>9.851143105215014</v>
      </c>
      <c r="P131" s="98">
        <v>8.9589327526997629</v>
      </c>
      <c r="Q131" s="98">
        <v>7.7965284198827201</v>
      </c>
      <c r="R131" s="98">
        <v>7.0990265306881017</v>
      </c>
      <c r="S131" s="98">
        <v>6.9811026350614984</v>
      </c>
      <c r="T131" s="98">
        <v>6.8346631672763385</v>
      </c>
      <c r="U131" s="98">
        <v>6.1742046137038455</v>
      </c>
      <c r="V131" s="98">
        <v>6.2102508075404002</v>
      </c>
      <c r="W131" s="98">
        <v>6.6123292228344415</v>
      </c>
      <c r="DA131" s="63" t="s">
        <v>1861</v>
      </c>
    </row>
    <row r="132" spans="1:105" ht="12" customHeight="1" x14ac:dyDescent="0.25">
      <c r="A132" s="97" t="s">
        <v>127</v>
      </c>
      <c r="B132" s="98">
        <v>1.1807994457233451E-3</v>
      </c>
      <c r="C132" s="98">
        <v>1.6081411384129259E-3</v>
      </c>
      <c r="D132" s="98">
        <v>1.6127331032817222E-3</v>
      </c>
      <c r="E132" s="98">
        <v>2.5755042514395473E-3</v>
      </c>
      <c r="F132" s="98">
        <v>2.5866100794919751E-3</v>
      </c>
      <c r="G132" s="98">
        <v>2.7013802821277042E-3</v>
      </c>
      <c r="H132" s="98">
        <v>2.9216440257348389E-3</v>
      </c>
      <c r="I132" s="98">
        <v>3.8931253915910095E-3</v>
      </c>
      <c r="J132" s="98">
        <v>4.5678226520056743E-3</v>
      </c>
      <c r="K132" s="98">
        <v>6.3272759169033001E-3</v>
      </c>
      <c r="L132" s="98">
        <v>7.1325622290610508E-3</v>
      </c>
      <c r="M132" s="98">
        <v>6.9926233742342685E-3</v>
      </c>
      <c r="N132" s="98">
        <v>9.3284175641734253E-3</v>
      </c>
      <c r="O132" s="98">
        <v>1.182401338991715E-2</v>
      </c>
      <c r="P132" s="98">
        <v>1.1933104028943485E-2</v>
      </c>
      <c r="Q132" s="98">
        <v>1.0738843203254893E-2</v>
      </c>
      <c r="R132" s="98">
        <v>1.0575419667614574E-2</v>
      </c>
      <c r="S132" s="98">
        <v>1.1443371298926818E-2</v>
      </c>
      <c r="T132" s="98">
        <v>1.2385613263071724E-2</v>
      </c>
      <c r="U132" s="98">
        <v>1.172176844777556E-2</v>
      </c>
      <c r="V132" s="98">
        <v>1.1977894281163942E-2</v>
      </c>
      <c r="W132" s="98">
        <v>1.2977611237565944E-2</v>
      </c>
      <c r="DA132" s="63" t="s">
        <v>1862</v>
      </c>
    </row>
    <row r="133" spans="1:105" ht="12" customHeight="1" x14ac:dyDescent="0.25">
      <c r="A133" s="100" t="s">
        <v>203</v>
      </c>
      <c r="B133" s="101">
        <v>3.5703321987963667E-4</v>
      </c>
      <c r="C133" s="101">
        <v>4.6045604168711945E-4</v>
      </c>
      <c r="D133" s="101">
        <v>4.8856611831073183E-4</v>
      </c>
      <c r="E133" s="101">
        <v>6.6515416318113012E-4</v>
      </c>
      <c r="F133" s="101">
        <v>7.5309839470814963E-4</v>
      </c>
      <c r="G133" s="101">
        <v>7.8341056014785931E-4</v>
      </c>
      <c r="H133" s="101">
        <v>8.520462190661712E-4</v>
      </c>
      <c r="I133" s="101">
        <v>1.1148050866102706E-3</v>
      </c>
      <c r="J133" s="101">
        <v>1.3263520212407694E-3</v>
      </c>
      <c r="K133" s="101">
        <v>1.7283597057503846E-3</v>
      </c>
      <c r="L133" s="101">
        <v>1.9654615145310271E-3</v>
      </c>
      <c r="M133" s="101">
        <v>2.0144082322702717E-3</v>
      </c>
      <c r="N133" s="101">
        <v>2.6712946076104054E-3</v>
      </c>
      <c r="O133" s="101">
        <v>3.261416641367088E-3</v>
      </c>
      <c r="P133" s="101">
        <v>3.4237304246238485E-3</v>
      </c>
      <c r="Q133" s="101">
        <v>3.3310848015539081E-3</v>
      </c>
      <c r="R133" s="101">
        <v>3.1632873086413806E-3</v>
      </c>
      <c r="S133" s="101">
        <v>3.3219425970379174E-3</v>
      </c>
      <c r="T133" s="101">
        <v>3.6610198556659298E-3</v>
      </c>
      <c r="U133" s="101">
        <v>3.5061625696644998E-3</v>
      </c>
      <c r="V133" s="101">
        <v>3.1359834411414144E-3</v>
      </c>
      <c r="W133" s="101">
        <v>3.8364967842275488E-3</v>
      </c>
      <c r="DA133" s="131" t="s">
        <v>1863</v>
      </c>
    </row>
    <row r="134" spans="1:105" ht="12" customHeight="1" x14ac:dyDescent="0.25">
      <c r="A134" s="103" t="s">
        <v>52</v>
      </c>
      <c r="B134" s="104">
        <v>8.2376622584370851E-4</v>
      </c>
      <c r="C134" s="104">
        <v>1.1476850967258065E-3</v>
      </c>
      <c r="D134" s="104">
        <v>1.1241669849709904E-3</v>
      </c>
      <c r="E134" s="104">
        <v>1.910350088258417E-3</v>
      </c>
      <c r="F134" s="104">
        <v>1.8335116847838255E-3</v>
      </c>
      <c r="G134" s="104">
        <v>1.9179697219798449E-3</v>
      </c>
      <c r="H134" s="104">
        <v>2.0695978066686679E-3</v>
      </c>
      <c r="I134" s="104">
        <v>2.7783203049807389E-3</v>
      </c>
      <c r="J134" s="104">
        <v>3.2414706307649054E-3</v>
      </c>
      <c r="K134" s="104">
        <v>4.5989162111529152E-3</v>
      </c>
      <c r="L134" s="104">
        <v>5.1671007145300237E-3</v>
      </c>
      <c r="M134" s="104">
        <v>4.9782151419639972E-3</v>
      </c>
      <c r="N134" s="104">
        <v>6.6571229565630203E-3</v>
      </c>
      <c r="O134" s="104">
        <v>8.5625967485500627E-3</v>
      </c>
      <c r="P134" s="104">
        <v>8.5093736043196366E-3</v>
      </c>
      <c r="Q134" s="104">
        <v>7.4077584017009845E-3</v>
      </c>
      <c r="R134" s="104">
        <v>7.4121323589731933E-3</v>
      </c>
      <c r="S134" s="104">
        <v>8.1214287018889011E-3</v>
      </c>
      <c r="T134" s="104">
        <v>8.7245934074057941E-3</v>
      </c>
      <c r="U134" s="104">
        <v>8.2156058781110604E-3</v>
      </c>
      <c r="V134" s="104">
        <v>8.8419108400225287E-3</v>
      </c>
      <c r="W134" s="104">
        <v>9.1411144533383951E-3</v>
      </c>
      <c r="DA134" s="132" t="s">
        <v>1864</v>
      </c>
    </row>
    <row r="135" spans="1:105" ht="12" customHeight="1" x14ac:dyDescent="0.25">
      <c r="A135" s="106" t="s">
        <v>122</v>
      </c>
      <c r="B135" s="101">
        <v>5.8475300143517899</v>
      </c>
      <c r="C135" s="101">
        <v>5.1145698311600079</v>
      </c>
      <c r="D135" s="101">
        <v>4.9521998516658758</v>
      </c>
      <c r="E135" s="101">
        <v>3.9809940027800512</v>
      </c>
      <c r="F135" s="101">
        <v>4.4889582114444391</v>
      </c>
      <c r="G135" s="101">
        <v>4.4944155075882524</v>
      </c>
      <c r="H135" s="101">
        <v>4.5931846808125698</v>
      </c>
      <c r="I135" s="101">
        <v>4.0745427699516874</v>
      </c>
      <c r="J135" s="101">
        <v>3.9410423331814348</v>
      </c>
      <c r="K135" s="101">
        <v>3.2902160347036178</v>
      </c>
      <c r="L135" s="101">
        <v>3.0187677882019748</v>
      </c>
      <c r="M135" s="101">
        <v>2.6721261615686474</v>
      </c>
      <c r="N135" s="101">
        <v>2.1928188101255723</v>
      </c>
      <c r="O135" s="101">
        <v>1.8206382042053459</v>
      </c>
      <c r="P135" s="101">
        <v>1.7924935790856613</v>
      </c>
      <c r="Q135" s="101">
        <v>2.111656528988735</v>
      </c>
      <c r="R135" s="101">
        <v>2.5902947990047736</v>
      </c>
      <c r="S135" s="101">
        <v>2.9611121672978387</v>
      </c>
      <c r="T135" s="101">
        <v>3.2118906212808986</v>
      </c>
      <c r="U135" s="101">
        <v>3.5455846725046074</v>
      </c>
      <c r="V135" s="101">
        <v>3.8161393604322464</v>
      </c>
      <c r="W135" s="101">
        <v>4.1749667359893419</v>
      </c>
      <c r="DA135" s="131" t="s">
        <v>1865</v>
      </c>
    </row>
    <row r="136" spans="1:105" ht="12" customHeight="1" x14ac:dyDescent="0.25">
      <c r="A136" s="107" t="s">
        <v>121</v>
      </c>
      <c r="B136" s="104">
        <v>9.2719571761537528E-2</v>
      </c>
      <c r="C136" s="104">
        <v>8.5874135699363113E-2</v>
      </c>
      <c r="D136" s="104">
        <v>8.7753347665548931E-2</v>
      </c>
      <c r="E136" s="104">
        <v>9.2083172950843825E-2</v>
      </c>
      <c r="F136" s="104">
        <v>0.11428275028935962</v>
      </c>
      <c r="G136" s="104">
        <v>0.12941743219623761</v>
      </c>
      <c r="H136" s="104">
        <v>0.15334700286416461</v>
      </c>
      <c r="I136" s="104">
        <v>0.15970374315651098</v>
      </c>
      <c r="J136" s="104">
        <v>0.15956568956495748</v>
      </c>
      <c r="K136" s="104">
        <v>0.14261131214786793</v>
      </c>
      <c r="L136" s="104">
        <v>0.14868965178458837</v>
      </c>
      <c r="M136" s="104">
        <v>0.18359758403205334</v>
      </c>
      <c r="N136" s="104">
        <v>0.18905448995118934</v>
      </c>
      <c r="O136" s="104">
        <v>0.2038155796462065</v>
      </c>
      <c r="P136" s="104">
        <v>0.26308765482542901</v>
      </c>
      <c r="Q136" s="104">
        <v>0.36011679962841875</v>
      </c>
      <c r="R136" s="104">
        <v>0.4687951508309911</v>
      </c>
      <c r="S136" s="104">
        <v>0.56168923171942897</v>
      </c>
      <c r="T136" s="104">
        <v>0.66160014480827556</v>
      </c>
      <c r="U136" s="104">
        <v>0.79802969827254189</v>
      </c>
      <c r="V136" s="104">
        <v>0.83486350925125519</v>
      </c>
      <c r="W136" s="104">
        <v>0.91102064567069652</v>
      </c>
      <c r="DA136" s="132" t="s">
        <v>1866</v>
      </c>
    </row>
    <row r="137" spans="1:105" ht="12" customHeight="1" x14ac:dyDescent="0.25">
      <c r="A137" s="108" t="s">
        <v>53</v>
      </c>
      <c r="B137" s="98">
        <v>2.8040215838766491E-2</v>
      </c>
      <c r="C137" s="98">
        <v>2.4588329206995631E-2</v>
      </c>
      <c r="D137" s="98">
        <v>2.6589021468157524E-2</v>
      </c>
      <c r="E137" s="98">
        <v>2.3769641994312318E-2</v>
      </c>
      <c r="F137" s="98">
        <v>3.3272641135035128E-2</v>
      </c>
      <c r="G137" s="98">
        <v>3.7537962435188386E-2</v>
      </c>
      <c r="H137" s="98">
        <v>4.4731148459659476E-2</v>
      </c>
      <c r="I137" s="98">
        <v>4.575291172814263E-2</v>
      </c>
      <c r="J137" s="98">
        <v>4.6385404561415614E-2</v>
      </c>
      <c r="K137" s="98">
        <v>3.893702174826174E-2</v>
      </c>
      <c r="L137" s="98">
        <v>4.096088407904433E-2</v>
      </c>
      <c r="M137" s="98">
        <v>5.2953370218681184E-2</v>
      </c>
      <c r="N137" s="98">
        <v>5.4145557696981692E-2</v>
      </c>
      <c r="O137" s="98">
        <v>5.6172070946392559E-2</v>
      </c>
      <c r="P137" s="98">
        <v>7.5462172866273866E-2</v>
      </c>
      <c r="Q137" s="98">
        <v>0.11185805238475324</v>
      </c>
      <c r="R137" s="98">
        <v>0.140356084100872</v>
      </c>
      <c r="S137" s="98">
        <v>0.16311345743548775</v>
      </c>
      <c r="T137" s="98">
        <v>0.19561343553949304</v>
      </c>
      <c r="U137" s="98">
        <v>0.23876550913581746</v>
      </c>
      <c r="V137" s="98">
        <v>0.21857904927216876</v>
      </c>
      <c r="W137" s="98">
        <v>0.26954650406402314</v>
      </c>
      <c r="DA137" s="63" t="s">
        <v>1867</v>
      </c>
    </row>
    <row r="138" spans="1:105" ht="12" customHeight="1" x14ac:dyDescent="0.25">
      <c r="A138" s="108" t="s">
        <v>52</v>
      </c>
      <c r="B138" s="98">
        <v>6.4679355922771034E-2</v>
      </c>
      <c r="C138" s="98">
        <v>6.1285806492367485E-2</v>
      </c>
      <c r="D138" s="98">
        <v>6.1164326197391414E-2</v>
      </c>
      <c r="E138" s="98">
        <v>6.8313530956531504E-2</v>
      </c>
      <c r="F138" s="98">
        <v>8.1010109154324494E-2</v>
      </c>
      <c r="G138" s="98">
        <v>9.1879469761049229E-2</v>
      </c>
      <c r="H138" s="98">
        <v>0.10861585440450514</v>
      </c>
      <c r="I138" s="98">
        <v>0.11395083142836836</v>
      </c>
      <c r="J138" s="98">
        <v>0.11318028500354187</v>
      </c>
      <c r="K138" s="98">
        <v>0.10367429039960618</v>
      </c>
      <c r="L138" s="98">
        <v>0.10772876770554403</v>
      </c>
      <c r="M138" s="98">
        <v>0.13064421381337216</v>
      </c>
      <c r="N138" s="98">
        <v>0.13490893225420764</v>
      </c>
      <c r="O138" s="98">
        <v>0.14764350869981394</v>
      </c>
      <c r="P138" s="98">
        <v>0.18762548195915513</v>
      </c>
      <c r="Q138" s="98">
        <v>0.24825874724366551</v>
      </c>
      <c r="R138" s="98">
        <v>0.32843906673011908</v>
      </c>
      <c r="S138" s="98">
        <v>0.39857577428394125</v>
      </c>
      <c r="T138" s="98">
        <v>0.46598670926878255</v>
      </c>
      <c r="U138" s="98">
        <v>0.55926418913672449</v>
      </c>
      <c r="V138" s="98">
        <v>0.61628445997908643</v>
      </c>
      <c r="W138" s="98">
        <v>0.64147414160667338</v>
      </c>
      <c r="DA138" s="63" t="s">
        <v>1868</v>
      </c>
    </row>
    <row r="139" spans="1:105" ht="12" customHeight="1" x14ac:dyDescent="0.25">
      <c r="A139" s="121" t="s">
        <v>54</v>
      </c>
      <c r="B139" s="122">
        <v>15.107394421099205</v>
      </c>
      <c r="C139" s="122">
        <v>13.661880476963127</v>
      </c>
      <c r="D139" s="122">
        <v>14.393046029016027</v>
      </c>
      <c r="E139" s="122">
        <v>12.339680080948796</v>
      </c>
      <c r="F139" s="122">
        <v>13.306257196630467</v>
      </c>
      <c r="G139" s="122">
        <v>13.353549683241063</v>
      </c>
      <c r="H139" s="122">
        <v>13.437237979163566</v>
      </c>
      <c r="I139" s="122">
        <v>12.395674686282593</v>
      </c>
      <c r="J139" s="122">
        <v>13.035925047760797</v>
      </c>
      <c r="K139" s="122">
        <v>12.225583414915333</v>
      </c>
      <c r="L139" s="122">
        <v>11.474850256541295</v>
      </c>
      <c r="M139" s="122">
        <v>10.452453627273972</v>
      </c>
      <c r="N139" s="122">
        <v>9.721473794863762</v>
      </c>
      <c r="O139" s="122">
        <v>9.0494765049987809</v>
      </c>
      <c r="P139" s="122">
        <v>8.2240230595397392</v>
      </c>
      <c r="Q139" s="122">
        <v>7.9814426847920465</v>
      </c>
      <c r="R139" s="122">
        <v>7.9768210793824288</v>
      </c>
      <c r="S139" s="122">
        <v>7.7634181539757581</v>
      </c>
      <c r="T139" s="122">
        <v>7.4659984868514693</v>
      </c>
      <c r="U139" s="122">
        <v>7.5675862094254676</v>
      </c>
      <c r="V139" s="122">
        <v>7.3896588725560335</v>
      </c>
      <c r="W139" s="122">
        <v>7.8853818685925177</v>
      </c>
      <c r="DA139" s="130" t="s">
        <v>1869</v>
      </c>
    </row>
    <row r="140" spans="1:105" ht="12" customHeight="1" x14ac:dyDescent="0.25">
      <c r="A140" s="97" t="s">
        <v>50</v>
      </c>
      <c r="B140" s="98">
        <v>3.8567567209950506</v>
      </c>
      <c r="C140" s="98">
        <v>4.6584027060027973</v>
      </c>
      <c r="D140" s="98">
        <v>4.0992773855428046</v>
      </c>
      <c r="E140" s="98">
        <v>5.1092819529396687</v>
      </c>
      <c r="F140" s="98">
        <v>4.8188348548762647</v>
      </c>
      <c r="G140" s="98">
        <v>4.865827766524351</v>
      </c>
      <c r="H140" s="98">
        <v>4.8634870098419212</v>
      </c>
      <c r="I140" s="98">
        <v>5.1817362764422557</v>
      </c>
      <c r="J140" s="98">
        <v>5.2769767304883528</v>
      </c>
      <c r="K140" s="98">
        <v>6.0998214813112446</v>
      </c>
      <c r="L140" s="98">
        <v>5.4621127118717121</v>
      </c>
      <c r="M140" s="98">
        <v>4.7262709970214063</v>
      </c>
      <c r="N140" s="98">
        <v>4.1458292033661346</v>
      </c>
      <c r="O140" s="98">
        <v>3.8280582065079316</v>
      </c>
      <c r="P140" s="98">
        <v>3.2516815505952836</v>
      </c>
      <c r="Q140" s="98">
        <v>3.0605118907030398</v>
      </c>
      <c r="R140" s="98">
        <v>3.0829684978151848</v>
      </c>
      <c r="S140" s="98">
        <v>2.8893920508651236</v>
      </c>
      <c r="T140" s="98">
        <v>2.660035221852068</v>
      </c>
      <c r="U140" s="98">
        <v>2.7511315665670932</v>
      </c>
      <c r="V140" s="98">
        <v>2.603760431285465</v>
      </c>
      <c r="W140" s="98">
        <v>2.6262835701252891</v>
      </c>
      <c r="DA140" s="63" t="s">
        <v>1870</v>
      </c>
    </row>
    <row r="141" spans="1:105" ht="12" customHeight="1" x14ac:dyDescent="0.25">
      <c r="A141" s="109" t="s">
        <v>120</v>
      </c>
      <c r="B141" s="33">
        <v>11.250637700104154</v>
      </c>
      <c r="C141" s="33">
        <v>9.0034777709603286</v>
      </c>
      <c r="D141" s="33">
        <v>10.293768643473221</v>
      </c>
      <c r="E141" s="33">
        <v>7.2303981280091261</v>
      </c>
      <c r="F141" s="33">
        <v>8.4874223417542023</v>
      </c>
      <c r="G141" s="33">
        <v>8.4877219167167119</v>
      </c>
      <c r="H141" s="33">
        <v>8.5737509693216438</v>
      </c>
      <c r="I141" s="33">
        <v>7.2139384098403383</v>
      </c>
      <c r="J141" s="33">
        <v>7.7589483172724441</v>
      </c>
      <c r="K141" s="33">
        <v>6.125761933604088</v>
      </c>
      <c r="L141" s="33">
        <v>6.0127375446695819</v>
      </c>
      <c r="M141" s="33">
        <v>5.7261826302525662</v>
      </c>
      <c r="N141" s="33">
        <v>5.5756445914976283</v>
      </c>
      <c r="O141" s="33">
        <v>5.2214182984908488</v>
      </c>
      <c r="P141" s="33">
        <v>4.9723415089444547</v>
      </c>
      <c r="Q141" s="33">
        <v>4.9209307940890064</v>
      </c>
      <c r="R141" s="33">
        <v>4.893852581567244</v>
      </c>
      <c r="S141" s="33">
        <v>4.8740261031106344</v>
      </c>
      <c r="T141" s="33">
        <v>4.8059632649994013</v>
      </c>
      <c r="U141" s="33">
        <v>4.8164546428583739</v>
      </c>
      <c r="V141" s="33">
        <v>4.785898441270569</v>
      </c>
      <c r="W141" s="33">
        <v>5.2590982984672285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2.9188918005184332</v>
      </c>
      <c r="C143" s="117">
        <f t="shared" si="49"/>
        <v>4.8634210398487436</v>
      </c>
      <c r="D143" s="117">
        <f t="shared" si="49"/>
        <v>6.1030217980758668</v>
      </c>
      <c r="E143" s="117">
        <f t="shared" si="49"/>
        <v>9.0524733646449516</v>
      </c>
      <c r="F143" s="117">
        <f t="shared" si="49"/>
        <v>13.718936799223666</v>
      </c>
      <c r="G143" s="117">
        <f t="shared" si="49"/>
        <v>18.705988889652197</v>
      </c>
      <c r="H143" s="117">
        <f t="shared" si="49"/>
        <v>20.15230878702571</v>
      </c>
      <c r="I143" s="117">
        <f t="shared" si="49"/>
        <v>27.803422626923847</v>
      </c>
      <c r="J143" s="117">
        <f t="shared" si="49"/>
        <v>33.50102631637175</v>
      </c>
      <c r="K143" s="117">
        <f t="shared" si="49"/>
        <v>37.946928795522709</v>
      </c>
      <c r="L143" s="117">
        <f t="shared" si="49"/>
        <v>43.945730848589271</v>
      </c>
      <c r="M143" s="117">
        <f t="shared" si="49"/>
        <v>43.320349149209839</v>
      </c>
      <c r="N143" s="117">
        <f t="shared" si="49"/>
        <v>43.474110758659307</v>
      </c>
      <c r="O143" s="117">
        <f t="shared" si="49"/>
        <v>42.781019035362107</v>
      </c>
      <c r="P143" s="117">
        <f t="shared" si="49"/>
        <v>35.767151179259642</v>
      </c>
      <c r="Q143" s="117">
        <f t="shared" si="49"/>
        <v>43.514442378406265</v>
      </c>
      <c r="R143" s="117">
        <f t="shared" ref="R143:V143" si="50">R144+R146+R148+R157</f>
        <v>42.835363062550691</v>
      </c>
      <c r="S143" s="117">
        <f t="shared" si="50"/>
        <v>43.73088323847599</v>
      </c>
      <c r="T143" s="117">
        <f t="shared" si="50"/>
        <v>41.628798772158852</v>
      </c>
      <c r="U143" s="117">
        <f t="shared" si="50"/>
        <v>39.552678911285</v>
      </c>
      <c r="V143" s="117">
        <f t="shared" si="50"/>
        <v>38.59753991576828</v>
      </c>
      <c r="W143" s="117">
        <f t="shared" ref="W143" si="51">W144+W146+W148+W157</f>
        <v>40.544534627210041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1.7544903589221481</v>
      </c>
      <c r="C144" s="122">
        <f t="shared" si="52"/>
        <v>3.503052376502223</v>
      </c>
      <c r="D144" s="122">
        <f t="shared" si="52"/>
        <v>4.2421373113132699</v>
      </c>
      <c r="E144" s="122">
        <f t="shared" si="52"/>
        <v>6.0018340152197212</v>
      </c>
      <c r="F144" s="122">
        <f t="shared" si="52"/>
        <v>10.394603327376187</v>
      </c>
      <c r="G144" s="122">
        <f t="shared" si="52"/>
        <v>14.018129893836923</v>
      </c>
      <c r="H144" s="122">
        <f t="shared" si="52"/>
        <v>13.673466315558361</v>
      </c>
      <c r="I144" s="122">
        <f t="shared" si="52"/>
        <v>19.544354015939579</v>
      </c>
      <c r="J144" s="122">
        <f t="shared" si="52"/>
        <v>23.262144706252315</v>
      </c>
      <c r="K144" s="122">
        <f t="shared" si="52"/>
        <v>26.724519942811408</v>
      </c>
      <c r="L144" s="122">
        <f t="shared" si="52"/>
        <v>31.031634169363137</v>
      </c>
      <c r="M144" s="122">
        <f t="shared" si="52"/>
        <v>28.822747834615988</v>
      </c>
      <c r="N144" s="122">
        <f t="shared" si="52"/>
        <v>29.089807412117992</v>
      </c>
      <c r="O144" s="122">
        <f t="shared" si="52"/>
        <v>29.27324538785394</v>
      </c>
      <c r="P144" s="122">
        <f t="shared" si="52"/>
        <v>23.716473920940764</v>
      </c>
      <c r="Q144" s="122">
        <f t="shared" si="52"/>
        <v>27.697924616978767</v>
      </c>
      <c r="R144" s="122">
        <f t="shared" si="52"/>
        <v>28.342555655584828</v>
      </c>
      <c r="S144" s="122">
        <f t="shared" si="52"/>
        <v>27.57756966238091</v>
      </c>
      <c r="T144" s="122">
        <f t="shared" si="52"/>
        <v>25.266568423279324</v>
      </c>
      <c r="U144" s="122">
        <f t="shared" si="52"/>
        <v>23.430819746677503</v>
      </c>
      <c r="V144" s="122">
        <f t="shared" si="52"/>
        <v>22.979777872619504</v>
      </c>
      <c r="W144" s="122">
        <f t="shared" si="52"/>
        <v>24.25378452117836</v>
      </c>
      <c r="DA144" s="130" t="s">
        <v>1873</v>
      </c>
    </row>
    <row r="145" spans="1:105" ht="12" customHeight="1" x14ac:dyDescent="0.25">
      <c r="A145" s="97" t="s">
        <v>53</v>
      </c>
      <c r="B145" s="98">
        <v>1.7544903589221481</v>
      </c>
      <c r="C145" s="98">
        <v>3.503052376502223</v>
      </c>
      <c r="D145" s="98">
        <v>4.2421373113132699</v>
      </c>
      <c r="E145" s="98">
        <v>6.0018340152197212</v>
      </c>
      <c r="F145" s="98">
        <v>10.394603327376187</v>
      </c>
      <c r="G145" s="98">
        <v>14.018129893836923</v>
      </c>
      <c r="H145" s="98">
        <v>13.673466315558361</v>
      </c>
      <c r="I145" s="98">
        <v>19.544354015939579</v>
      </c>
      <c r="J145" s="98">
        <v>23.262144706252315</v>
      </c>
      <c r="K145" s="98">
        <v>26.724519942811408</v>
      </c>
      <c r="L145" s="98">
        <v>31.031634169363137</v>
      </c>
      <c r="M145" s="98">
        <v>28.822747834615988</v>
      </c>
      <c r="N145" s="98">
        <v>29.089807412117992</v>
      </c>
      <c r="O145" s="98">
        <v>29.27324538785394</v>
      </c>
      <c r="P145" s="98">
        <v>23.716473920940764</v>
      </c>
      <c r="Q145" s="98">
        <v>27.697924616978767</v>
      </c>
      <c r="R145" s="98">
        <v>28.342555655584828</v>
      </c>
      <c r="S145" s="98">
        <v>27.57756966238091</v>
      </c>
      <c r="T145" s="98">
        <v>25.266568423279324</v>
      </c>
      <c r="U145" s="98">
        <v>23.430819746677503</v>
      </c>
      <c r="V145" s="98">
        <v>22.979777872619504</v>
      </c>
      <c r="W145" s="98">
        <v>24.25378452117836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0.4447800325194729</v>
      </c>
      <c r="C146" s="122">
        <f t="shared" si="53"/>
        <v>0.44394724837172</v>
      </c>
      <c r="D146" s="122">
        <f t="shared" si="53"/>
        <v>0.49695630378172617</v>
      </c>
      <c r="E146" s="122">
        <f t="shared" si="53"/>
        <v>1.3811675929546547</v>
      </c>
      <c r="F146" s="122">
        <f t="shared" si="53"/>
        <v>0.76275563374050537</v>
      </c>
      <c r="G146" s="122">
        <f t="shared" si="53"/>
        <v>1.2592225865631153</v>
      </c>
      <c r="H146" s="122">
        <f t="shared" si="53"/>
        <v>2.0933166048102252</v>
      </c>
      <c r="I146" s="122">
        <f t="shared" si="53"/>
        <v>3.0164454680388246</v>
      </c>
      <c r="J146" s="122">
        <f t="shared" si="53"/>
        <v>3.7996121411397277</v>
      </c>
      <c r="K146" s="122">
        <f t="shared" si="53"/>
        <v>4.4121680313842795</v>
      </c>
      <c r="L146" s="122">
        <f t="shared" si="53"/>
        <v>5.8864297782642989</v>
      </c>
      <c r="M146" s="122">
        <f t="shared" si="53"/>
        <v>7.8004706952791913</v>
      </c>
      <c r="N146" s="122">
        <f t="shared" si="53"/>
        <v>7.8152475314935916</v>
      </c>
      <c r="O146" s="122">
        <f t="shared" si="53"/>
        <v>7.2265389805115507</v>
      </c>
      <c r="P146" s="122">
        <f t="shared" si="53"/>
        <v>5.9824423752394456</v>
      </c>
      <c r="Q146" s="122">
        <f t="shared" si="53"/>
        <v>9.7592391838793784</v>
      </c>
      <c r="R146" s="122">
        <f t="shared" si="53"/>
        <v>8.3261398832691711</v>
      </c>
      <c r="S146" s="122">
        <f t="shared" si="53"/>
        <v>10.077425559633165</v>
      </c>
      <c r="T146" s="122">
        <f t="shared" si="53"/>
        <v>10.595150566016617</v>
      </c>
      <c r="U146" s="122">
        <f t="shared" si="53"/>
        <v>10.541244926025518</v>
      </c>
      <c r="V146" s="122">
        <f t="shared" si="53"/>
        <v>10.412673561173012</v>
      </c>
      <c r="W146" s="122">
        <f t="shared" si="53"/>
        <v>10.837038125526854</v>
      </c>
      <c r="DA146" s="130" t="s">
        <v>1875</v>
      </c>
    </row>
    <row r="147" spans="1:105" ht="12" customHeight="1" x14ac:dyDescent="0.25">
      <c r="A147" s="97" t="s">
        <v>53</v>
      </c>
      <c r="B147" s="98">
        <v>0.4447800325194729</v>
      </c>
      <c r="C147" s="98">
        <v>0.44394724837172</v>
      </c>
      <c r="D147" s="98">
        <v>0.49695630378172617</v>
      </c>
      <c r="E147" s="98">
        <v>1.3811675929546547</v>
      </c>
      <c r="F147" s="98">
        <v>0.76275563374050537</v>
      </c>
      <c r="G147" s="98">
        <v>1.2592225865631153</v>
      </c>
      <c r="H147" s="98">
        <v>2.0933166048102252</v>
      </c>
      <c r="I147" s="98">
        <v>3.0164454680388246</v>
      </c>
      <c r="J147" s="98">
        <v>3.7996121411397277</v>
      </c>
      <c r="K147" s="98">
        <v>4.4121680313842795</v>
      </c>
      <c r="L147" s="98">
        <v>5.8864297782642989</v>
      </c>
      <c r="M147" s="98">
        <v>7.8004706952791913</v>
      </c>
      <c r="N147" s="98">
        <v>7.8152475314935916</v>
      </c>
      <c r="O147" s="98">
        <v>7.2265389805115507</v>
      </c>
      <c r="P147" s="98">
        <v>5.9824423752394456</v>
      </c>
      <c r="Q147" s="98">
        <v>9.7592391838793784</v>
      </c>
      <c r="R147" s="98">
        <v>8.3261398832691711</v>
      </c>
      <c r="S147" s="98">
        <v>10.077425559633165</v>
      </c>
      <c r="T147" s="98">
        <v>10.595150566016617</v>
      </c>
      <c r="U147" s="98">
        <v>10.541244926025518</v>
      </c>
      <c r="V147" s="98">
        <v>10.412673561173012</v>
      </c>
      <c r="W147" s="98">
        <v>10.837038125526854</v>
      </c>
      <c r="DA147" s="63" t="s">
        <v>1876</v>
      </c>
    </row>
    <row r="148" spans="1:105" ht="12" customHeight="1" x14ac:dyDescent="0.25">
      <c r="A148" s="121" t="s">
        <v>55</v>
      </c>
      <c r="B148" s="122">
        <v>0.36259627725379751</v>
      </c>
      <c r="C148" s="122">
        <v>0.465273308944116</v>
      </c>
      <c r="D148" s="122">
        <v>0.69242306095275563</v>
      </c>
      <c r="E148" s="122">
        <v>0.83684927677387044</v>
      </c>
      <c r="F148" s="122">
        <v>1.3157595506104707</v>
      </c>
      <c r="G148" s="122">
        <v>1.7664933796787536</v>
      </c>
      <c r="H148" s="122">
        <v>2.2708975016464477</v>
      </c>
      <c r="I148" s="122">
        <v>2.7520267168529506</v>
      </c>
      <c r="J148" s="122">
        <v>3.3548778437989357</v>
      </c>
      <c r="K148" s="122">
        <v>3.5324753822433244</v>
      </c>
      <c r="L148" s="122">
        <v>3.7402626740010603</v>
      </c>
      <c r="M148" s="122">
        <v>3.6219699204087128</v>
      </c>
      <c r="N148" s="122">
        <v>3.6217101906159876</v>
      </c>
      <c r="O148" s="122">
        <v>3.4861569701656734</v>
      </c>
      <c r="P148" s="122">
        <v>3.4385738433801354</v>
      </c>
      <c r="Q148" s="122">
        <v>3.443894326597488</v>
      </c>
      <c r="R148" s="122">
        <v>3.5062408701824754</v>
      </c>
      <c r="S148" s="122">
        <v>3.5035306340608718</v>
      </c>
      <c r="T148" s="122">
        <v>3.3832526182477238</v>
      </c>
      <c r="U148" s="122">
        <v>3.2880048804914752</v>
      </c>
      <c r="V148" s="122">
        <v>3.0970945437014556</v>
      </c>
      <c r="W148" s="122">
        <v>3.2681900953145453</v>
      </c>
      <c r="DA148" s="130" t="s">
        <v>1877</v>
      </c>
    </row>
    <row r="149" spans="1:105" ht="12" customHeight="1" x14ac:dyDescent="0.25">
      <c r="A149" s="97" t="s">
        <v>124</v>
      </c>
      <c r="B149" s="98">
        <v>1.3682017359280648E-2</v>
      </c>
      <c r="C149" s="98">
        <v>2.0382885373818854E-2</v>
      </c>
      <c r="D149" s="98">
        <v>2.9150310004737001E-2</v>
      </c>
      <c r="E149" s="98">
        <v>4.504998000912068E-2</v>
      </c>
      <c r="F149" s="98">
        <v>6.111924648154185E-2</v>
      </c>
      <c r="G149" s="98">
        <v>7.6364582765971176E-2</v>
      </c>
      <c r="H149" s="98">
        <v>9.6078822217567639E-2</v>
      </c>
      <c r="I149" s="98">
        <v>0.11926887090967932</v>
      </c>
      <c r="J149" s="98">
        <v>0.15561087724896419</v>
      </c>
      <c r="K149" s="98">
        <v>0.18673136660918813</v>
      </c>
      <c r="L149" s="98">
        <v>0.18141752957446616</v>
      </c>
      <c r="M149" s="98">
        <v>0.16080315436707276</v>
      </c>
      <c r="N149" s="98">
        <v>0.14532397863925137</v>
      </c>
      <c r="O149" s="98">
        <v>0.13721507941612318</v>
      </c>
      <c r="P149" s="98">
        <v>0.11826831000514372</v>
      </c>
      <c r="Q149" s="98">
        <v>0.11566011573417609</v>
      </c>
      <c r="R149" s="98">
        <v>0.12234137445499856</v>
      </c>
      <c r="S149" s="98">
        <v>0.11665371836100584</v>
      </c>
      <c r="T149" s="98">
        <v>0.10620626768357883</v>
      </c>
      <c r="U149" s="98">
        <v>0.10694369294628137</v>
      </c>
      <c r="V149" s="98">
        <v>9.6917953694475714E-2</v>
      </c>
      <c r="W149" s="98">
        <v>9.429711311019387E-2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0.34350169606072151</v>
      </c>
      <c r="C153" s="101">
        <v>0.43575699282905761</v>
      </c>
      <c r="D153" s="101">
        <v>0.64776457285452904</v>
      </c>
      <c r="E153" s="101">
        <v>0.76466927874450863</v>
      </c>
      <c r="F153" s="101">
        <v>1.2136914079861278</v>
      </c>
      <c r="G153" s="101">
        <v>1.6348048935715351</v>
      </c>
      <c r="H153" s="101">
        <v>2.1015698382828933</v>
      </c>
      <c r="I153" s="101">
        <v>2.5046276710821993</v>
      </c>
      <c r="J153" s="101">
        <v>3.008982124342833</v>
      </c>
      <c r="K153" s="101">
        <v>3.1175290921978083</v>
      </c>
      <c r="L153" s="101">
        <v>3.298886398105807</v>
      </c>
      <c r="M153" s="101">
        <v>3.1749034650744981</v>
      </c>
      <c r="N153" s="101">
        <v>3.1589451490063096</v>
      </c>
      <c r="O153" s="101">
        <v>3.0057315274445884</v>
      </c>
      <c r="P153" s="101">
        <v>2.9246738856908148</v>
      </c>
      <c r="Q153" s="101">
        <v>2.8804830129805494</v>
      </c>
      <c r="R153" s="101">
        <v>2.892813902556068</v>
      </c>
      <c r="S153" s="101">
        <v>2.8653441858300961</v>
      </c>
      <c r="T153" s="101">
        <v>2.7372393566748876</v>
      </c>
      <c r="U153" s="101">
        <v>2.6229233678594817</v>
      </c>
      <c r="V153" s="101">
        <v>2.4719100450830518</v>
      </c>
      <c r="W153" s="101">
        <v>2.6128688668420939</v>
      </c>
      <c r="DA153" s="131" t="s">
        <v>1882</v>
      </c>
    </row>
    <row r="154" spans="1:105" ht="12" customHeight="1" x14ac:dyDescent="0.25">
      <c r="A154" s="107" t="s">
        <v>121</v>
      </c>
      <c r="B154" s="104">
        <v>5.4125638337953388E-3</v>
      </c>
      <c r="C154" s="104">
        <v>9.1334307412395017E-3</v>
      </c>
      <c r="D154" s="104">
        <v>1.5508178093489536E-2</v>
      </c>
      <c r="E154" s="104">
        <v>2.7130018020241127E-2</v>
      </c>
      <c r="F154" s="104">
        <v>4.094889614280102E-2</v>
      </c>
      <c r="G154" s="104">
        <v>5.5323903341247378E-2</v>
      </c>
      <c r="H154" s="104">
        <v>7.3248841145986412E-2</v>
      </c>
      <c r="I154" s="104">
        <v>0.12813017486107212</v>
      </c>
      <c r="J154" s="104">
        <v>0.19028484220713834</v>
      </c>
      <c r="K154" s="104">
        <v>0.22821492343632763</v>
      </c>
      <c r="L154" s="104">
        <v>0.25995874632078725</v>
      </c>
      <c r="M154" s="104">
        <v>0.28626330096714181</v>
      </c>
      <c r="N154" s="104">
        <v>0.31744106297042662</v>
      </c>
      <c r="O154" s="104">
        <v>0.3432103633049618</v>
      </c>
      <c r="P154" s="104">
        <v>0.39563164768417669</v>
      </c>
      <c r="Q154" s="104">
        <v>0.44775119788276246</v>
      </c>
      <c r="R154" s="104">
        <v>0.49108559317140876</v>
      </c>
      <c r="S154" s="104">
        <v>0.52153272986977017</v>
      </c>
      <c r="T154" s="104">
        <v>0.53980699388925735</v>
      </c>
      <c r="U154" s="104">
        <v>0.55813781968571186</v>
      </c>
      <c r="V154" s="104">
        <v>0.52826654492392799</v>
      </c>
      <c r="W154" s="104">
        <v>0.56102411536225782</v>
      </c>
      <c r="DA154" s="132" t="s">
        <v>1883</v>
      </c>
    </row>
    <row r="155" spans="1:105" ht="12" customHeight="1" x14ac:dyDescent="0.25">
      <c r="A155" s="108" t="s">
        <v>53</v>
      </c>
      <c r="B155" s="98">
        <v>1.6368653916031203E-3</v>
      </c>
      <c r="C155" s="98">
        <v>2.6151739406275799E-3</v>
      </c>
      <c r="D155" s="98">
        <v>4.6989350404199656E-3</v>
      </c>
      <c r="E155" s="98">
        <v>7.0031341772358435E-3</v>
      </c>
      <c r="F155" s="98">
        <v>1.1921991051016007E-2</v>
      </c>
      <c r="G155" s="98">
        <v>1.6046884644123793E-2</v>
      </c>
      <c r="H155" s="98">
        <v>2.1366604671768333E-2</v>
      </c>
      <c r="I155" s="98">
        <v>3.6707521466074734E-2</v>
      </c>
      <c r="J155" s="98">
        <v>5.5315396510037938E-2</v>
      </c>
      <c r="K155" s="98">
        <v>6.2309288816476432E-2</v>
      </c>
      <c r="L155" s="98">
        <v>7.1613188581581735E-2</v>
      </c>
      <c r="M155" s="98">
        <v>8.2564302989348512E-2</v>
      </c>
      <c r="N155" s="98">
        <v>9.0915711099451194E-2</v>
      </c>
      <c r="O155" s="98">
        <v>9.4589613367970421E-2</v>
      </c>
      <c r="P155" s="98">
        <v>0.11348013957067819</v>
      </c>
      <c r="Q155" s="98">
        <v>0.13907870168730013</v>
      </c>
      <c r="R155" s="98">
        <v>0.1470297862375762</v>
      </c>
      <c r="S155" s="98">
        <v>0.15145208761509524</v>
      </c>
      <c r="T155" s="98">
        <v>0.15960320056085164</v>
      </c>
      <c r="U155" s="98">
        <v>0.16699135505067672</v>
      </c>
      <c r="V155" s="98">
        <v>0.13830763696370305</v>
      </c>
      <c r="W155" s="98">
        <v>0.16599194508943091</v>
      </c>
      <c r="DA155" s="63" t="s">
        <v>1884</v>
      </c>
    </row>
    <row r="156" spans="1:105" ht="12" customHeight="1" x14ac:dyDescent="0.25">
      <c r="A156" s="108" t="s">
        <v>52</v>
      </c>
      <c r="B156" s="98">
        <v>3.7756984421922182E-3</v>
      </c>
      <c r="C156" s="98">
        <v>6.5182568006119214E-3</v>
      </c>
      <c r="D156" s="98">
        <v>1.0809243053069571E-2</v>
      </c>
      <c r="E156" s="98">
        <v>2.0126883843005282E-2</v>
      </c>
      <c r="F156" s="98">
        <v>2.9026905091785012E-2</v>
      </c>
      <c r="G156" s="98">
        <v>3.9277018697123585E-2</v>
      </c>
      <c r="H156" s="98">
        <v>5.188223647421808E-2</v>
      </c>
      <c r="I156" s="98">
        <v>9.1422653394997389E-2</v>
      </c>
      <c r="J156" s="98">
        <v>0.1349694456971004</v>
      </c>
      <c r="K156" s="98">
        <v>0.16590563461985119</v>
      </c>
      <c r="L156" s="98">
        <v>0.18834555773920553</v>
      </c>
      <c r="M156" s="98">
        <v>0.20369899797779331</v>
      </c>
      <c r="N156" s="98">
        <v>0.22652535187097544</v>
      </c>
      <c r="O156" s="98">
        <v>0.2486207499369914</v>
      </c>
      <c r="P156" s="98">
        <v>0.28215150811349848</v>
      </c>
      <c r="Q156" s="98">
        <v>0.30867249619546233</v>
      </c>
      <c r="R156" s="98">
        <v>0.34405580693383253</v>
      </c>
      <c r="S156" s="98">
        <v>0.37008064225467491</v>
      </c>
      <c r="T156" s="98">
        <v>0.38020379332840576</v>
      </c>
      <c r="U156" s="98">
        <v>0.39114646463503516</v>
      </c>
      <c r="V156" s="98">
        <v>0.38995890796022492</v>
      </c>
      <c r="W156" s="98">
        <v>0.39503217027282689</v>
      </c>
      <c r="DA156" s="63" t="s">
        <v>1885</v>
      </c>
    </row>
    <row r="157" spans="1:105" ht="12" customHeight="1" x14ac:dyDescent="0.25">
      <c r="A157" s="121" t="s">
        <v>54</v>
      </c>
      <c r="B157" s="122">
        <v>0.35702513182301465</v>
      </c>
      <c r="C157" s="122">
        <v>0.451148106030685</v>
      </c>
      <c r="D157" s="122">
        <v>0.6715051220281153</v>
      </c>
      <c r="E157" s="122">
        <v>0.83262247969670478</v>
      </c>
      <c r="F157" s="122">
        <v>1.2458182874965029</v>
      </c>
      <c r="G157" s="122">
        <v>1.6621430295734023</v>
      </c>
      <c r="H157" s="122">
        <v>2.1146283650106765</v>
      </c>
      <c r="I157" s="122">
        <v>2.4905964260924964</v>
      </c>
      <c r="J157" s="122">
        <v>3.0843916251807704</v>
      </c>
      <c r="K157" s="122">
        <v>3.2777654390836939</v>
      </c>
      <c r="L157" s="122">
        <v>3.2874042269607768</v>
      </c>
      <c r="M157" s="122">
        <v>3.0751606989059419</v>
      </c>
      <c r="N157" s="122">
        <v>2.9473456244317413</v>
      </c>
      <c r="O157" s="122">
        <v>2.795077696830945</v>
      </c>
      <c r="P157" s="122">
        <v>2.6296610396993008</v>
      </c>
      <c r="Q157" s="122">
        <v>2.6133842509506326</v>
      </c>
      <c r="R157" s="122">
        <v>2.6604266535142247</v>
      </c>
      <c r="S157" s="122">
        <v>2.5723573824010444</v>
      </c>
      <c r="T157" s="122">
        <v>2.383827164615191</v>
      </c>
      <c r="U157" s="122">
        <v>2.2926093580904996</v>
      </c>
      <c r="V157" s="122">
        <v>2.1079939382743071</v>
      </c>
      <c r="W157" s="122">
        <v>2.1855218851902838</v>
      </c>
      <c r="DA157" s="130" t="s">
        <v>1886</v>
      </c>
    </row>
    <row r="158" spans="1:105" ht="12" customHeight="1" x14ac:dyDescent="0.25">
      <c r="A158" s="97" t="s">
        <v>50</v>
      </c>
      <c r="B158" s="98">
        <v>9.1109414394271865E-2</v>
      </c>
      <c r="C158" s="98">
        <v>0.17620358196263314</v>
      </c>
      <c r="D158" s="98">
        <v>0.23002777620696566</v>
      </c>
      <c r="E158" s="98">
        <v>0.40046803004560627</v>
      </c>
      <c r="F158" s="98">
        <v>0.50148609213628004</v>
      </c>
      <c r="G158" s="98">
        <v>0.63297749521713198</v>
      </c>
      <c r="H158" s="98">
        <v>0.76486328226275491</v>
      </c>
      <c r="I158" s="98">
        <v>1.0552092876368135</v>
      </c>
      <c r="J158" s="98">
        <v>1.3263478679527885</v>
      </c>
      <c r="K158" s="98">
        <v>1.7263947242475093</v>
      </c>
      <c r="L158" s="98">
        <v>1.6441476717114123</v>
      </c>
      <c r="M158" s="98">
        <v>1.4573964941455724</v>
      </c>
      <c r="N158" s="98">
        <v>1.317489713946691</v>
      </c>
      <c r="O158" s="98">
        <v>1.2371202718133705</v>
      </c>
      <c r="P158" s="98">
        <v>1.0690433007057241</v>
      </c>
      <c r="Q158" s="98">
        <v>1.0222914293097476</v>
      </c>
      <c r="R158" s="98">
        <v>1.0431369884390327</v>
      </c>
      <c r="S158" s="98">
        <v>0.97155129827976749</v>
      </c>
      <c r="T158" s="98">
        <v>0.86587942989525035</v>
      </c>
      <c r="U158" s="98">
        <v>0.85452640787751311</v>
      </c>
      <c r="V158" s="98">
        <v>0.76827062564044024</v>
      </c>
      <c r="W158" s="98">
        <v>0.74975468967687331</v>
      </c>
      <c r="DA158" s="63" t="s">
        <v>1887</v>
      </c>
    </row>
    <row r="159" spans="1:105" ht="12" customHeight="1" x14ac:dyDescent="0.25">
      <c r="A159" s="109" t="s">
        <v>120</v>
      </c>
      <c r="B159" s="33">
        <v>0.26591571742874281</v>
      </c>
      <c r="C159" s="33">
        <v>0.27494452406805187</v>
      </c>
      <c r="D159" s="33">
        <v>0.44147734582114961</v>
      </c>
      <c r="E159" s="33">
        <v>0.4321544496510985</v>
      </c>
      <c r="F159" s="33">
        <v>0.74433219536022277</v>
      </c>
      <c r="G159" s="33">
        <v>1.0291655343562705</v>
      </c>
      <c r="H159" s="33">
        <v>1.3497650827479217</v>
      </c>
      <c r="I159" s="33">
        <v>1.4353871384556829</v>
      </c>
      <c r="J159" s="33">
        <v>1.7580437572279821</v>
      </c>
      <c r="K159" s="33">
        <v>1.5513707148361846</v>
      </c>
      <c r="L159" s="33">
        <v>1.6432565552493643</v>
      </c>
      <c r="M159" s="33">
        <v>1.6177642047603695</v>
      </c>
      <c r="N159" s="33">
        <v>1.6298559104850501</v>
      </c>
      <c r="O159" s="33">
        <v>1.5579574250175745</v>
      </c>
      <c r="P159" s="33">
        <v>1.5606177389935767</v>
      </c>
      <c r="Q159" s="33">
        <v>1.5910928216408848</v>
      </c>
      <c r="R159" s="33">
        <v>1.617289665075192</v>
      </c>
      <c r="S159" s="33">
        <v>1.600806084121277</v>
      </c>
      <c r="T159" s="33">
        <v>1.5179477347199406</v>
      </c>
      <c r="U159" s="33">
        <v>1.4380829502129864</v>
      </c>
      <c r="V159" s="33">
        <v>1.339723312633867</v>
      </c>
      <c r="W159" s="33">
        <v>1.4357671955134104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26.739109916406168</v>
      </c>
      <c r="C161" s="117">
        <f t="shared" si="54"/>
        <v>30.488482816392331</v>
      </c>
      <c r="D161" s="117">
        <f t="shared" si="54"/>
        <v>32.156013204746863</v>
      </c>
      <c r="E161" s="117">
        <f t="shared" si="54"/>
        <v>33.013579751708136</v>
      </c>
      <c r="F161" s="117">
        <f t="shared" si="54"/>
        <v>33.985539006487727</v>
      </c>
      <c r="G161" s="117">
        <f t="shared" si="54"/>
        <v>36.392905340836734</v>
      </c>
      <c r="H161" s="117">
        <f t="shared" si="54"/>
        <v>34.873240816821358</v>
      </c>
      <c r="I161" s="117">
        <f t="shared" si="54"/>
        <v>31.204334250164404</v>
      </c>
      <c r="J161" s="117">
        <f t="shared" si="54"/>
        <v>36.084291518506205</v>
      </c>
      <c r="K161" s="117">
        <f t="shared" si="54"/>
        <v>35.73268188167124</v>
      </c>
      <c r="L161" s="117">
        <f t="shared" si="54"/>
        <v>39.055070555660421</v>
      </c>
      <c r="M161" s="117">
        <f t="shared" si="54"/>
        <v>30.783925320424956</v>
      </c>
      <c r="N161" s="117">
        <f t="shared" si="54"/>
        <v>24.63557163929849</v>
      </c>
      <c r="O161" s="117">
        <f t="shared" si="54"/>
        <v>17.258525558174462</v>
      </c>
      <c r="P161" s="117">
        <f t="shared" si="54"/>
        <v>13.240373318382906</v>
      </c>
      <c r="Q161" s="117">
        <f t="shared" si="54"/>
        <v>6.9576309596407002</v>
      </c>
      <c r="R161" s="117">
        <f t="shared" ref="R161:V161" si="55">R162+R164+R166+R175</f>
        <v>5.4222046189056714</v>
      </c>
      <c r="S161" s="117">
        <f t="shared" si="55"/>
        <v>6.2325851258791749</v>
      </c>
      <c r="T161" s="117">
        <f t="shared" si="55"/>
        <v>8.4395656153939278</v>
      </c>
      <c r="U161" s="117">
        <f t="shared" si="55"/>
        <v>10.010077535043742</v>
      </c>
      <c r="V161" s="117">
        <f t="shared" si="55"/>
        <v>5.3465758267096568</v>
      </c>
      <c r="W161" s="117">
        <f t="shared" ref="W161" si="56">W162+W164+W166+W175</f>
        <v>19.458288541457385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18.279694468296448</v>
      </c>
      <c r="C162" s="122">
        <f t="shared" si="57"/>
        <v>22.449029646834788</v>
      </c>
      <c r="D162" s="122">
        <f t="shared" si="57"/>
        <v>23.607213293682015</v>
      </c>
      <c r="E162" s="122">
        <f t="shared" si="57"/>
        <v>23.359563999628399</v>
      </c>
      <c r="F162" s="122">
        <f t="shared" si="57"/>
        <v>25.817369395643706</v>
      </c>
      <c r="G162" s="122">
        <f t="shared" si="57"/>
        <v>27.778110990815545</v>
      </c>
      <c r="H162" s="122">
        <f t="shared" si="57"/>
        <v>25.432249863886611</v>
      </c>
      <c r="I162" s="122">
        <f t="shared" si="57"/>
        <v>21.683452135588333</v>
      </c>
      <c r="J162" s="122">
        <f t="shared" si="57"/>
        <v>25.966067834962995</v>
      </c>
      <c r="K162" s="122">
        <f t="shared" si="57"/>
        <v>26.054828506852914</v>
      </c>
      <c r="L162" s="122">
        <f t="shared" si="57"/>
        <v>29.118770774040851</v>
      </c>
      <c r="M162" s="122">
        <f t="shared" si="57"/>
        <v>21.388270537448431</v>
      </c>
      <c r="N162" s="122">
        <f t="shared" si="57"/>
        <v>16.753179207983084</v>
      </c>
      <c r="O162" s="122">
        <f t="shared" si="57"/>
        <v>11.944953647521547</v>
      </c>
      <c r="P162" s="122">
        <f t="shared" si="57"/>
        <v>9.5138750322158803</v>
      </c>
      <c r="Q162" s="122">
        <f t="shared" si="57"/>
        <v>3.505786386994588</v>
      </c>
      <c r="R162" s="122">
        <f t="shared" si="57"/>
        <v>2.7725254690279093</v>
      </c>
      <c r="S162" s="122">
        <f t="shared" si="57"/>
        <v>3.8148270822914929</v>
      </c>
      <c r="T162" s="122">
        <f t="shared" si="57"/>
        <v>6.0519882252315185</v>
      </c>
      <c r="U162" s="122">
        <f t="shared" si="57"/>
        <v>7.3970816364353791</v>
      </c>
      <c r="V162" s="122">
        <f t="shared" si="57"/>
        <v>1.9032166964036727</v>
      </c>
      <c r="W162" s="122">
        <f t="shared" si="57"/>
        <v>14.617608568701021</v>
      </c>
      <c r="DA162" s="130" t="s">
        <v>1890</v>
      </c>
    </row>
    <row r="163" spans="1:105" ht="12" customHeight="1" x14ac:dyDescent="0.25">
      <c r="A163" s="97" t="s">
        <v>53</v>
      </c>
      <c r="B163" s="33">
        <v>18.279694468296448</v>
      </c>
      <c r="C163" s="33">
        <v>22.449029646834788</v>
      </c>
      <c r="D163" s="33">
        <v>23.607213293682015</v>
      </c>
      <c r="E163" s="33">
        <v>23.359563999628399</v>
      </c>
      <c r="F163" s="33">
        <v>25.817369395643706</v>
      </c>
      <c r="G163" s="33">
        <v>27.778110990815545</v>
      </c>
      <c r="H163" s="33">
        <v>25.432249863886611</v>
      </c>
      <c r="I163" s="33">
        <v>21.683452135588333</v>
      </c>
      <c r="J163" s="33">
        <v>25.966067834962995</v>
      </c>
      <c r="K163" s="33">
        <v>26.054828506852914</v>
      </c>
      <c r="L163" s="33">
        <v>29.118770774040851</v>
      </c>
      <c r="M163" s="33">
        <v>21.388270537448431</v>
      </c>
      <c r="N163" s="33">
        <v>16.753179207983084</v>
      </c>
      <c r="O163" s="33">
        <v>11.944953647521547</v>
      </c>
      <c r="P163" s="33">
        <v>9.5138750322158803</v>
      </c>
      <c r="Q163" s="33">
        <v>3.505786386994588</v>
      </c>
      <c r="R163" s="33">
        <v>2.7725254690279093</v>
      </c>
      <c r="S163" s="33">
        <v>3.8148270822914929</v>
      </c>
      <c r="T163" s="33">
        <v>6.0519882252315185</v>
      </c>
      <c r="U163" s="33">
        <v>7.3970816364353791</v>
      </c>
      <c r="V163" s="33">
        <v>1.9032166964036727</v>
      </c>
      <c r="W163" s="33">
        <v>14.617608568701021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1.9968686124229513</v>
      </c>
      <c r="C164" s="122">
        <f t="shared" si="58"/>
        <v>1.8742004541534858</v>
      </c>
      <c r="D164" s="122">
        <f t="shared" si="58"/>
        <v>1.809183312902807</v>
      </c>
      <c r="E164" s="122">
        <f t="shared" si="58"/>
        <v>3.8396379502934219</v>
      </c>
      <c r="F164" s="122">
        <f t="shared" si="58"/>
        <v>1.5282518483054912</v>
      </c>
      <c r="G164" s="122">
        <f t="shared" si="58"/>
        <v>1.7920685838311319</v>
      </c>
      <c r="H164" s="122">
        <f t="shared" si="58"/>
        <v>2.3606806675890613</v>
      </c>
      <c r="I164" s="122">
        <f t="shared" si="58"/>
        <v>2.7479960597558888</v>
      </c>
      <c r="J164" s="122">
        <f t="shared" si="58"/>
        <v>2.9720906337167161</v>
      </c>
      <c r="K164" s="122">
        <f t="shared" si="58"/>
        <v>3.0107284617411247</v>
      </c>
      <c r="L164" s="122">
        <f t="shared" si="58"/>
        <v>3.7075724881743795</v>
      </c>
      <c r="M164" s="122">
        <f t="shared" si="58"/>
        <v>4.4424668718554257</v>
      </c>
      <c r="N164" s="122">
        <f t="shared" si="58"/>
        <v>3.9601861368438227</v>
      </c>
      <c r="O164" s="122">
        <f t="shared" si="58"/>
        <v>2.5007670752428983</v>
      </c>
      <c r="P164" s="122">
        <f t="shared" si="58"/>
        <v>1.7151946760709169</v>
      </c>
      <c r="Q164" s="122">
        <f t="shared" si="58"/>
        <v>2.2098566866214671</v>
      </c>
      <c r="R164" s="122">
        <f t="shared" si="58"/>
        <v>1.5307862961408183</v>
      </c>
      <c r="S164" s="122">
        <f t="shared" si="58"/>
        <v>1.4149513091931243</v>
      </c>
      <c r="T164" s="122">
        <f t="shared" si="58"/>
        <v>1.293641707658693</v>
      </c>
      <c r="U164" s="122">
        <f t="shared" si="58"/>
        <v>1.3263644287157672</v>
      </c>
      <c r="V164" s="122">
        <f t="shared" si="58"/>
        <v>1.7502788332559953</v>
      </c>
      <c r="W164" s="122">
        <f t="shared" si="58"/>
        <v>2.5868999971200837</v>
      </c>
      <c r="DA164" s="130" t="s">
        <v>1892</v>
      </c>
    </row>
    <row r="165" spans="1:105" ht="12" customHeight="1" x14ac:dyDescent="0.25">
      <c r="A165" s="97" t="s">
        <v>53</v>
      </c>
      <c r="B165" s="98">
        <v>1.9968686124229513</v>
      </c>
      <c r="C165" s="98">
        <v>1.8742004541534858</v>
      </c>
      <c r="D165" s="98">
        <v>1.809183312902807</v>
      </c>
      <c r="E165" s="98">
        <v>3.8396379502934219</v>
      </c>
      <c r="F165" s="98">
        <v>1.5282518483054912</v>
      </c>
      <c r="G165" s="98">
        <v>1.7920685838311319</v>
      </c>
      <c r="H165" s="98">
        <v>2.3606806675890613</v>
      </c>
      <c r="I165" s="98">
        <v>2.7479960597558888</v>
      </c>
      <c r="J165" s="98">
        <v>2.9720906337167161</v>
      </c>
      <c r="K165" s="98">
        <v>3.0107284617411247</v>
      </c>
      <c r="L165" s="98">
        <v>3.7075724881743795</v>
      </c>
      <c r="M165" s="98">
        <v>4.4424668718554257</v>
      </c>
      <c r="N165" s="98">
        <v>3.9601861368438227</v>
      </c>
      <c r="O165" s="98">
        <v>2.5007670752428983</v>
      </c>
      <c r="P165" s="98">
        <v>1.7151946760709169</v>
      </c>
      <c r="Q165" s="98">
        <v>2.2098566866214671</v>
      </c>
      <c r="R165" s="98">
        <v>1.5307862961408183</v>
      </c>
      <c r="S165" s="98">
        <v>1.4149513091931243</v>
      </c>
      <c r="T165" s="98">
        <v>1.293641707658693</v>
      </c>
      <c r="U165" s="98">
        <v>1.3263644287157672</v>
      </c>
      <c r="V165" s="98">
        <v>1.7502788332559953</v>
      </c>
      <c r="W165" s="98">
        <v>2.5868999971200837</v>
      </c>
      <c r="DA165" s="63" t="s">
        <v>1893</v>
      </c>
    </row>
    <row r="166" spans="1:105" ht="12" customHeight="1" x14ac:dyDescent="0.25">
      <c r="A166" s="121" t="s">
        <v>55</v>
      </c>
      <c r="B166" s="122">
        <v>3.2563066294140093</v>
      </c>
      <c r="C166" s="122">
        <v>3.1409105339811023</v>
      </c>
      <c r="D166" s="122">
        <v>3.4076556133722646</v>
      </c>
      <c r="E166" s="122">
        <v>2.9375141129317721</v>
      </c>
      <c r="F166" s="122">
        <v>3.4120531456564684</v>
      </c>
      <c r="G166" s="122">
        <v>3.5167619375485941</v>
      </c>
      <c r="H166" s="122">
        <v>3.6694420682251221</v>
      </c>
      <c r="I166" s="122">
        <v>3.5585053395441726</v>
      </c>
      <c r="J166" s="122">
        <v>3.7219503394396756</v>
      </c>
      <c r="K166" s="122">
        <v>3.4700390305637838</v>
      </c>
      <c r="L166" s="122">
        <v>3.3203961093025351</v>
      </c>
      <c r="M166" s="122">
        <v>2.6804630635014557</v>
      </c>
      <c r="N166" s="122">
        <v>2.1638443339390361</v>
      </c>
      <c r="O166" s="122">
        <v>1.5613415139668341</v>
      </c>
      <c r="P166" s="122">
        <v>1.14151931089077</v>
      </c>
      <c r="Q166" s="122">
        <v>0.70765368931562633</v>
      </c>
      <c r="R166" s="122">
        <v>0.63758585547564339</v>
      </c>
      <c r="S166" s="122">
        <v>0.58004584770106615</v>
      </c>
      <c r="T166" s="122">
        <v>0.64278830494193584</v>
      </c>
      <c r="U166" s="122">
        <v>0.75842576771612991</v>
      </c>
      <c r="V166" s="122">
        <v>1.0058949096385821</v>
      </c>
      <c r="W166" s="122">
        <v>1.3468017797301985</v>
      </c>
      <c r="DA166" s="130" t="s">
        <v>1894</v>
      </c>
    </row>
    <row r="167" spans="1:105" ht="12" customHeight="1" x14ac:dyDescent="0.25">
      <c r="A167" s="97" t="s">
        <v>124</v>
      </c>
      <c r="B167" s="98">
        <v>0.12313815623352582</v>
      </c>
      <c r="C167" s="98">
        <v>0.13204390312618905</v>
      </c>
      <c r="D167" s="98">
        <v>0.13376792848270114</v>
      </c>
      <c r="E167" s="98">
        <v>0.1466107746714887</v>
      </c>
      <c r="F167" s="98">
        <v>0.15178231434278203</v>
      </c>
      <c r="G167" s="98">
        <v>0.151808236029044</v>
      </c>
      <c r="H167" s="98">
        <v>0.15769365416204614</v>
      </c>
      <c r="I167" s="98">
        <v>0.15582582950047624</v>
      </c>
      <c r="J167" s="98">
        <v>0.17297959267906129</v>
      </c>
      <c r="K167" s="98">
        <v>0.18187710389528911</v>
      </c>
      <c r="L167" s="98">
        <v>0.15861674968845496</v>
      </c>
      <c r="M167" s="98">
        <v>0.11849979302281489</v>
      </c>
      <c r="N167" s="98">
        <v>9.1500332229285844E-2</v>
      </c>
      <c r="O167" s="98">
        <v>6.7387694876975962E-2</v>
      </c>
      <c r="P167" s="98">
        <v>4.5337073617532184E-2</v>
      </c>
      <c r="Q167" s="98">
        <v>2.7717720464436567E-2</v>
      </c>
      <c r="R167" s="98">
        <v>2.5932486036050684E-2</v>
      </c>
      <c r="S167" s="98">
        <v>2.0796930353431484E-2</v>
      </c>
      <c r="T167" s="98">
        <v>1.9800270743068796E-2</v>
      </c>
      <c r="U167" s="98">
        <v>2.2808622305158777E-2</v>
      </c>
      <c r="V167" s="98">
        <v>2.6892350044485848E-2</v>
      </c>
      <c r="W167" s="98">
        <v>3.3132015556186528E-2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3.0842985127680995</v>
      </c>
      <c r="C171" s="101">
        <v>2.9556521122383352</v>
      </c>
      <c r="D171" s="101">
        <v>3.210157268684168</v>
      </c>
      <c r="E171" s="101">
        <v>2.7211922039161034</v>
      </c>
      <c r="F171" s="101">
        <v>3.1731305792801274</v>
      </c>
      <c r="G171" s="101">
        <v>3.2670227847872302</v>
      </c>
      <c r="H171" s="101">
        <v>3.3981508200700143</v>
      </c>
      <c r="I171" s="101">
        <v>3.2620178494991094</v>
      </c>
      <c r="J171" s="101">
        <v>3.3732877751604433</v>
      </c>
      <c r="K171" s="101">
        <v>3.0959516225616692</v>
      </c>
      <c r="L171" s="101">
        <v>2.9569981352358545</v>
      </c>
      <c r="M171" s="101">
        <v>2.3759537635252777</v>
      </c>
      <c r="N171" s="101">
        <v>1.9000883148340706</v>
      </c>
      <c r="O171" s="101">
        <v>1.3514964078374501</v>
      </c>
      <c r="P171" s="101">
        <v>0.98049503968453899</v>
      </c>
      <c r="Q171" s="101">
        <v>0.60315538023267645</v>
      </c>
      <c r="R171" s="101">
        <v>0.53606894757211387</v>
      </c>
      <c r="S171" s="101">
        <v>0.48287369599476998</v>
      </c>
      <c r="T171" s="101">
        <v>0.51972475183308664</v>
      </c>
      <c r="U171" s="101">
        <v>0.60073963802279962</v>
      </c>
      <c r="V171" s="101">
        <v>0.80964816587271204</v>
      </c>
      <c r="W171" s="101">
        <v>1.086931115315966</v>
      </c>
      <c r="DA171" s="131" t="s">
        <v>1899</v>
      </c>
    </row>
    <row r="172" spans="1:105" ht="12" customHeight="1" x14ac:dyDescent="0.25">
      <c r="A172" s="107" t="s">
        <v>121</v>
      </c>
      <c r="B172" s="104">
        <v>4.8869960412383999E-2</v>
      </c>
      <c r="C172" s="104">
        <v>5.3214518616578055E-2</v>
      </c>
      <c r="D172" s="104">
        <v>6.3730416205395574E-2</v>
      </c>
      <c r="E172" s="104">
        <v>6.9711134344180248E-2</v>
      </c>
      <c r="F172" s="104">
        <v>8.7140252033559032E-2</v>
      </c>
      <c r="G172" s="104">
        <v>9.7930916732320294E-2</v>
      </c>
      <c r="H172" s="104">
        <v>0.11359759399306174</v>
      </c>
      <c r="I172" s="104">
        <v>0.14066166054458676</v>
      </c>
      <c r="J172" s="104">
        <v>0.17568297160017091</v>
      </c>
      <c r="K172" s="104">
        <v>0.19221030410682588</v>
      </c>
      <c r="L172" s="104">
        <v>0.20478122437822555</v>
      </c>
      <c r="M172" s="104">
        <v>0.18600950695336321</v>
      </c>
      <c r="N172" s="104">
        <v>0.17225568687567958</v>
      </c>
      <c r="O172" s="104">
        <v>0.14245741125240788</v>
      </c>
      <c r="P172" s="104">
        <v>0.11568719758869879</v>
      </c>
      <c r="Q172" s="104">
        <v>7.6780588618513362E-2</v>
      </c>
      <c r="R172" s="104">
        <v>7.5584421867478851E-2</v>
      </c>
      <c r="S172" s="104">
        <v>7.6375221352864647E-2</v>
      </c>
      <c r="T172" s="104">
        <v>0.10326328236578046</v>
      </c>
      <c r="U172" s="104">
        <v>0.1348775073881715</v>
      </c>
      <c r="V172" s="104">
        <v>0.16935439372138425</v>
      </c>
      <c r="W172" s="104">
        <v>0.22673864885804601</v>
      </c>
      <c r="DA172" s="132" t="s">
        <v>1900</v>
      </c>
    </row>
    <row r="173" spans="1:105" ht="12" customHeight="1" x14ac:dyDescent="0.25">
      <c r="A173" s="108" t="s">
        <v>53</v>
      </c>
      <c r="B173" s="98">
        <v>1.477923389809774E-2</v>
      </c>
      <c r="C173" s="98">
        <v>1.5236905637303819E-2</v>
      </c>
      <c r="D173" s="98">
        <v>1.9310139723878954E-2</v>
      </c>
      <c r="E173" s="98">
        <v>1.79946960262015E-2</v>
      </c>
      <c r="F173" s="98">
        <v>2.5370288403000343E-2</v>
      </c>
      <c r="G173" s="98">
        <v>2.8405192493444267E-2</v>
      </c>
      <c r="H173" s="98">
        <v>3.3136290547946645E-2</v>
      </c>
      <c r="I173" s="98">
        <v>4.0297618648320731E-2</v>
      </c>
      <c r="J173" s="98">
        <v>5.1070663965690426E-2</v>
      </c>
      <c r="K173" s="98">
        <v>5.2478984160018997E-2</v>
      </c>
      <c r="L173" s="98">
        <v>5.6412937233004383E-2</v>
      </c>
      <c r="M173" s="98">
        <v>5.364901906430404E-2</v>
      </c>
      <c r="N173" s="98">
        <v>4.9334349238509871E-2</v>
      </c>
      <c r="O173" s="98">
        <v>3.9261610057485193E-2</v>
      </c>
      <c r="P173" s="98">
        <v>3.3182884649779296E-2</v>
      </c>
      <c r="Q173" s="98">
        <v>2.3849281990409182E-2</v>
      </c>
      <c r="R173" s="98">
        <v>2.2629784999999489E-2</v>
      </c>
      <c r="S173" s="98">
        <v>2.2179215327185232E-2</v>
      </c>
      <c r="T173" s="98">
        <v>3.0531561377618369E-2</v>
      </c>
      <c r="U173" s="98">
        <v>4.0354509101876213E-2</v>
      </c>
      <c r="V173" s="98">
        <v>4.4339370399460419E-2</v>
      </c>
      <c r="W173" s="98">
        <v>6.7085867292164744E-2</v>
      </c>
      <c r="DA173" s="63" t="s">
        <v>1901</v>
      </c>
    </row>
    <row r="174" spans="1:105" ht="12" customHeight="1" x14ac:dyDescent="0.25">
      <c r="A174" s="115" t="s">
        <v>52</v>
      </c>
      <c r="B174" s="33">
        <v>3.4090726514286261E-2</v>
      </c>
      <c r="C174" s="33">
        <v>3.7977612979274232E-2</v>
      </c>
      <c r="D174" s="33">
        <v>4.4420276481516613E-2</v>
      </c>
      <c r="E174" s="33">
        <v>5.1716438317978751E-2</v>
      </c>
      <c r="F174" s="33">
        <v>6.1769963630558693E-2</v>
      </c>
      <c r="G174" s="33">
        <v>6.9525724238876027E-2</v>
      </c>
      <c r="H174" s="33">
        <v>8.0461303445115095E-2</v>
      </c>
      <c r="I174" s="33">
        <v>0.10036404189626603</v>
      </c>
      <c r="J174" s="33">
        <v>0.12461230763448049</v>
      </c>
      <c r="K174" s="33">
        <v>0.13973131994680688</v>
      </c>
      <c r="L174" s="33">
        <v>0.14836828714522116</v>
      </c>
      <c r="M174" s="33">
        <v>0.13236048788905916</v>
      </c>
      <c r="N174" s="33">
        <v>0.12292133763716971</v>
      </c>
      <c r="O174" s="33">
        <v>0.10319580119492269</v>
      </c>
      <c r="P174" s="33">
        <v>8.2504312938919494E-2</v>
      </c>
      <c r="Q174" s="33">
        <v>5.2931306628104177E-2</v>
      </c>
      <c r="R174" s="33">
        <v>5.2954636867479359E-2</v>
      </c>
      <c r="S174" s="33">
        <v>5.4196006025679422E-2</v>
      </c>
      <c r="T174" s="33">
        <v>7.2731720988162094E-2</v>
      </c>
      <c r="U174" s="33">
        <v>9.4522998286295304E-2</v>
      </c>
      <c r="V174" s="33">
        <v>0.12501502332192382</v>
      </c>
      <c r="W174" s="33">
        <v>0.15965278156588125</v>
      </c>
      <c r="DA174" s="60" t="s">
        <v>1902</v>
      </c>
    </row>
    <row r="175" spans="1:105" ht="12" customHeight="1" x14ac:dyDescent="0.25">
      <c r="A175" s="121" t="s">
        <v>54</v>
      </c>
      <c r="B175" s="122">
        <v>3.2062402062727604</v>
      </c>
      <c r="C175" s="122">
        <v>3.0243421814229556</v>
      </c>
      <c r="D175" s="122">
        <v>3.3319609847897778</v>
      </c>
      <c r="E175" s="122">
        <v>2.876863688854538</v>
      </c>
      <c r="F175" s="122">
        <v>3.2278646168820653</v>
      </c>
      <c r="G175" s="122">
        <v>3.3059638286414659</v>
      </c>
      <c r="H175" s="122">
        <v>3.4108682171205631</v>
      </c>
      <c r="I175" s="122">
        <v>3.2143807152760107</v>
      </c>
      <c r="J175" s="122">
        <v>3.4241827103868241</v>
      </c>
      <c r="K175" s="122">
        <v>3.1970858825134236</v>
      </c>
      <c r="L175" s="122">
        <v>2.9083311841426553</v>
      </c>
      <c r="M175" s="122">
        <v>2.2727248476196431</v>
      </c>
      <c r="N175" s="122">
        <v>1.7583619605325449</v>
      </c>
      <c r="O175" s="122">
        <v>1.2514633214431836</v>
      </c>
      <c r="P175" s="122">
        <v>0.86978429920533906</v>
      </c>
      <c r="Q175" s="122">
        <v>0.53433419670901827</v>
      </c>
      <c r="R175" s="122">
        <v>0.48130699826129997</v>
      </c>
      <c r="S175" s="122">
        <v>0.42276088669349249</v>
      </c>
      <c r="T175" s="122">
        <v>0.45114737756178047</v>
      </c>
      <c r="U175" s="122">
        <v>0.52820570217646534</v>
      </c>
      <c r="V175" s="122">
        <v>0.68718538741140689</v>
      </c>
      <c r="W175" s="122">
        <v>0.90697819590608142</v>
      </c>
      <c r="DA175" s="130" t="s">
        <v>1903</v>
      </c>
    </row>
    <row r="176" spans="1:105" ht="12" customHeight="1" x14ac:dyDescent="0.25">
      <c r="A176" s="97" t="s">
        <v>50</v>
      </c>
      <c r="B176" s="98">
        <v>0.81852531101123871</v>
      </c>
      <c r="C176" s="98">
        <v>1.0530378871761275</v>
      </c>
      <c r="D176" s="98">
        <v>0.98237588221513672</v>
      </c>
      <c r="E176" s="98">
        <v>1.2178919504570334</v>
      </c>
      <c r="F176" s="98">
        <v>1.192790360712018</v>
      </c>
      <c r="G176" s="98">
        <v>1.2214632695687653</v>
      </c>
      <c r="H176" s="98">
        <v>1.2412624775163581</v>
      </c>
      <c r="I176" s="98">
        <v>1.3474543567379924</v>
      </c>
      <c r="J176" s="98">
        <v>1.3973847212597899</v>
      </c>
      <c r="K176" s="98">
        <v>1.6055922182216948</v>
      </c>
      <c r="L176" s="98">
        <v>1.3925460829024121</v>
      </c>
      <c r="M176" s="98">
        <v>1.0509954721819597</v>
      </c>
      <c r="N176" s="98">
        <v>0.80825079912582776</v>
      </c>
      <c r="O176" s="98">
        <v>0.59919348604920519</v>
      </c>
      <c r="P176" s="98">
        <v>0.39900220861662133</v>
      </c>
      <c r="Q176" s="98">
        <v>0.24011422031696614</v>
      </c>
      <c r="R176" s="98">
        <v>0.20626330822761976</v>
      </c>
      <c r="S176" s="98">
        <v>0.16516303424441026</v>
      </c>
      <c r="T176" s="98">
        <v>0.1590178333832272</v>
      </c>
      <c r="U176" s="98">
        <v>0.18714298896670753</v>
      </c>
      <c r="V176" s="98">
        <v>0.22336683476975067</v>
      </c>
      <c r="W176" s="98">
        <v>0.27592354616403386</v>
      </c>
      <c r="DA176" s="63" t="s">
        <v>1904</v>
      </c>
    </row>
    <row r="177" spans="1:105" ht="12" customHeight="1" x14ac:dyDescent="0.25">
      <c r="A177" s="109" t="s">
        <v>120</v>
      </c>
      <c r="B177" s="33">
        <v>2.3877148952615217</v>
      </c>
      <c r="C177" s="33">
        <v>1.9713042942468282</v>
      </c>
      <c r="D177" s="33">
        <v>2.349585102574641</v>
      </c>
      <c r="E177" s="33">
        <v>1.6589717383975044</v>
      </c>
      <c r="F177" s="33">
        <v>2.0350742561700472</v>
      </c>
      <c r="G177" s="33">
        <v>2.0845005590727004</v>
      </c>
      <c r="H177" s="33">
        <v>2.1696057396042048</v>
      </c>
      <c r="I177" s="33">
        <v>1.8669263585380182</v>
      </c>
      <c r="J177" s="33">
        <v>2.0267979891270342</v>
      </c>
      <c r="K177" s="33">
        <v>1.5914936642917286</v>
      </c>
      <c r="L177" s="33">
        <v>1.5157851012402435</v>
      </c>
      <c r="M177" s="33">
        <v>1.2217293754376832</v>
      </c>
      <c r="N177" s="33">
        <v>0.95011116140671714</v>
      </c>
      <c r="O177" s="33">
        <v>0.65226983539397843</v>
      </c>
      <c r="P177" s="33">
        <v>0.47078209058871767</v>
      </c>
      <c r="Q177" s="33">
        <v>0.29421997639205211</v>
      </c>
      <c r="R177" s="33">
        <v>0.27504369003368023</v>
      </c>
      <c r="S177" s="33">
        <v>0.25759785244908223</v>
      </c>
      <c r="T177" s="33">
        <v>0.29212954417855325</v>
      </c>
      <c r="U177" s="33">
        <v>0.34106271320975778</v>
      </c>
      <c r="V177" s="33">
        <v>0.46381855264165617</v>
      </c>
      <c r="W177" s="33">
        <v>0.63105464974204761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0.58513606752999747</v>
      </c>
      <c r="C3" s="119">
        <f>IF(RES_hhdet_tes!C3=0,"",RES_hhdet_tes!C3/RES_hhdet_fec!C3)</f>
        <v>0.5933143348651353</v>
      </c>
      <c r="D3" s="119">
        <f>IF(RES_hhdet_tes!D3=0,"",RES_hhdet_tes!D3/RES_hhdet_fec!D3)</f>
        <v>0.59070847578335106</v>
      </c>
      <c r="E3" s="119">
        <f>IF(RES_hhdet_tes!E3=0,"",RES_hhdet_tes!E3/RES_hhdet_fec!E3)</f>
        <v>0.593977579364246</v>
      </c>
      <c r="F3" s="119">
        <f>IF(RES_hhdet_tes!F3=0,"",RES_hhdet_tes!F3/RES_hhdet_fec!F3)</f>
        <v>0.59690410720014841</v>
      </c>
      <c r="G3" s="119">
        <f>IF(RES_hhdet_tes!G3=0,"",RES_hhdet_tes!G3/RES_hhdet_fec!G3)</f>
        <v>0.59705622167444539</v>
      </c>
      <c r="H3" s="119">
        <f>IF(RES_hhdet_tes!H3=0,"",RES_hhdet_tes!H3/RES_hhdet_fec!H3)</f>
        <v>0.60674100751054316</v>
      </c>
      <c r="I3" s="119">
        <f>IF(RES_hhdet_tes!I3=0,"",RES_hhdet_tes!I3/RES_hhdet_fec!I3)</f>
        <v>0.62218763500500418</v>
      </c>
      <c r="J3" s="119">
        <f>IF(RES_hhdet_tes!J3=0,"",RES_hhdet_tes!J3/RES_hhdet_fec!J3)</f>
        <v>0.61857462855837997</v>
      </c>
      <c r="K3" s="119">
        <f>IF(RES_hhdet_tes!K3=0,"",RES_hhdet_tes!K3/RES_hhdet_fec!K3)</f>
        <v>0.62169094177302009</v>
      </c>
      <c r="L3" s="119">
        <f>IF(RES_hhdet_tes!L3=0,"",RES_hhdet_tes!L3/RES_hhdet_fec!L3)</f>
        <v>0.61888307822593713</v>
      </c>
      <c r="M3" s="119">
        <f>IF(RES_hhdet_tes!M3=0,"",RES_hhdet_tes!M3/RES_hhdet_fec!M3)</f>
        <v>0.64885805871024183</v>
      </c>
      <c r="N3" s="119">
        <f>IF(RES_hhdet_tes!N3=0,"",RES_hhdet_tes!N3/RES_hhdet_fec!N3)</f>
        <v>0.67478062809994532</v>
      </c>
      <c r="O3" s="119">
        <f>IF(RES_hhdet_tes!O3=0,"",RES_hhdet_tes!O3/RES_hhdet_fec!O3)</f>
        <v>0.67248860148266298</v>
      </c>
      <c r="P3" s="119">
        <f>IF(RES_hhdet_tes!P3=0,"",RES_hhdet_tes!P3/RES_hhdet_fec!P3)</f>
        <v>0.68029525718115968</v>
      </c>
      <c r="Q3" s="119">
        <f>IF(RES_hhdet_tes!Q3=0,"",RES_hhdet_tes!Q3/RES_hhdet_fec!Q3)</f>
        <v>0.70558838655753353</v>
      </c>
      <c r="R3" s="119">
        <f>IF(RES_hhdet_tes!R3=0,"",RES_hhdet_tes!R3/RES_hhdet_fec!R3)</f>
        <v>0.70018636793696509</v>
      </c>
      <c r="S3" s="119">
        <f>IF(RES_hhdet_tes!S3=0,"",RES_hhdet_tes!S3/RES_hhdet_fec!S3)</f>
        <v>0.70538997895891575</v>
      </c>
      <c r="T3" s="119">
        <f>IF(RES_hhdet_tes!T3=0,"",RES_hhdet_tes!T3/RES_hhdet_fec!T3)</f>
        <v>0.72909224762686187</v>
      </c>
      <c r="U3" s="119">
        <f>IF(RES_hhdet_tes!U3=0,"",RES_hhdet_tes!U3/RES_hhdet_fec!U3)</f>
        <v>0.72136094121778982</v>
      </c>
      <c r="V3" s="119">
        <f>IF(RES_hhdet_tes!V3=0,"",RES_hhdet_tes!V3/RES_hhdet_fec!V3)</f>
        <v>0.72264243348835122</v>
      </c>
      <c r="W3" s="119">
        <f>IF(RES_hhdet_tes!W3=0,"",RES_hhdet_tes!W3/RES_hhdet_fec!W3)</f>
        <v>0.73102586197454966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0.56835962340816715</v>
      </c>
      <c r="C4" s="124">
        <f>IF(RES_hhdet_tes!C4=0,"",RES_hhdet_tes!C4/RES_hhdet_fec!C4)</f>
        <v>0.56873973224534369</v>
      </c>
      <c r="D4" s="124">
        <f>IF(RES_hhdet_tes!D4=0,"",RES_hhdet_tes!D4/RES_hhdet_fec!D4)</f>
        <v>0.57042870163319526</v>
      </c>
      <c r="E4" s="124">
        <f>IF(RES_hhdet_tes!E4=0,"",RES_hhdet_tes!E4/RES_hhdet_fec!E4)</f>
        <v>0.57399808793644824</v>
      </c>
      <c r="F4" s="124">
        <f>IF(RES_hhdet_tes!F4=0,"",RES_hhdet_tes!F4/RES_hhdet_fec!F4)</f>
        <v>0.57641495582940128</v>
      </c>
      <c r="G4" s="124">
        <f>IF(RES_hhdet_tes!G4=0,"",RES_hhdet_tes!G4/RES_hhdet_fec!G4)</f>
        <v>0.57981016052446899</v>
      </c>
      <c r="H4" s="124">
        <f>IF(RES_hhdet_tes!H4=0,"",RES_hhdet_tes!H4/RES_hhdet_fec!H4)</f>
        <v>0.5809261218883266</v>
      </c>
      <c r="I4" s="124">
        <f>IF(RES_hhdet_tes!I4=0,"",RES_hhdet_tes!I4/RES_hhdet_fec!I4)</f>
        <v>0.58155787740416498</v>
      </c>
      <c r="J4" s="124">
        <f>IF(RES_hhdet_tes!J4=0,"",RES_hhdet_tes!J4/RES_hhdet_fec!J4)</f>
        <v>0.58153524125450962</v>
      </c>
      <c r="K4" s="124">
        <f>IF(RES_hhdet_tes!K4=0,"",RES_hhdet_tes!K4/RES_hhdet_fec!K4)</f>
        <v>0.58318064862706287</v>
      </c>
      <c r="L4" s="124">
        <f>IF(RES_hhdet_tes!L4=0,"",RES_hhdet_tes!L4/RES_hhdet_fec!L4)</f>
        <v>0.59564362788590908</v>
      </c>
      <c r="M4" s="124">
        <f>IF(RES_hhdet_tes!M4=0,"",RES_hhdet_tes!M4/RES_hhdet_fec!M4)</f>
        <v>0.60970527141284458</v>
      </c>
      <c r="N4" s="124">
        <f>IF(RES_hhdet_tes!N4=0,"",RES_hhdet_tes!N4/RES_hhdet_fec!N4)</f>
        <v>0.62650787383480699</v>
      </c>
      <c r="O4" s="124">
        <f>IF(RES_hhdet_tes!O4=0,"",RES_hhdet_tes!O4/RES_hhdet_fec!O4)</f>
        <v>0.64175627250297773</v>
      </c>
      <c r="P4" s="124">
        <f>IF(RES_hhdet_tes!P4=0,"",RES_hhdet_tes!P4/RES_hhdet_fec!P4)</f>
        <v>0.64225423373206525</v>
      </c>
      <c r="Q4" s="124">
        <f>IF(RES_hhdet_tes!Q4=0,"",RES_hhdet_tes!Q4/RES_hhdet_fec!Q4)</f>
        <v>0.64317923538444921</v>
      </c>
      <c r="R4" s="124">
        <f>IF(RES_hhdet_tes!R4=0,"",RES_hhdet_tes!R4/RES_hhdet_fec!R4)</f>
        <v>0.64452431385173459</v>
      </c>
      <c r="S4" s="124">
        <f>IF(RES_hhdet_tes!S4=0,"",RES_hhdet_tes!S4/RES_hhdet_fec!S4)</f>
        <v>0.65043432318136229</v>
      </c>
      <c r="T4" s="124">
        <f>IF(RES_hhdet_tes!T4=0,"",RES_hhdet_tes!T4/RES_hhdet_fec!T4)</f>
        <v>0.65552332798305868</v>
      </c>
      <c r="U4" s="124">
        <f>IF(RES_hhdet_tes!U4=0,"",RES_hhdet_tes!U4/RES_hhdet_fec!U4)</f>
        <v>0.66266030434634982</v>
      </c>
      <c r="V4" s="124">
        <f>IF(RES_hhdet_tes!V4=0,"",RES_hhdet_tes!V4/RES_hhdet_fec!V4)</f>
        <v>0.66575408159451899</v>
      </c>
      <c r="W4" s="124">
        <f>IF(RES_hhdet_tes!W4=0,"",RES_hhdet_tes!W4/RES_hhdet_fec!W4)</f>
        <v>0.66802915199531954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0.56598445345095372</v>
      </c>
      <c r="C5" s="111">
        <f>IF(RES_hhdet_tes!C5=0,"",RES_hhdet_tes!C5/RES_hhdet_fec!C5)</f>
        <v>0.56638379949859941</v>
      </c>
      <c r="D5" s="111">
        <f>IF(RES_hhdet_tes!D5=0,"",RES_hhdet_tes!D5/RES_hhdet_fec!D5)</f>
        <v>0.56807227470239174</v>
      </c>
      <c r="E5" s="111">
        <f>IF(RES_hhdet_tes!E5=0,"",RES_hhdet_tes!E5/RES_hhdet_fec!E5)</f>
        <v>0.57178381028807113</v>
      </c>
      <c r="F5" s="111">
        <f>IF(RES_hhdet_tes!F5=0,"",RES_hhdet_tes!F5/RES_hhdet_fec!F5)</f>
        <v>0.57410834746174078</v>
      </c>
      <c r="G5" s="111">
        <f>IF(RES_hhdet_tes!G5=0,"",RES_hhdet_tes!G5/RES_hhdet_fec!G5)</f>
        <v>0.57755936705636646</v>
      </c>
      <c r="H5" s="111">
        <f>IF(RES_hhdet_tes!H5=0,"",RES_hhdet_tes!H5/RES_hhdet_fec!H5)</f>
        <v>0.57876159595701515</v>
      </c>
      <c r="I5" s="111">
        <f>IF(RES_hhdet_tes!I5=0,"",RES_hhdet_tes!I5/RES_hhdet_fec!I5)</f>
        <v>0.57947068401590929</v>
      </c>
      <c r="J5" s="111">
        <f>IF(RES_hhdet_tes!J5=0,"",RES_hhdet_tes!J5/RES_hhdet_fec!J5)</f>
        <v>0.5794731801417714</v>
      </c>
      <c r="K5" s="111">
        <f>IF(RES_hhdet_tes!K5=0,"",RES_hhdet_tes!K5/RES_hhdet_fec!K5)</f>
        <v>0.58114279583783401</v>
      </c>
      <c r="L5" s="111">
        <f>IF(RES_hhdet_tes!L5=0,"",RES_hhdet_tes!L5/RES_hhdet_fec!L5)</f>
        <v>0.59370050155395215</v>
      </c>
      <c r="M5" s="111">
        <f>IF(RES_hhdet_tes!M5=0,"",RES_hhdet_tes!M5/RES_hhdet_fec!M5)</f>
        <v>0.6078074261693428</v>
      </c>
      <c r="N5" s="111">
        <f>IF(RES_hhdet_tes!N5=0,"",RES_hhdet_tes!N5/RES_hhdet_fec!N5)</f>
        <v>0.6246686848742844</v>
      </c>
      <c r="O5" s="111">
        <f>IF(RES_hhdet_tes!O5=0,"",RES_hhdet_tes!O5/RES_hhdet_fec!O5)</f>
        <v>0.63997201192907216</v>
      </c>
      <c r="P5" s="111">
        <f>IF(RES_hhdet_tes!P5=0,"",RES_hhdet_tes!P5/RES_hhdet_fec!P5)</f>
        <v>0.64048156290738567</v>
      </c>
      <c r="Q5" s="111">
        <f>IF(RES_hhdet_tes!Q5=0,"",RES_hhdet_tes!Q5/RES_hhdet_fec!Q5)</f>
        <v>0.64141152231975118</v>
      </c>
      <c r="R5" s="111">
        <f>IF(RES_hhdet_tes!R5=0,"",RES_hhdet_tes!R5/RES_hhdet_fec!R5)</f>
        <v>0.64274666210206144</v>
      </c>
      <c r="S5" s="111">
        <f>IF(RES_hhdet_tes!S5=0,"",RES_hhdet_tes!S5/RES_hhdet_fec!S5)</f>
        <v>0.64869340451230739</v>
      </c>
      <c r="T5" s="111">
        <f>IF(RES_hhdet_tes!T5=0,"",RES_hhdet_tes!T5/RES_hhdet_fec!T5)</f>
        <v>0.65379981781010899</v>
      </c>
      <c r="U5" s="111">
        <f>IF(RES_hhdet_tes!U5=0,"",RES_hhdet_tes!U5/RES_hhdet_fec!U5)</f>
        <v>0.6609461202076482</v>
      </c>
      <c r="V5" s="111">
        <f>IF(RES_hhdet_tes!V5=0,"",RES_hhdet_tes!V5/RES_hhdet_fec!V5)</f>
        <v>0.66404852669342895</v>
      </c>
      <c r="W5" s="111">
        <f>IF(RES_hhdet_tes!W5=0,"",RES_hhdet_tes!W5/RES_hhdet_fec!W5)</f>
        <v>0.66633285463258729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1.7302502216747646</v>
      </c>
      <c r="C7" s="124">
        <f>IF(RES_hhdet_tes!C7=0,"",RES_hhdet_tes!C7/RES_hhdet_fec!C7)</f>
        <v>1.8091780324236035</v>
      </c>
      <c r="D7" s="124">
        <f>IF(RES_hhdet_tes!D7=0,"",RES_hhdet_tes!D7/RES_hhdet_fec!D7)</f>
        <v>1.9003856652069806</v>
      </c>
      <c r="E7" s="124">
        <f>IF(RES_hhdet_tes!E7=0,"",RES_hhdet_tes!E7/RES_hhdet_fec!E7)</f>
        <v>2.0114771596118182</v>
      </c>
      <c r="F7" s="124">
        <f>IF(RES_hhdet_tes!F7=0,"",RES_hhdet_tes!F7/RES_hhdet_fec!F7)</f>
        <v>2.1514937905678178</v>
      </c>
      <c r="G7" s="124">
        <f>IF(RES_hhdet_tes!G7=0,"",RES_hhdet_tes!G7/RES_hhdet_fec!G7)</f>
        <v>2.2801422040722725</v>
      </c>
      <c r="H7" s="124">
        <f>IF(RES_hhdet_tes!H7=0,"",RES_hhdet_tes!H7/RES_hhdet_fec!H7)</f>
        <v>2.3999156203809364</v>
      </c>
      <c r="I7" s="124">
        <f>IF(RES_hhdet_tes!I7=0,"",RES_hhdet_tes!I7/RES_hhdet_fec!I7)</f>
        <v>2.4481412926559321</v>
      </c>
      <c r="J7" s="124">
        <f>IF(RES_hhdet_tes!J7=0,"",RES_hhdet_tes!J7/RES_hhdet_fec!J7)</f>
        <v>2.474529285327808</v>
      </c>
      <c r="K7" s="124">
        <f>IF(RES_hhdet_tes!K7=0,"",RES_hhdet_tes!K7/RES_hhdet_fec!K7)</f>
        <v>2.5307145866147267</v>
      </c>
      <c r="L7" s="124">
        <f>IF(RES_hhdet_tes!L7=0,"",RES_hhdet_tes!L7/RES_hhdet_fec!L7)</f>
        <v>2.5984795791176332</v>
      </c>
      <c r="M7" s="124">
        <f>IF(RES_hhdet_tes!M7=0,"",RES_hhdet_tes!M7/RES_hhdet_fec!M7)</f>
        <v>2.7523001114140007</v>
      </c>
      <c r="N7" s="124">
        <f>IF(RES_hhdet_tes!N7=0,"",RES_hhdet_tes!N7/RES_hhdet_fec!N7)</f>
        <v>2.8991301449818692</v>
      </c>
      <c r="O7" s="124">
        <f>IF(RES_hhdet_tes!O7=0,"",RES_hhdet_tes!O7/RES_hhdet_fec!O7)</f>
        <v>3.0688470037261726</v>
      </c>
      <c r="P7" s="124">
        <f>IF(RES_hhdet_tes!P7=0,"",RES_hhdet_tes!P7/RES_hhdet_fec!P7)</f>
        <v>3.1560483111457609</v>
      </c>
      <c r="Q7" s="124">
        <f>IF(RES_hhdet_tes!Q7=0,"",RES_hhdet_tes!Q7/RES_hhdet_fec!Q7)</f>
        <v>3.182043125048116</v>
      </c>
      <c r="R7" s="124">
        <f>IF(RES_hhdet_tes!R7=0,"",RES_hhdet_tes!R7/RES_hhdet_fec!R7)</f>
        <v>3.2142446120993364</v>
      </c>
      <c r="S7" s="124">
        <f>IF(RES_hhdet_tes!S7=0,"",RES_hhdet_tes!S7/RES_hhdet_fec!S7)</f>
        <v>3.2602532237755142</v>
      </c>
      <c r="T7" s="124">
        <f>IF(RES_hhdet_tes!T7=0,"",RES_hhdet_tes!T7/RES_hhdet_fec!T7)</f>
        <v>3.3517783615250671</v>
      </c>
      <c r="U7" s="124">
        <f>IF(RES_hhdet_tes!U7=0,"",RES_hhdet_tes!U7/RES_hhdet_fec!U7)</f>
        <v>3.4605797604526014</v>
      </c>
      <c r="V7" s="124">
        <f>IF(RES_hhdet_tes!V7=0,"",RES_hhdet_tes!V7/RES_hhdet_fec!V7)</f>
        <v>3.5937487225077205</v>
      </c>
      <c r="W7" s="124">
        <f>IF(RES_hhdet_tes!W7=0,"",RES_hhdet_tes!W7/RES_hhdet_fec!W7)</f>
        <v>3.7145849216474591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1.7302502216747646</v>
      </c>
      <c r="C8" s="111">
        <f>IF(RES_hhdet_tes!C8=0,"",RES_hhdet_tes!C8/RES_hhdet_fec!C8)</f>
        <v>1.8091780324236035</v>
      </c>
      <c r="D8" s="111">
        <f>IF(RES_hhdet_tes!D8=0,"",RES_hhdet_tes!D8/RES_hhdet_fec!D8)</f>
        <v>1.9003856652069806</v>
      </c>
      <c r="E8" s="111">
        <f>IF(RES_hhdet_tes!E8=0,"",RES_hhdet_tes!E8/RES_hhdet_fec!E8)</f>
        <v>2.0114771596118182</v>
      </c>
      <c r="F8" s="111">
        <f>IF(RES_hhdet_tes!F8=0,"",RES_hhdet_tes!F8/RES_hhdet_fec!F8)</f>
        <v>2.1514937905678178</v>
      </c>
      <c r="G8" s="111">
        <f>IF(RES_hhdet_tes!G8=0,"",RES_hhdet_tes!G8/RES_hhdet_fec!G8)</f>
        <v>2.2801422040722725</v>
      </c>
      <c r="H8" s="111">
        <f>IF(RES_hhdet_tes!H8=0,"",RES_hhdet_tes!H8/RES_hhdet_fec!H8)</f>
        <v>2.3999156203809364</v>
      </c>
      <c r="I8" s="111">
        <f>IF(RES_hhdet_tes!I8=0,"",RES_hhdet_tes!I8/RES_hhdet_fec!I8)</f>
        <v>2.4481412926559321</v>
      </c>
      <c r="J8" s="111">
        <f>IF(RES_hhdet_tes!J8=0,"",RES_hhdet_tes!J8/RES_hhdet_fec!J8)</f>
        <v>2.474529285327808</v>
      </c>
      <c r="K8" s="111">
        <f>IF(RES_hhdet_tes!K8=0,"",RES_hhdet_tes!K8/RES_hhdet_fec!K8)</f>
        <v>2.5307145866147267</v>
      </c>
      <c r="L8" s="111">
        <f>IF(RES_hhdet_tes!L8=0,"",RES_hhdet_tes!L8/RES_hhdet_fec!L8)</f>
        <v>2.5984795791176332</v>
      </c>
      <c r="M8" s="111">
        <f>IF(RES_hhdet_tes!M8=0,"",RES_hhdet_tes!M8/RES_hhdet_fec!M8)</f>
        <v>2.7523001114140007</v>
      </c>
      <c r="N8" s="111">
        <f>IF(RES_hhdet_tes!N8=0,"",RES_hhdet_tes!N8/RES_hhdet_fec!N8)</f>
        <v>2.8991301449818692</v>
      </c>
      <c r="O8" s="111">
        <f>IF(RES_hhdet_tes!O8=0,"",RES_hhdet_tes!O8/RES_hhdet_fec!O8)</f>
        <v>3.0688470037261726</v>
      </c>
      <c r="P8" s="111">
        <f>IF(RES_hhdet_tes!P8=0,"",RES_hhdet_tes!P8/RES_hhdet_fec!P8)</f>
        <v>3.1560483111457609</v>
      </c>
      <c r="Q8" s="111">
        <f>IF(RES_hhdet_tes!Q8=0,"",RES_hhdet_tes!Q8/RES_hhdet_fec!Q8)</f>
        <v>3.182043125048116</v>
      </c>
      <c r="R8" s="111">
        <f>IF(RES_hhdet_tes!R8=0,"",RES_hhdet_tes!R8/RES_hhdet_fec!R8)</f>
        <v>3.2142446120993364</v>
      </c>
      <c r="S8" s="111">
        <f>IF(RES_hhdet_tes!S8=0,"",RES_hhdet_tes!S8/RES_hhdet_fec!S8)</f>
        <v>3.2602532237755142</v>
      </c>
      <c r="T8" s="111">
        <f>IF(RES_hhdet_tes!T8=0,"",RES_hhdet_tes!T8/RES_hhdet_fec!T8)</f>
        <v>3.3517783615250671</v>
      </c>
      <c r="U8" s="111">
        <f>IF(RES_hhdet_tes!U8=0,"",RES_hhdet_tes!U8/RES_hhdet_fec!U8)</f>
        <v>3.4605797604526014</v>
      </c>
      <c r="V8" s="111">
        <f>IF(RES_hhdet_tes!V8=0,"",RES_hhdet_tes!V8/RES_hhdet_fec!V8)</f>
        <v>3.5937487225077205</v>
      </c>
      <c r="W8" s="111">
        <f>IF(RES_hhdet_tes!W8=0,"",RES_hhdet_tes!W8/RES_hhdet_fec!W8)</f>
        <v>3.7145849216474591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0.59186357046502613</v>
      </c>
      <c r="C9" s="124">
        <f>IF(RES_hhdet_tes!C9=0,"",RES_hhdet_tes!C9/RES_hhdet_fec!C9)</f>
        <v>0.59448332141287097</v>
      </c>
      <c r="D9" s="124">
        <f>IF(RES_hhdet_tes!D9=0,"",RES_hhdet_tes!D9/RES_hhdet_fec!D9)</f>
        <v>0.59696277521148899</v>
      </c>
      <c r="E9" s="124">
        <f>IF(RES_hhdet_tes!E9=0,"",RES_hhdet_tes!E9/RES_hhdet_fec!E9)</f>
        <v>0.60030839127324898</v>
      </c>
      <c r="F9" s="124">
        <f>IF(RES_hhdet_tes!F9=0,"",RES_hhdet_tes!F9/RES_hhdet_fec!F9)</f>
        <v>0.60552915650886674</v>
      </c>
      <c r="G9" s="124">
        <f>IF(RES_hhdet_tes!G9=0,"",RES_hhdet_tes!G9/RES_hhdet_fec!G9)</f>
        <v>0.6089074875351338</v>
      </c>
      <c r="H9" s="124">
        <f>IF(RES_hhdet_tes!H9=0,"",RES_hhdet_tes!H9/RES_hhdet_fec!H9)</f>
        <v>0.61349271570717745</v>
      </c>
      <c r="I9" s="124">
        <f>IF(RES_hhdet_tes!I9=0,"",RES_hhdet_tes!I9/RES_hhdet_fec!I9)</f>
        <v>0.61809049313768016</v>
      </c>
      <c r="J9" s="124">
        <f>IF(RES_hhdet_tes!J9=0,"",RES_hhdet_tes!J9/RES_hhdet_fec!J9)</f>
        <v>0.61851706270333084</v>
      </c>
      <c r="K9" s="124">
        <f>IF(RES_hhdet_tes!K9=0,"",RES_hhdet_tes!K9/RES_hhdet_fec!K9)</f>
        <v>0.62117225107925467</v>
      </c>
      <c r="L9" s="124">
        <f>IF(RES_hhdet_tes!L9=0,"",RES_hhdet_tes!L9/RES_hhdet_fec!L9)</f>
        <v>0.62805535399501344</v>
      </c>
      <c r="M9" s="124">
        <f>IF(RES_hhdet_tes!M9=0,"",RES_hhdet_tes!M9/RES_hhdet_fec!M9)</f>
        <v>0.63906050248949553</v>
      </c>
      <c r="N9" s="124">
        <f>IF(RES_hhdet_tes!N9=0,"",RES_hhdet_tes!N9/RES_hhdet_fec!N9)</f>
        <v>0.65119705223208357</v>
      </c>
      <c r="O9" s="124">
        <f>IF(RES_hhdet_tes!O9=0,"",RES_hhdet_tes!O9/RES_hhdet_fec!O9)</f>
        <v>0.66246422419142859</v>
      </c>
      <c r="P9" s="124">
        <f>IF(RES_hhdet_tes!P9=0,"",RES_hhdet_tes!P9/RES_hhdet_fec!P9)</f>
        <v>0.66310520204383605</v>
      </c>
      <c r="Q9" s="124">
        <f>IF(RES_hhdet_tes!Q9=0,"",RES_hhdet_tes!Q9/RES_hhdet_fec!Q9)</f>
        <v>0.66370457289226181</v>
      </c>
      <c r="R9" s="124">
        <f>IF(RES_hhdet_tes!R9=0,"",RES_hhdet_tes!R9/RES_hhdet_fec!R9)</f>
        <v>0.66823574222378146</v>
      </c>
      <c r="S9" s="124">
        <f>IF(RES_hhdet_tes!S9=0,"",RES_hhdet_tes!S9/RES_hhdet_fec!S9)</f>
        <v>0.6818217368316416</v>
      </c>
      <c r="T9" s="124">
        <f>IF(RES_hhdet_tes!T9=0,"",RES_hhdet_tes!T9/RES_hhdet_fec!T9)</f>
        <v>0.69862015775210928</v>
      </c>
      <c r="U9" s="124">
        <f>IF(RES_hhdet_tes!U9=0,"",RES_hhdet_tes!U9/RES_hhdet_fec!U9)</f>
        <v>0.72043489289621365</v>
      </c>
      <c r="V9" s="124">
        <f>IF(RES_hhdet_tes!V9=0,"",RES_hhdet_tes!V9/RES_hhdet_fec!V9)</f>
        <v>0.73408816036801761</v>
      </c>
      <c r="W9" s="124">
        <f>IF(RES_hhdet_tes!W9=0,"",RES_hhdet_tes!W9/RES_hhdet_fec!W9)</f>
        <v>0.74274156268113378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0.58607836440277417</v>
      </c>
      <c r="C10" s="111">
        <f>IF(RES_hhdet_tes!C10=0,"",RES_hhdet_tes!C10/RES_hhdet_fec!C10)</f>
        <v>0.58626451624022136</v>
      </c>
      <c r="D10" s="111">
        <f>IF(RES_hhdet_tes!D10=0,"",RES_hhdet_tes!D10/RES_hhdet_fec!D10)</f>
        <v>0.58784641254253889</v>
      </c>
      <c r="E10" s="111">
        <f>IF(RES_hhdet_tes!E10=0,"",RES_hhdet_tes!E10/RES_hhdet_fec!E10)</f>
        <v>0.59043651873574343</v>
      </c>
      <c r="F10" s="111">
        <f>IF(RES_hhdet_tes!F10=0,"",RES_hhdet_tes!F10/RES_hhdet_fec!F10)</f>
        <v>0.59341649453223744</v>
      </c>
      <c r="G10" s="111">
        <f>IF(RES_hhdet_tes!G10=0,"",RES_hhdet_tes!G10/RES_hhdet_fec!G10)</f>
        <v>0.59451473523024301</v>
      </c>
      <c r="H10" s="111">
        <f>IF(RES_hhdet_tes!H10=0,"",RES_hhdet_tes!H10/RES_hhdet_fec!H10)</f>
        <v>0.59658667036510293</v>
      </c>
      <c r="I10" s="111">
        <f>IF(RES_hhdet_tes!I10=0,"",RES_hhdet_tes!I10/RES_hhdet_fec!I10)</f>
        <v>0.6015209374619257</v>
      </c>
      <c r="J10" s="111">
        <f>IF(RES_hhdet_tes!J10=0,"",RES_hhdet_tes!J10/RES_hhdet_fec!J10)</f>
        <v>0.60494253783339991</v>
      </c>
      <c r="K10" s="111">
        <f>IF(RES_hhdet_tes!K10=0,"",RES_hhdet_tes!K10/RES_hhdet_fec!K10)</f>
        <v>0.61214450639024354</v>
      </c>
      <c r="L10" s="111">
        <f>IF(RES_hhdet_tes!L10=0,"",RES_hhdet_tes!L10/RES_hhdet_fec!L10)</f>
        <v>0.62474444654120387</v>
      </c>
      <c r="M10" s="111">
        <f>IF(RES_hhdet_tes!M10=0,"",RES_hhdet_tes!M10/RES_hhdet_fec!M10)</f>
        <v>0.63916248932059005</v>
      </c>
      <c r="N10" s="111">
        <f>IF(RES_hhdet_tes!N10=0,"",RES_hhdet_tes!N10/RES_hhdet_fec!N10)</f>
        <v>0.65600301833409069</v>
      </c>
      <c r="O10" s="111">
        <f>IF(RES_hhdet_tes!O10=0,"",RES_hhdet_tes!O10/RES_hhdet_fec!O10)</f>
        <v>0.66992846273391093</v>
      </c>
      <c r="P10" s="111">
        <f>IF(RES_hhdet_tes!P10=0,"",RES_hhdet_tes!P10/RES_hhdet_fec!P10)</f>
        <v>0.67073703450254096</v>
      </c>
      <c r="Q10" s="111">
        <f>IF(RES_hhdet_tes!Q10=0,"",RES_hhdet_tes!Q10/RES_hhdet_fec!Q10)</f>
        <v>0.67333026131989582</v>
      </c>
      <c r="R10" s="111">
        <f>IF(RES_hhdet_tes!R10=0,"",RES_hhdet_tes!R10/RES_hhdet_fec!R10)</f>
        <v>0.67879435983514758</v>
      </c>
      <c r="S10" s="111">
        <f>IF(RES_hhdet_tes!S10=0,"",RES_hhdet_tes!S10/RES_hhdet_fec!S10)</f>
        <v>0.68162571243648096</v>
      </c>
      <c r="T10" s="111">
        <f>IF(RES_hhdet_tes!T10=0,"",RES_hhdet_tes!T10/RES_hhdet_fec!T10)</f>
        <v>0.68818126504088839</v>
      </c>
      <c r="U10" s="111">
        <f>IF(RES_hhdet_tes!U10=0,"",RES_hhdet_tes!U10/RES_hhdet_fec!U10)</f>
        <v>0.70292493480261364</v>
      </c>
      <c r="V10" s="111">
        <f>IF(RES_hhdet_tes!V10=0,"",RES_hhdet_tes!V10/RES_hhdet_fec!V10)</f>
        <v>0.71521530762687446</v>
      </c>
      <c r="W10" s="111">
        <f>IF(RES_hhdet_tes!W10=0,"",RES_hhdet_tes!W10/RES_hhdet_fec!W10)</f>
        <v>0.72953920755815627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0.53066271948218224</v>
      </c>
      <c r="C11" s="111">
        <f>IF(RES_hhdet_tes!C11=0,"",RES_hhdet_tes!C11/RES_hhdet_fec!C11)</f>
        <v>0.53273683246799608</v>
      </c>
      <c r="D11" s="111">
        <f>IF(RES_hhdet_tes!D11=0,"",RES_hhdet_tes!D11/RES_hhdet_fec!D11)</f>
        <v>0.53589094248919722</v>
      </c>
      <c r="E11" s="111">
        <f>IF(RES_hhdet_tes!E11=0,"",RES_hhdet_tes!E11/RES_hhdet_fec!E11)</f>
        <v>0.54030245664797816</v>
      </c>
      <c r="F11" s="111">
        <f>IF(RES_hhdet_tes!F11=0,"",RES_hhdet_tes!F11/RES_hhdet_fec!F11)</f>
        <v>0.54370691594340048</v>
      </c>
      <c r="G11" s="111">
        <f>IF(RES_hhdet_tes!G11=0,"",RES_hhdet_tes!G11/RES_hhdet_fec!G11)</f>
        <v>0.54794418055270844</v>
      </c>
      <c r="H11" s="111">
        <f>IF(RES_hhdet_tes!H11=0,"",RES_hhdet_tes!H11/RES_hhdet_fec!H11)</f>
        <v>0.5519281613571152</v>
      </c>
      <c r="I11" s="111">
        <f>IF(RES_hhdet_tes!I11=0,"",RES_hhdet_tes!I11/RES_hhdet_fec!I11)</f>
        <v>0.55420410312285451</v>
      </c>
      <c r="J11" s="111">
        <f>IF(RES_hhdet_tes!J11=0,"",RES_hhdet_tes!J11/RES_hhdet_fec!J11)</f>
        <v>0.55438471269250467</v>
      </c>
      <c r="K11" s="111">
        <f>IF(RES_hhdet_tes!K11=0,"",RES_hhdet_tes!K11/RES_hhdet_fec!K11)</f>
        <v>0.55578753944249704</v>
      </c>
      <c r="L11" s="111">
        <f>IF(RES_hhdet_tes!L11=0,"",RES_hhdet_tes!L11/RES_hhdet_fec!L11)</f>
        <v>0.56237731580780048</v>
      </c>
      <c r="M11" s="111">
        <f>IF(RES_hhdet_tes!M11=0,"",RES_hhdet_tes!M11/RES_hhdet_fec!M11)</f>
        <v>0.57121140602931897</v>
      </c>
      <c r="N11" s="111">
        <f>IF(RES_hhdet_tes!N11=0,"",RES_hhdet_tes!N11/RES_hhdet_fec!N11)</f>
        <v>0.57864300667018276</v>
      </c>
      <c r="O11" s="111">
        <f>IF(RES_hhdet_tes!O11=0,"",RES_hhdet_tes!O11/RES_hhdet_fec!O11)</f>
        <v>0.58757232917632918</v>
      </c>
      <c r="P11" s="111">
        <f>IF(RES_hhdet_tes!P11=0,"",RES_hhdet_tes!P11/RES_hhdet_fec!P11)</f>
        <v>0.58890643300400125</v>
      </c>
      <c r="Q11" s="111">
        <f>IF(RES_hhdet_tes!Q11=0,"",RES_hhdet_tes!Q11/RES_hhdet_fec!Q11)</f>
        <v>0.59001386843097336</v>
      </c>
      <c r="R11" s="111">
        <f>IF(RES_hhdet_tes!R11=0,"",RES_hhdet_tes!R11/RES_hhdet_fec!R11)</f>
        <v>0.59811387723573051</v>
      </c>
      <c r="S11" s="111">
        <f>IF(RES_hhdet_tes!S11=0,"",RES_hhdet_tes!S11/RES_hhdet_fec!S11)</f>
        <v>0.62808901984704724</v>
      </c>
      <c r="T11" s="111">
        <f>IF(RES_hhdet_tes!T11=0,"",RES_hhdet_tes!T11/RES_hhdet_fec!T11)</f>
        <v>0.67161455125186453</v>
      </c>
      <c r="U11" s="111">
        <f>IF(RES_hhdet_tes!U11=0,"",RES_hhdet_tes!U11/RES_hhdet_fec!U11)</f>
        <v>0.71471026732713705</v>
      </c>
      <c r="V11" s="111">
        <f>IF(RES_hhdet_tes!V11=0,"",RES_hhdet_tes!V11/RES_hhdet_fec!V11)</f>
        <v>0.73491753580790187</v>
      </c>
      <c r="W11" s="111">
        <f>IF(RES_hhdet_tes!W11=0,"",RES_hhdet_tes!W11/RES_hhdet_fec!W11)</f>
        <v>0.74408043643978528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0.5945169901133085</v>
      </c>
      <c r="C15" s="112">
        <f>IF(RES_hhdet_tes!C15=0,"",RES_hhdet_tes!C15/RES_hhdet_fec!C15)</f>
        <v>0.59652256742303322</v>
      </c>
      <c r="D15" s="112">
        <f>IF(RES_hhdet_tes!D15=0,"",RES_hhdet_tes!D15/RES_hhdet_fec!D15)</f>
        <v>0.59956348430720874</v>
      </c>
      <c r="E15" s="112">
        <f>IF(RES_hhdet_tes!E15=0,"",RES_hhdet_tes!E15/RES_hhdet_fec!E15)</f>
        <v>0.60385666288485396</v>
      </c>
      <c r="F15" s="112">
        <f>IF(RES_hhdet_tes!F15=0,"",RES_hhdet_tes!F15/RES_hhdet_fec!F15)</f>
        <v>0.60775083130556495</v>
      </c>
      <c r="G15" s="112">
        <f>IF(RES_hhdet_tes!G15=0,"",RES_hhdet_tes!G15/RES_hhdet_fec!G15)</f>
        <v>0.61286819701193773</v>
      </c>
      <c r="H15" s="112">
        <f>IF(RES_hhdet_tes!H15=0,"",RES_hhdet_tes!H15/RES_hhdet_fec!H15)</f>
        <v>0.61758644043684718</v>
      </c>
      <c r="I15" s="112">
        <f>IF(RES_hhdet_tes!I15=0,"",RES_hhdet_tes!I15/RES_hhdet_fec!I15)</f>
        <v>0.62028121619583698</v>
      </c>
      <c r="J15" s="112">
        <f>IF(RES_hhdet_tes!J15=0,"",RES_hhdet_tes!J15/RES_hhdet_fec!J15)</f>
        <v>0.62045430089197517</v>
      </c>
      <c r="K15" s="112">
        <f>IF(RES_hhdet_tes!K15=0,"",RES_hhdet_tes!K15/RES_hhdet_fec!K15)</f>
        <v>0.62137211437358808</v>
      </c>
      <c r="L15" s="112">
        <f>IF(RES_hhdet_tes!L15=0,"",RES_hhdet_tes!L15/RES_hhdet_fec!L15)</f>
        <v>0.62510853431924784</v>
      </c>
      <c r="M15" s="112">
        <f>IF(RES_hhdet_tes!M15=0,"",RES_hhdet_tes!M15/RES_hhdet_fec!M15)</f>
        <v>0.62994141081506572</v>
      </c>
      <c r="N15" s="112">
        <f>IF(RES_hhdet_tes!N15=0,"",RES_hhdet_tes!N15/RES_hhdet_fec!N15)</f>
        <v>0.63551304348398385</v>
      </c>
      <c r="O15" s="112">
        <f>IF(RES_hhdet_tes!O15=0,"",RES_hhdet_tes!O15/RES_hhdet_fec!O15)</f>
        <v>0.64105742665965892</v>
      </c>
      <c r="P15" s="112">
        <f>IF(RES_hhdet_tes!P15=0,"",RES_hhdet_tes!P15/RES_hhdet_fec!P15)</f>
        <v>0.64162305914057316</v>
      </c>
      <c r="Q15" s="112">
        <f>IF(RES_hhdet_tes!Q15=0,"",RES_hhdet_tes!Q15/RES_hhdet_fec!Q15)</f>
        <v>0.64232904403034508</v>
      </c>
      <c r="R15" s="112">
        <f>IF(RES_hhdet_tes!R15=0,"",RES_hhdet_tes!R15/RES_hhdet_fec!R15)</f>
        <v>0.64736606007774333</v>
      </c>
      <c r="S15" s="112">
        <f>IF(RES_hhdet_tes!S15=0,"",RES_hhdet_tes!S15/RES_hhdet_fec!S15)</f>
        <v>0.66275893803037589</v>
      </c>
      <c r="T15" s="112">
        <f>IF(RES_hhdet_tes!T15=0,"",RES_hhdet_tes!T15/RES_hhdet_fec!T15)</f>
        <v>0.68251937309126676</v>
      </c>
      <c r="U15" s="112">
        <f>IF(RES_hhdet_tes!U15=0,"",RES_hhdet_tes!U15/RES_hhdet_fec!U15)</f>
        <v>0.70253350099038536</v>
      </c>
      <c r="V15" s="112">
        <f>IF(RES_hhdet_tes!V15=0,"",RES_hhdet_tes!V15/RES_hhdet_fec!V15)</f>
        <v>0.71605679145067258</v>
      </c>
      <c r="W15" s="112">
        <f>IF(RES_hhdet_tes!W15=0,"",RES_hhdet_tes!W15/RES_hhdet_fec!W15)</f>
        <v>0.72321646587238297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0.8290075900886944</v>
      </c>
      <c r="C16" s="113">
        <f>IF(RES_hhdet_tes!C16=0,"",RES_hhdet_tes!C16/RES_hhdet_fec!C16)</f>
        <v>0.83869629189313533</v>
      </c>
      <c r="D16" s="113">
        <f>IF(RES_hhdet_tes!D16=0,"",RES_hhdet_tes!D16/RES_hhdet_fec!D16)</f>
        <v>0.83337269665138469</v>
      </c>
      <c r="E16" s="113">
        <f>IF(RES_hhdet_tes!E16=0,"",RES_hhdet_tes!E16/RES_hhdet_fec!E16)</f>
        <v>0.85821341876204515</v>
      </c>
      <c r="F16" s="113">
        <f>IF(RES_hhdet_tes!F16=0,"",RES_hhdet_tes!F16/RES_hhdet_fec!F16)</f>
        <v>0.84451385076223651</v>
      </c>
      <c r="G16" s="113">
        <f>IF(RES_hhdet_tes!G16=0,"",RES_hhdet_tes!G16/RES_hhdet_fec!G16)</f>
        <v>0.84692595530931625</v>
      </c>
      <c r="H16" s="113">
        <f>IF(RES_hhdet_tes!H16=0,"",RES_hhdet_tes!H16/RES_hhdet_fec!H16)</f>
        <v>0.84765618023191025</v>
      </c>
      <c r="I16" s="113">
        <f>IF(RES_hhdet_tes!I16=0,"",RES_hhdet_tes!I16/RES_hhdet_fec!I16)</f>
        <v>0.85067845438655609</v>
      </c>
      <c r="J16" s="113">
        <f>IF(RES_hhdet_tes!J16=0,"",RES_hhdet_tes!J16/RES_hhdet_fec!J16)</f>
        <v>0.8489023257310534</v>
      </c>
      <c r="K16" s="113">
        <f>IF(RES_hhdet_tes!K16=0,"",RES_hhdet_tes!K16/RES_hhdet_fec!K16)</f>
        <v>0.85753715691670263</v>
      </c>
      <c r="L16" s="113">
        <f>IF(RES_hhdet_tes!L16=0,"",RES_hhdet_tes!L16/RES_hhdet_fec!L16)</f>
        <v>0.85934729658559172</v>
      </c>
      <c r="M16" s="113">
        <f>IF(RES_hhdet_tes!M16=0,"",RES_hhdet_tes!M16/RES_hhdet_fec!M16)</f>
        <v>0.85710501764242775</v>
      </c>
      <c r="N16" s="113">
        <f>IF(RES_hhdet_tes!N16=0,"",RES_hhdet_tes!N16/RES_hhdet_fec!N16)</f>
        <v>0.86015795296352326</v>
      </c>
      <c r="O16" s="113">
        <f>IF(RES_hhdet_tes!O16=0,"",RES_hhdet_tes!O16/RES_hhdet_fec!O16)</f>
        <v>0.86695143803200447</v>
      </c>
      <c r="P16" s="113">
        <f>IF(RES_hhdet_tes!P16=0,"",RES_hhdet_tes!P16/RES_hhdet_fec!P16)</f>
        <v>0.86260203596883189</v>
      </c>
      <c r="Q16" s="113">
        <f>IF(RES_hhdet_tes!Q16=0,"",RES_hhdet_tes!Q16/RES_hhdet_fec!Q16)</f>
        <v>0.85315729292252496</v>
      </c>
      <c r="R16" s="113">
        <f>IF(RES_hhdet_tes!R16=0,"",RES_hhdet_tes!R16/RES_hhdet_fec!R16)</f>
        <v>0.86110396189476679</v>
      </c>
      <c r="S16" s="113">
        <f>IF(RES_hhdet_tes!S16=0,"",RES_hhdet_tes!S16/RES_hhdet_fec!S16)</f>
        <v>0.87363808488012795</v>
      </c>
      <c r="T16" s="113">
        <f>IF(RES_hhdet_tes!T16=0,"",RES_hhdet_tes!T16/RES_hhdet_fec!T16)</f>
        <v>0.88212489841556074</v>
      </c>
      <c r="U16" s="113">
        <f>IF(RES_hhdet_tes!U16=0,"",RES_hhdet_tes!U16/RES_hhdet_fec!U16)</f>
        <v>0.89015962138458371</v>
      </c>
      <c r="V16" s="113">
        <f>IF(RES_hhdet_tes!V16=0,"",RES_hhdet_tes!V16/RES_hhdet_fec!V16)</f>
        <v>0.90682506686309816</v>
      </c>
      <c r="W16" s="113">
        <f>IF(RES_hhdet_tes!W16=0,"",RES_hhdet_tes!W16/RES_hhdet_fec!W16)</f>
        <v>0.8985449040700404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0.5945169901133085</v>
      </c>
      <c r="C17" s="111">
        <f>IF(RES_hhdet_tes!C17=0,"",RES_hhdet_tes!C17/RES_hhdet_fec!C17)</f>
        <v>0.59819476193933763</v>
      </c>
      <c r="D17" s="111">
        <f>IF(RES_hhdet_tes!D17=0,"",RES_hhdet_tes!D17/RES_hhdet_fec!D17)</f>
        <v>0.60245138559208933</v>
      </c>
      <c r="E17" s="111">
        <f>IF(RES_hhdet_tes!E17=0,"",RES_hhdet_tes!E17/RES_hhdet_fec!E17)</f>
        <v>0.60974651400855251</v>
      </c>
      <c r="F17" s="111">
        <f>IF(RES_hhdet_tes!F17=0,"",RES_hhdet_tes!F17/RES_hhdet_fec!F17)</f>
        <v>0.61260234165902061</v>
      </c>
      <c r="G17" s="111">
        <f>IF(RES_hhdet_tes!G17=0,"",RES_hhdet_tes!G17/RES_hhdet_fec!G17)</f>
        <v>0.61609384861199978</v>
      </c>
      <c r="H17" s="111">
        <f>IF(RES_hhdet_tes!H17=0,"",RES_hhdet_tes!H17/RES_hhdet_fec!H17)</f>
        <v>0.61876319317301975</v>
      </c>
      <c r="I17" s="111">
        <f>IF(RES_hhdet_tes!I17=0,"",RES_hhdet_tes!I17/RES_hhdet_fec!I17)</f>
        <v>0.62007513533970848</v>
      </c>
      <c r="J17" s="111">
        <f>IF(RES_hhdet_tes!J17=0,"",RES_hhdet_tes!J17/RES_hhdet_fec!J17)</f>
        <v>0.62023524185699974</v>
      </c>
      <c r="K17" s="111">
        <f>IF(RES_hhdet_tes!K17=0,"",RES_hhdet_tes!K17/RES_hhdet_fec!K17)</f>
        <v>0.62170843055112002</v>
      </c>
      <c r="L17" s="111">
        <f>IF(RES_hhdet_tes!L17=0,"",RES_hhdet_tes!L17/RES_hhdet_fec!L17)</f>
        <v>0.627296400500027</v>
      </c>
      <c r="M17" s="111">
        <f>IF(RES_hhdet_tes!M17=0,"",RES_hhdet_tes!M17/RES_hhdet_fec!M17)</f>
        <v>0.63369835053760626</v>
      </c>
      <c r="N17" s="111">
        <f>IF(RES_hhdet_tes!N17=0,"",RES_hhdet_tes!N17/RES_hhdet_fec!N17)</f>
        <v>0.6378958484959546</v>
      </c>
      <c r="O17" s="111">
        <f>IF(RES_hhdet_tes!O17=0,"",RES_hhdet_tes!O17/RES_hhdet_fec!O17)</f>
        <v>0.64232574270982667</v>
      </c>
      <c r="P17" s="111">
        <f>IF(RES_hhdet_tes!P17=0,"",RES_hhdet_tes!P17/RES_hhdet_fec!P17)</f>
        <v>0.64295573773626746</v>
      </c>
      <c r="Q17" s="111">
        <f>IF(RES_hhdet_tes!Q17=0,"",RES_hhdet_tes!Q17/RES_hhdet_fec!Q17)</f>
        <v>0.64345329231453718</v>
      </c>
      <c r="R17" s="111">
        <f>IF(RES_hhdet_tes!R17=0,"",RES_hhdet_tes!R17/RES_hhdet_fec!R17)</f>
        <v>0.64987874764313558</v>
      </c>
      <c r="S17" s="111">
        <f>IF(RES_hhdet_tes!S17=0,"",RES_hhdet_tes!S17/RES_hhdet_fec!S17)</f>
        <v>0.66752526235210163</v>
      </c>
      <c r="T17" s="111">
        <f>IF(RES_hhdet_tes!T17=0,"",RES_hhdet_tes!T17/RES_hhdet_fec!T17)</f>
        <v>0.68872968137171764</v>
      </c>
      <c r="U17" s="111">
        <f>IF(RES_hhdet_tes!U17=0,"",RES_hhdet_tes!U17/RES_hhdet_fec!U17)</f>
        <v>0.70800380827101084</v>
      </c>
      <c r="V17" s="111">
        <f>IF(RES_hhdet_tes!V17=0,"",RES_hhdet_tes!V17/RES_hhdet_fec!V17)</f>
        <v>0.71815948658589202</v>
      </c>
      <c r="W17" s="111">
        <f>IF(RES_hhdet_tes!W17=0,"",RES_hhdet_tes!W17/RES_hhdet_fec!W17)</f>
        <v>0.72378918218686661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0.68990388047035389</v>
      </c>
      <c r="C19" s="124">
        <f>IF(RES_hhdet_tes!C19=0,"",RES_hhdet_tes!C19/RES_hhdet_fec!C19)</f>
        <v>0.67710873967911034</v>
      </c>
      <c r="D19" s="124">
        <f>IF(RES_hhdet_tes!D19=0,"",RES_hhdet_tes!D19/RES_hhdet_fec!D19)</f>
        <v>0.68772626896923494</v>
      </c>
      <c r="E19" s="124">
        <f>IF(RES_hhdet_tes!E19=0,"",RES_hhdet_tes!E19/RES_hhdet_fec!E19)</f>
        <v>0.66804069211180706</v>
      </c>
      <c r="F19" s="124">
        <f>IF(RES_hhdet_tes!F19=0,"",RES_hhdet_tes!F19/RES_hhdet_fec!F19)</f>
        <v>0.67865341620182507</v>
      </c>
      <c r="G19" s="124">
        <f>IF(RES_hhdet_tes!G19=0,"",RES_hhdet_tes!G19/RES_hhdet_fec!G19)</f>
        <v>0.68088222489295991</v>
      </c>
      <c r="H19" s="124">
        <f>IF(RES_hhdet_tes!H19=0,"",RES_hhdet_tes!H19/RES_hhdet_fec!H19)</f>
        <v>0.6837429507309275</v>
      </c>
      <c r="I19" s="124">
        <f>IF(RES_hhdet_tes!I19=0,"",RES_hhdet_tes!I19/RES_hhdet_fec!I19)</f>
        <v>0.67694211709049046</v>
      </c>
      <c r="J19" s="124">
        <f>IF(RES_hhdet_tes!J19=0,"",RES_hhdet_tes!J19/RES_hhdet_fec!J19)</f>
        <v>0.6836034975622709</v>
      </c>
      <c r="K19" s="124">
        <f>IF(RES_hhdet_tes!K19=0,"",RES_hhdet_tes!K19/RES_hhdet_fec!K19)</f>
        <v>0.66965825564053938</v>
      </c>
      <c r="L19" s="124">
        <f>IF(RES_hhdet_tes!L19=0,"",RES_hhdet_tes!L19/RES_hhdet_fec!L19)</f>
        <v>0.67441678475707856</v>
      </c>
      <c r="M19" s="124">
        <f>IF(RES_hhdet_tes!M19=0,"",RES_hhdet_tes!M19/RES_hhdet_fec!M19)</f>
        <v>0.68070742706959186</v>
      </c>
      <c r="N19" s="124">
        <f>IF(RES_hhdet_tes!N19=0,"",RES_hhdet_tes!N19/RES_hhdet_fec!N19)</f>
        <v>0.68859457609284769</v>
      </c>
      <c r="O19" s="124">
        <f>IF(RES_hhdet_tes!O19=0,"",RES_hhdet_tes!O19/RES_hhdet_fec!O19)</f>
        <v>0.69132209432837655</v>
      </c>
      <c r="P19" s="124">
        <f>IF(RES_hhdet_tes!P19=0,"",RES_hhdet_tes!P19/RES_hhdet_fec!P19)</f>
        <v>0.69400792996853466</v>
      </c>
      <c r="Q19" s="124">
        <f>IF(RES_hhdet_tes!Q19=0,"",RES_hhdet_tes!Q19/RES_hhdet_fec!Q19)</f>
        <v>0.69457973698403563</v>
      </c>
      <c r="R19" s="124">
        <f>IF(RES_hhdet_tes!R19=0,"",RES_hhdet_tes!R19/RES_hhdet_fec!R19)</f>
        <v>0.69416661566511639</v>
      </c>
      <c r="S19" s="124">
        <f>IF(RES_hhdet_tes!S19=0,"",RES_hhdet_tes!S19/RES_hhdet_fec!S19)</f>
        <v>0.70178889811249923</v>
      </c>
      <c r="T19" s="124">
        <f>IF(RES_hhdet_tes!T19=0,"",RES_hhdet_tes!T19/RES_hhdet_fec!T19)</f>
        <v>0.71506949297938704</v>
      </c>
      <c r="U19" s="124">
        <f>IF(RES_hhdet_tes!U19=0,"",RES_hhdet_tes!U19/RES_hhdet_fec!U19)</f>
        <v>0.72479728271879051</v>
      </c>
      <c r="V19" s="124">
        <f>IF(RES_hhdet_tes!V19=0,"",RES_hhdet_tes!V19/RES_hhdet_fec!V19)</f>
        <v>0.73401202432418367</v>
      </c>
      <c r="W19" s="124">
        <f>IF(RES_hhdet_tes!W19=0,"",RES_hhdet_tes!W19/RES_hhdet_fec!W19)</f>
        <v>0.74189842730936439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0.58225269712956229</v>
      </c>
      <c r="C21" s="111">
        <f>IF(RES_hhdet_tes!C21=0,"",RES_hhdet_tes!C21/RES_hhdet_fec!C21)</f>
        <v>0.58321882332636277</v>
      </c>
      <c r="D21" s="111">
        <f>IF(RES_hhdet_tes!D21=0,"",RES_hhdet_tes!D21/RES_hhdet_fec!D21)</f>
        <v>0.58443806907710516</v>
      </c>
      <c r="E21" s="111">
        <f>IF(RES_hhdet_tes!E21=0,"",RES_hhdet_tes!E21/RES_hhdet_fec!E21)</f>
        <v>0.58598440763045467</v>
      </c>
      <c r="F21" s="111">
        <f>IF(RES_hhdet_tes!F21=0,"",RES_hhdet_tes!F21/RES_hhdet_fec!F21)</f>
        <v>0.58712706210232712</v>
      </c>
      <c r="G21" s="111">
        <f>IF(RES_hhdet_tes!G21=0,"",RES_hhdet_tes!G21/RES_hhdet_fec!G21)</f>
        <v>0.58839517654098572</v>
      </c>
      <c r="H21" s="111">
        <f>IF(RES_hhdet_tes!H21=0,"",RES_hhdet_tes!H21/RES_hhdet_fec!H21)</f>
        <v>0.58958490211064429</v>
      </c>
      <c r="I21" s="111">
        <f>IF(RES_hhdet_tes!I21=0,"",RES_hhdet_tes!I21/RES_hhdet_fec!I21)</f>
        <v>0.59015689616900346</v>
      </c>
      <c r="J21" s="111">
        <f>IF(RES_hhdet_tes!J21=0,"",RES_hhdet_tes!J21/RES_hhdet_fec!J21)</f>
        <v>0.59029582852476414</v>
      </c>
      <c r="K21" s="111">
        <f>IF(RES_hhdet_tes!K21=0,"",RES_hhdet_tes!K21/RES_hhdet_fec!K21)</f>
        <v>0.59097077229801442</v>
      </c>
      <c r="L21" s="111">
        <f>IF(RES_hhdet_tes!L21=0,"",RES_hhdet_tes!L21/RES_hhdet_fec!L21)</f>
        <v>0.59198404920263581</v>
      </c>
      <c r="M21" s="111">
        <f>IF(RES_hhdet_tes!M21=0,"",RES_hhdet_tes!M21/RES_hhdet_fec!M21)</f>
        <v>0.59288955825341028</v>
      </c>
      <c r="N21" s="111">
        <f>IF(RES_hhdet_tes!N21=0,"",RES_hhdet_tes!N21/RES_hhdet_fec!N21)</f>
        <v>0.59345315865498693</v>
      </c>
      <c r="O21" s="111">
        <f>IF(RES_hhdet_tes!O21=0,"",RES_hhdet_tes!O21/RES_hhdet_fec!O21)</f>
        <v>0.59385066478661774</v>
      </c>
      <c r="P21" s="111">
        <f>IF(RES_hhdet_tes!P21=0,"",RES_hhdet_tes!P21/RES_hhdet_fec!P21)</f>
        <v>0.59386515162322562</v>
      </c>
      <c r="Q21" s="111">
        <f>IF(RES_hhdet_tes!Q21=0,"",RES_hhdet_tes!Q21/RES_hhdet_fec!Q21)</f>
        <v>0.59388534667356929</v>
      </c>
      <c r="R21" s="111">
        <f>IF(RES_hhdet_tes!R21=0,"",RES_hhdet_tes!R21/RES_hhdet_fec!R21)</f>
        <v>0.59400354250747534</v>
      </c>
      <c r="S21" s="111">
        <f>IF(RES_hhdet_tes!S21=0,"",RES_hhdet_tes!S21/RES_hhdet_fec!S21)</f>
        <v>0.59487362971707558</v>
      </c>
      <c r="T21" s="111">
        <f>IF(RES_hhdet_tes!T21=0,"",RES_hhdet_tes!T21/RES_hhdet_fec!T21)</f>
        <v>0.59670786858699665</v>
      </c>
      <c r="U21" s="111">
        <f>IF(RES_hhdet_tes!U21=0,"",RES_hhdet_tes!U21/RES_hhdet_fec!U21)</f>
        <v>0.59928489096719706</v>
      </c>
      <c r="V21" s="111">
        <f>IF(RES_hhdet_tes!V21=0,"",RES_hhdet_tes!V21/RES_hhdet_fec!V21)</f>
        <v>0.6011924059415148</v>
      </c>
      <c r="W21" s="111">
        <f>IF(RES_hhdet_tes!W21=0,"",RES_hhdet_tes!W21/RES_hhdet_fec!W21)</f>
        <v>0.60264524270491682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0.736579414975295</v>
      </c>
      <c r="C22" s="45">
        <f>IF(RES_hhdet_tes!C22=0,"",RES_hhdet_tes!C22/RES_hhdet_fec!C22)</f>
        <v>0.73758768952079223</v>
      </c>
      <c r="D22" s="45">
        <f>IF(RES_hhdet_tes!D22=0,"",RES_hhdet_tes!D22/RES_hhdet_fec!D22)</f>
        <v>0.73938625165588978</v>
      </c>
      <c r="E22" s="45">
        <f>IF(RES_hhdet_tes!E22=0,"",RES_hhdet_tes!E22/RES_hhdet_fec!E22)</f>
        <v>0.74203172078168844</v>
      </c>
      <c r="F22" s="45">
        <f>IF(RES_hhdet_tes!F22=0,"",RES_hhdet_tes!F22/RES_hhdet_fec!F22)</f>
        <v>0.7449420180674341</v>
      </c>
      <c r="G22" s="45">
        <f>IF(RES_hhdet_tes!G22=0,"",RES_hhdet_tes!G22/RES_hhdet_fec!G22)</f>
        <v>0.7487799148176808</v>
      </c>
      <c r="H22" s="45">
        <f>IF(RES_hhdet_tes!H22=0,"",RES_hhdet_tes!H22/RES_hhdet_fec!H22)</f>
        <v>0.75262943157994633</v>
      </c>
      <c r="I22" s="45">
        <f>IF(RES_hhdet_tes!I22=0,"",RES_hhdet_tes!I22/RES_hhdet_fec!I22)</f>
        <v>0.75472627873518694</v>
      </c>
      <c r="J22" s="45">
        <f>IF(RES_hhdet_tes!J22=0,"",RES_hhdet_tes!J22/RES_hhdet_fec!J22)</f>
        <v>0.754988429238731</v>
      </c>
      <c r="K22" s="45">
        <f>IF(RES_hhdet_tes!K22=0,"",RES_hhdet_tes!K22/RES_hhdet_fec!K22)</f>
        <v>0.75632595546310843</v>
      </c>
      <c r="L22" s="45">
        <f>IF(RES_hhdet_tes!L22=0,"",RES_hhdet_tes!L22/RES_hhdet_fec!L22)</f>
        <v>0.75896506174359124</v>
      </c>
      <c r="M22" s="45">
        <f>IF(RES_hhdet_tes!M22=0,"",RES_hhdet_tes!M22/RES_hhdet_fec!M22)</f>
        <v>0.76242749462157877</v>
      </c>
      <c r="N22" s="45">
        <f>IF(RES_hhdet_tes!N22=0,"",RES_hhdet_tes!N22/RES_hhdet_fec!N22)</f>
        <v>0.76650873920386264</v>
      </c>
      <c r="O22" s="45">
        <f>IF(RES_hhdet_tes!O22=0,"",RES_hhdet_tes!O22/RES_hhdet_fec!O22)</f>
        <v>0.77012313215488581</v>
      </c>
      <c r="P22" s="45">
        <f>IF(RES_hhdet_tes!P22=0,"",RES_hhdet_tes!P22/RES_hhdet_fec!P22)</f>
        <v>0.77026209469487028</v>
      </c>
      <c r="Q22" s="45">
        <f>IF(RES_hhdet_tes!Q22=0,"",RES_hhdet_tes!Q22/RES_hhdet_fec!Q22)</f>
        <v>0.77069295247800118</v>
      </c>
      <c r="R22" s="45">
        <f>IF(RES_hhdet_tes!R22=0,"",RES_hhdet_tes!R22/RES_hhdet_fec!R22)</f>
        <v>0.77222009282268855</v>
      </c>
      <c r="S22" s="45">
        <f>IF(RES_hhdet_tes!S22=0,"",RES_hhdet_tes!S22/RES_hhdet_fec!S22)</f>
        <v>0.78055082944955201</v>
      </c>
      <c r="T22" s="45">
        <f>IF(RES_hhdet_tes!T22=0,"",RES_hhdet_tes!T22/RES_hhdet_fec!T22)</f>
        <v>0.79445010534057259</v>
      </c>
      <c r="U22" s="45">
        <f>IF(RES_hhdet_tes!U22=0,"",RES_hhdet_tes!U22/RES_hhdet_fec!U22)</f>
        <v>0.81220608908531167</v>
      </c>
      <c r="V22" s="45">
        <f>IF(RES_hhdet_tes!V22=0,"",RES_hhdet_tes!V22/RES_hhdet_fec!V22)</f>
        <v>0.82721854211170609</v>
      </c>
      <c r="W22" s="45">
        <f>IF(RES_hhdet_tes!W22=0,"",RES_hhdet_tes!W22/RES_hhdet_fec!W22)</f>
        <v>0.83648761150669393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0.48143183644300896</v>
      </c>
      <c r="C24" s="119">
        <f>IF(RES_hhdet_tes!C24=0,"",RES_hhdet_tes!C24/RES_hhdet_fec!C24)</f>
        <v>0.50326646903055894</v>
      </c>
      <c r="D24" s="119">
        <f>IF(RES_hhdet_tes!D24=0,"",RES_hhdet_tes!D24/RES_hhdet_fec!D24)</f>
        <v>0.47898391850217731</v>
      </c>
      <c r="E24" s="119">
        <f>IF(RES_hhdet_tes!E24=0,"",RES_hhdet_tes!E24/RES_hhdet_fec!E24)</f>
        <v>0.56360377237208081</v>
      </c>
      <c r="F24" s="119">
        <f>IF(RES_hhdet_tes!F24=0,"",RES_hhdet_tes!F24/RES_hhdet_fec!F24)</f>
        <v>0.48142240884874998</v>
      </c>
      <c r="G24" s="119">
        <f>IF(RES_hhdet_tes!G24=0,"",RES_hhdet_tes!G24/RES_hhdet_fec!G24)</f>
        <v>0.48964486425467013</v>
      </c>
      <c r="H24" s="119">
        <f>IF(RES_hhdet_tes!H24=0,"",RES_hhdet_tes!H24/RES_hhdet_fec!H24)</f>
        <v>0.49655922209680353</v>
      </c>
      <c r="I24" s="119">
        <f>IF(RES_hhdet_tes!I24=0,"",RES_hhdet_tes!I24/RES_hhdet_fec!I24)</f>
        <v>0.55081306326963264</v>
      </c>
      <c r="J24" s="119">
        <f>IF(RES_hhdet_tes!J24=0,"",RES_hhdet_tes!J24/RES_hhdet_fec!J24)</f>
        <v>0.50297716299551865</v>
      </c>
      <c r="K24" s="119">
        <f>IF(RES_hhdet_tes!K24=0,"",RES_hhdet_tes!K24/RES_hhdet_fec!K24)</f>
        <v>0.53574885441181497</v>
      </c>
      <c r="L24" s="119">
        <f>IF(RES_hhdet_tes!L24=0,"",RES_hhdet_tes!L24/RES_hhdet_fec!L24)</f>
        <v>0.55236865266310986</v>
      </c>
      <c r="M24" s="119">
        <f>IF(RES_hhdet_tes!M24=0,"",RES_hhdet_tes!M24/RES_hhdet_fec!M24)</f>
        <v>0.57761683036268741</v>
      </c>
      <c r="N24" s="119">
        <f>IF(RES_hhdet_tes!N24=0,"",RES_hhdet_tes!N24/RES_hhdet_fec!N24)</f>
        <v>0.60218427697916399</v>
      </c>
      <c r="O24" s="119">
        <f>IF(RES_hhdet_tes!O24=0,"",RES_hhdet_tes!O24/RES_hhdet_fec!O24)</f>
        <v>0.62198949476227294</v>
      </c>
      <c r="P24" s="119">
        <f>IF(RES_hhdet_tes!P24=0,"",RES_hhdet_tes!P24/RES_hhdet_fec!P24)</f>
        <v>0.62658943129500477</v>
      </c>
      <c r="Q24" s="119">
        <f>IF(RES_hhdet_tes!Q24=0,"",RES_hhdet_tes!Q24/RES_hhdet_fec!Q24)</f>
        <v>0.62911743390143671</v>
      </c>
      <c r="R24" s="119">
        <f>IF(RES_hhdet_tes!R24=0,"",RES_hhdet_tes!R24/RES_hhdet_fec!R24)</f>
        <v>0.62719273342171766</v>
      </c>
      <c r="S24" s="119">
        <f>IF(RES_hhdet_tes!S24=0,"",RES_hhdet_tes!S24/RES_hhdet_fec!S24)</f>
        <v>0.63821261546173735</v>
      </c>
      <c r="T24" s="119">
        <f>IF(RES_hhdet_tes!T24=0,"",RES_hhdet_tes!T24/RES_hhdet_fec!T24)</f>
        <v>0.64558850732834006</v>
      </c>
      <c r="U24" s="119">
        <f>IF(RES_hhdet_tes!U24=0,"",RES_hhdet_tes!U24/RES_hhdet_fec!U24)</f>
        <v>0.65033766693193618</v>
      </c>
      <c r="V24" s="119">
        <f>IF(RES_hhdet_tes!V24=0,"",RES_hhdet_tes!V24/RES_hhdet_fec!V24)</f>
        <v>0.66717586390647943</v>
      </c>
      <c r="W24" s="119">
        <f>IF(RES_hhdet_tes!W24=0,"",RES_hhdet_tes!W24/RES_hhdet_fec!W24)</f>
        <v>0.68641409397409836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0.44815093141309331</v>
      </c>
      <c r="C25" s="124">
        <f>IF(RES_hhdet_tes!C25=0,"",RES_hhdet_tes!C25/RES_hhdet_fec!C25)</f>
        <v>0.44810441986335114</v>
      </c>
      <c r="D25" s="124">
        <f>IF(RES_hhdet_tes!D25=0,"",RES_hhdet_tes!D25/RES_hhdet_fec!D25)</f>
        <v>0.44811116121062194</v>
      </c>
      <c r="E25" s="124">
        <f>IF(RES_hhdet_tes!E25=0,"",RES_hhdet_tes!E25/RES_hhdet_fec!E25)</f>
        <v>0.44776933158844462</v>
      </c>
      <c r="F25" s="124">
        <f>IF(RES_hhdet_tes!F25=0,"",RES_hhdet_tes!F25/RES_hhdet_fec!F25)</f>
        <v>0.44800769710424576</v>
      </c>
      <c r="G25" s="124">
        <f>IF(RES_hhdet_tes!G25=0,"",RES_hhdet_tes!G25/RES_hhdet_fec!G25)</f>
        <v>0.45406032342759201</v>
      </c>
      <c r="H25" s="124">
        <f>IF(RES_hhdet_tes!H25=0,"",RES_hhdet_tes!H25/RES_hhdet_fec!H25)</f>
        <v>0.46258073440972824</v>
      </c>
      <c r="I25" s="124">
        <f>IF(RES_hhdet_tes!I25=0,"",RES_hhdet_tes!I25/RES_hhdet_fec!I25)</f>
        <v>0.46479898179244222</v>
      </c>
      <c r="J25" s="124">
        <f>IF(RES_hhdet_tes!J25=0,"",RES_hhdet_tes!J25/RES_hhdet_fec!J25)</f>
        <v>0.47530178253305178</v>
      </c>
      <c r="K25" s="124">
        <f>IF(RES_hhdet_tes!K25=0,"",RES_hhdet_tes!K25/RES_hhdet_fec!K25)</f>
        <v>0.48910714803194238</v>
      </c>
      <c r="L25" s="124">
        <f>IF(RES_hhdet_tes!L25=0,"",RES_hhdet_tes!L25/RES_hhdet_fec!L25)</f>
        <v>0.5004042397250581</v>
      </c>
      <c r="M25" s="124">
        <f>IF(RES_hhdet_tes!M25=0,"",RES_hhdet_tes!M25/RES_hhdet_fec!M25)</f>
        <v>0.51131770003944366</v>
      </c>
      <c r="N25" s="124">
        <f>IF(RES_hhdet_tes!N25=0,"",RES_hhdet_tes!N25/RES_hhdet_fec!N25)</f>
        <v>0.53630604751684463</v>
      </c>
      <c r="O25" s="124">
        <f>IF(RES_hhdet_tes!O25=0,"",RES_hhdet_tes!O25/RES_hhdet_fec!O25)</f>
        <v>0.56516565622291659</v>
      </c>
      <c r="P25" s="124">
        <f>IF(RES_hhdet_tes!P25=0,"",RES_hhdet_tes!P25/RES_hhdet_fec!P25)</f>
        <v>0.56562487022609376</v>
      </c>
      <c r="Q25" s="124">
        <f>IF(RES_hhdet_tes!Q25=0,"",RES_hhdet_tes!Q25/RES_hhdet_fec!Q25)</f>
        <v>0.57090128185402278</v>
      </c>
      <c r="R25" s="124">
        <f>IF(RES_hhdet_tes!R25=0,"",RES_hhdet_tes!R25/RES_hhdet_fec!R25)</f>
        <v>0.57284318731494199</v>
      </c>
      <c r="S25" s="124">
        <f>IF(RES_hhdet_tes!S25=0,"",RES_hhdet_tes!S25/RES_hhdet_fec!S25)</f>
        <v>0.57412305076270342</v>
      </c>
      <c r="T25" s="124">
        <f>IF(RES_hhdet_tes!T25=0,"",RES_hhdet_tes!T25/RES_hhdet_fec!T25)</f>
        <v>0.57590767749471328</v>
      </c>
      <c r="U25" s="124">
        <f>IF(RES_hhdet_tes!U25=0,"",RES_hhdet_tes!U25/RES_hhdet_fec!U25)</f>
        <v>0.58581235943900289</v>
      </c>
      <c r="V25" s="124">
        <f>IF(RES_hhdet_tes!V25=0,"",RES_hhdet_tes!V25/RES_hhdet_fec!V25)</f>
        <v>0.60009953645917979</v>
      </c>
      <c r="W25" s="124">
        <f>IF(RES_hhdet_tes!W25=0,"",RES_hhdet_tes!W25/RES_hhdet_fec!W25)</f>
        <v>0.61808359702469939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0.44221940801459525</v>
      </c>
      <c r="C26" s="111">
        <f>IF(RES_hhdet_tes!C26=0,"",RES_hhdet_tes!C26/RES_hhdet_fec!C26)</f>
        <v>0.44221940801459525</v>
      </c>
      <c r="D26" s="111">
        <f>IF(RES_hhdet_tes!D26=0,"",RES_hhdet_tes!D26/RES_hhdet_fec!D26)</f>
        <v>0.44221940801459525</v>
      </c>
      <c r="E26" s="111">
        <f>IF(RES_hhdet_tes!E26=0,"",RES_hhdet_tes!E26/RES_hhdet_fec!E26)</f>
        <v>0.44221940801459519</v>
      </c>
      <c r="F26" s="111">
        <f>IF(RES_hhdet_tes!F26=0,"",RES_hhdet_tes!F26/RES_hhdet_fec!F26)</f>
        <v>0.44221940801459525</v>
      </c>
      <c r="G26" s="111">
        <f>IF(RES_hhdet_tes!G26=0,"",RES_hhdet_tes!G26/RES_hhdet_fec!G26)</f>
        <v>0.44838450194206958</v>
      </c>
      <c r="H26" s="111">
        <f>IF(RES_hhdet_tes!H26=0,"",RES_hhdet_tes!H26/RES_hhdet_fec!H26)</f>
        <v>0.45710002244158515</v>
      </c>
      <c r="I26" s="111">
        <f>IF(RES_hhdet_tes!I26=0,"",RES_hhdet_tes!I26/RES_hhdet_fec!I26)</f>
        <v>0.45950668010147355</v>
      </c>
      <c r="J26" s="111">
        <f>IF(RES_hhdet_tes!J26=0,"",RES_hhdet_tes!J26/RES_hhdet_fec!J26)</f>
        <v>0.47005840985165059</v>
      </c>
      <c r="K26" s="111">
        <f>IF(RES_hhdet_tes!K26=0,"",RES_hhdet_tes!K26/RES_hhdet_fec!K26)</f>
        <v>0.48390749623698337</v>
      </c>
      <c r="L26" s="111">
        <f>IF(RES_hhdet_tes!L26=0,"",RES_hhdet_tes!L26/RES_hhdet_fec!L26)</f>
        <v>0.49539605172069717</v>
      </c>
      <c r="M26" s="111">
        <f>IF(RES_hhdet_tes!M26=0,"",RES_hhdet_tes!M26/RES_hhdet_fec!M26)</f>
        <v>0.50636849548916407</v>
      </c>
      <c r="N26" s="111">
        <f>IF(RES_hhdet_tes!N26=0,"",RES_hhdet_tes!N26/RES_hhdet_fec!N26)</f>
        <v>0.53144948928484081</v>
      </c>
      <c r="O26" s="111">
        <f>IF(RES_hhdet_tes!O26=0,"",RES_hhdet_tes!O26/RES_hhdet_fec!O26)</f>
        <v>0.56042433332272912</v>
      </c>
      <c r="P26" s="111">
        <f>IF(RES_hhdet_tes!P26=0,"",RES_hhdet_tes!P26/RES_hhdet_fec!P26)</f>
        <v>0.56091241782286594</v>
      </c>
      <c r="Q26" s="111">
        <f>IF(RES_hhdet_tes!Q26=0,"",RES_hhdet_tes!Q26/RES_hhdet_fec!Q26)</f>
        <v>0.56620991290359568</v>
      </c>
      <c r="R26" s="111">
        <f>IF(RES_hhdet_tes!R26=0,"",RES_hhdet_tes!R26/RES_hhdet_fec!R26)</f>
        <v>0.56812291982752894</v>
      </c>
      <c r="S26" s="111">
        <f>IF(RES_hhdet_tes!S26=0,"",RES_hhdet_tes!S26/RES_hhdet_fec!S26)</f>
        <v>0.56946822046180445</v>
      </c>
      <c r="T26" s="111">
        <f>IF(RES_hhdet_tes!T26=0,"",RES_hhdet_tes!T26/RES_hhdet_fec!T26)</f>
        <v>0.57127264178550585</v>
      </c>
      <c r="U26" s="111">
        <f>IF(RES_hhdet_tes!U26=0,"",RES_hhdet_tes!U26/RES_hhdet_fec!U26)</f>
        <v>0.58118561019385384</v>
      </c>
      <c r="V26" s="111">
        <f>IF(RES_hhdet_tes!V26=0,"",RES_hhdet_tes!V26/RES_hhdet_fec!V26)</f>
        <v>0.59552453383362669</v>
      </c>
      <c r="W26" s="111">
        <f>IF(RES_hhdet_tes!W26=0,"",RES_hhdet_tes!W26/RES_hhdet_fec!W26)</f>
        <v>0.61359099335194645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1.7302502216747646</v>
      </c>
      <c r="C28" s="124">
        <f>IF(RES_hhdet_tes!C28=0,"",RES_hhdet_tes!C28/RES_hhdet_fec!C28)</f>
        <v>1.7911042515954156</v>
      </c>
      <c r="D28" s="124">
        <f>IF(RES_hhdet_tes!D28=0,"",RES_hhdet_tes!D28/RES_hhdet_fec!D28)</f>
        <v>1.8544254826112341</v>
      </c>
      <c r="E28" s="124">
        <f>IF(RES_hhdet_tes!E28=0,"",RES_hhdet_tes!E28/RES_hhdet_fec!E28)</f>
        <v>1.8880697799444577</v>
      </c>
      <c r="F28" s="124">
        <f>IF(RES_hhdet_tes!F28=0,"",RES_hhdet_tes!F28/RES_hhdet_fec!F28)</f>
        <v>1.9367278186099788</v>
      </c>
      <c r="G28" s="124">
        <f>IF(RES_hhdet_tes!G28=0,"",RES_hhdet_tes!G28/RES_hhdet_fec!G28)</f>
        <v>2.0743298256260614</v>
      </c>
      <c r="H28" s="124">
        <f>IF(RES_hhdet_tes!H28=0,"",RES_hhdet_tes!H28/RES_hhdet_fec!H28)</f>
        <v>2.3928629957916638</v>
      </c>
      <c r="I28" s="124">
        <f>IF(RES_hhdet_tes!I28=0,"",RES_hhdet_tes!I28/RES_hhdet_fec!I28)</f>
        <v>2.5588392150608352</v>
      </c>
      <c r="J28" s="124">
        <f>IF(RES_hhdet_tes!J28=0,"",RES_hhdet_tes!J28/RES_hhdet_fec!J28)</f>
        <v>2.6116347314589556</v>
      </c>
      <c r="K28" s="124">
        <f>IF(RES_hhdet_tes!K28=0,"",RES_hhdet_tes!K28/RES_hhdet_fec!K28)</f>
        <v>2.7010023465524076</v>
      </c>
      <c r="L28" s="124">
        <f>IF(RES_hhdet_tes!L28=0,"",RES_hhdet_tes!L28/RES_hhdet_fec!L28)</f>
        <v>2.7524231126564853</v>
      </c>
      <c r="M28" s="124">
        <f>IF(RES_hhdet_tes!M28=0,"",RES_hhdet_tes!M28/RES_hhdet_fec!M28)</f>
        <v>2.7769820330375699</v>
      </c>
      <c r="N28" s="124">
        <f>IF(RES_hhdet_tes!N28=0,"",RES_hhdet_tes!N28/RES_hhdet_fec!N28)</f>
        <v>2.8023769432000756</v>
      </c>
      <c r="O28" s="124">
        <f>IF(RES_hhdet_tes!O28=0,"",RES_hhdet_tes!O28/RES_hhdet_fec!O28)</f>
        <v>2.8950993042091997</v>
      </c>
      <c r="P28" s="124">
        <f>IF(RES_hhdet_tes!P28=0,"",RES_hhdet_tes!P28/RES_hhdet_fec!P28)</f>
        <v>2.9999404864302912</v>
      </c>
      <c r="Q28" s="124">
        <f>IF(RES_hhdet_tes!Q28=0,"",RES_hhdet_tes!Q28/RES_hhdet_fec!Q28)</f>
        <v>3.0896310873746318</v>
      </c>
      <c r="R28" s="124">
        <f>IF(RES_hhdet_tes!R28=0,"",RES_hhdet_tes!R28/RES_hhdet_fec!R28)</f>
        <v>3.217387792976949</v>
      </c>
      <c r="S28" s="124">
        <f>IF(RES_hhdet_tes!S28=0,"",RES_hhdet_tes!S28/RES_hhdet_fec!S28)</f>
        <v>3.3454632684289818</v>
      </c>
      <c r="T28" s="124">
        <f>IF(RES_hhdet_tes!T28=0,"",RES_hhdet_tes!T28/RES_hhdet_fec!T28)</f>
        <v>3.4497662026983256</v>
      </c>
      <c r="U28" s="124">
        <f>IF(RES_hhdet_tes!U28=0,"",RES_hhdet_tes!U28/RES_hhdet_fec!U28)</f>
        <v>3.5208657285617471</v>
      </c>
      <c r="V28" s="124">
        <f>IF(RES_hhdet_tes!V28=0,"",RES_hhdet_tes!V28/RES_hhdet_fec!V28)</f>
        <v>3.6204833742430305</v>
      </c>
      <c r="W28" s="124">
        <f>IF(RES_hhdet_tes!W28=0,"",RES_hhdet_tes!W28/RES_hhdet_fec!W28)</f>
        <v>3.741566247601718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1.7302502216747646</v>
      </c>
      <c r="C29" s="111">
        <f>IF(RES_hhdet_tes!C29=0,"",RES_hhdet_tes!C29/RES_hhdet_fec!C29)</f>
        <v>1.7911042515954156</v>
      </c>
      <c r="D29" s="111">
        <f>IF(RES_hhdet_tes!D29=0,"",RES_hhdet_tes!D29/RES_hhdet_fec!D29)</f>
        <v>1.8544254826112341</v>
      </c>
      <c r="E29" s="111">
        <f>IF(RES_hhdet_tes!E29=0,"",RES_hhdet_tes!E29/RES_hhdet_fec!E29)</f>
        <v>1.8880697799444577</v>
      </c>
      <c r="F29" s="111">
        <f>IF(RES_hhdet_tes!F29=0,"",RES_hhdet_tes!F29/RES_hhdet_fec!F29)</f>
        <v>1.9367278186099788</v>
      </c>
      <c r="G29" s="111">
        <f>IF(RES_hhdet_tes!G29=0,"",RES_hhdet_tes!G29/RES_hhdet_fec!G29)</f>
        <v>2.0743298256260614</v>
      </c>
      <c r="H29" s="111">
        <f>IF(RES_hhdet_tes!H29=0,"",RES_hhdet_tes!H29/RES_hhdet_fec!H29)</f>
        <v>2.3928629957916638</v>
      </c>
      <c r="I29" s="111">
        <f>IF(RES_hhdet_tes!I29=0,"",RES_hhdet_tes!I29/RES_hhdet_fec!I29)</f>
        <v>2.5588392150608352</v>
      </c>
      <c r="J29" s="111">
        <f>IF(RES_hhdet_tes!J29=0,"",RES_hhdet_tes!J29/RES_hhdet_fec!J29)</f>
        <v>2.6116347314589556</v>
      </c>
      <c r="K29" s="111">
        <f>IF(RES_hhdet_tes!K29=0,"",RES_hhdet_tes!K29/RES_hhdet_fec!K29)</f>
        <v>2.7010023465524076</v>
      </c>
      <c r="L29" s="111">
        <f>IF(RES_hhdet_tes!L29=0,"",RES_hhdet_tes!L29/RES_hhdet_fec!L29)</f>
        <v>2.7524231126564853</v>
      </c>
      <c r="M29" s="111">
        <f>IF(RES_hhdet_tes!M29=0,"",RES_hhdet_tes!M29/RES_hhdet_fec!M29)</f>
        <v>2.7769820330375699</v>
      </c>
      <c r="N29" s="111">
        <f>IF(RES_hhdet_tes!N29=0,"",RES_hhdet_tes!N29/RES_hhdet_fec!N29)</f>
        <v>2.8023769432000756</v>
      </c>
      <c r="O29" s="111">
        <f>IF(RES_hhdet_tes!O29=0,"",RES_hhdet_tes!O29/RES_hhdet_fec!O29)</f>
        <v>2.8950993042091997</v>
      </c>
      <c r="P29" s="111">
        <f>IF(RES_hhdet_tes!P29=0,"",RES_hhdet_tes!P29/RES_hhdet_fec!P29)</f>
        <v>2.9999404864302912</v>
      </c>
      <c r="Q29" s="111">
        <f>IF(RES_hhdet_tes!Q29=0,"",RES_hhdet_tes!Q29/RES_hhdet_fec!Q29)</f>
        <v>3.0896310873746318</v>
      </c>
      <c r="R29" s="111">
        <f>IF(RES_hhdet_tes!R29=0,"",RES_hhdet_tes!R29/RES_hhdet_fec!R29)</f>
        <v>3.217387792976949</v>
      </c>
      <c r="S29" s="111">
        <f>IF(RES_hhdet_tes!S29=0,"",RES_hhdet_tes!S29/RES_hhdet_fec!S29)</f>
        <v>3.3454632684289818</v>
      </c>
      <c r="T29" s="111">
        <f>IF(RES_hhdet_tes!T29=0,"",RES_hhdet_tes!T29/RES_hhdet_fec!T29)</f>
        <v>3.4497662026983256</v>
      </c>
      <c r="U29" s="111">
        <f>IF(RES_hhdet_tes!U29=0,"",RES_hhdet_tes!U29/RES_hhdet_fec!U29)</f>
        <v>3.5208657285617471</v>
      </c>
      <c r="V29" s="111">
        <f>IF(RES_hhdet_tes!V29=0,"",RES_hhdet_tes!V29/RES_hhdet_fec!V29)</f>
        <v>3.6204833742430305</v>
      </c>
      <c r="W29" s="111">
        <f>IF(RES_hhdet_tes!W29=0,"",RES_hhdet_tes!W29/RES_hhdet_fec!W29)</f>
        <v>3.741566247601718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0.59433633819658294</v>
      </c>
      <c r="C30" s="124">
        <f>IF(RES_hhdet_tes!C30=0,"",RES_hhdet_tes!C30/RES_hhdet_fec!C30)</f>
        <v>0.59418029862078969</v>
      </c>
      <c r="D30" s="124">
        <f>IF(RES_hhdet_tes!D30=0,"",RES_hhdet_tes!D30/RES_hhdet_fec!D30)</f>
        <v>0.59444894221895883</v>
      </c>
      <c r="E30" s="124">
        <f>IF(RES_hhdet_tes!E30=0,"",RES_hhdet_tes!E30/RES_hhdet_fec!E30)</f>
        <v>0.59396856942195242</v>
      </c>
      <c r="F30" s="124">
        <f>IF(RES_hhdet_tes!F30=0,"",RES_hhdet_tes!F30/RES_hhdet_fec!F30)</f>
        <v>0.59795927884021671</v>
      </c>
      <c r="G30" s="124">
        <f>IF(RES_hhdet_tes!G30=0,"",RES_hhdet_tes!G30/RES_hhdet_fec!G30)</f>
        <v>0.61002572513257092</v>
      </c>
      <c r="H30" s="124">
        <f>IF(RES_hhdet_tes!H30=0,"",RES_hhdet_tes!H30/RES_hhdet_fec!H30)</f>
        <v>0.62162674595195511</v>
      </c>
      <c r="I30" s="124">
        <f>IF(RES_hhdet_tes!I30=0,"",RES_hhdet_tes!I30/RES_hhdet_fec!I30)</f>
        <v>0.62733112677612468</v>
      </c>
      <c r="J30" s="124">
        <f>IF(RES_hhdet_tes!J30=0,"",RES_hhdet_tes!J30/RES_hhdet_fec!J30)</f>
        <v>0.62867528844150933</v>
      </c>
      <c r="K30" s="124">
        <f>IF(RES_hhdet_tes!K30=0,"",RES_hhdet_tes!K30/RES_hhdet_fec!K30)</f>
        <v>0.63063793199028417</v>
      </c>
      <c r="L30" s="124">
        <f>IF(RES_hhdet_tes!L30=0,"",RES_hhdet_tes!L30/RES_hhdet_fec!L30)</f>
        <v>0.63257517235463656</v>
      </c>
      <c r="M30" s="124">
        <f>IF(RES_hhdet_tes!M30=0,"",RES_hhdet_tes!M30/RES_hhdet_fec!M30)</f>
        <v>0.63459863390091742</v>
      </c>
      <c r="N30" s="124">
        <f>IF(RES_hhdet_tes!N30=0,"",RES_hhdet_tes!N30/RES_hhdet_fec!N30)</f>
        <v>0.64234093522010505</v>
      </c>
      <c r="O30" s="124">
        <f>IF(RES_hhdet_tes!O30=0,"",RES_hhdet_tes!O30/RES_hhdet_fec!O30)</f>
        <v>0.65512307232707512</v>
      </c>
      <c r="P30" s="124">
        <f>IF(RES_hhdet_tes!P30=0,"",RES_hhdet_tes!P30/RES_hhdet_fec!P30)</f>
        <v>0.66291106330546379</v>
      </c>
      <c r="Q30" s="124">
        <f>IF(RES_hhdet_tes!Q30=0,"",RES_hhdet_tes!Q30/RES_hhdet_fec!Q30)</f>
        <v>0.67272235036521577</v>
      </c>
      <c r="R30" s="124">
        <f>IF(RES_hhdet_tes!R30=0,"",RES_hhdet_tes!R30/RES_hhdet_fec!R30)</f>
        <v>0.68409064663533881</v>
      </c>
      <c r="S30" s="124">
        <f>IF(RES_hhdet_tes!S30=0,"",RES_hhdet_tes!S30/RES_hhdet_fec!S30)</f>
        <v>0.69489109635612001</v>
      </c>
      <c r="T30" s="124">
        <f>IF(RES_hhdet_tes!T30=0,"",RES_hhdet_tes!T30/RES_hhdet_fec!T30)</f>
        <v>0.70357248134480399</v>
      </c>
      <c r="U30" s="124">
        <f>IF(RES_hhdet_tes!U30=0,"",RES_hhdet_tes!U30/RES_hhdet_fec!U30)</f>
        <v>0.71614646157733075</v>
      </c>
      <c r="V30" s="124">
        <f>IF(RES_hhdet_tes!V30=0,"",RES_hhdet_tes!V30/RES_hhdet_fec!V30)</f>
        <v>0.73420465440251015</v>
      </c>
      <c r="W30" s="124">
        <f>IF(RES_hhdet_tes!W30=0,"",RES_hhdet_tes!W30/RES_hhdet_fec!W30)</f>
        <v>0.74739677555395789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0.53066271948218224</v>
      </c>
      <c r="C31" s="111">
        <f>IF(RES_hhdet_tes!C31=0,"",RES_hhdet_tes!C31/RES_hhdet_fec!C31)</f>
        <v>0.53066271948218224</v>
      </c>
      <c r="D31" s="111">
        <f>IF(RES_hhdet_tes!D31=0,"",RES_hhdet_tes!D31/RES_hhdet_fec!D31)</f>
        <v>0.53066271948218224</v>
      </c>
      <c r="E31" s="111">
        <f>IF(RES_hhdet_tes!E31=0,"",RES_hhdet_tes!E31/RES_hhdet_fec!E31)</f>
        <v>0.53066271948218224</v>
      </c>
      <c r="F31" s="111">
        <f>IF(RES_hhdet_tes!F31=0,"",RES_hhdet_tes!F31/RES_hhdet_fec!F31)</f>
        <v>0.53424741595555203</v>
      </c>
      <c r="G31" s="111">
        <f>IF(RES_hhdet_tes!G31=0,"",RES_hhdet_tes!G31/RES_hhdet_fec!G31)</f>
        <v>0.54439987270769208</v>
      </c>
      <c r="H31" s="111">
        <f>IF(RES_hhdet_tes!H31=0,"",RES_hhdet_tes!H31/RES_hhdet_fec!H31)</f>
        <v>0.55516255500785594</v>
      </c>
      <c r="I31" s="111">
        <f>IF(RES_hhdet_tes!I31=0,"",RES_hhdet_tes!I31/RES_hhdet_fec!I31)</f>
        <v>0.55933202866476139</v>
      </c>
      <c r="J31" s="111">
        <f>IF(RES_hhdet_tes!J31=0,"",RES_hhdet_tes!J31/RES_hhdet_fec!J31)</f>
        <v>0.56032306470311888</v>
      </c>
      <c r="K31" s="111">
        <f>IF(RES_hhdet_tes!K31=0,"",RES_hhdet_tes!K31/RES_hhdet_fec!K31)</f>
        <v>0.56208273221144855</v>
      </c>
      <c r="L31" s="111">
        <f>IF(RES_hhdet_tes!L31=0,"",RES_hhdet_tes!L31/RES_hhdet_fec!L31)</f>
        <v>0.56362120321708187</v>
      </c>
      <c r="M31" s="111">
        <f>IF(RES_hhdet_tes!M31=0,"",RES_hhdet_tes!M31/RES_hhdet_fec!M31)</f>
        <v>0.56520280148052193</v>
      </c>
      <c r="N31" s="111">
        <f>IF(RES_hhdet_tes!N31=0,"",RES_hhdet_tes!N31/RES_hhdet_fec!N31)</f>
        <v>0.5708506435924382</v>
      </c>
      <c r="O31" s="111">
        <f>IF(RES_hhdet_tes!O31=0,"",RES_hhdet_tes!O31/RES_hhdet_fec!O31)</f>
        <v>0.58344169797502254</v>
      </c>
      <c r="P31" s="111">
        <f>IF(RES_hhdet_tes!P31=0,"",RES_hhdet_tes!P31/RES_hhdet_fec!P31)</f>
        <v>0.59360521802238353</v>
      </c>
      <c r="Q31" s="111">
        <f>IF(RES_hhdet_tes!Q31=0,"",RES_hhdet_tes!Q31/RES_hhdet_fec!Q31)</f>
        <v>0.61340429563129106</v>
      </c>
      <c r="R31" s="111">
        <f>IF(RES_hhdet_tes!R31=0,"",RES_hhdet_tes!R31/RES_hhdet_fec!R31)</f>
        <v>0.6381788768896749</v>
      </c>
      <c r="S31" s="111">
        <f>IF(RES_hhdet_tes!S31=0,"",RES_hhdet_tes!S31/RES_hhdet_fec!S31)</f>
        <v>0.66161877367337685</v>
      </c>
      <c r="T31" s="111">
        <f>IF(RES_hhdet_tes!T31=0,"",RES_hhdet_tes!T31/RES_hhdet_fec!T31)</f>
        <v>0.6753499584000654</v>
      </c>
      <c r="U31" s="111">
        <f>IF(RES_hhdet_tes!U31=0,"",RES_hhdet_tes!U31/RES_hhdet_fec!U31)</f>
        <v>0.68947881822314305</v>
      </c>
      <c r="V31" s="111">
        <f>IF(RES_hhdet_tes!V31=0,"",RES_hhdet_tes!V31/RES_hhdet_fec!V31)</f>
        <v>0.71270660879942205</v>
      </c>
      <c r="W31" s="111">
        <f>IF(RES_hhdet_tes!W31=0,"",RES_hhdet_tes!W31/RES_hhdet_fec!W31)</f>
        <v>0.73069337421927771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0.5945169901133085</v>
      </c>
      <c r="C35" s="112">
        <f>IF(RES_hhdet_tes!C35=0,"",RES_hhdet_tes!C35/RES_hhdet_fec!C35)</f>
        <v>0.5945169901133085</v>
      </c>
      <c r="D35" s="112">
        <f>IF(RES_hhdet_tes!D35=0,"",RES_hhdet_tes!D35/RES_hhdet_fec!D35)</f>
        <v>0.5945169901133085</v>
      </c>
      <c r="E35" s="112">
        <f>IF(RES_hhdet_tes!E35=0,"",RES_hhdet_tes!E35/RES_hhdet_fec!E35)</f>
        <v>0.5945169901133085</v>
      </c>
      <c r="F35" s="112">
        <f>IF(RES_hhdet_tes!F35=0,"",RES_hhdet_tes!F35/RES_hhdet_fec!F35)</f>
        <v>0.59802197099870991</v>
      </c>
      <c r="G35" s="112">
        <f>IF(RES_hhdet_tes!G35=0,"",RES_hhdet_tes!G35/RES_hhdet_fec!G35)</f>
        <v>0.60898649227313173</v>
      </c>
      <c r="H35" s="112">
        <f>IF(RES_hhdet_tes!H35=0,"",RES_hhdet_tes!H35/RES_hhdet_fec!H35)</f>
        <v>0.61954653483131872</v>
      </c>
      <c r="I35" s="112">
        <f>IF(RES_hhdet_tes!I35=0,"",RES_hhdet_tes!I35/RES_hhdet_fec!I35)</f>
        <v>0.62350940712171365</v>
      </c>
      <c r="J35" s="112">
        <f>IF(RES_hhdet_tes!J35=0,"",RES_hhdet_tes!J35/RES_hhdet_fec!J35)</f>
        <v>0.62406467460203985</v>
      </c>
      <c r="K35" s="112">
        <f>IF(RES_hhdet_tes!K35=0,"",RES_hhdet_tes!K35/RES_hhdet_fec!K35)</f>
        <v>0.62502499887368246</v>
      </c>
      <c r="L35" s="112">
        <f>IF(RES_hhdet_tes!L35=0,"",RES_hhdet_tes!L35/RES_hhdet_fec!L35)</f>
        <v>0.6259770824026496</v>
      </c>
      <c r="M35" s="112">
        <f>IF(RES_hhdet_tes!M35=0,"",RES_hhdet_tes!M35/RES_hhdet_fec!M35)</f>
        <v>0.62697280325451799</v>
      </c>
      <c r="N35" s="112">
        <f>IF(RES_hhdet_tes!N35=0,"",RES_hhdet_tes!N35/RES_hhdet_fec!N35)</f>
        <v>0.63172957186843581</v>
      </c>
      <c r="O35" s="112">
        <f>IF(RES_hhdet_tes!O35=0,"",RES_hhdet_tes!O35/RES_hhdet_fec!O35)</f>
        <v>0.64010926420095271</v>
      </c>
      <c r="P35" s="112">
        <f>IF(RES_hhdet_tes!P35=0,"",RES_hhdet_tes!P35/RES_hhdet_fec!P35)</f>
        <v>0.64543945896451038</v>
      </c>
      <c r="Q35" s="112">
        <f>IF(RES_hhdet_tes!Q35=0,"",RES_hhdet_tes!Q35/RES_hhdet_fec!Q35)</f>
        <v>0.65330435517893704</v>
      </c>
      <c r="R35" s="112">
        <f>IF(RES_hhdet_tes!R35=0,"",RES_hhdet_tes!R35/RES_hhdet_fec!R35)</f>
        <v>0.66261765209046575</v>
      </c>
      <c r="S35" s="112">
        <f>IF(RES_hhdet_tes!S35=0,"",RES_hhdet_tes!S35/RES_hhdet_fec!S35)</f>
        <v>0.6718550677424423</v>
      </c>
      <c r="T35" s="112">
        <f>IF(RES_hhdet_tes!T35=0,"",RES_hhdet_tes!T35/RES_hhdet_fec!T35)</f>
        <v>0.67933545927022199</v>
      </c>
      <c r="U35" s="112">
        <f>IF(RES_hhdet_tes!U35=0,"",RES_hhdet_tes!U35/RES_hhdet_fec!U35)</f>
        <v>0.69047466048343564</v>
      </c>
      <c r="V35" s="112">
        <f>IF(RES_hhdet_tes!V35=0,"",RES_hhdet_tes!V35/RES_hhdet_fec!V35)</f>
        <v>0.70829203892146786</v>
      </c>
      <c r="W35" s="112">
        <f>IF(RES_hhdet_tes!W35=0,"",RES_hhdet_tes!W35/RES_hhdet_fec!W35)</f>
        <v>0.72291446563831974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0.8290075900886944</v>
      </c>
      <c r="C36" s="113">
        <f>IF(RES_hhdet_tes!C36=0,"",RES_hhdet_tes!C36/RES_hhdet_fec!C36)</f>
        <v>0.83661862081248595</v>
      </c>
      <c r="D36" s="113">
        <f>IF(RES_hhdet_tes!D36=0,"",RES_hhdet_tes!D36/RES_hhdet_fec!D36)</f>
        <v>0.82873692341795147</v>
      </c>
      <c r="E36" s="113">
        <f>IF(RES_hhdet_tes!E36=0,"",RES_hhdet_tes!E36/RES_hhdet_fec!E36)</f>
        <v>0.85029966732883044</v>
      </c>
      <c r="F36" s="113">
        <f>IF(RES_hhdet_tes!F36=0,"",RES_hhdet_tes!F36/RES_hhdet_fec!F36)</f>
        <v>0.83739991990543805</v>
      </c>
      <c r="G36" s="113">
        <f>IF(RES_hhdet_tes!G36=0,"",RES_hhdet_tes!G36/RES_hhdet_fec!G36)</f>
        <v>0.84535957711750842</v>
      </c>
      <c r="H36" s="113">
        <f>IF(RES_hhdet_tes!H36=0,"",RES_hhdet_tes!H36/RES_hhdet_fec!H36)</f>
        <v>0.84903685237428306</v>
      </c>
      <c r="I36" s="113">
        <f>IF(RES_hhdet_tes!I36=0,"",RES_hhdet_tes!I36/RES_hhdet_fec!I36)</f>
        <v>0.85289288239240391</v>
      </c>
      <c r="J36" s="113">
        <f>IF(RES_hhdet_tes!J36=0,"",RES_hhdet_tes!J36/RES_hhdet_fec!J36)</f>
        <v>0.85157087721061397</v>
      </c>
      <c r="K36" s="113">
        <f>IF(RES_hhdet_tes!K36=0,"",RES_hhdet_tes!K36/RES_hhdet_fec!K36)</f>
        <v>0.86006100868530611</v>
      </c>
      <c r="L36" s="113">
        <f>IF(RES_hhdet_tes!L36=0,"",RES_hhdet_tes!L36/RES_hhdet_fec!L36)</f>
        <v>0.85949785949004909</v>
      </c>
      <c r="M36" s="113">
        <f>IF(RES_hhdet_tes!M36=0,"",RES_hhdet_tes!M36/RES_hhdet_fec!M36)</f>
        <v>0.85444128715261458</v>
      </c>
      <c r="N36" s="113">
        <f>IF(RES_hhdet_tes!N36=0,"",RES_hhdet_tes!N36/RES_hhdet_fec!N36)</f>
        <v>0.85813596233402012</v>
      </c>
      <c r="O36" s="113">
        <f>IF(RES_hhdet_tes!O36=0,"",RES_hhdet_tes!O36/RES_hhdet_fec!O36)</f>
        <v>0.86714963703911718</v>
      </c>
      <c r="P36" s="113">
        <f>IF(RES_hhdet_tes!P36=0,"",RES_hhdet_tes!P36/RES_hhdet_fec!P36)</f>
        <v>0.86577841730800331</v>
      </c>
      <c r="Q36" s="113">
        <f>IF(RES_hhdet_tes!Q36=0,"",RES_hhdet_tes!Q36/RES_hhdet_fec!Q36)</f>
        <v>0.86176762911259075</v>
      </c>
      <c r="R36" s="113">
        <f>IF(RES_hhdet_tes!R36=0,"",RES_hhdet_tes!R36/RES_hhdet_fec!R36)</f>
        <v>0.87053191589242884</v>
      </c>
      <c r="S36" s="113">
        <f>IF(RES_hhdet_tes!S36=0,"",RES_hhdet_tes!S36/RES_hhdet_fec!S36)</f>
        <v>0.87795130941160815</v>
      </c>
      <c r="T36" s="113">
        <f>IF(RES_hhdet_tes!T36=0,"",RES_hhdet_tes!T36/RES_hhdet_fec!T36)</f>
        <v>0.87920804314252521</v>
      </c>
      <c r="U36" s="113">
        <f>IF(RES_hhdet_tes!U36=0,"",RES_hhdet_tes!U36/RES_hhdet_fec!U36)</f>
        <v>0.88393898453750763</v>
      </c>
      <c r="V36" s="113">
        <f>IF(RES_hhdet_tes!V36=0,"",RES_hhdet_tes!V36/RES_hhdet_fec!V36)</f>
        <v>0.9026705375670111</v>
      </c>
      <c r="W36" s="113">
        <f>IF(RES_hhdet_tes!W36=0,"",RES_hhdet_tes!W36/RES_hhdet_fec!W36)</f>
        <v>0.8976300046231237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0.59451699011330839</v>
      </c>
      <c r="C37" s="111">
        <f>IF(RES_hhdet_tes!C37=0,"",RES_hhdet_tes!C37/RES_hhdet_fec!C37)</f>
        <v>0.5945169901133085</v>
      </c>
      <c r="D37" s="111">
        <f>IF(RES_hhdet_tes!D37=0,"",RES_hhdet_tes!D37/RES_hhdet_fec!D37)</f>
        <v>0.5945169901133085</v>
      </c>
      <c r="E37" s="111">
        <f>IF(RES_hhdet_tes!E37=0,"",RES_hhdet_tes!E37/RES_hhdet_fec!E37)</f>
        <v>0.5945169901133085</v>
      </c>
      <c r="F37" s="111">
        <f>IF(RES_hhdet_tes!F37=0,"",RES_hhdet_tes!F37/RES_hhdet_fec!F37)</f>
        <v>0.59990466547456789</v>
      </c>
      <c r="G37" s="111">
        <f>IF(RES_hhdet_tes!G37=0,"",RES_hhdet_tes!G37/RES_hhdet_fec!G37)</f>
        <v>0.61324406413082866</v>
      </c>
      <c r="H37" s="111">
        <f>IF(RES_hhdet_tes!H37=0,"",RES_hhdet_tes!H37/RES_hhdet_fec!H37)</f>
        <v>0.62129149788640348</v>
      </c>
      <c r="I37" s="111">
        <f>IF(RES_hhdet_tes!I37=0,"",RES_hhdet_tes!I37/RES_hhdet_fec!I37)</f>
        <v>0.62419862704317908</v>
      </c>
      <c r="J37" s="111">
        <f>IF(RES_hhdet_tes!J37=0,"",RES_hhdet_tes!J37/RES_hhdet_fec!J37)</f>
        <v>0.62515906217533035</v>
      </c>
      <c r="K37" s="111">
        <f>IF(RES_hhdet_tes!K37=0,"",RES_hhdet_tes!K37/RES_hhdet_fec!K37)</f>
        <v>0.62659094747061639</v>
      </c>
      <c r="L37" s="111">
        <f>IF(RES_hhdet_tes!L37=0,"",RES_hhdet_tes!L37/RES_hhdet_fec!L37)</f>
        <v>0.62758771568420846</v>
      </c>
      <c r="M37" s="111">
        <f>IF(RES_hhdet_tes!M37=0,"",RES_hhdet_tes!M37/RES_hhdet_fec!M37)</f>
        <v>0.62867428096169042</v>
      </c>
      <c r="N37" s="111">
        <f>IF(RES_hhdet_tes!N37=0,"",RES_hhdet_tes!N37/RES_hhdet_fec!N37)</f>
        <v>0.63402748875426196</v>
      </c>
      <c r="O37" s="111">
        <f>IF(RES_hhdet_tes!O37=0,"",RES_hhdet_tes!O37/RES_hhdet_fec!O37)</f>
        <v>0.64272066094538904</v>
      </c>
      <c r="P37" s="111">
        <f>IF(RES_hhdet_tes!P37=0,"",RES_hhdet_tes!P37/RES_hhdet_fec!P37)</f>
        <v>0.64914457515250701</v>
      </c>
      <c r="Q37" s="111">
        <f>IF(RES_hhdet_tes!Q37=0,"",RES_hhdet_tes!Q37/RES_hhdet_fec!Q37)</f>
        <v>0.65945170804668862</v>
      </c>
      <c r="R37" s="111">
        <f>IF(RES_hhdet_tes!R37=0,"",RES_hhdet_tes!R37/RES_hhdet_fec!R37)</f>
        <v>0.66811832434488416</v>
      </c>
      <c r="S37" s="111">
        <f>IF(RES_hhdet_tes!S37=0,"",RES_hhdet_tes!S37/RES_hhdet_fec!S37)</f>
        <v>0.67626688815601421</v>
      </c>
      <c r="T37" s="111">
        <f>IF(RES_hhdet_tes!T37=0,"",RES_hhdet_tes!T37/RES_hhdet_fec!T37)</f>
        <v>0.68274832740874014</v>
      </c>
      <c r="U37" s="111">
        <f>IF(RES_hhdet_tes!U37=0,"",RES_hhdet_tes!U37/RES_hhdet_fec!U37)</f>
        <v>0.69500170542960904</v>
      </c>
      <c r="V37" s="111">
        <f>IF(RES_hhdet_tes!V37=0,"",RES_hhdet_tes!V37/RES_hhdet_fec!V37)</f>
        <v>0.70829866025686627</v>
      </c>
      <c r="W37" s="111">
        <f>IF(RES_hhdet_tes!W37=0,"",RES_hhdet_tes!W37/RES_hhdet_fec!W37)</f>
        <v>0.72178631815517358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0.68989668179207975</v>
      </c>
      <c r="C39" s="124">
        <f>IF(RES_hhdet_tes!C39=0,"",RES_hhdet_tes!C39/RES_hhdet_fec!C39)</f>
        <v>0.67930431222367238</v>
      </c>
      <c r="D39" s="124">
        <f>IF(RES_hhdet_tes!D39=0,"",RES_hhdet_tes!D39/RES_hhdet_fec!D39)</f>
        <v>0.69113308221585601</v>
      </c>
      <c r="E39" s="124">
        <f>IF(RES_hhdet_tes!E39=0,"",RES_hhdet_tes!E39/RES_hhdet_fec!E39)</f>
        <v>0.67536465729449779</v>
      </c>
      <c r="F39" s="124">
        <f>IF(RES_hhdet_tes!F39=0,"",RES_hhdet_tes!F39/RES_hhdet_fec!F39)</f>
        <v>0.68537193766315452</v>
      </c>
      <c r="G39" s="124">
        <f>IF(RES_hhdet_tes!G39=0,"",RES_hhdet_tes!G39/RES_hhdet_fec!G39)</f>
        <v>0.68891741487632074</v>
      </c>
      <c r="H39" s="124">
        <f>IF(RES_hhdet_tes!H39=0,"",RES_hhdet_tes!H39/RES_hhdet_fec!H39)</f>
        <v>0.69157292303747664</v>
      </c>
      <c r="I39" s="124">
        <f>IF(RES_hhdet_tes!I39=0,"",RES_hhdet_tes!I39/RES_hhdet_fec!I39)</f>
        <v>0.6822259571199788</v>
      </c>
      <c r="J39" s="124">
        <f>IF(RES_hhdet_tes!J39=0,"",RES_hhdet_tes!J39/RES_hhdet_fec!J39)</f>
        <v>0.68360204645634581</v>
      </c>
      <c r="K39" s="124">
        <f>IF(RES_hhdet_tes!K39=0,"",RES_hhdet_tes!K39/RES_hhdet_fec!K39)</f>
        <v>0.66701428198470014</v>
      </c>
      <c r="L39" s="124">
        <f>IF(RES_hhdet_tes!L39=0,"",RES_hhdet_tes!L39/RES_hhdet_fec!L39)</f>
        <v>0.67093182141293872</v>
      </c>
      <c r="M39" s="124">
        <f>IF(RES_hhdet_tes!M39=0,"",RES_hhdet_tes!M39/RES_hhdet_fec!M39)</f>
        <v>0.67341397069360187</v>
      </c>
      <c r="N39" s="124">
        <f>IF(RES_hhdet_tes!N39=0,"",RES_hhdet_tes!N39/RES_hhdet_fec!N39)</f>
        <v>0.68026699453335104</v>
      </c>
      <c r="O39" s="124">
        <f>IF(RES_hhdet_tes!O39=0,"",RES_hhdet_tes!O39/RES_hhdet_fec!O39)</f>
        <v>0.68427105471213112</v>
      </c>
      <c r="P39" s="124">
        <f>IF(RES_hhdet_tes!P39=0,"",RES_hhdet_tes!P39/RES_hhdet_fec!P39)</f>
        <v>0.69115300019830339</v>
      </c>
      <c r="Q39" s="124">
        <f>IF(RES_hhdet_tes!Q39=0,"",RES_hhdet_tes!Q39/RES_hhdet_fec!Q39)</f>
        <v>0.69491481479773809</v>
      </c>
      <c r="R39" s="124">
        <f>IF(RES_hhdet_tes!R39=0,"",RES_hhdet_tes!R39/RES_hhdet_fec!R39)</f>
        <v>0.69766704824516368</v>
      </c>
      <c r="S39" s="124">
        <f>IF(RES_hhdet_tes!S39=0,"",RES_hhdet_tes!S39/RES_hhdet_fec!S39)</f>
        <v>0.70369291870309747</v>
      </c>
      <c r="T39" s="124">
        <f>IF(RES_hhdet_tes!T39=0,"",RES_hhdet_tes!T39/RES_hhdet_fec!T39)</f>
        <v>0.70912401664811853</v>
      </c>
      <c r="U39" s="124">
        <f>IF(RES_hhdet_tes!U39=0,"",RES_hhdet_tes!U39/RES_hhdet_fec!U39)</f>
        <v>0.71262803618129122</v>
      </c>
      <c r="V39" s="124">
        <f>IF(RES_hhdet_tes!V39=0,"",RES_hhdet_tes!V39/RES_hhdet_fec!V39)</f>
        <v>0.7260644325807537</v>
      </c>
      <c r="W39" s="124">
        <f>IF(RES_hhdet_tes!W39=0,"",RES_hhdet_tes!W39/RES_hhdet_fec!W39)</f>
        <v>0.74069241697039634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0.58225269712956229</v>
      </c>
      <c r="C40" s="111">
        <f>IF(RES_hhdet_tes!C40=0,"",RES_hhdet_tes!C40/RES_hhdet_fec!C40)</f>
        <v>0.58225269712956229</v>
      </c>
      <c r="D40" s="111">
        <f>IF(RES_hhdet_tes!D40=0,"",RES_hhdet_tes!D40/RES_hhdet_fec!D40)</f>
        <v>0.58225269712956229</v>
      </c>
      <c r="E40" s="111">
        <f>IF(RES_hhdet_tes!E40=0,"",RES_hhdet_tes!E40/RES_hhdet_fec!E40)</f>
        <v>0.58225269712956229</v>
      </c>
      <c r="F40" s="111">
        <f>IF(RES_hhdet_tes!F40=0,"",RES_hhdet_tes!F40/RES_hhdet_fec!F40)</f>
        <v>0.5836722920384253</v>
      </c>
      <c r="G40" s="111">
        <f>IF(RES_hhdet_tes!G40=0,"",RES_hhdet_tes!G40/RES_hhdet_fec!G40)</f>
        <v>0.58732187115421641</v>
      </c>
      <c r="H40" s="111">
        <f>IF(RES_hhdet_tes!H40=0,"",RES_hhdet_tes!H40/RES_hhdet_fec!H40)</f>
        <v>0.59041142650916323</v>
      </c>
      <c r="I40" s="111">
        <f>IF(RES_hhdet_tes!I40=0,"",RES_hhdet_tes!I40/RES_hhdet_fec!I40)</f>
        <v>0.59143634190823935</v>
      </c>
      <c r="J40" s="111">
        <f>IF(RES_hhdet_tes!J40=0,"",RES_hhdet_tes!J40/RES_hhdet_fec!J40)</f>
        <v>0.59167639485536294</v>
      </c>
      <c r="K40" s="111">
        <f>IF(RES_hhdet_tes!K40=0,"",RES_hhdet_tes!K40/RES_hhdet_fec!K40)</f>
        <v>0.59197187385828043</v>
      </c>
      <c r="L40" s="111">
        <f>IF(RES_hhdet_tes!L40=0,"",RES_hhdet_tes!L40/RES_hhdet_fec!L40)</f>
        <v>0.59220841236594723</v>
      </c>
      <c r="M40" s="111">
        <f>IF(RES_hhdet_tes!M40=0,"",RES_hhdet_tes!M40/RES_hhdet_fec!M40)</f>
        <v>0.59241237572075156</v>
      </c>
      <c r="N40" s="111">
        <f>IF(RES_hhdet_tes!N40=0,"",RES_hhdet_tes!N40/RES_hhdet_fec!N40)</f>
        <v>0.59282839525163467</v>
      </c>
      <c r="O40" s="111">
        <f>IF(RES_hhdet_tes!O40=0,"",RES_hhdet_tes!O40/RES_hhdet_fec!O40)</f>
        <v>0.59334870271799978</v>
      </c>
      <c r="P40" s="111">
        <f>IF(RES_hhdet_tes!P40=0,"",RES_hhdet_tes!P40/RES_hhdet_fec!P40)</f>
        <v>0.59355914923857778</v>
      </c>
      <c r="Q40" s="111">
        <f>IF(RES_hhdet_tes!Q40=0,"",RES_hhdet_tes!Q40/RES_hhdet_fec!Q40)</f>
        <v>0.59373191904678779</v>
      </c>
      <c r="R40" s="111">
        <f>IF(RES_hhdet_tes!R40=0,"",RES_hhdet_tes!R40/RES_hhdet_fec!R40)</f>
        <v>0.59417814900620647</v>
      </c>
      <c r="S40" s="111">
        <f>IF(RES_hhdet_tes!S40=0,"",RES_hhdet_tes!S40/RES_hhdet_fec!S40)</f>
        <v>0.59477856731678935</v>
      </c>
      <c r="T40" s="111">
        <f>IF(RES_hhdet_tes!T40=0,"",RES_hhdet_tes!T40/RES_hhdet_fec!T40)</f>
        <v>0.59542779778373678</v>
      </c>
      <c r="U40" s="111">
        <f>IF(RES_hhdet_tes!U40=0,"",RES_hhdet_tes!U40/RES_hhdet_fec!U40)</f>
        <v>0.59696197783170535</v>
      </c>
      <c r="V40" s="111">
        <f>IF(RES_hhdet_tes!V40=0,"",RES_hhdet_tes!V40/RES_hhdet_fec!V40)</f>
        <v>0.5993146579641524</v>
      </c>
      <c r="W40" s="111">
        <f>IF(RES_hhdet_tes!W40=0,"",RES_hhdet_tes!W40/RES_hhdet_fec!W40)</f>
        <v>0.60216313417868239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0.73657941497529511</v>
      </c>
      <c r="C41" s="45">
        <f>IF(RES_hhdet_tes!C41=0,"",RES_hhdet_tes!C41/RES_hhdet_fec!C41)</f>
        <v>0.736579414975295</v>
      </c>
      <c r="D41" s="45">
        <f>IF(RES_hhdet_tes!D41=0,"",RES_hhdet_tes!D41/RES_hhdet_fec!D41)</f>
        <v>0.736579414975295</v>
      </c>
      <c r="E41" s="45">
        <f>IF(RES_hhdet_tes!E41=0,"",RES_hhdet_tes!E41/RES_hhdet_fec!E41)</f>
        <v>0.736579414975295</v>
      </c>
      <c r="F41" s="45">
        <f>IF(RES_hhdet_tes!F41=0,"",RES_hhdet_tes!F41/RES_hhdet_fec!F41)</f>
        <v>0.73887067094045367</v>
      </c>
      <c r="G41" s="45">
        <f>IF(RES_hhdet_tes!G41=0,"",RES_hhdet_tes!G41/RES_hhdet_fec!G41)</f>
        <v>0.74667030528908351</v>
      </c>
      <c r="H41" s="45">
        <f>IF(RES_hhdet_tes!H41=0,"",RES_hhdet_tes!H41/RES_hhdet_fec!H41)</f>
        <v>0.75446881052326287</v>
      </c>
      <c r="I41" s="45">
        <f>IF(RES_hhdet_tes!I41=0,"",RES_hhdet_tes!I41/RES_hhdet_fec!I41)</f>
        <v>0.75754423298942675</v>
      </c>
      <c r="J41" s="45">
        <f>IF(RES_hhdet_tes!J41=0,"",RES_hhdet_tes!J41/RES_hhdet_fec!J41)</f>
        <v>0.75787131335014823</v>
      </c>
      <c r="K41" s="45">
        <f>IF(RES_hhdet_tes!K41=0,"",RES_hhdet_tes!K41/RES_hhdet_fec!K41)</f>
        <v>0.75859575061721218</v>
      </c>
      <c r="L41" s="45">
        <f>IF(RES_hhdet_tes!L41=0,"",RES_hhdet_tes!L41/RES_hhdet_fec!L41)</f>
        <v>0.7593515171004066</v>
      </c>
      <c r="M41" s="45">
        <f>IF(RES_hhdet_tes!M41=0,"",RES_hhdet_tes!M41/RES_hhdet_fec!M41)</f>
        <v>0.76016348874269224</v>
      </c>
      <c r="N41" s="45">
        <f>IF(RES_hhdet_tes!N41=0,"",RES_hhdet_tes!N41/RES_hhdet_fec!N41)</f>
        <v>0.76392655103525542</v>
      </c>
      <c r="O41" s="45">
        <f>IF(RES_hhdet_tes!O41=0,"",RES_hhdet_tes!O41/RES_hhdet_fec!O41)</f>
        <v>0.76910013150753631</v>
      </c>
      <c r="P41" s="45">
        <f>IF(RES_hhdet_tes!P41=0,"",RES_hhdet_tes!P41/RES_hhdet_fec!P41)</f>
        <v>0.77187606326612113</v>
      </c>
      <c r="Q41" s="45">
        <f>IF(RES_hhdet_tes!Q41=0,"",RES_hhdet_tes!Q41/RES_hhdet_fec!Q41)</f>
        <v>0.77542015276858245</v>
      </c>
      <c r="R41" s="45">
        <f>IF(RES_hhdet_tes!R41=0,"",RES_hhdet_tes!R41/RES_hhdet_fec!R41)</f>
        <v>0.77975843113162269</v>
      </c>
      <c r="S41" s="45">
        <f>IF(RES_hhdet_tes!S41=0,"",RES_hhdet_tes!S41/RES_hhdet_fec!S41)</f>
        <v>0.78526556327042984</v>
      </c>
      <c r="T41" s="45">
        <f>IF(RES_hhdet_tes!T41=0,"",RES_hhdet_tes!T41/RES_hhdet_fec!T41)</f>
        <v>0.79055087736388618</v>
      </c>
      <c r="U41" s="45">
        <f>IF(RES_hhdet_tes!U41=0,"",RES_hhdet_tes!U41/RES_hhdet_fec!U41)</f>
        <v>0.80135134899190963</v>
      </c>
      <c r="V41" s="45">
        <f>IF(RES_hhdet_tes!V41=0,"",RES_hhdet_tes!V41/RES_hhdet_fec!V41)</f>
        <v>0.81938541502934792</v>
      </c>
      <c r="W41" s="45">
        <f>IF(RES_hhdet_tes!W41=0,"",RES_hhdet_tes!W41/RES_hhdet_fec!W41)</f>
        <v>0.83539951284091107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0.46564981600104305</v>
      </c>
      <c r="C43" s="119">
        <f>IF(RES_hhdet_tes!C43=0,"",RES_hhdet_tes!C43/RES_hhdet_fec!C43)</f>
        <v>0.46437959303916132</v>
      </c>
      <c r="D43" s="119">
        <f>IF(RES_hhdet_tes!D43=0,"",RES_hhdet_tes!D43/RES_hhdet_fec!D43)</f>
        <v>0.46734521188754907</v>
      </c>
      <c r="E43" s="119">
        <f>IF(RES_hhdet_tes!E43=0,"",RES_hhdet_tes!E43/RES_hhdet_fec!E43)</f>
        <v>0.47178199614181521</v>
      </c>
      <c r="F43" s="119">
        <f>IF(RES_hhdet_tes!F43=0,"",RES_hhdet_tes!F43/RES_hhdet_fec!F43)</f>
        <v>0.47006737788214908</v>
      </c>
      <c r="G43" s="119">
        <f>IF(RES_hhdet_tes!G43=0,"",RES_hhdet_tes!G43/RES_hhdet_fec!G43)</f>
        <v>0.47317488235223015</v>
      </c>
      <c r="H43" s="119">
        <f>IF(RES_hhdet_tes!H43=0,"",RES_hhdet_tes!H43/RES_hhdet_fec!H43)</f>
        <v>0.47979076715382152</v>
      </c>
      <c r="I43" s="119">
        <f>IF(RES_hhdet_tes!I43=0,"",RES_hhdet_tes!I43/RES_hhdet_fec!I43)</f>
        <v>0.4833170367858956</v>
      </c>
      <c r="J43" s="119">
        <f>IF(RES_hhdet_tes!J43=0,"",RES_hhdet_tes!J43/RES_hhdet_fec!J43)</f>
        <v>0.48771765114116178</v>
      </c>
      <c r="K43" s="119">
        <f>IF(RES_hhdet_tes!K43=0,"",RES_hhdet_tes!K43/RES_hhdet_fec!K43)</f>
        <v>0.48392625982445769</v>
      </c>
      <c r="L43" s="119">
        <f>IF(RES_hhdet_tes!L43=0,"",RES_hhdet_tes!L43/RES_hhdet_fec!L43)</f>
        <v>0.49336589275849058</v>
      </c>
      <c r="M43" s="119">
        <f>IF(RES_hhdet_tes!M43=0,"",RES_hhdet_tes!M43/RES_hhdet_fec!M43)</f>
        <v>0.51410410000695594</v>
      </c>
      <c r="N43" s="119">
        <f>IF(RES_hhdet_tes!N43=0,"",RES_hhdet_tes!N43/RES_hhdet_fec!N43)</f>
        <v>0.5450815287383296</v>
      </c>
      <c r="O43" s="119">
        <f>IF(RES_hhdet_tes!O43=0,"",RES_hhdet_tes!O43/RES_hhdet_fec!O43)</f>
        <v>0.57289536856931433</v>
      </c>
      <c r="P43" s="119">
        <f>IF(RES_hhdet_tes!P43=0,"",RES_hhdet_tes!P43/RES_hhdet_fec!P43)</f>
        <v>0.58380474576439623</v>
      </c>
      <c r="Q43" s="119">
        <f>IF(RES_hhdet_tes!Q43=0,"",RES_hhdet_tes!Q43/RES_hhdet_fec!Q43)</f>
        <v>0.60569346223683329</v>
      </c>
      <c r="R43" s="119">
        <f>IF(RES_hhdet_tes!R43=0,"",RES_hhdet_tes!R43/RES_hhdet_fec!R43)</f>
        <v>0.62141955932999182</v>
      </c>
      <c r="S43" s="119">
        <f>IF(RES_hhdet_tes!S43=0,"",RES_hhdet_tes!S43/RES_hhdet_fec!S43)</f>
        <v>0.65188845813785934</v>
      </c>
      <c r="T43" s="119">
        <f>IF(RES_hhdet_tes!T43=0,"",RES_hhdet_tes!T43/RES_hhdet_fec!T43)</f>
        <v>0.67360230578755154</v>
      </c>
      <c r="U43" s="119">
        <f>IF(RES_hhdet_tes!U43=0,"",RES_hhdet_tes!U43/RES_hhdet_fec!U43)</f>
        <v>0.69552029389182335</v>
      </c>
      <c r="V43" s="119">
        <f>IF(RES_hhdet_tes!V43=0,"",RES_hhdet_tes!V43/RES_hhdet_fec!V43)</f>
        <v>0.67568325744406632</v>
      </c>
      <c r="W43" s="119">
        <f>IF(RES_hhdet_tes!W43=0,"",RES_hhdet_tes!W43/RES_hhdet_fec!W43)</f>
        <v>0.69316480219670995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0.42619646718397758</v>
      </c>
      <c r="C44" s="124">
        <f>IF(RES_hhdet_tes!C44=0,"",RES_hhdet_tes!C44/RES_hhdet_fec!C44)</f>
        <v>0.42986948936358516</v>
      </c>
      <c r="D44" s="124">
        <f>IF(RES_hhdet_tes!D44=0,"",RES_hhdet_tes!D44/RES_hhdet_fec!D44)</f>
        <v>0.43398710284822867</v>
      </c>
      <c r="E44" s="124">
        <f>IF(RES_hhdet_tes!E44=0,"",RES_hhdet_tes!E44/RES_hhdet_fec!E44)</f>
        <v>0.4365321198015949</v>
      </c>
      <c r="F44" s="124">
        <f>IF(RES_hhdet_tes!F44=0,"",RES_hhdet_tes!F44/RES_hhdet_fec!F44)</f>
        <v>0.43955662287934183</v>
      </c>
      <c r="G44" s="124">
        <f>IF(RES_hhdet_tes!G44=0,"",RES_hhdet_tes!G44/RES_hhdet_fec!G44)</f>
        <v>0.44071923668366131</v>
      </c>
      <c r="H44" s="124">
        <f>IF(RES_hhdet_tes!H44=0,"",RES_hhdet_tes!H44/RES_hhdet_fec!H44)</f>
        <v>0.44193353838479649</v>
      </c>
      <c r="I44" s="124">
        <f>IF(RES_hhdet_tes!I44=0,"",RES_hhdet_tes!I44/RES_hhdet_fec!I44)</f>
        <v>0.44338054757946715</v>
      </c>
      <c r="J44" s="124">
        <f>IF(RES_hhdet_tes!J44=0,"",RES_hhdet_tes!J44/RES_hhdet_fec!J44)</f>
        <v>0.44514769739628757</v>
      </c>
      <c r="K44" s="124">
        <f>IF(RES_hhdet_tes!K44=0,"",RES_hhdet_tes!K44/RES_hhdet_fec!K44)</f>
        <v>0.44809503205983681</v>
      </c>
      <c r="L44" s="124">
        <f>IF(RES_hhdet_tes!L44=0,"",RES_hhdet_tes!L44/RES_hhdet_fec!L44)</f>
        <v>0.45841985735312202</v>
      </c>
      <c r="M44" s="124">
        <f>IF(RES_hhdet_tes!M44=0,"",RES_hhdet_tes!M44/RES_hhdet_fec!M44)</f>
        <v>0.47566681268740552</v>
      </c>
      <c r="N44" s="124">
        <f>IF(RES_hhdet_tes!N44=0,"",RES_hhdet_tes!N44/RES_hhdet_fec!N44)</f>
        <v>0.49964004568290549</v>
      </c>
      <c r="O44" s="124">
        <f>IF(RES_hhdet_tes!O44=0,"",RES_hhdet_tes!O44/RES_hhdet_fec!O44)</f>
        <v>0.53218190239718954</v>
      </c>
      <c r="P44" s="124">
        <f>IF(RES_hhdet_tes!P44=0,"",RES_hhdet_tes!P44/RES_hhdet_fec!P44)</f>
        <v>0.53579708653078495</v>
      </c>
      <c r="Q44" s="124">
        <f>IF(RES_hhdet_tes!Q44=0,"",RES_hhdet_tes!Q44/RES_hhdet_fec!Q44)</f>
        <v>0.54856090996503615</v>
      </c>
      <c r="R44" s="124">
        <f>IF(RES_hhdet_tes!R44=0,"",RES_hhdet_tes!R44/RES_hhdet_fec!R44)</f>
        <v>0.56345259217108368</v>
      </c>
      <c r="S44" s="124">
        <f>IF(RES_hhdet_tes!S44=0,"",RES_hhdet_tes!S44/RES_hhdet_fec!S44)</f>
        <v>0.5801321136477986</v>
      </c>
      <c r="T44" s="124">
        <f>IF(RES_hhdet_tes!T44=0,"",RES_hhdet_tes!T44/RES_hhdet_fec!T44)</f>
        <v>0.58926247340203641</v>
      </c>
      <c r="U44" s="124">
        <f>IF(RES_hhdet_tes!U44=0,"",RES_hhdet_tes!U44/RES_hhdet_fec!U44)</f>
        <v>0.59493112183982144</v>
      </c>
      <c r="V44" s="124">
        <f>IF(RES_hhdet_tes!V44=0,"",RES_hhdet_tes!V44/RES_hhdet_fec!V44)</f>
        <v>0.59734607211441793</v>
      </c>
      <c r="W44" s="124">
        <f>IF(RES_hhdet_tes!W44=0,"",RES_hhdet_tes!W44/RES_hhdet_fec!W44)</f>
        <v>0.59737417336247778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0.42033419371726288</v>
      </c>
      <c r="C45" s="111">
        <f>IF(RES_hhdet_tes!C45=0,"",RES_hhdet_tes!C45/RES_hhdet_fec!C45)</f>
        <v>0.4240399573474794</v>
      </c>
      <c r="D45" s="111">
        <f>IF(RES_hhdet_tes!D45=0,"",RES_hhdet_tes!D45/RES_hhdet_fec!D45)</f>
        <v>0.42813699038577113</v>
      </c>
      <c r="E45" s="111">
        <f>IF(RES_hhdet_tes!E45=0,"",RES_hhdet_tes!E45/RES_hhdet_fec!E45)</f>
        <v>0.43101276918544085</v>
      </c>
      <c r="F45" s="111">
        <f>IF(RES_hhdet_tes!F45=0,"",RES_hhdet_tes!F45/RES_hhdet_fec!F45)</f>
        <v>0.43379171479978229</v>
      </c>
      <c r="G45" s="111">
        <f>IF(RES_hhdet_tes!G45=0,"",RES_hhdet_tes!G45/RES_hhdet_fec!G45)</f>
        <v>0.43507727980099914</v>
      </c>
      <c r="H45" s="111">
        <f>IF(RES_hhdet_tes!H45=0,"",RES_hhdet_tes!H45/RES_hhdet_fec!H45)</f>
        <v>0.43649876490328254</v>
      </c>
      <c r="I45" s="111">
        <f>IF(RES_hhdet_tes!I45=0,"",RES_hhdet_tes!I45/RES_hhdet_fec!I45)</f>
        <v>0.43813247708785164</v>
      </c>
      <c r="J45" s="111">
        <f>IF(RES_hhdet_tes!J45=0,"",RES_hhdet_tes!J45/RES_hhdet_fec!J45)</f>
        <v>0.43995804857098009</v>
      </c>
      <c r="K45" s="111">
        <f>IF(RES_hhdet_tes!K45=0,"",RES_hhdet_tes!K45/RES_hhdet_fec!K45)</f>
        <v>0.44295335982256567</v>
      </c>
      <c r="L45" s="111">
        <f>IF(RES_hhdet_tes!L45=0,"",RES_hhdet_tes!L45/RES_hhdet_fec!L45)</f>
        <v>0.45345048044872593</v>
      </c>
      <c r="M45" s="111">
        <f>IF(RES_hhdet_tes!M45=0,"",RES_hhdet_tes!M45/RES_hhdet_fec!M45)</f>
        <v>0.47073028470015965</v>
      </c>
      <c r="N45" s="111">
        <f>IF(RES_hhdet_tes!N45=0,"",RES_hhdet_tes!N45/RES_hhdet_fec!N45)</f>
        <v>0.49476124147883316</v>
      </c>
      <c r="O45" s="111">
        <f>IF(RES_hhdet_tes!O45=0,"",RES_hhdet_tes!O45/RES_hhdet_fec!O45)</f>
        <v>0.52738168645788985</v>
      </c>
      <c r="P45" s="111">
        <f>IF(RES_hhdet_tes!P45=0,"",RES_hhdet_tes!P45/RES_hhdet_fec!P45)</f>
        <v>0.53102933792843132</v>
      </c>
      <c r="Q45" s="111">
        <f>IF(RES_hhdet_tes!Q45=0,"",RES_hhdet_tes!Q45/RES_hhdet_fec!Q45)</f>
        <v>0.54382045955348735</v>
      </c>
      <c r="R45" s="111">
        <f>IF(RES_hhdet_tes!R45=0,"",RES_hhdet_tes!R45/RES_hhdet_fec!R45)</f>
        <v>0.55870849418990542</v>
      </c>
      <c r="S45" s="111">
        <f>IF(RES_hhdet_tes!S45=0,"",RES_hhdet_tes!S45/RES_hhdet_fec!S45)</f>
        <v>0.5754943994042292</v>
      </c>
      <c r="T45" s="111">
        <f>IF(RES_hhdet_tes!T45=0,"",RES_hhdet_tes!T45/RES_hhdet_fec!T45)</f>
        <v>0.58466813420471087</v>
      </c>
      <c r="U45" s="111">
        <f>IF(RES_hhdet_tes!U45=0,"",RES_hhdet_tes!U45/RES_hhdet_fec!U45)</f>
        <v>0.5903350015608454</v>
      </c>
      <c r="V45" s="111">
        <f>IF(RES_hhdet_tes!V45=0,"",RES_hhdet_tes!V45/RES_hhdet_fec!V45)</f>
        <v>0.5927609457984867</v>
      </c>
      <c r="W45" s="111">
        <f>IF(RES_hhdet_tes!W45=0,"",RES_hhdet_tes!W45/RES_hhdet_fec!W45)</f>
        <v>0.59279845262360753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1.7302502216747646</v>
      </c>
      <c r="C47" s="124">
        <f>IF(RES_hhdet_tes!C47=0,"",RES_hhdet_tes!C47/RES_hhdet_fec!C47)</f>
        <v>1.8294423587042701</v>
      </c>
      <c r="D47" s="124">
        <f>IF(RES_hhdet_tes!D47=0,"",RES_hhdet_tes!D47/RES_hhdet_fec!D47)</f>
        <v>1.9267963025218426</v>
      </c>
      <c r="E47" s="124">
        <f>IF(RES_hhdet_tes!E47=0,"",RES_hhdet_tes!E47/RES_hhdet_fec!E47)</f>
        <v>2.0470014195658353</v>
      </c>
      <c r="F47" s="124">
        <f>IF(RES_hhdet_tes!F47=0,"",RES_hhdet_tes!F47/RES_hhdet_fec!F47)</f>
        <v>2.1583926418260821</v>
      </c>
      <c r="G47" s="124">
        <f>IF(RES_hhdet_tes!G47=0,"",RES_hhdet_tes!G47/RES_hhdet_fec!G47)</f>
        <v>2.2483877920097766</v>
      </c>
      <c r="H47" s="124">
        <f>IF(RES_hhdet_tes!H47=0,"",RES_hhdet_tes!H47/RES_hhdet_fec!H47)</f>
        <v>2.3470475954541326</v>
      </c>
      <c r="I47" s="124">
        <f>IF(RES_hhdet_tes!I47=0,"",RES_hhdet_tes!I47/RES_hhdet_fec!I47)</f>
        <v>2.4070320482947163</v>
      </c>
      <c r="J47" s="124">
        <f>IF(RES_hhdet_tes!J47=0,"",RES_hhdet_tes!J47/RES_hhdet_fec!J47)</f>
        <v>2.4424419116021006</v>
      </c>
      <c r="K47" s="124">
        <f>IF(RES_hhdet_tes!K47=0,"",RES_hhdet_tes!K47/RES_hhdet_fec!K47)</f>
        <v>2.5212475202922087</v>
      </c>
      <c r="L47" s="124">
        <f>IF(RES_hhdet_tes!L47=0,"",RES_hhdet_tes!L47/RES_hhdet_fec!L47)</f>
        <v>2.6065380854759623</v>
      </c>
      <c r="M47" s="124">
        <f>IF(RES_hhdet_tes!M47=0,"",RES_hhdet_tes!M47/RES_hhdet_fec!M47)</f>
        <v>2.767870653718437</v>
      </c>
      <c r="N47" s="124">
        <f>IF(RES_hhdet_tes!N47=0,"",RES_hhdet_tes!N47/RES_hhdet_fec!N47)</f>
        <v>2.9193694048684447</v>
      </c>
      <c r="O47" s="124">
        <f>IF(RES_hhdet_tes!O47=0,"",RES_hhdet_tes!O47/RES_hhdet_fec!O47)</f>
        <v>3.0857829358109963</v>
      </c>
      <c r="P47" s="124">
        <f>IF(RES_hhdet_tes!P47=0,"",RES_hhdet_tes!P47/RES_hhdet_fec!P47)</f>
        <v>3.1667089641313422</v>
      </c>
      <c r="Q47" s="124">
        <f>IF(RES_hhdet_tes!Q47=0,"",RES_hhdet_tes!Q47/RES_hhdet_fec!Q47)</f>
        <v>3.2139119315152715</v>
      </c>
      <c r="R47" s="124">
        <f>IF(RES_hhdet_tes!R47=0,"",RES_hhdet_tes!R47/RES_hhdet_fec!R47)</f>
        <v>3.3069107032514884</v>
      </c>
      <c r="S47" s="124">
        <f>IF(RES_hhdet_tes!S47=0,"",RES_hhdet_tes!S47/RES_hhdet_fec!S47)</f>
        <v>3.395494173321624</v>
      </c>
      <c r="T47" s="124">
        <f>IF(RES_hhdet_tes!T47=0,"",RES_hhdet_tes!T47/RES_hhdet_fec!T47)</f>
        <v>3.4696440946084595</v>
      </c>
      <c r="U47" s="124">
        <f>IF(RES_hhdet_tes!U47=0,"",RES_hhdet_tes!U47/RES_hhdet_fec!U47)</f>
        <v>3.5365121891342111</v>
      </c>
      <c r="V47" s="124">
        <f>IF(RES_hhdet_tes!V47=0,"",RES_hhdet_tes!V47/RES_hhdet_fec!V47)</f>
        <v>3.6129520630594012</v>
      </c>
      <c r="W47" s="124">
        <f>IF(RES_hhdet_tes!W47=0,"",RES_hhdet_tes!W47/RES_hhdet_fec!W47)</f>
        <v>3.6799604933644203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1.7302502216747646</v>
      </c>
      <c r="C48" s="111">
        <f>IF(RES_hhdet_tes!C48=0,"",RES_hhdet_tes!C48/RES_hhdet_fec!C48)</f>
        <v>1.8294423587042701</v>
      </c>
      <c r="D48" s="111">
        <f>IF(RES_hhdet_tes!D48=0,"",RES_hhdet_tes!D48/RES_hhdet_fec!D48)</f>
        <v>1.9267963025218426</v>
      </c>
      <c r="E48" s="111">
        <f>IF(RES_hhdet_tes!E48=0,"",RES_hhdet_tes!E48/RES_hhdet_fec!E48)</f>
        <v>2.0470014195658353</v>
      </c>
      <c r="F48" s="111">
        <f>IF(RES_hhdet_tes!F48=0,"",RES_hhdet_tes!F48/RES_hhdet_fec!F48)</f>
        <v>2.1583926418260821</v>
      </c>
      <c r="G48" s="111">
        <f>IF(RES_hhdet_tes!G48=0,"",RES_hhdet_tes!G48/RES_hhdet_fec!G48)</f>
        <v>2.2483877920097766</v>
      </c>
      <c r="H48" s="111">
        <f>IF(RES_hhdet_tes!H48=0,"",RES_hhdet_tes!H48/RES_hhdet_fec!H48)</f>
        <v>2.3470475954541326</v>
      </c>
      <c r="I48" s="111">
        <f>IF(RES_hhdet_tes!I48=0,"",RES_hhdet_tes!I48/RES_hhdet_fec!I48)</f>
        <v>2.4070320482947163</v>
      </c>
      <c r="J48" s="111">
        <f>IF(RES_hhdet_tes!J48=0,"",RES_hhdet_tes!J48/RES_hhdet_fec!J48)</f>
        <v>2.4424419116021006</v>
      </c>
      <c r="K48" s="111">
        <f>IF(RES_hhdet_tes!K48=0,"",RES_hhdet_tes!K48/RES_hhdet_fec!K48)</f>
        <v>2.5212475202922087</v>
      </c>
      <c r="L48" s="111">
        <f>IF(RES_hhdet_tes!L48=0,"",RES_hhdet_tes!L48/RES_hhdet_fec!L48)</f>
        <v>2.6065380854759623</v>
      </c>
      <c r="M48" s="111">
        <f>IF(RES_hhdet_tes!M48=0,"",RES_hhdet_tes!M48/RES_hhdet_fec!M48)</f>
        <v>2.767870653718437</v>
      </c>
      <c r="N48" s="111">
        <f>IF(RES_hhdet_tes!N48=0,"",RES_hhdet_tes!N48/RES_hhdet_fec!N48)</f>
        <v>2.9193694048684447</v>
      </c>
      <c r="O48" s="111">
        <f>IF(RES_hhdet_tes!O48=0,"",RES_hhdet_tes!O48/RES_hhdet_fec!O48)</f>
        <v>3.0857829358109963</v>
      </c>
      <c r="P48" s="111">
        <f>IF(RES_hhdet_tes!P48=0,"",RES_hhdet_tes!P48/RES_hhdet_fec!P48)</f>
        <v>3.1667089641313422</v>
      </c>
      <c r="Q48" s="111">
        <f>IF(RES_hhdet_tes!Q48=0,"",RES_hhdet_tes!Q48/RES_hhdet_fec!Q48)</f>
        <v>3.2139119315152715</v>
      </c>
      <c r="R48" s="111">
        <f>IF(RES_hhdet_tes!R48=0,"",RES_hhdet_tes!R48/RES_hhdet_fec!R48)</f>
        <v>3.3069107032514884</v>
      </c>
      <c r="S48" s="111">
        <f>IF(RES_hhdet_tes!S48=0,"",RES_hhdet_tes!S48/RES_hhdet_fec!S48)</f>
        <v>3.395494173321624</v>
      </c>
      <c r="T48" s="111">
        <f>IF(RES_hhdet_tes!T48=0,"",RES_hhdet_tes!T48/RES_hhdet_fec!T48)</f>
        <v>3.4696440946084595</v>
      </c>
      <c r="U48" s="111">
        <f>IF(RES_hhdet_tes!U48=0,"",RES_hhdet_tes!U48/RES_hhdet_fec!U48)</f>
        <v>3.5365121891342111</v>
      </c>
      <c r="V48" s="111">
        <f>IF(RES_hhdet_tes!V48=0,"",RES_hhdet_tes!V48/RES_hhdet_fec!V48)</f>
        <v>3.6129520630594012</v>
      </c>
      <c r="W48" s="111">
        <f>IF(RES_hhdet_tes!W48=0,"",RES_hhdet_tes!W48/RES_hhdet_fec!W48)</f>
        <v>3.6799604933644203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0.53997367623716519</v>
      </c>
      <c r="C49" s="124">
        <f>IF(RES_hhdet_tes!C49=0,"",RES_hhdet_tes!C49/RES_hhdet_fec!C49)</f>
        <v>0.54099217182754111</v>
      </c>
      <c r="D49" s="124">
        <f>IF(RES_hhdet_tes!D49=0,"",RES_hhdet_tes!D49/RES_hhdet_fec!D49)</f>
        <v>0.54173074253912556</v>
      </c>
      <c r="E49" s="124">
        <f>IF(RES_hhdet_tes!E49=0,"",RES_hhdet_tes!E49/RES_hhdet_fec!E49)</f>
        <v>0.53882960689985859</v>
      </c>
      <c r="F49" s="124">
        <f>IF(RES_hhdet_tes!F49=0,"",RES_hhdet_tes!F49/RES_hhdet_fec!F49)</f>
        <v>0.54373911564488187</v>
      </c>
      <c r="G49" s="124">
        <f>IF(RES_hhdet_tes!G49=0,"",RES_hhdet_tes!G49/RES_hhdet_fec!G49)</f>
        <v>0.54776442632147671</v>
      </c>
      <c r="H49" s="124">
        <f>IF(RES_hhdet_tes!H49=0,"",RES_hhdet_tes!H49/RES_hhdet_fec!H49)</f>
        <v>0.5512589989983816</v>
      </c>
      <c r="I49" s="124">
        <f>IF(RES_hhdet_tes!I49=0,"",RES_hhdet_tes!I49/RES_hhdet_fec!I49)</f>
        <v>0.55122551240853246</v>
      </c>
      <c r="J49" s="124">
        <f>IF(RES_hhdet_tes!J49=0,"",RES_hhdet_tes!J49/RES_hhdet_fec!J49)</f>
        <v>0.5558200041126915</v>
      </c>
      <c r="K49" s="124">
        <f>IF(RES_hhdet_tes!K49=0,"",RES_hhdet_tes!K49/RES_hhdet_fec!K49)</f>
        <v>0.55174702976382062</v>
      </c>
      <c r="L49" s="124">
        <f>IF(RES_hhdet_tes!L49=0,"",RES_hhdet_tes!L49/RES_hhdet_fec!L49)</f>
        <v>0.55748916375095336</v>
      </c>
      <c r="M49" s="124">
        <f>IF(RES_hhdet_tes!M49=0,"",RES_hhdet_tes!M49/RES_hhdet_fec!M49)</f>
        <v>0.57357995119613048</v>
      </c>
      <c r="N49" s="124">
        <f>IF(RES_hhdet_tes!N49=0,"",RES_hhdet_tes!N49/RES_hhdet_fec!N49)</f>
        <v>0.57990229220569489</v>
      </c>
      <c r="O49" s="124">
        <f>IF(RES_hhdet_tes!O49=0,"",RES_hhdet_tes!O49/RES_hhdet_fec!O49)</f>
        <v>0.59156328074051134</v>
      </c>
      <c r="P49" s="124">
        <f>IF(RES_hhdet_tes!P49=0,"",RES_hhdet_tes!P49/RES_hhdet_fec!P49)</f>
        <v>0.59864398296811538</v>
      </c>
      <c r="Q49" s="124">
        <f>IF(RES_hhdet_tes!Q49=0,"",RES_hhdet_tes!Q49/RES_hhdet_fec!Q49)</f>
        <v>0.61650711092052113</v>
      </c>
      <c r="R49" s="124">
        <f>IF(RES_hhdet_tes!R49=0,"",RES_hhdet_tes!R49/RES_hhdet_fec!R49)</f>
        <v>0.63778236243807851</v>
      </c>
      <c r="S49" s="124">
        <f>IF(RES_hhdet_tes!S49=0,"",RES_hhdet_tes!S49/RES_hhdet_fec!S49)</f>
        <v>0.6471138390795802</v>
      </c>
      <c r="T49" s="124">
        <f>IF(RES_hhdet_tes!T49=0,"",RES_hhdet_tes!T49/RES_hhdet_fec!T49)</f>
        <v>0.66392935241225304</v>
      </c>
      <c r="U49" s="124">
        <f>IF(RES_hhdet_tes!U49=0,"",RES_hhdet_tes!U49/RES_hhdet_fec!U49)</f>
        <v>0.68970195161718029</v>
      </c>
      <c r="V49" s="124">
        <f>IF(RES_hhdet_tes!V49=0,"",RES_hhdet_tes!V49/RES_hhdet_fec!V49)</f>
        <v>0.70720636307321882</v>
      </c>
      <c r="W49" s="124">
        <f>IF(RES_hhdet_tes!W49=0,"",RES_hhdet_tes!W49/RES_hhdet_fec!W49)</f>
        <v>0.71167069345238765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0.47822965812742291</v>
      </c>
      <c r="C50" s="111">
        <f>IF(RES_hhdet_tes!C50=0,"",RES_hhdet_tes!C50/RES_hhdet_fec!C50)</f>
        <v>0.47936921159752555</v>
      </c>
      <c r="D50" s="111">
        <f>IF(RES_hhdet_tes!D50=0,"",RES_hhdet_tes!D50/RES_hhdet_fec!D50)</f>
        <v>0.48055232364868827</v>
      </c>
      <c r="E50" s="111">
        <f>IF(RES_hhdet_tes!E50=0,"",RES_hhdet_tes!E50/RES_hhdet_fec!E50)</f>
        <v>0.48216409171386815</v>
      </c>
      <c r="F50" s="111">
        <f>IF(RES_hhdet_tes!F50=0,"",RES_hhdet_tes!F50/RES_hhdet_fec!F50)</f>
        <v>0.48292153091975282</v>
      </c>
      <c r="G50" s="111">
        <f>IF(RES_hhdet_tes!G50=0,"",RES_hhdet_tes!G50/RES_hhdet_fec!G50)</f>
        <v>0.48371732677554541</v>
      </c>
      <c r="H50" s="111">
        <f>IF(RES_hhdet_tes!H50=0,"",RES_hhdet_tes!H50/RES_hhdet_fec!H50)</f>
        <v>0.48532028052112147</v>
      </c>
      <c r="I50" s="111">
        <f>IF(RES_hhdet_tes!I50=0,"",RES_hhdet_tes!I50/RES_hhdet_fec!I50)</f>
        <v>0.48757593021979823</v>
      </c>
      <c r="J50" s="111">
        <f>IF(RES_hhdet_tes!J50=0,"",RES_hhdet_tes!J50/RES_hhdet_fec!J50)</f>
        <v>0.49085297630550762</v>
      </c>
      <c r="K50" s="111">
        <f>IF(RES_hhdet_tes!K50=0,"",RES_hhdet_tes!K50/RES_hhdet_fec!K50)</f>
        <v>0.49366946261002842</v>
      </c>
      <c r="L50" s="111">
        <f>IF(RES_hhdet_tes!L50=0,"",RES_hhdet_tes!L50/RES_hhdet_fec!L50)</f>
        <v>0.4990292754675601</v>
      </c>
      <c r="M50" s="111">
        <f>IF(RES_hhdet_tes!M50=0,"",RES_hhdet_tes!M50/RES_hhdet_fec!M50)</f>
        <v>0.50788877170704749</v>
      </c>
      <c r="N50" s="111">
        <f>IF(RES_hhdet_tes!N50=0,"",RES_hhdet_tes!N50/RES_hhdet_fec!N50)</f>
        <v>0.5225587791399704</v>
      </c>
      <c r="O50" s="111">
        <f>IF(RES_hhdet_tes!O50=0,"",RES_hhdet_tes!O50/RES_hhdet_fec!O50)</f>
        <v>0.5430475684634265</v>
      </c>
      <c r="P50" s="111">
        <f>IF(RES_hhdet_tes!P50=0,"",RES_hhdet_tes!P50/RES_hhdet_fec!P50)</f>
        <v>0.55004028541405958</v>
      </c>
      <c r="Q50" s="111">
        <f>IF(RES_hhdet_tes!Q50=0,"",RES_hhdet_tes!Q50/RES_hhdet_fec!Q50)</f>
        <v>0.56039096810419409</v>
      </c>
      <c r="R50" s="111">
        <f>IF(RES_hhdet_tes!R50=0,"",RES_hhdet_tes!R50/RES_hhdet_fec!R50)</f>
        <v>0.57468478026760039</v>
      </c>
      <c r="S50" s="111">
        <f>IF(RES_hhdet_tes!S50=0,"",RES_hhdet_tes!S50/RES_hhdet_fec!S50)</f>
        <v>0.59330006225478515</v>
      </c>
      <c r="T50" s="111">
        <f>IF(RES_hhdet_tes!T50=0,"",RES_hhdet_tes!T50/RES_hhdet_fec!T50)</f>
        <v>0.6162753887633029</v>
      </c>
      <c r="U50" s="111">
        <f>IF(RES_hhdet_tes!U50=0,"",RES_hhdet_tes!U50/RES_hhdet_fec!U50)</f>
        <v>0.64330364040368226</v>
      </c>
      <c r="V50" s="111">
        <f>IF(RES_hhdet_tes!V50=0,"",RES_hhdet_tes!V50/RES_hhdet_fec!V50)</f>
        <v>0.66845530621671367</v>
      </c>
      <c r="W50" s="111">
        <f>IF(RES_hhdet_tes!W50=0,"",RES_hhdet_tes!W50/RES_hhdet_fec!W50)</f>
        <v>0.67534415757393762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0.75193815520319829</v>
      </c>
      <c r="C51" s="111">
        <f>IF(RES_hhdet_tes!C51=0,"",RES_hhdet_tes!C51/RES_hhdet_fec!C51)</f>
        <v>0.76423533399898746</v>
      </c>
      <c r="D51" s="111">
        <f>IF(RES_hhdet_tes!D51=0,"",RES_hhdet_tes!D51/RES_hhdet_fec!D51)</f>
        <v>0.75594535204527025</v>
      </c>
      <c r="E51" s="111">
        <f>IF(RES_hhdet_tes!E51=0,"",RES_hhdet_tes!E51/RES_hhdet_fec!E51)</f>
        <v>0.78816763363996611</v>
      </c>
      <c r="F51" s="111">
        <f>IF(RES_hhdet_tes!F51=0,"",RES_hhdet_tes!F51/RES_hhdet_fec!F51)</f>
        <v>0.76777186083098636</v>
      </c>
      <c r="G51" s="111">
        <f>IF(RES_hhdet_tes!G51=0,"",RES_hhdet_tes!G51/RES_hhdet_fec!G51)</f>
        <v>0.76880633689210287</v>
      </c>
      <c r="H51" s="111">
        <f>IF(RES_hhdet_tes!H51=0,"",RES_hhdet_tes!H51/RES_hhdet_fec!H51)</f>
        <v>0.76864839470677593</v>
      </c>
      <c r="I51" s="111">
        <f>IF(RES_hhdet_tes!I51=0,"",RES_hhdet_tes!I51/RES_hhdet_fec!I51)</f>
        <v>0.77455900281907542</v>
      </c>
      <c r="J51" s="111">
        <f>IF(RES_hhdet_tes!J51=0,"",RES_hhdet_tes!J51/RES_hhdet_fec!J51)</f>
        <v>0.77358741484809923</v>
      </c>
      <c r="K51" s="111">
        <f>IF(RES_hhdet_tes!K51=0,"",RES_hhdet_tes!K51/RES_hhdet_fec!K51)</f>
        <v>0.78860583617071067</v>
      </c>
      <c r="L51" s="111">
        <f>IF(RES_hhdet_tes!L51=0,"",RES_hhdet_tes!L51/RES_hhdet_fec!L51)</f>
        <v>0.78892860723884772</v>
      </c>
      <c r="M51" s="111">
        <f>IF(RES_hhdet_tes!M51=0,"",RES_hhdet_tes!M51/RES_hhdet_fec!M51)</f>
        <v>0.7827110644375459</v>
      </c>
      <c r="N51" s="111">
        <f>IF(RES_hhdet_tes!N51=0,"",RES_hhdet_tes!N51/RES_hhdet_fec!N51)</f>
        <v>0.79626966519426634</v>
      </c>
      <c r="O51" s="111">
        <f>IF(RES_hhdet_tes!O51=0,"",RES_hhdet_tes!O51/RES_hhdet_fec!O51)</f>
        <v>0.81530628890565726</v>
      </c>
      <c r="P51" s="111">
        <f>IF(RES_hhdet_tes!P51=0,"",RES_hhdet_tes!P51/RES_hhdet_fec!P51)</f>
        <v>0.81255155696510206</v>
      </c>
      <c r="Q51" s="111">
        <f>IF(RES_hhdet_tes!Q51=0,"",RES_hhdet_tes!Q51/RES_hhdet_fec!Q51)</f>
        <v>0.79950869453769113</v>
      </c>
      <c r="R51" s="111">
        <f>IF(RES_hhdet_tes!R51=0,"",RES_hhdet_tes!R51/RES_hhdet_fec!R51)</f>
        <v>0.80727232237137736</v>
      </c>
      <c r="S51" s="111">
        <f>IF(RES_hhdet_tes!S51=0,"",RES_hhdet_tes!S51/RES_hhdet_fec!S51)</f>
        <v>0.83839932610140255</v>
      </c>
      <c r="T51" s="111">
        <f>IF(RES_hhdet_tes!T51=0,"",RES_hhdet_tes!T51/RES_hhdet_fec!T51)</f>
        <v>0.84911915133876414</v>
      </c>
      <c r="U51" s="111">
        <f>IF(RES_hhdet_tes!U51=0,"",RES_hhdet_tes!U51/RES_hhdet_fec!U51)</f>
        <v>0.8510889043507871</v>
      </c>
      <c r="V51" s="111">
        <f>IF(RES_hhdet_tes!V51=0,"",RES_hhdet_tes!V51/RES_hhdet_fec!V51)</f>
        <v>0.87350136753911922</v>
      </c>
      <c r="W51" s="111">
        <f>IF(RES_hhdet_tes!W51=0,"",RES_hhdet_tes!W51/RES_hhdet_fec!W51)</f>
        <v>0.85932952279018737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0.47822965812742291</v>
      </c>
      <c r="C52" s="112">
        <f>IF(RES_hhdet_tes!C52=0,"",RES_hhdet_tes!C52/RES_hhdet_fec!C52)</f>
        <v>0.48133460687840857</v>
      </c>
      <c r="D52" s="112">
        <f>IF(RES_hhdet_tes!D52=0,"",RES_hhdet_tes!D52/RES_hhdet_fec!D52)</f>
        <v>0.4841077380235031</v>
      </c>
      <c r="E52" s="112">
        <f>IF(RES_hhdet_tes!E52=0,"",RES_hhdet_tes!E52/RES_hhdet_fec!E52)</f>
        <v>0.49002224113346915</v>
      </c>
      <c r="F52" s="112">
        <f>IF(RES_hhdet_tes!F52=0,"",RES_hhdet_tes!F52/RES_hhdet_fec!F52)</f>
        <v>0.49048742748868096</v>
      </c>
      <c r="G52" s="112">
        <f>IF(RES_hhdet_tes!G52=0,"",RES_hhdet_tes!G52/RES_hhdet_fec!G52)</f>
        <v>0.49099082180142212</v>
      </c>
      <c r="H52" s="112">
        <f>IF(RES_hhdet_tes!H52=0,"",RES_hhdet_tes!H52/RES_hhdet_fec!H52)</f>
        <v>0.49213274842423149</v>
      </c>
      <c r="I52" s="112">
        <f>IF(RES_hhdet_tes!I52=0,"",RES_hhdet_tes!I52/RES_hhdet_fec!I52)</f>
        <v>0.49601710621874712</v>
      </c>
      <c r="J52" s="112">
        <f>IF(RES_hhdet_tes!J52=0,"",RES_hhdet_tes!J52/RES_hhdet_fec!J52)</f>
        <v>0.49819369422078691</v>
      </c>
      <c r="K52" s="112">
        <f>IF(RES_hhdet_tes!K52=0,"",RES_hhdet_tes!K52/RES_hhdet_fec!K52)</f>
        <v>0.50470076579888057</v>
      </c>
      <c r="L52" s="112">
        <f>IF(RES_hhdet_tes!L52=0,"",RES_hhdet_tes!L52/RES_hhdet_fec!L52)</f>
        <v>0.50734105687817277</v>
      </c>
      <c r="M52" s="112">
        <f>IF(RES_hhdet_tes!M52=0,"",RES_hhdet_tes!M52/RES_hhdet_fec!M52)</f>
        <v>0.50990702532143639</v>
      </c>
      <c r="N52" s="112">
        <f>IF(RES_hhdet_tes!N52=0,"",RES_hhdet_tes!N52/RES_hhdet_fec!N52)</f>
        <v>0.52813792004667948</v>
      </c>
      <c r="O52" s="112">
        <f>IF(RES_hhdet_tes!O52=0,"",RES_hhdet_tes!O52/RES_hhdet_fec!O52)</f>
        <v>0.54887699516364652</v>
      </c>
      <c r="P52" s="112">
        <f>IF(RES_hhdet_tes!P52=0,"",RES_hhdet_tes!P52/RES_hhdet_fec!P52)</f>
        <v>0.55425423314933886</v>
      </c>
      <c r="Q52" s="112">
        <f>IF(RES_hhdet_tes!Q52=0,"",RES_hhdet_tes!Q52/RES_hhdet_fec!Q52)</f>
        <v>0.5533110618943059</v>
      </c>
      <c r="R52" s="112">
        <f>IF(RES_hhdet_tes!R52=0,"",RES_hhdet_tes!R52/RES_hhdet_fec!R52)</f>
        <v>0.55684144525328616</v>
      </c>
      <c r="S52" s="112">
        <f>IF(RES_hhdet_tes!S52=0,"",RES_hhdet_tes!S52/RES_hhdet_fec!S52)</f>
        <v>0.60128755737431039</v>
      </c>
      <c r="T52" s="112">
        <f>IF(RES_hhdet_tes!T52=0,"",RES_hhdet_tes!T52/RES_hhdet_fec!T52)</f>
        <v>0.62481247437047627</v>
      </c>
      <c r="U52" s="112">
        <f>IF(RES_hhdet_tes!U52=0,"",RES_hhdet_tes!U52/RES_hhdet_fec!U52)</f>
        <v>0.63114902006318541</v>
      </c>
      <c r="V52" s="112">
        <f>IF(RES_hhdet_tes!V52=0,"",RES_hhdet_tes!V52/RES_hhdet_fec!V52)</f>
        <v>0.64489877261446593</v>
      </c>
      <c r="W52" s="112">
        <f>IF(RES_hhdet_tes!W52=0,"",RES_hhdet_tes!W52/RES_hhdet_fec!W52)</f>
        <v>0.64489877261446604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0.5945169901133085</v>
      </c>
      <c r="C54" s="112">
        <f>IF(RES_hhdet_tes!C54=0,"",RES_hhdet_tes!C54/RES_hhdet_fec!C54)</f>
        <v>0.5975975280757696</v>
      </c>
      <c r="D54" s="112">
        <f>IF(RES_hhdet_tes!D54=0,"",RES_hhdet_tes!D54/RES_hhdet_fec!D54)</f>
        <v>0.60106501441581084</v>
      </c>
      <c r="E54" s="112">
        <f>IF(RES_hhdet_tes!E54=0,"",RES_hhdet_tes!E54/RES_hhdet_fec!E54)</f>
        <v>0.60378709917625284</v>
      </c>
      <c r="F54" s="112">
        <f>IF(RES_hhdet_tes!F54=0,"",RES_hhdet_tes!F54/RES_hhdet_fec!F54)</f>
        <v>0.60767679382153283</v>
      </c>
      <c r="G54" s="112">
        <f>IF(RES_hhdet_tes!G54=0,"",RES_hhdet_tes!G54/RES_hhdet_fec!G54)</f>
        <v>0.61174628297634592</v>
      </c>
      <c r="H54" s="112">
        <f>IF(RES_hhdet_tes!H54=0,"",RES_hhdet_tes!H54/RES_hhdet_fec!H54)</f>
        <v>0.61746090043317214</v>
      </c>
      <c r="I54" s="112">
        <f>IF(RES_hhdet_tes!I54=0,"",RES_hhdet_tes!I54/RES_hhdet_fec!I54)</f>
        <v>0.62020561622029491</v>
      </c>
      <c r="J54" s="112">
        <f>IF(RES_hhdet_tes!J54=0,"",RES_hhdet_tes!J54/RES_hhdet_fec!J54)</f>
        <v>0.62065789508667168</v>
      </c>
      <c r="K54" s="112">
        <f>IF(RES_hhdet_tes!K54=0,"",RES_hhdet_tes!K54/RES_hhdet_fec!K54)</f>
        <v>0.62272242876899886</v>
      </c>
      <c r="L54" s="112">
        <f>IF(RES_hhdet_tes!L54=0,"",RES_hhdet_tes!L54/RES_hhdet_fec!L54)</f>
        <v>0.62591342503465008</v>
      </c>
      <c r="M54" s="112">
        <f>IF(RES_hhdet_tes!M54=0,"",RES_hhdet_tes!M54/RES_hhdet_fec!M54)</f>
        <v>0.62946233940734342</v>
      </c>
      <c r="N54" s="112">
        <f>IF(RES_hhdet_tes!N54=0,"",RES_hhdet_tes!N54/RES_hhdet_fec!N54)</f>
        <v>0.63357883615516009</v>
      </c>
      <c r="O54" s="112">
        <f>IF(RES_hhdet_tes!O54=0,"",RES_hhdet_tes!O54/RES_hhdet_fec!O54)</f>
        <v>0.63820300430183508</v>
      </c>
      <c r="P54" s="112">
        <f>IF(RES_hhdet_tes!P54=0,"",RES_hhdet_tes!P54/RES_hhdet_fec!P54)</f>
        <v>0.63975876077391591</v>
      </c>
      <c r="Q54" s="112">
        <f>IF(RES_hhdet_tes!Q54=0,"",RES_hhdet_tes!Q54/RES_hhdet_fec!Q54)</f>
        <v>0.64938543999972886</v>
      </c>
      <c r="R54" s="112">
        <f>IF(RES_hhdet_tes!R54=0,"",RES_hhdet_tes!R54/RES_hhdet_fec!R54)</f>
        <v>0.66087843418255066</v>
      </c>
      <c r="S54" s="112">
        <f>IF(RES_hhdet_tes!S54=0,"",RES_hhdet_tes!S54/RES_hhdet_fec!S54)</f>
        <v>0.67328389357055396</v>
      </c>
      <c r="T54" s="112">
        <f>IF(RES_hhdet_tes!T54=0,"",RES_hhdet_tes!T54/RES_hhdet_fec!T54)</f>
        <v>0.68556202348775852</v>
      </c>
      <c r="U54" s="112">
        <f>IF(RES_hhdet_tes!U54=0,"",RES_hhdet_tes!U54/RES_hhdet_fec!U54)</f>
        <v>0.69594992359752106</v>
      </c>
      <c r="V54" s="112">
        <f>IF(RES_hhdet_tes!V54=0,"",RES_hhdet_tes!V54/RES_hhdet_fec!V54)</f>
        <v>0.70583546785626761</v>
      </c>
      <c r="W54" s="112">
        <f>IF(RES_hhdet_tes!W54=0,"",RES_hhdet_tes!W54/RES_hhdet_fec!W54)</f>
        <v>0.71034299644321752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0.82900759008869451</v>
      </c>
      <c r="C55" s="113">
        <f>IF(RES_hhdet_tes!C55=0,"",RES_hhdet_tes!C55/RES_hhdet_fec!C55)</f>
        <v>0.83957870919224753</v>
      </c>
      <c r="D55" s="113">
        <f>IF(RES_hhdet_tes!D55=0,"",RES_hhdet_tes!D55/RES_hhdet_fec!D55)</f>
        <v>0.83438530260275812</v>
      </c>
      <c r="E55" s="113">
        <f>IF(RES_hhdet_tes!E55=0,"",RES_hhdet_tes!E55/RES_hhdet_fec!E55)</f>
        <v>0.85758520871145993</v>
      </c>
      <c r="F55" s="113">
        <f>IF(RES_hhdet_tes!F55=0,"",RES_hhdet_tes!F55/RES_hhdet_fec!F55)</f>
        <v>0.84405389635011729</v>
      </c>
      <c r="G55" s="113">
        <f>IF(RES_hhdet_tes!G55=0,"",RES_hhdet_tes!G55/RES_hhdet_fec!G55)</f>
        <v>0.84626601166974991</v>
      </c>
      <c r="H55" s="113">
        <f>IF(RES_hhdet_tes!H55=0,"",RES_hhdet_tes!H55/RES_hhdet_fec!H55)</f>
        <v>0.84765212331309192</v>
      </c>
      <c r="I55" s="113">
        <f>IF(RES_hhdet_tes!I55=0,"",RES_hhdet_tes!I55/RES_hhdet_fec!I55)</f>
        <v>0.85089031704179974</v>
      </c>
      <c r="J55" s="113">
        <f>IF(RES_hhdet_tes!J55=0,"",RES_hhdet_tes!J55/RES_hhdet_fec!J55)</f>
        <v>0.84926605424632107</v>
      </c>
      <c r="K55" s="113">
        <f>IF(RES_hhdet_tes!K55=0,"",RES_hhdet_tes!K55/RES_hhdet_fec!K55)</f>
        <v>0.85896046861225428</v>
      </c>
      <c r="L55" s="113">
        <f>IF(RES_hhdet_tes!L55=0,"",RES_hhdet_tes!L55/RES_hhdet_fec!L55)</f>
        <v>0.8597830479775711</v>
      </c>
      <c r="M55" s="113">
        <f>IF(RES_hhdet_tes!M55=0,"",RES_hhdet_tes!M55/RES_hhdet_fec!M55)</f>
        <v>0.85646545040196742</v>
      </c>
      <c r="N55" s="113">
        <f>IF(RES_hhdet_tes!N55=0,"",RES_hhdet_tes!N55/RES_hhdet_fec!N55)</f>
        <v>0.85895451477653983</v>
      </c>
      <c r="O55" s="113">
        <f>IF(RES_hhdet_tes!O55=0,"",RES_hhdet_tes!O55/RES_hhdet_fec!O55)</f>
        <v>0.86558071610510345</v>
      </c>
      <c r="P55" s="113">
        <f>IF(RES_hhdet_tes!P55=0,"",RES_hhdet_tes!P55/RES_hhdet_fec!P55)</f>
        <v>0.86201372554777189</v>
      </c>
      <c r="Q55" s="113">
        <f>IF(RES_hhdet_tes!Q55=0,"",RES_hhdet_tes!Q55/RES_hhdet_fec!Q55)</f>
        <v>0.860258241174091</v>
      </c>
      <c r="R55" s="113">
        <f>IF(RES_hhdet_tes!R55=0,"",RES_hhdet_tes!R55/RES_hhdet_fec!R55)</f>
        <v>0.870844152298347</v>
      </c>
      <c r="S55" s="113">
        <f>IF(RES_hhdet_tes!S55=0,"",RES_hhdet_tes!S55/RES_hhdet_fec!S55)</f>
        <v>0.87967942498735963</v>
      </c>
      <c r="T55" s="113">
        <f>IF(RES_hhdet_tes!T55=0,"",RES_hhdet_tes!T55/RES_hhdet_fec!T55)</f>
        <v>0.88264232912572915</v>
      </c>
      <c r="U55" s="113">
        <f>IF(RES_hhdet_tes!U55=0,"",RES_hhdet_tes!U55/RES_hhdet_fec!U55)</f>
        <v>0.88569521944053198</v>
      </c>
      <c r="V55" s="113">
        <f>IF(RES_hhdet_tes!V55=0,"",RES_hhdet_tes!V55/RES_hhdet_fec!V55)</f>
        <v>0.90162930856540657</v>
      </c>
      <c r="W55" s="113">
        <f>IF(RES_hhdet_tes!W55=0,"",RES_hhdet_tes!W55/RES_hhdet_fec!W55)</f>
        <v>0.8920659105332609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0.5945169901133085</v>
      </c>
      <c r="C56" s="111">
        <f>IF(RES_hhdet_tes!C56=0,"",RES_hhdet_tes!C56/RES_hhdet_fec!C56)</f>
        <v>0.59976499803524863</v>
      </c>
      <c r="D56" s="111">
        <f>IF(RES_hhdet_tes!D56=0,"",RES_hhdet_tes!D56/RES_hhdet_fec!D56)</f>
        <v>0.60420082628050398</v>
      </c>
      <c r="E56" s="111">
        <f>IF(RES_hhdet_tes!E56=0,"",RES_hhdet_tes!E56/RES_hhdet_fec!E56)</f>
        <v>0.60851960083277123</v>
      </c>
      <c r="F56" s="111">
        <f>IF(RES_hhdet_tes!F56=0,"",RES_hhdet_tes!F56/RES_hhdet_fec!F56)</f>
        <v>0.61177172756492315</v>
      </c>
      <c r="G56" s="111">
        <f>IF(RES_hhdet_tes!G56=0,"",RES_hhdet_tes!G56/RES_hhdet_fec!G56)</f>
        <v>0.6148912470243334</v>
      </c>
      <c r="H56" s="111">
        <f>IF(RES_hhdet_tes!H56=0,"",RES_hhdet_tes!H56/RES_hhdet_fec!H56)</f>
        <v>0.61875578232484119</v>
      </c>
      <c r="I56" s="111">
        <f>IF(RES_hhdet_tes!I56=0,"",RES_hhdet_tes!I56/RES_hhdet_fec!I56)</f>
        <v>0.62046821050498691</v>
      </c>
      <c r="J56" s="111">
        <f>IF(RES_hhdet_tes!J56=0,"",RES_hhdet_tes!J56/RES_hhdet_fec!J56)</f>
        <v>0.62090360831800018</v>
      </c>
      <c r="K56" s="111">
        <f>IF(RES_hhdet_tes!K56=0,"",RES_hhdet_tes!K56/RES_hhdet_fec!K56)</f>
        <v>0.6244560321586361</v>
      </c>
      <c r="L56" s="111">
        <f>IF(RES_hhdet_tes!L56=0,"",RES_hhdet_tes!L56/RES_hhdet_fec!L56)</f>
        <v>0.62813997188402371</v>
      </c>
      <c r="M56" s="111">
        <f>IF(RES_hhdet_tes!M56=0,"",RES_hhdet_tes!M56/RES_hhdet_fec!M56)</f>
        <v>0.63248761223677474</v>
      </c>
      <c r="N56" s="111">
        <f>IF(RES_hhdet_tes!N56=0,"",RES_hhdet_tes!N56/RES_hhdet_fec!N56)</f>
        <v>0.63559002306728141</v>
      </c>
      <c r="O56" s="111">
        <f>IF(RES_hhdet_tes!O56=0,"",RES_hhdet_tes!O56/RES_hhdet_fec!O56)</f>
        <v>0.63960285532016103</v>
      </c>
      <c r="P56" s="111">
        <f>IF(RES_hhdet_tes!P56=0,"",RES_hhdet_tes!P56/RES_hhdet_fec!P56)</f>
        <v>0.6418174667835238</v>
      </c>
      <c r="Q56" s="111">
        <f>IF(RES_hhdet_tes!Q56=0,"",RES_hhdet_tes!Q56/RES_hhdet_fec!Q56)</f>
        <v>0.65661345729014831</v>
      </c>
      <c r="R56" s="111">
        <f>IF(RES_hhdet_tes!R56=0,"",RES_hhdet_tes!R56/RES_hhdet_fec!R56)</f>
        <v>0.66873295806069277</v>
      </c>
      <c r="S56" s="111">
        <f>IF(RES_hhdet_tes!S56=0,"",RES_hhdet_tes!S56/RES_hhdet_fec!S56)</f>
        <v>0.67980922127058274</v>
      </c>
      <c r="T56" s="111">
        <f>IF(RES_hhdet_tes!T56=0,"",RES_hhdet_tes!T56/RES_hhdet_fec!T56)</f>
        <v>0.68979751773845621</v>
      </c>
      <c r="U56" s="111">
        <f>IF(RES_hhdet_tes!U56=0,"",RES_hhdet_tes!U56/RES_hhdet_fec!U56)</f>
        <v>0.69864223181315277</v>
      </c>
      <c r="V56" s="111">
        <f>IF(RES_hhdet_tes!V56=0,"",RES_hhdet_tes!V56/RES_hhdet_fec!V56)</f>
        <v>0.70585563352063196</v>
      </c>
      <c r="W56" s="111">
        <f>IF(RES_hhdet_tes!W56=0,"",RES_hhdet_tes!W56/RES_hhdet_fec!W56)</f>
        <v>0.70975503892377656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0.68989759552856444</v>
      </c>
      <c r="C58" s="124">
        <f>IF(RES_hhdet_tes!C58=0,"",RES_hhdet_tes!C58/RES_hhdet_fec!C58)</f>
        <v>0.67588908334371034</v>
      </c>
      <c r="D58" s="124">
        <f>IF(RES_hhdet_tes!D58=0,"",RES_hhdet_tes!D58/RES_hhdet_fec!D58)</f>
        <v>0.68656611833290959</v>
      </c>
      <c r="E58" s="124">
        <f>IF(RES_hhdet_tes!E58=0,"",RES_hhdet_tes!E58/RES_hhdet_fec!E58)</f>
        <v>0.66737905030440992</v>
      </c>
      <c r="F58" s="124">
        <f>IF(RES_hhdet_tes!F58=0,"",RES_hhdet_tes!F58/RES_hhdet_fec!F58)</f>
        <v>0.6779365625356607</v>
      </c>
      <c r="G58" s="124">
        <f>IF(RES_hhdet_tes!G58=0,"",RES_hhdet_tes!G58/RES_hhdet_fec!G58)</f>
        <v>0.67928558535784944</v>
      </c>
      <c r="H58" s="124">
        <f>IF(RES_hhdet_tes!H58=0,"",RES_hhdet_tes!H58/RES_hhdet_fec!H58)</f>
        <v>0.68244417154631865</v>
      </c>
      <c r="I58" s="124">
        <f>IF(RES_hhdet_tes!I58=0,"",RES_hhdet_tes!I58/RES_hhdet_fec!I58)</f>
        <v>0.6752974533634466</v>
      </c>
      <c r="J58" s="124">
        <f>IF(RES_hhdet_tes!J58=0,"",RES_hhdet_tes!J58/RES_hhdet_fec!J58)</f>
        <v>0.6808956987527639</v>
      </c>
      <c r="K58" s="124">
        <f>IF(RES_hhdet_tes!K58=0,"",RES_hhdet_tes!K58/RES_hhdet_fec!K58)</f>
        <v>0.66739762321444307</v>
      </c>
      <c r="L58" s="124">
        <f>IF(RES_hhdet_tes!L58=0,"",RES_hhdet_tes!L58/RES_hhdet_fec!L58)</f>
        <v>0.67239831626107094</v>
      </c>
      <c r="M58" s="124">
        <f>IF(RES_hhdet_tes!M58=0,"",RES_hhdet_tes!M58/RES_hhdet_fec!M58)</f>
        <v>0.677710209653274</v>
      </c>
      <c r="N58" s="124">
        <f>IF(RES_hhdet_tes!N58=0,"",RES_hhdet_tes!N58/RES_hhdet_fec!N58)</f>
        <v>0.68268320654707992</v>
      </c>
      <c r="O58" s="124">
        <f>IF(RES_hhdet_tes!O58=0,"",RES_hhdet_tes!O58/RES_hhdet_fec!O58)</f>
        <v>0.68447174212627115</v>
      </c>
      <c r="P58" s="124">
        <f>IF(RES_hhdet_tes!P58=0,"",RES_hhdet_tes!P58/RES_hhdet_fec!P58)</f>
        <v>0.68877457500547556</v>
      </c>
      <c r="Q58" s="124">
        <f>IF(RES_hhdet_tes!Q58=0,"",RES_hhdet_tes!Q58/RES_hhdet_fec!Q58)</f>
        <v>0.6916132987268202</v>
      </c>
      <c r="R58" s="124">
        <f>IF(RES_hhdet_tes!R58=0,"",RES_hhdet_tes!R58/RES_hhdet_fec!R58)</f>
        <v>0.69271222412983913</v>
      </c>
      <c r="S58" s="124">
        <f>IF(RES_hhdet_tes!S58=0,"",RES_hhdet_tes!S58/RES_hhdet_fec!S58)</f>
        <v>0.70040139793299738</v>
      </c>
      <c r="T58" s="124">
        <f>IF(RES_hhdet_tes!T58=0,"",RES_hhdet_tes!T58/RES_hhdet_fec!T58)</f>
        <v>0.70935110193121675</v>
      </c>
      <c r="U58" s="124">
        <f>IF(RES_hhdet_tes!U58=0,"",RES_hhdet_tes!U58/RES_hhdet_fec!U58)</f>
        <v>0.7124647195983459</v>
      </c>
      <c r="V58" s="124">
        <f>IF(RES_hhdet_tes!V58=0,"",RES_hhdet_tes!V58/RES_hhdet_fec!V58)</f>
        <v>0.71929567526018001</v>
      </c>
      <c r="W58" s="124">
        <f>IF(RES_hhdet_tes!W58=0,"",RES_hhdet_tes!W58/RES_hhdet_fec!W58)</f>
        <v>0.72824372426331896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0.58225269712956229</v>
      </c>
      <c r="C59" s="111">
        <f>IF(RES_hhdet_tes!C59=0,"",RES_hhdet_tes!C59/RES_hhdet_fec!C59)</f>
        <v>0.58370172755891003</v>
      </c>
      <c r="D59" s="111">
        <f>IF(RES_hhdet_tes!D59=0,"",RES_hhdet_tes!D59/RES_hhdet_fec!D59)</f>
        <v>0.58496335766058083</v>
      </c>
      <c r="E59" s="111">
        <f>IF(RES_hhdet_tes!E59=0,"",RES_hhdet_tes!E59/RES_hhdet_fec!E59)</f>
        <v>0.58608992380134661</v>
      </c>
      <c r="F59" s="111">
        <f>IF(RES_hhdet_tes!F59=0,"",RES_hhdet_tes!F59/RES_hhdet_fec!F59)</f>
        <v>0.58713373484513909</v>
      </c>
      <c r="G59" s="111">
        <f>IF(RES_hhdet_tes!G59=0,"",RES_hhdet_tes!G59/RES_hhdet_fec!G59)</f>
        <v>0.58815617381458407</v>
      </c>
      <c r="H59" s="111">
        <f>IF(RES_hhdet_tes!H59=0,"",RES_hhdet_tes!H59/RES_hhdet_fec!H59)</f>
        <v>0.58951457648943117</v>
      </c>
      <c r="I59" s="111">
        <f>IF(RES_hhdet_tes!I59=0,"",RES_hhdet_tes!I59/RES_hhdet_fec!I59)</f>
        <v>0.5901872311335622</v>
      </c>
      <c r="J59" s="111">
        <f>IF(RES_hhdet_tes!J59=0,"",RES_hhdet_tes!J59/RES_hhdet_fec!J59)</f>
        <v>0.59051879455683076</v>
      </c>
      <c r="K59" s="111">
        <f>IF(RES_hhdet_tes!K59=0,"",RES_hhdet_tes!K59/RES_hhdet_fec!K59)</f>
        <v>0.59120899810175753</v>
      </c>
      <c r="L59" s="111">
        <f>IF(RES_hhdet_tes!L59=0,"",RES_hhdet_tes!L59/RES_hhdet_fec!L59)</f>
        <v>0.59199972676858603</v>
      </c>
      <c r="M59" s="111">
        <f>IF(RES_hhdet_tes!M59=0,"",RES_hhdet_tes!M59/RES_hhdet_fec!M59)</f>
        <v>0.59266963076944823</v>
      </c>
      <c r="N59" s="111">
        <f>IF(RES_hhdet_tes!N59=0,"",RES_hhdet_tes!N59/RES_hhdet_fec!N59)</f>
        <v>0.59316891932008964</v>
      </c>
      <c r="O59" s="111">
        <f>IF(RES_hhdet_tes!O59=0,"",RES_hhdet_tes!O59/RES_hhdet_fec!O59)</f>
        <v>0.59359773373745928</v>
      </c>
      <c r="P59" s="111">
        <f>IF(RES_hhdet_tes!P59=0,"",RES_hhdet_tes!P59/RES_hhdet_fec!P59)</f>
        <v>0.59367136691052536</v>
      </c>
      <c r="Q59" s="111">
        <f>IF(RES_hhdet_tes!Q59=0,"",RES_hhdet_tes!Q59/RES_hhdet_fec!Q59)</f>
        <v>0.59378848234157067</v>
      </c>
      <c r="R59" s="111">
        <f>IF(RES_hhdet_tes!R59=0,"",RES_hhdet_tes!R59/RES_hhdet_fec!R59)</f>
        <v>0.5942066727976002</v>
      </c>
      <c r="S59" s="111">
        <f>IF(RES_hhdet_tes!S59=0,"",RES_hhdet_tes!S59/RES_hhdet_fec!S59)</f>
        <v>0.59504712052199071</v>
      </c>
      <c r="T59" s="111">
        <f>IF(RES_hhdet_tes!T59=0,"",RES_hhdet_tes!T59/RES_hhdet_fec!T59)</f>
        <v>0.59613688427920053</v>
      </c>
      <c r="U59" s="111">
        <f>IF(RES_hhdet_tes!U59=0,"",RES_hhdet_tes!U59/RES_hhdet_fec!U59)</f>
        <v>0.59727010269807967</v>
      </c>
      <c r="V59" s="111">
        <f>IF(RES_hhdet_tes!V59=0,"",RES_hhdet_tes!V59/RES_hhdet_fec!V59)</f>
        <v>0.59851544693490344</v>
      </c>
      <c r="W59" s="111">
        <f>IF(RES_hhdet_tes!W59=0,"",RES_hhdet_tes!W59/RES_hhdet_fec!W59)</f>
        <v>0.59992093807689406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0.736579414975295</v>
      </c>
      <c r="C60" s="45">
        <f>IF(RES_hhdet_tes!C60=0,"",RES_hhdet_tes!C60/RES_hhdet_fec!C60)</f>
        <v>0.7381622815837432</v>
      </c>
      <c r="D60" s="45">
        <f>IF(RES_hhdet_tes!D60=0,"",RES_hhdet_tes!D60/RES_hhdet_fec!D60)</f>
        <v>0.74020468564230846</v>
      </c>
      <c r="E60" s="45">
        <f>IF(RES_hhdet_tes!E60=0,"",RES_hhdet_tes!E60/RES_hhdet_fec!E60)</f>
        <v>0.74226968143533512</v>
      </c>
      <c r="F60" s="45">
        <f>IF(RES_hhdet_tes!F60=0,"",RES_hhdet_tes!F60/RES_hhdet_fec!F60)</f>
        <v>0.74497741980251475</v>
      </c>
      <c r="G60" s="45">
        <f>IF(RES_hhdet_tes!G60=0,"",RES_hhdet_tes!G60/RES_hhdet_fec!G60)</f>
        <v>0.74804947376393671</v>
      </c>
      <c r="H60" s="45">
        <f>IF(RES_hhdet_tes!H60=0,"",RES_hhdet_tes!H60/RES_hhdet_fec!H60)</f>
        <v>0.75246082119251811</v>
      </c>
      <c r="I60" s="45">
        <f>IF(RES_hhdet_tes!I60=0,"",RES_hhdet_tes!I60/RES_hhdet_fec!I60)</f>
        <v>0.75476977218848917</v>
      </c>
      <c r="J60" s="45">
        <f>IF(RES_hhdet_tes!J60=0,"",RES_hhdet_tes!J60/RES_hhdet_fec!J60)</f>
        <v>0.75532324576216525</v>
      </c>
      <c r="K60" s="45">
        <f>IF(RES_hhdet_tes!K60=0,"",RES_hhdet_tes!K60/RES_hhdet_fec!K60)</f>
        <v>0.75679432977306671</v>
      </c>
      <c r="L60" s="45">
        <f>IF(RES_hhdet_tes!L60=0,"",RES_hhdet_tes!L60/RES_hhdet_fec!L60)</f>
        <v>0.75894329506860825</v>
      </c>
      <c r="M60" s="45">
        <f>IF(RES_hhdet_tes!M60=0,"",RES_hhdet_tes!M60/RES_hhdet_fec!M60)</f>
        <v>0.76159779983426756</v>
      </c>
      <c r="N60" s="45">
        <f>IF(RES_hhdet_tes!N60=0,"",RES_hhdet_tes!N60/RES_hhdet_fec!N60)</f>
        <v>0.7650429606455218</v>
      </c>
      <c r="O60" s="45">
        <f>IF(RES_hhdet_tes!O60=0,"",RES_hhdet_tes!O60/RES_hhdet_fec!O60)</f>
        <v>0.76881007745150431</v>
      </c>
      <c r="P60" s="45">
        <f>IF(RES_hhdet_tes!P60=0,"",RES_hhdet_tes!P60/RES_hhdet_fec!P60)</f>
        <v>0.76968671125566901</v>
      </c>
      <c r="Q60" s="45">
        <f>IF(RES_hhdet_tes!Q60=0,"",RES_hhdet_tes!Q60/RES_hhdet_fec!Q60)</f>
        <v>0.77289088172616638</v>
      </c>
      <c r="R60" s="45">
        <f>IF(RES_hhdet_tes!R60=0,"",RES_hhdet_tes!R60/RES_hhdet_fec!R60)</f>
        <v>0.77773623827824556</v>
      </c>
      <c r="S60" s="45">
        <f>IF(RES_hhdet_tes!S60=0,"",RES_hhdet_tes!S60/RES_hhdet_fec!S60)</f>
        <v>0.7859942625091717</v>
      </c>
      <c r="T60" s="45">
        <f>IF(RES_hhdet_tes!T60=0,"",RES_hhdet_tes!T60/RES_hhdet_fec!T60)</f>
        <v>0.7952709610420311</v>
      </c>
      <c r="U60" s="45">
        <f>IF(RES_hhdet_tes!U60=0,"",RES_hhdet_tes!U60/RES_hhdet_fec!U60)</f>
        <v>0.8048647650223798</v>
      </c>
      <c r="V60" s="45">
        <f>IF(RES_hhdet_tes!V60=0,"",RES_hhdet_tes!V60/RES_hhdet_fec!V60)</f>
        <v>0.81641831390130404</v>
      </c>
      <c r="W60" s="45">
        <f>IF(RES_hhdet_tes!W60=0,"",RES_hhdet_tes!W60/RES_hhdet_fec!W60)</f>
        <v>0.82606920105211823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0.49926314873727001</v>
      </c>
      <c r="C62" s="119">
        <f>IF(RES_hhdet_tes!C62=0,"",RES_hhdet_tes!C62/RES_hhdet_fec!C62)</f>
        <v>0.50122750578395103</v>
      </c>
      <c r="D62" s="119">
        <f>IF(RES_hhdet_tes!D62=0,"",RES_hhdet_tes!D62/RES_hhdet_fec!D62)</f>
        <v>0.50798822902549501</v>
      </c>
      <c r="E62" s="119">
        <f>IF(RES_hhdet_tes!E62=0,"",RES_hhdet_tes!E62/RES_hhdet_fec!E62)</f>
        <v>0.52064148503308838</v>
      </c>
      <c r="F62" s="119">
        <f>IF(RES_hhdet_tes!F62=0,"",RES_hhdet_tes!F62/RES_hhdet_fec!F62)</f>
        <v>0.52366420907065314</v>
      </c>
      <c r="G62" s="119">
        <f>IF(RES_hhdet_tes!G62=0,"",RES_hhdet_tes!G62/RES_hhdet_fec!G62)</f>
        <v>0.53486371302378066</v>
      </c>
      <c r="H62" s="119">
        <f>IF(RES_hhdet_tes!H62=0,"",RES_hhdet_tes!H62/RES_hhdet_fec!H62)</f>
        <v>0.55320300523482457</v>
      </c>
      <c r="I62" s="119">
        <f>IF(RES_hhdet_tes!I62=0,"",RES_hhdet_tes!I62/RES_hhdet_fec!I62)</f>
        <v>0.57065764781666972</v>
      </c>
      <c r="J62" s="119">
        <f>IF(RES_hhdet_tes!J62=0,"",RES_hhdet_tes!J62/RES_hhdet_fec!J62)</f>
        <v>0.58162440598071918</v>
      </c>
      <c r="K62" s="119">
        <f>IF(RES_hhdet_tes!K62=0,"",RES_hhdet_tes!K62/RES_hhdet_fec!K62)</f>
        <v>0.59058472921585381</v>
      </c>
      <c r="L62" s="119">
        <f>IF(RES_hhdet_tes!L62=0,"",RES_hhdet_tes!L62/RES_hhdet_fec!L62)</f>
        <v>0.60611547519736053</v>
      </c>
      <c r="M62" s="119">
        <f>IF(RES_hhdet_tes!M62=0,"",RES_hhdet_tes!M62/RES_hhdet_fec!M62)</f>
        <v>0.62895654969223991</v>
      </c>
      <c r="N62" s="119">
        <f>IF(RES_hhdet_tes!N62=0,"",RES_hhdet_tes!N62/RES_hhdet_fec!N62)</f>
        <v>0.64563591407738463</v>
      </c>
      <c r="O62" s="119">
        <f>IF(RES_hhdet_tes!O62=0,"",RES_hhdet_tes!O62/RES_hhdet_fec!O62)</f>
        <v>0.65214423055962989</v>
      </c>
      <c r="P62" s="119">
        <f>IF(RES_hhdet_tes!P62=0,"",RES_hhdet_tes!P62/RES_hhdet_fec!P62)</f>
        <v>0.64986869036861827</v>
      </c>
      <c r="Q62" s="119">
        <f>IF(RES_hhdet_tes!Q62=0,"",RES_hhdet_tes!Q62/RES_hhdet_fec!Q62)</f>
        <v>0.67048489527659982</v>
      </c>
      <c r="R62" s="119">
        <f>IF(RES_hhdet_tes!R62=0,"",RES_hhdet_tes!R62/RES_hhdet_fec!R62)</f>
        <v>0.67157855848374381</v>
      </c>
      <c r="S62" s="119">
        <f>IF(RES_hhdet_tes!S62=0,"",RES_hhdet_tes!S62/RES_hhdet_fec!S62)</f>
        <v>0.6943493101001339</v>
      </c>
      <c r="T62" s="119">
        <f>IF(RES_hhdet_tes!T62=0,"",RES_hhdet_tes!T62/RES_hhdet_fec!T62)</f>
        <v>0.71583046649132409</v>
      </c>
      <c r="U62" s="119">
        <f>IF(RES_hhdet_tes!U62=0,"",RES_hhdet_tes!U62/RES_hhdet_fec!U62)</f>
        <v>0.73763085381037552</v>
      </c>
      <c r="V62" s="119">
        <f>IF(RES_hhdet_tes!V62=0,"",RES_hhdet_tes!V62/RES_hhdet_fec!V62)</f>
        <v>0.75169380635509975</v>
      </c>
      <c r="W62" s="119">
        <f>IF(RES_hhdet_tes!W62=0,"",RES_hhdet_tes!W62/RES_hhdet_fec!W62)</f>
        <v>0.76911623984056554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0.47739463646641872</v>
      </c>
      <c r="C63" s="124">
        <f>IF(RES_hhdet_tes!C63=0,"",RES_hhdet_tes!C63/RES_hhdet_fec!C63)</f>
        <v>0.48232797821644519</v>
      </c>
      <c r="D63" s="124">
        <f>IF(RES_hhdet_tes!D63=0,"",RES_hhdet_tes!D63/RES_hhdet_fec!D63)</f>
        <v>0.48947244553856945</v>
      </c>
      <c r="E63" s="124">
        <f>IF(RES_hhdet_tes!E63=0,"",RES_hhdet_tes!E63/RES_hhdet_fec!E63)</f>
        <v>0.49745040167522458</v>
      </c>
      <c r="F63" s="124">
        <f>IF(RES_hhdet_tes!F63=0,"",RES_hhdet_tes!F63/RES_hhdet_fec!F63)</f>
        <v>0.50707093874343168</v>
      </c>
      <c r="G63" s="124">
        <f>IF(RES_hhdet_tes!G63=0,"",RES_hhdet_tes!G63/RES_hhdet_fec!G63)</f>
        <v>0.51719406385670808</v>
      </c>
      <c r="H63" s="124">
        <f>IF(RES_hhdet_tes!H63=0,"",RES_hhdet_tes!H63/RES_hhdet_fec!H63)</f>
        <v>0.52790509961968235</v>
      </c>
      <c r="I63" s="124">
        <f>IF(RES_hhdet_tes!I63=0,"",RES_hhdet_tes!I63/RES_hhdet_fec!I63)</f>
        <v>0.53863373638861445</v>
      </c>
      <c r="J63" s="124">
        <f>IF(RES_hhdet_tes!J63=0,"",RES_hhdet_tes!J63/RES_hhdet_fec!J63)</f>
        <v>0.55119920798782274</v>
      </c>
      <c r="K63" s="124">
        <f>IF(RES_hhdet_tes!K63=0,"",RES_hhdet_tes!K63/RES_hhdet_fec!K63)</f>
        <v>0.5627985059576982</v>
      </c>
      <c r="L63" s="124">
        <f>IF(RES_hhdet_tes!L63=0,"",RES_hhdet_tes!L63/RES_hhdet_fec!L63)</f>
        <v>0.57480856426903426</v>
      </c>
      <c r="M63" s="124">
        <f>IF(RES_hhdet_tes!M63=0,"",RES_hhdet_tes!M63/RES_hhdet_fec!M63)</f>
        <v>0.58767858794164163</v>
      </c>
      <c r="N63" s="124">
        <f>IF(RES_hhdet_tes!N63=0,"",RES_hhdet_tes!N63/RES_hhdet_fec!N63)</f>
        <v>0.60324010626057634</v>
      </c>
      <c r="O63" s="124">
        <f>IF(RES_hhdet_tes!O63=0,"",RES_hhdet_tes!O63/RES_hhdet_fec!O63)</f>
        <v>0.61885713587980151</v>
      </c>
      <c r="P63" s="124">
        <f>IF(RES_hhdet_tes!P63=0,"",RES_hhdet_tes!P63/RES_hhdet_fec!P63)</f>
        <v>0.62229405691485429</v>
      </c>
      <c r="Q63" s="124">
        <f>IF(RES_hhdet_tes!Q63=0,"",RES_hhdet_tes!Q63/RES_hhdet_fec!Q63)</f>
        <v>0.62802491398690607</v>
      </c>
      <c r="R63" s="124">
        <f>IF(RES_hhdet_tes!R63=0,"",RES_hhdet_tes!R63/RES_hhdet_fec!R63)</f>
        <v>0.63812655661251172</v>
      </c>
      <c r="S63" s="124">
        <f>IF(RES_hhdet_tes!S63=0,"",RES_hhdet_tes!S63/RES_hhdet_fec!S63)</f>
        <v>0.65189119933532691</v>
      </c>
      <c r="T63" s="124">
        <f>IF(RES_hhdet_tes!T63=0,"",RES_hhdet_tes!T63/RES_hhdet_fec!T63)</f>
        <v>0.6662176671997514</v>
      </c>
      <c r="U63" s="124">
        <f>IF(RES_hhdet_tes!U63=0,"",RES_hhdet_tes!U63/RES_hhdet_fec!U63)</f>
        <v>0.68016760067050641</v>
      </c>
      <c r="V63" s="124">
        <f>IF(RES_hhdet_tes!V63=0,"",RES_hhdet_tes!V63/RES_hhdet_fec!V63)</f>
        <v>0.69336329263791674</v>
      </c>
      <c r="W63" s="124">
        <f>IF(RES_hhdet_tes!W63=0,"",RES_hhdet_tes!W63/RES_hhdet_fec!W63)</f>
        <v>0.70563165721055143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0.47140669230986454</v>
      </c>
      <c r="C64" s="111">
        <f>IF(RES_hhdet_tes!C64=0,"",RES_hhdet_tes!C64/RES_hhdet_fec!C64)</f>
        <v>0.47638146787350871</v>
      </c>
      <c r="D64" s="111">
        <f>IF(RES_hhdet_tes!D64=0,"",RES_hhdet_tes!D64/RES_hhdet_fec!D64)</f>
        <v>0.48351331686692423</v>
      </c>
      <c r="E64" s="111">
        <f>IF(RES_hhdet_tes!E64=0,"",RES_hhdet_tes!E64/RES_hhdet_fec!E64)</f>
        <v>0.49183313047203342</v>
      </c>
      <c r="F64" s="111">
        <f>IF(RES_hhdet_tes!F64=0,"",RES_hhdet_tes!F64/RES_hhdet_fec!F64)</f>
        <v>0.50121244911568053</v>
      </c>
      <c r="G64" s="111">
        <f>IF(RES_hhdet_tes!G64=0,"",RES_hhdet_tes!G64/RES_hhdet_fec!G64)</f>
        <v>0.51146841255967168</v>
      </c>
      <c r="H64" s="111">
        <f>IF(RES_hhdet_tes!H64=0,"",RES_hhdet_tes!H64/RES_hhdet_fec!H64)</f>
        <v>0.52240276145005748</v>
      </c>
      <c r="I64" s="111">
        <f>IF(RES_hhdet_tes!I64=0,"",RES_hhdet_tes!I64/RES_hhdet_fec!I64)</f>
        <v>0.53333850905184288</v>
      </c>
      <c r="J64" s="111">
        <f>IF(RES_hhdet_tes!J64=0,"",RES_hhdet_tes!J64/RES_hhdet_fec!J64)</f>
        <v>0.54598981088833964</v>
      </c>
      <c r="K64" s="111">
        <f>IF(RES_hhdet_tes!K64=0,"",RES_hhdet_tes!K64/RES_hhdet_fec!K64)</f>
        <v>0.55767058338805064</v>
      </c>
      <c r="L64" s="111">
        <f>IF(RES_hhdet_tes!L64=0,"",RES_hhdet_tes!L64/RES_hhdet_fec!L64)</f>
        <v>0.56990517415858488</v>
      </c>
      <c r="M64" s="111">
        <f>IF(RES_hhdet_tes!M64=0,"",RES_hhdet_tes!M64/RES_hhdet_fec!M64)</f>
        <v>0.5828718429606411</v>
      </c>
      <c r="N64" s="111">
        <f>IF(RES_hhdet_tes!N64=0,"",RES_hhdet_tes!N64/RES_hhdet_fec!N64)</f>
        <v>0.59855984049395072</v>
      </c>
      <c r="O64" s="111">
        <f>IF(RES_hhdet_tes!O64=0,"",RES_hhdet_tes!O64/RES_hhdet_fec!O64)</f>
        <v>0.61430171786959253</v>
      </c>
      <c r="P64" s="111">
        <f>IF(RES_hhdet_tes!P64=0,"",RES_hhdet_tes!P64/RES_hhdet_fec!P64)</f>
        <v>0.61778095331325189</v>
      </c>
      <c r="Q64" s="111">
        <f>IF(RES_hhdet_tes!Q64=0,"",RES_hhdet_tes!Q64/RES_hhdet_fec!Q64)</f>
        <v>0.62354626077633102</v>
      </c>
      <c r="R64" s="111">
        <f>IF(RES_hhdet_tes!R64=0,"",RES_hhdet_tes!R64/RES_hhdet_fec!R64)</f>
        <v>0.63366635670018157</v>
      </c>
      <c r="S64" s="111">
        <f>IF(RES_hhdet_tes!S64=0,"",RES_hhdet_tes!S64/RES_hhdet_fec!S64)</f>
        <v>0.64756458368549208</v>
      </c>
      <c r="T64" s="111">
        <f>IF(RES_hhdet_tes!T64=0,"",RES_hhdet_tes!T64/RES_hhdet_fec!T64)</f>
        <v>0.66199035565375264</v>
      </c>
      <c r="U64" s="111">
        <f>IF(RES_hhdet_tes!U64=0,"",RES_hhdet_tes!U64/RES_hhdet_fec!U64)</f>
        <v>0.67601193315983843</v>
      </c>
      <c r="V64" s="111">
        <f>IF(RES_hhdet_tes!V64=0,"",RES_hhdet_tes!V64/RES_hhdet_fec!V64)</f>
        <v>0.68930284424005106</v>
      </c>
      <c r="W64" s="111">
        <f>IF(RES_hhdet_tes!W64=0,"",RES_hhdet_tes!W64/RES_hhdet_fec!W64)</f>
        <v>0.70167183245836684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1.7302502216747646</v>
      </c>
      <c r="C66" s="124">
        <f>IF(RES_hhdet_tes!C66=0,"",RES_hhdet_tes!C66/RES_hhdet_fec!C66)</f>
        <v>1.8277141632619929</v>
      </c>
      <c r="D66" s="124">
        <f>IF(RES_hhdet_tes!D66=0,"",RES_hhdet_tes!D66/RES_hhdet_fec!D66)</f>
        <v>1.9294501042512953</v>
      </c>
      <c r="E66" s="124">
        <f>IF(RES_hhdet_tes!E66=0,"",RES_hhdet_tes!E66/RES_hhdet_fec!E66)</f>
        <v>2.070561307602365</v>
      </c>
      <c r="F66" s="124">
        <f>IF(RES_hhdet_tes!F66=0,"",RES_hhdet_tes!F66/RES_hhdet_fec!F66)</f>
        <v>2.2141110534145905</v>
      </c>
      <c r="G66" s="124">
        <f>IF(RES_hhdet_tes!G66=0,"",RES_hhdet_tes!G66/RES_hhdet_fec!G66)</f>
        <v>2.3304968749062183</v>
      </c>
      <c r="H66" s="124">
        <f>IF(RES_hhdet_tes!H66=0,"",RES_hhdet_tes!H66/RES_hhdet_fec!H66)</f>
        <v>2.4506468038743803</v>
      </c>
      <c r="I66" s="124">
        <f>IF(RES_hhdet_tes!I66=0,"",RES_hhdet_tes!I66/RES_hhdet_fec!I66)</f>
        <v>2.5282450472868203</v>
      </c>
      <c r="J66" s="124">
        <f>IF(RES_hhdet_tes!J66=0,"",RES_hhdet_tes!J66/RES_hhdet_fec!J66)</f>
        <v>2.5748447178706018</v>
      </c>
      <c r="K66" s="124">
        <f>IF(RES_hhdet_tes!K66=0,"",RES_hhdet_tes!K66/RES_hhdet_fec!K66)</f>
        <v>2.6352608989801452</v>
      </c>
      <c r="L66" s="124">
        <f>IF(RES_hhdet_tes!L66=0,"",RES_hhdet_tes!L66/RES_hhdet_fec!L66)</f>
        <v>2.6843282016470589</v>
      </c>
      <c r="M66" s="124">
        <f>IF(RES_hhdet_tes!M66=0,"",RES_hhdet_tes!M66/RES_hhdet_fec!M66)</f>
        <v>2.7417782980771119</v>
      </c>
      <c r="N66" s="124">
        <f>IF(RES_hhdet_tes!N66=0,"",RES_hhdet_tes!N66/RES_hhdet_fec!N66)</f>
        <v>2.8050536980939222</v>
      </c>
      <c r="O66" s="124">
        <f>IF(RES_hhdet_tes!O66=0,"",RES_hhdet_tes!O66/RES_hhdet_fec!O66)</f>
        <v>2.8981872025337836</v>
      </c>
      <c r="P66" s="124">
        <f>IF(RES_hhdet_tes!P66=0,"",RES_hhdet_tes!P66/RES_hhdet_fec!P66)</f>
        <v>3.0026418248690248</v>
      </c>
      <c r="Q66" s="124">
        <f>IF(RES_hhdet_tes!Q66=0,"",RES_hhdet_tes!Q66/RES_hhdet_fec!Q66)</f>
        <v>3.1249106058995886</v>
      </c>
      <c r="R66" s="124">
        <f>IF(RES_hhdet_tes!R66=0,"",RES_hhdet_tes!R66/RES_hhdet_fec!R66)</f>
        <v>3.2612113602638484</v>
      </c>
      <c r="S66" s="124">
        <f>IF(RES_hhdet_tes!S66=0,"",RES_hhdet_tes!S66/RES_hhdet_fec!S66)</f>
        <v>3.4060672152626434</v>
      </c>
      <c r="T66" s="124">
        <f>IF(RES_hhdet_tes!T66=0,"",RES_hhdet_tes!T66/RES_hhdet_fec!T66)</f>
        <v>3.5226920529613581</v>
      </c>
      <c r="U66" s="124">
        <f>IF(RES_hhdet_tes!U66=0,"",RES_hhdet_tes!U66/RES_hhdet_fec!U66)</f>
        <v>3.6147394759220566</v>
      </c>
      <c r="V66" s="124">
        <f>IF(RES_hhdet_tes!V66=0,"",RES_hhdet_tes!V66/RES_hhdet_fec!V66)</f>
        <v>3.6906973026055798</v>
      </c>
      <c r="W66" s="124">
        <f>IF(RES_hhdet_tes!W66=0,"",RES_hhdet_tes!W66/RES_hhdet_fec!W66)</f>
        <v>3.7573949827913316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1.7302502216747646</v>
      </c>
      <c r="C67" s="111">
        <f>IF(RES_hhdet_tes!C67=0,"",RES_hhdet_tes!C67/RES_hhdet_fec!C67)</f>
        <v>1.8277141632619929</v>
      </c>
      <c r="D67" s="111">
        <f>IF(RES_hhdet_tes!D67=0,"",RES_hhdet_tes!D67/RES_hhdet_fec!D67)</f>
        <v>1.9294501042512953</v>
      </c>
      <c r="E67" s="111">
        <f>IF(RES_hhdet_tes!E67=0,"",RES_hhdet_tes!E67/RES_hhdet_fec!E67)</f>
        <v>2.070561307602365</v>
      </c>
      <c r="F67" s="111">
        <f>IF(RES_hhdet_tes!F67=0,"",RES_hhdet_tes!F67/RES_hhdet_fec!F67)</f>
        <v>2.2141110534145905</v>
      </c>
      <c r="G67" s="111">
        <f>IF(RES_hhdet_tes!G67=0,"",RES_hhdet_tes!G67/RES_hhdet_fec!G67)</f>
        <v>2.3304968749062183</v>
      </c>
      <c r="H67" s="111">
        <f>IF(RES_hhdet_tes!H67=0,"",RES_hhdet_tes!H67/RES_hhdet_fec!H67)</f>
        <v>2.4506468038743803</v>
      </c>
      <c r="I67" s="111">
        <f>IF(RES_hhdet_tes!I67=0,"",RES_hhdet_tes!I67/RES_hhdet_fec!I67)</f>
        <v>2.5282450472868203</v>
      </c>
      <c r="J67" s="111">
        <f>IF(RES_hhdet_tes!J67=0,"",RES_hhdet_tes!J67/RES_hhdet_fec!J67)</f>
        <v>2.5748447178706018</v>
      </c>
      <c r="K67" s="111">
        <f>IF(RES_hhdet_tes!K67=0,"",RES_hhdet_tes!K67/RES_hhdet_fec!K67)</f>
        <v>2.6352608989801452</v>
      </c>
      <c r="L67" s="111">
        <f>IF(RES_hhdet_tes!L67=0,"",RES_hhdet_tes!L67/RES_hhdet_fec!L67)</f>
        <v>2.6843282016470589</v>
      </c>
      <c r="M67" s="111">
        <f>IF(RES_hhdet_tes!M67=0,"",RES_hhdet_tes!M67/RES_hhdet_fec!M67)</f>
        <v>2.7417782980771119</v>
      </c>
      <c r="N67" s="111">
        <f>IF(RES_hhdet_tes!N67=0,"",RES_hhdet_tes!N67/RES_hhdet_fec!N67)</f>
        <v>2.8050536980939222</v>
      </c>
      <c r="O67" s="111">
        <f>IF(RES_hhdet_tes!O67=0,"",RES_hhdet_tes!O67/RES_hhdet_fec!O67)</f>
        <v>2.8981872025337836</v>
      </c>
      <c r="P67" s="111">
        <f>IF(RES_hhdet_tes!P67=0,"",RES_hhdet_tes!P67/RES_hhdet_fec!P67)</f>
        <v>3.0026418248690248</v>
      </c>
      <c r="Q67" s="111">
        <f>IF(RES_hhdet_tes!Q67=0,"",RES_hhdet_tes!Q67/RES_hhdet_fec!Q67)</f>
        <v>3.1249106058995886</v>
      </c>
      <c r="R67" s="111">
        <f>IF(RES_hhdet_tes!R67=0,"",RES_hhdet_tes!R67/RES_hhdet_fec!R67)</f>
        <v>3.2612113602638484</v>
      </c>
      <c r="S67" s="111">
        <f>IF(RES_hhdet_tes!S67=0,"",RES_hhdet_tes!S67/RES_hhdet_fec!S67)</f>
        <v>3.4060672152626434</v>
      </c>
      <c r="T67" s="111">
        <f>IF(RES_hhdet_tes!T67=0,"",RES_hhdet_tes!T67/RES_hhdet_fec!T67)</f>
        <v>3.5226920529613581</v>
      </c>
      <c r="U67" s="111">
        <f>IF(RES_hhdet_tes!U67=0,"",RES_hhdet_tes!U67/RES_hhdet_fec!U67)</f>
        <v>3.6147394759220566</v>
      </c>
      <c r="V67" s="111">
        <f>IF(RES_hhdet_tes!V67=0,"",RES_hhdet_tes!V67/RES_hhdet_fec!V67)</f>
        <v>3.6906973026055798</v>
      </c>
      <c r="W67" s="111">
        <f>IF(RES_hhdet_tes!W67=0,"",RES_hhdet_tes!W67/RES_hhdet_fec!W67)</f>
        <v>3.7573949827913316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0.49862670237795548</v>
      </c>
      <c r="C68" s="124">
        <f>IF(RES_hhdet_tes!C68=0,"",RES_hhdet_tes!C68/RES_hhdet_fec!C68)</f>
        <v>0.50121414851437085</v>
      </c>
      <c r="D68" s="124">
        <f>IF(RES_hhdet_tes!D68=0,"",RES_hhdet_tes!D68/RES_hhdet_fec!D68)</f>
        <v>0.50597760524195856</v>
      </c>
      <c r="E68" s="124">
        <f>IF(RES_hhdet_tes!E68=0,"",RES_hhdet_tes!E68/RES_hhdet_fec!E68)</f>
        <v>0.51083028911044814</v>
      </c>
      <c r="F68" s="124">
        <f>IF(RES_hhdet_tes!F68=0,"",RES_hhdet_tes!F68/RES_hhdet_fec!F68)</f>
        <v>0.51748604933937958</v>
      </c>
      <c r="G68" s="124">
        <f>IF(RES_hhdet_tes!G68=0,"",RES_hhdet_tes!G68/RES_hhdet_fec!G68)</f>
        <v>0.52391180253353653</v>
      </c>
      <c r="H68" s="124">
        <f>IF(RES_hhdet_tes!H68=0,"",RES_hhdet_tes!H68/RES_hhdet_fec!H68)</f>
        <v>0.53088522116131998</v>
      </c>
      <c r="I68" s="124">
        <f>IF(RES_hhdet_tes!I68=0,"",RES_hhdet_tes!I68/RES_hhdet_fec!I68)</f>
        <v>0.5376809041446754</v>
      </c>
      <c r="J68" s="124">
        <f>IF(RES_hhdet_tes!J68=0,"",RES_hhdet_tes!J68/RES_hhdet_fec!J68)</f>
        <v>0.54620826788799315</v>
      </c>
      <c r="K68" s="124">
        <f>IF(RES_hhdet_tes!K68=0,"",RES_hhdet_tes!K68/RES_hhdet_fec!K68)</f>
        <v>0.55394756480385232</v>
      </c>
      <c r="L68" s="124">
        <f>IF(RES_hhdet_tes!L68=0,"",RES_hhdet_tes!L68/RES_hhdet_fec!L68)</f>
        <v>0.56219056294105629</v>
      </c>
      <c r="M68" s="124">
        <f>IF(RES_hhdet_tes!M68=0,"",RES_hhdet_tes!M68/RES_hhdet_fec!M68)</f>
        <v>0.57125636904427712</v>
      </c>
      <c r="N68" s="124">
        <f>IF(RES_hhdet_tes!N68=0,"",RES_hhdet_tes!N68/RES_hhdet_fec!N68)</f>
        <v>0.58259865659895627</v>
      </c>
      <c r="O68" s="124">
        <f>IF(RES_hhdet_tes!O68=0,"",RES_hhdet_tes!O68/RES_hhdet_fec!O68)</f>
        <v>0.5937407367097195</v>
      </c>
      <c r="P68" s="124">
        <f>IF(RES_hhdet_tes!P68=0,"",RES_hhdet_tes!P68/RES_hhdet_fec!P68)</f>
        <v>0.59757662354169017</v>
      </c>
      <c r="Q68" s="124">
        <f>IF(RES_hhdet_tes!Q68=0,"",RES_hhdet_tes!Q68/RES_hhdet_fec!Q68)</f>
        <v>0.60425040044017531</v>
      </c>
      <c r="R68" s="124">
        <f>IF(RES_hhdet_tes!R68=0,"",RES_hhdet_tes!R68/RES_hhdet_fec!R68)</f>
        <v>0.61628218805012913</v>
      </c>
      <c r="S68" s="124">
        <f>IF(RES_hhdet_tes!S68=0,"",RES_hhdet_tes!S68/RES_hhdet_fec!S68)</f>
        <v>0.63312082093969047</v>
      </c>
      <c r="T68" s="124">
        <f>IF(RES_hhdet_tes!T68=0,"",RES_hhdet_tes!T68/RES_hhdet_fec!T68)</f>
        <v>0.65147593862905817</v>
      </c>
      <c r="U68" s="124">
        <f>IF(RES_hhdet_tes!U68=0,"",RES_hhdet_tes!U68/RES_hhdet_fec!U68)</f>
        <v>0.67003712959606632</v>
      </c>
      <c r="V68" s="124">
        <f>IF(RES_hhdet_tes!V68=0,"",RES_hhdet_tes!V68/RES_hhdet_fec!V68)</f>
        <v>0.68822135803478368</v>
      </c>
      <c r="W68" s="124">
        <f>IF(RES_hhdet_tes!W68=0,"",RES_hhdet_tes!W68/RES_hhdet_fec!W68)</f>
        <v>0.70512493812879584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0.49481451676291255</v>
      </c>
      <c r="C69" s="111">
        <f>IF(RES_hhdet_tes!C69=0,"",RES_hhdet_tes!C69/RES_hhdet_fec!C69)</f>
        <v>0.49831213359186771</v>
      </c>
      <c r="D69" s="111">
        <f>IF(RES_hhdet_tes!D69=0,"",RES_hhdet_tes!D69/RES_hhdet_fec!D69)</f>
        <v>0.50265402269562387</v>
      </c>
      <c r="E69" s="111">
        <f>IF(RES_hhdet_tes!E69=0,"",RES_hhdet_tes!E69/RES_hhdet_fec!E69)</f>
        <v>0.50807889978479104</v>
      </c>
      <c r="F69" s="111">
        <f>IF(RES_hhdet_tes!F69=0,"",RES_hhdet_tes!F69/RES_hhdet_fec!F69)</f>
        <v>0.51358029910571823</v>
      </c>
      <c r="G69" s="111">
        <f>IF(RES_hhdet_tes!G69=0,"",RES_hhdet_tes!G69/RES_hhdet_fec!G69)</f>
        <v>0.52028925561601502</v>
      </c>
      <c r="H69" s="111">
        <f>IF(RES_hhdet_tes!H69=0,"",RES_hhdet_tes!H69/RES_hhdet_fec!H69)</f>
        <v>0.52748016864758884</v>
      </c>
      <c r="I69" s="111">
        <f>IF(RES_hhdet_tes!I69=0,"",RES_hhdet_tes!I69/RES_hhdet_fec!I69)</f>
        <v>0.53508519250407227</v>
      </c>
      <c r="J69" s="111">
        <f>IF(RES_hhdet_tes!J69=0,"",RES_hhdet_tes!J69/RES_hhdet_fec!J69)</f>
        <v>0.54352746587739686</v>
      </c>
      <c r="K69" s="111">
        <f>IF(RES_hhdet_tes!K69=0,"",RES_hhdet_tes!K69/RES_hhdet_fec!K69)</f>
        <v>0.55172683525634802</v>
      </c>
      <c r="L69" s="111">
        <f>IF(RES_hhdet_tes!L69=0,"",RES_hhdet_tes!L69/RES_hhdet_fec!L69)</f>
        <v>0.56027173028091026</v>
      </c>
      <c r="M69" s="111">
        <f>IF(RES_hhdet_tes!M69=0,"",RES_hhdet_tes!M69/RES_hhdet_fec!M69)</f>
        <v>0.56940861277264188</v>
      </c>
      <c r="N69" s="111">
        <f>IF(RES_hhdet_tes!N69=0,"",RES_hhdet_tes!N69/RES_hhdet_fec!N69)</f>
        <v>0.58075530809231268</v>
      </c>
      <c r="O69" s="111">
        <f>IF(RES_hhdet_tes!O69=0,"",RES_hhdet_tes!O69/RES_hhdet_fec!O69)</f>
        <v>0.59186281867870294</v>
      </c>
      <c r="P69" s="111">
        <f>IF(RES_hhdet_tes!P69=0,"",RES_hhdet_tes!P69/RES_hhdet_fec!P69)</f>
        <v>0.59572475405671843</v>
      </c>
      <c r="Q69" s="111">
        <f>IF(RES_hhdet_tes!Q69=0,"",RES_hhdet_tes!Q69/RES_hhdet_fec!Q69)</f>
        <v>0.60215202681260016</v>
      </c>
      <c r="R69" s="111">
        <f>IF(RES_hhdet_tes!R69=0,"",RES_hhdet_tes!R69/RES_hhdet_fec!R69)</f>
        <v>0.61451281232301425</v>
      </c>
      <c r="S69" s="111">
        <f>IF(RES_hhdet_tes!S69=0,"",RES_hhdet_tes!S69/RES_hhdet_fec!S69)</f>
        <v>0.63122073343285112</v>
      </c>
      <c r="T69" s="111">
        <f>IF(RES_hhdet_tes!T69=0,"",RES_hhdet_tes!T69/RES_hhdet_fec!T69)</f>
        <v>0.64948861948644976</v>
      </c>
      <c r="U69" s="111">
        <f>IF(RES_hhdet_tes!U69=0,"",RES_hhdet_tes!U69/RES_hhdet_fec!U69)</f>
        <v>0.66795699320459534</v>
      </c>
      <c r="V69" s="111">
        <f>IF(RES_hhdet_tes!V69=0,"",RES_hhdet_tes!V69/RES_hhdet_fec!V69)</f>
        <v>0.68666929156924028</v>
      </c>
      <c r="W69" s="111">
        <f>IF(RES_hhdet_tes!W69=0,"",RES_hhdet_tes!W69/RES_hhdet_fec!W69)</f>
        <v>0.70369069046113109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0.76409498376443863</v>
      </c>
      <c r="C70" s="111">
        <f>IF(RES_hhdet_tes!C70=0,"",RES_hhdet_tes!C70/RES_hhdet_fec!C70)</f>
        <v>0.78015889063198363</v>
      </c>
      <c r="D70" s="111">
        <f>IF(RES_hhdet_tes!D70=0,"",RES_hhdet_tes!D70/RES_hhdet_fec!D70)</f>
        <v>0.77442897364573671</v>
      </c>
      <c r="E70" s="111">
        <f>IF(RES_hhdet_tes!E70=0,"",RES_hhdet_tes!E70/RES_hhdet_fec!E70)</f>
        <v>0.81216565804603813</v>
      </c>
      <c r="F70" s="111">
        <f>IF(RES_hhdet_tes!F70=0,"",RES_hhdet_tes!F70/RES_hhdet_fec!F70)</f>
        <v>0.79530945788223384</v>
      </c>
      <c r="G70" s="111">
        <f>IF(RES_hhdet_tes!G70=0,"",RES_hhdet_tes!G70/RES_hhdet_fec!G70)</f>
        <v>0.80117163193368213</v>
      </c>
      <c r="H70" s="111">
        <f>IF(RES_hhdet_tes!H70=0,"",RES_hhdet_tes!H70/RES_hhdet_fec!H70)</f>
        <v>0.80494766648917382</v>
      </c>
      <c r="I70" s="111">
        <f>IF(RES_hhdet_tes!I70=0,"",RES_hhdet_tes!I70/RES_hhdet_fec!I70)</f>
        <v>0.81432772500244666</v>
      </c>
      <c r="J70" s="111">
        <f>IF(RES_hhdet_tes!J70=0,"",RES_hhdet_tes!J70/RES_hhdet_fec!J70)</f>
        <v>0.81775684329941645</v>
      </c>
      <c r="K70" s="111">
        <f>IF(RES_hhdet_tes!K70=0,"",RES_hhdet_tes!K70/RES_hhdet_fec!K70)</f>
        <v>0.83157342774912935</v>
      </c>
      <c r="L70" s="111">
        <f>IF(RES_hhdet_tes!L70=0,"",RES_hhdet_tes!L70/RES_hhdet_fec!L70)</f>
        <v>0.83386075703395712</v>
      </c>
      <c r="M70" s="111">
        <f>IF(RES_hhdet_tes!M70=0,"",RES_hhdet_tes!M70/RES_hhdet_fec!M70)</f>
        <v>0.83224273649606617</v>
      </c>
      <c r="N70" s="111">
        <f>IF(RES_hhdet_tes!N70=0,"",RES_hhdet_tes!N70/RES_hhdet_fec!N70)</f>
        <v>0.83787098417184946</v>
      </c>
      <c r="O70" s="111">
        <f>IF(RES_hhdet_tes!O70=0,"",RES_hhdet_tes!O70/RES_hhdet_fec!O70)</f>
        <v>0.84950169190228386</v>
      </c>
      <c r="P70" s="111">
        <f>IF(RES_hhdet_tes!P70=0,"",RES_hhdet_tes!P70/RES_hhdet_fec!P70)</f>
        <v>0.85043446717251381</v>
      </c>
      <c r="Q70" s="111">
        <f>IF(RES_hhdet_tes!Q70=0,"",RES_hhdet_tes!Q70/RES_hhdet_fec!Q70)</f>
        <v>0.84382229068149284</v>
      </c>
      <c r="R70" s="111">
        <f>IF(RES_hhdet_tes!R70=0,"",RES_hhdet_tes!R70/RES_hhdet_fec!R70)</f>
        <v>0.85635633304226799</v>
      </c>
      <c r="S70" s="111">
        <f>IF(RES_hhdet_tes!S70=0,"",RES_hhdet_tes!S70/RES_hhdet_fec!S70)</f>
        <v>0.86937337288287186</v>
      </c>
      <c r="T70" s="111">
        <f>IF(RES_hhdet_tes!T70=0,"",RES_hhdet_tes!T70/RES_hhdet_fec!T70)</f>
        <v>0.87486163993371691</v>
      </c>
      <c r="U70" s="111">
        <f>IF(RES_hhdet_tes!U70=0,"",RES_hhdet_tes!U70/RES_hhdet_fec!U70)</f>
        <v>0.88133791184411669</v>
      </c>
      <c r="V70" s="111">
        <f>IF(RES_hhdet_tes!V70=0,"",RES_hhdet_tes!V70/RES_hhdet_fec!V70)</f>
        <v>0.89983555233149504</v>
      </c>
      <c r="W70" s="111">
        <f>IF(RES_hhdet_tes!W70=0,"",RES_hhdet_tes!W70/RES_hhdet_fec!W70)</f>
        <v>0.89262198115113878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0.4948145167629126</v>
      </c>
      <c r="C71" s="112">
        <f>IF(RES_hhdet_tes!C71=0,"",RES_hhdet_tes!C71/RES_hhdet_fec!C71)</f>
        <v>0.50399346379748611</v>
      </c>
      <c r="D71" s="112">
        <f>IF(RES_hhdet_tes!D71=0,"",RES_hhdet_tes!D71/RES_hhdet_fec!D71)</f>
        <v>0.50981355592594679</v>
      </c>
      <c r="E71" s="112">
        <f>IF(RES_hhdet_tes!E71=0,"",RES_hhdet_tes!E71/RES_hhdet_fec!E71)</f>
        <v>0.5276090142361427</v>
      </c>
      <c r="F71" s="112">
        <f>IF(RES_hhdet_tes!F71=0,"",RES_hhdet_tes!F71/RES_hhdet_fec!F71)</f>
        <v>0.53074668644195666</v>
      </c>
      <c r="G71" s="112">
        <f>IF(RES_hhdet_tes!G71=0,"",RES_hhdet_tes!G71/RES_hhdet_fec!G71)</f>
        <v>0.53891882572561634</v>
      </c>
      <c r="H71" s="112">
        <f>IF(RES_hhdet_tes!H71=0,"",RES_hhdet_tes!H71/RES_hhdet_fec!H71)</f>
        <v>0.54622001794462316</v>
      </c>
      <c r="I71" s="112">
        <f>IF(RES_hhdet_tes!I71=0,"",RES_hhdet_tes!I71/RES_hhdet_fec!I71)</f>
        <v>0.55677336946746026</v>
      </c>
      <c r="J71" s="112">
        <f>IF(RES_hhdet_tes!J71=0,"",RES_hhdet_tes!J71/RES_hhdet_fec!J71)</f>
        <v>0.5660447779898764</v>
      </c>
      <c r="K71" s="112">
        <f>IF(RES_hhdet_tes!K71=0,"",RES_hhdet_tes!K71/RES_hhdet_fec!K71)</f>
        <v>0.57423654104277788</v>
      </c>
      <c r="L71" s="112">
        <f>IF(RES_hhdet_tes!L71=0,"",RES_hhdet_tes!L71/RES_hhdet_fec!L71)</f>
        <v>0.58042311823313353</v>
      </c>
      <c r="M71" s="112">
        <f>IF(RES_hhdet_tes!M71=0,"",RES_hhdet_tes!M71/RES_hhdet_fec!M71)</f>
        <v>0.58854528907705528</v>
      </c>
      <c r="N71" s="112">
        <f>IF(RES_hhdet_tes!N71=0,"",RES_hhdet_tes!N71/RES_hhdet_fec!N71)</f>
        <v>0.59672266331190504</v>
      </c>
      <c r="O71" s="112">
        <f>IF(RES_hhdet_tes!O71=0,"",RES_hhdet_tes!O71/RES_hhdet_fec!O71)</f>
        <v>0.60871714122526788</v>
      </c>
      <c r="P71" s="112">
        <f>IF(RES_hhdet_tes!P71=0,"",RES_hhdet_tes!P71/RES_hhdet_fec!P71)</f>
        <v>0.62012289652526364</v>
      </c>
      <c r="Q71" s="112">
        <f>IF(RES_hhdet_tes!Q71=0,"",RES_hhdet_tes!Q71/RES_hhdet_fec!Q71)</f>
        <v>0.62592557508017077</v>
      </c>
      <c r="R71" s="112">
        <f>IF(RES_hhdet_tes!R71=0,"",RES_hhdet_tes!R71/RES_hhdet_fec!R71)</f>
        <v>0.64064363874808805</v>
      </c>
      <c r="S71" s="112">
        <f>IF(RES_hhdet_tes!S71=0,"",RES_hhdet_tes!S71/RES_hhdet_fec!S71)</f>
        <v>0.65915755202058801</v>
      </c>
      <c r="T71" s="112">
        <f>IF(RES_hhdet_tes!T71=0,"",RES_hhdet_tes!T71/RES_hhdet_fec!T71)</f>
        <v>0.67389976939511398</v>
      </c>
      <c r="U71" s="112">
        <f>IF(RES_hhdet_tes!U71=0,"",RES_hhdet_tes!U71/RES_hhdet_fec!U71)</f>
        <v>0.68935362831980651</v>
      </c>
      <c r="V71" s="112">
        <f>IF(RES_hhdet_tes!V71=0,"",RES_hhdet_tes!V71/RES_hhdet_fec!V71)</f>
        <v>0.70178170954772556</v>
      </c>
      <c r="W71" s="112">
        <f>IF(RES_hhdet_tes!W71=0,"",RES_hhdet_tes!W71/RES_hhdet_fec!W71)</f>
        <v>0.71089238724478465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0.5945169901133085</v>
      </c>
      <c r="C73" s="112">
        <f>IF(RES_hhdet_tes!C73=0,"",RES_hhdet_tes!C73/RES_hhdet_fec!C73)</f>
        <v>0.5945169901133085</v>
      </c>
      <c r="D73" s="112">
        <f>IF(RES_hhdet_tes!D73=0,"",RES_hhdet_tes!D73/RES_hhdet_fec!D73)</f>
        <v>0.5990285087647933</v>
      </c>
      <c r="E73" s="112">
        <f>IF(RES_hhdet_tes!E73=0,"",RES_hhdet_tes!E73/RES_hhdet_fec!E73)</f>
        <v>0.6021726811560566</v>
      </c>
      <c r="F73" s="112">
        <f>IF(RES_hhdet_tes!F73=0,"",RES_hhdet_tes!F73/RES_hhdet_fec!F73)</f>
        <v>0.61034233207002442</v>
      </c>
      <c r="G73" s="112">
        <f>IF(RES_hhdet_tes!G73=0,"",RES_hhdet_tes!G73/RES_hhdet_fec!G73)</f>
        <v>0.61449630442846592</v>
      </c>
      <c r="H73" s="112">
        <f>IF(RES_hhdet_tes!H73=0,"",RES_hhdet_tes!H73/RES_hhdet_fec!H73)</f>
        <v>0.61918407422395483</v>
      </c>
      <c r="I73" s="112">
        <f>IF(RES_hhdet_tes!I73=0,"",RES_hhdet_tes!I73/RES_hhdet_fec!I73)</f>
        <v>0.62144741694492678</v>
      </c>
      <c r="J73" s="112">
        <f>IF(RES_hhdet_tes!J73=0,"",RES_hhdet_tes!J73/RES_hhdet_fec!J73)</f>
        <v>0.62258265866408768</v>
      </c>
      <c r="K73" s="112">
        <f>IF(RES_hhdet_tes!K73=0,"",RES_hhdet_tes!K73/RES_hhdet_fec!K73)</f>
        <v>0.62283996529452101</v>
      </c>
      <c r="L73" s="112">
        <f>IF(RES_hhdet_tes!L73=0,"",RES_hhdet_tes!L73/RES_hhdet_fec!L73)</f>
        <v>0.62420715795736648</v>
      </c>
      <c r="M73" s="112">
        <f>IF(RES_hhdet_tes!M73=0,"",RES_hhdet_tes!M73/RES_hhdet_fec!M73)</f>
        <v>0.62744957406758328</v>
      </c>
      <c r="N73" s="112">
        <f>IF(RES_hhdet_tes!N73=0,"",RES_hhdet_tes!N73/RES_hhdet_fec!N73)</f>
        <v>0.63440385610823613</v>
      </c>
      <c r="O73" s="112">
        <f>IF(RES_hhdet_tes!O73=0,"",RES_hhdet_tes!O73/RES_hhdet_fec!O73)</f>
        <v>0.6402412895960421</v>
      </c>
      <c r="P73" s="112">
        <f>IF(RES_hhdet_tes!P73=0,"",RES_hhdet_tes!P73/RES_hhdet_fec!P73)</f>
        <v>0.64469726777737035</v>
      </c>
      <c r="Q73" s="112">
        <f>IF(RES_hhdet_tes!Q73=0,"",RES_hhdet_tes!Q73/RES_hhdet_fec!Q73)</f>
        <v>0.65135045665319469</v>
      </c>
      <c r="R73" s="112">
        <f>IF(RES_hhdet_tes!R73=0,"",RES_hhdet_tes!R73/RES_hhdet_fec!R73)</f>
        <v>0.65746528501984447</v>
      </c>
      <c r="S73" s="112">
        <f>IF(RES_hhdet_tes!S73=0,"",RES_hhdet_tes!S73/RES_hhdet_fec!S73)</f>
        <v>0.67104688099951637</v>
      </c>
      <c r="T73" s="112">
        <f>IF(RES_hhdet_tes!T73=0,"",RES_hhdet_tes!T73/RES_hhdet_fec!T73)</f>
        <v>0.68601767858488361</v>
      </c>
      <c r="U73" s="112">
        <f>IF(RES_hhdet_tes!U73=0,"",RES_hhdet_tes!U73/RES_hhdet_fec!U73)</f>
        <v>0.70184826603352246</v>
      </c>
      <c r="V73" s="112">
        <f>IF(RES_hhdet_tes!V73=0,"",RES_hhdet_tes!V73/RES_hhdet_fec!V73)</f>
        <v>0.71771201393370276</v>
      </c>
      <c r="W73" s="112">
        <f>IF(RES_hhdet_tes!W73=0,"",RES_hhdet_tes!W73/RES_hhdet_fec!W73)</f>
        <v>0.72332252514235762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0.8290075900886944</v>
      </c>
      <c r="C74" s="113">
        <f>IF(RES_hhdet_tes!C74=0,"",RES_hhdet_tes!C74/RES_hhdet_fec!C74)</f>
        <v>0.83661862081248595</v>
      </c>
      <c r="D74" s="113">
        <f>IF(RES_hhdet_tes!D74=0,"",RES_hhdet_tes!D74/RES_hhdet_fec!D74)</f>
        <v>0.83277266646895975</v>
      </c>
      <c r="E74" s="113">
        <f>IF(RES_hhdet_tes!E74=0,"",RES_hhdet_tes!E74/RES_hhdet_fec!E74)</f>
        <v>0.85699201296436245</v>
      </c>
      <c r="F74" s="113">
        <f>IF(RES_hhdet_tes!F74=0,"",RES_hhdet_tes!F74/RES_hhdet_fec!F74)</f>
        <v>0.84521566250096258</v>
      </c>
      <c r="G74" s="113">
        <f>IF(RES_hhdet_tes!G74=0,"",RES_hhdet_tes!G74/RES_hhdet_fec!G74)</f>
        <v>0.84736681182641271</v>
      </c>
      <c r="H74" s="113">
        <f>IF(RES_hhdet_tes!H74=0,"",RES_hhdet_tes!H74/RES_hhdet_fec!H74)</f>
        <v>0.84833812686248322</v>
      </c>
      <c r="I74" s="113">
        <f>IF(RES_hhdet_tes!I74=0,"",RES_hhdet_tes!I74/RES_hhdet_fec!I74)</f>
        <v>0.85138633105853967</v>
      </c>
      <c r="J74" s="113">
        <f>IF(RES_hhdet_tes!J74=0,"",RES_hhdet_tes!J74/RES_hhdet_fec!J74)</f>
        <v>0.8510041206017559</v>
      </c>
      <c r="K74" s="113">
        <f>IF(RES_hhdet_tes!K74=0,"",RES_hhdet_tes!K74/RES_hhdet_fec!K74)</f>
        <v>0.85895678151090038</v>
      </c>
      <c r="L74" s="113">
        <f>IF(RES_hhdet_tes!L74=0,"",RES_hhdet_tes!L74/RES_hhdet_fec!L74)</f>
        <v>0.85879696759142254</v>
      </c>
      <c r="M74" s="113">
        <f>IF(RES_hhdet_tes!M74=0,"",RES_hhdet_tes!M74/RES_hhdet_fec!M74)</f>
        <v>0.85566712175701376</v>
      </c>
      <c r="N74" s="113">
        <f>IF(RES_hhdet_tes!N74=0,"",RES_hhdet_tes!N74/RES_hhdet_fec!N74)</f>
        <v>0.85966373070903346</v>
      </c>
      <c r="O74" s="113">
        <f>IF(RES_hhdet_tes!O74=0,"",RES_hhdet_tes!O74/RES_hhdet_fec!O74)</f>
        <v>0.86707427676990434</v>
      </c>
      <c r="P74" s="113">
        <f>IF(RES_hhdet_tes!P74=0,"",RES_hhdet_tes!P74/RES_hhdet_fec!P74)</f>
        <v>0.86481479117776749</v>
      </c>
      <c r="Q74" s="113">
        <f>IF(RES_hhdet_tes!Q74=0,"",RES_hhdet_tes!Q74/RES_hhdet_fec!Q74)</f>
        <v>0.86018378302738852</v>
      </c>
      <c r="R74" s="113">
        <f>IF(RES_hhdet_tes!R74=0,"",RES_hhdet_tes!R74/RES_hhdet_fec!R74)</f>
        <v>0.86773946194731644</v>
      </c>
      <c r="S74" s="113">
        <f>IF(RES_hhdet_tes!S74=0,"",RES_hhdet_tes!S74/RES_hhdet_fec!S74)</f>
        <v>0.87822490651203111</v>
      </c>
      <c r="T74" s="113">
        <f>IF(RES_hhdet_tes!T74=0,"",RES_hhdet_tes!T74/RES_hhdet_fec!T74)</f>
        <v>0.88370699450141921</v>
      </c>
      <c r="U74" s="113">
        <f>IF(RES_hhdet_tes!U74=0,"",RES_hhdet_tes!U74/RES_hhdet_fec!U74)</f>
        <v>0.88979246672993173</v>
      </c>
      <c r="V74" s="113">
        <f>IF(RES_hhdet_tes!V74=0,"",RES_hhdet_tes!V74/RES_hhdet_fec!V74)</f>
        <v>0.9071625192692141</v>
      </c>
      <c r="W74" s="113">
        <f>IF(RES_hhdet_tes!W74=0,"",RES_hhdet_tes!W74/RES_hhdet_fec!W74)</f>
        <v>0.89852281072555762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0.5945169901133085</v>
      </c>
      <c r="C75" s="111">
        <f>IF(RES_hhdet_tes!C75=0,"",RES_hhdet_tes!C75/RES_hhdet_fec!C75)</f>
        <v>0.5945169901133085</v>
      </c>
      <c r="D75" s="111">
        <f>IF(RES_hhdet_tes!D75=0,"",RES_hhdet_tes!D75/RES_hhdet_fec!D75)</f>
        <v>0.6014175135686266</v>
      </c>
      <c r="E75" s="111">
        <f>IF(RES_hhdet_tes!E75=0,"",RES_hhdet_tes!E75/RES_hhdet_fec!E75)</f>
        <v>0.60736395384226161</v>
      </c>
      <c r="F75" s="111">
        <f>IF(RES_hhdet_tes!F75=0,"",RES_hhdet_tes!F75/RES_hhdet_fec!F75)</f>
        <v>0.6138723203280485</v>
      </c>
      <c r="G75" s="111">
        <f>IF(RES_hhdet_tes!G75=0,"",RES_hhdet_tes!G75/RES_hhdet_fec!G75)</f>
        <v>0.61689878812238719</v>
      </c>
      <c r="H75" s="111">
        <f>IF(RES_hhdet_tes!H75=0,"",RES_hhdet_tes!H75/RES_hhdet_fec!H75)</f>
        <v>0.62001043418515966</v>
      </c>
      <c r="I75" s="111">
        <f>IF(RES_hhdet_tes!I75=0,"",RES_hhdet_tes!I75/RES_hhdet_fec!I75)</f>
        <v>0.62138966440531551</v>
      </c>
      <c r="J75" s="111">
        <f>IF(RES_hhdet_tes!J75=0,"",RES_hhdet_tes!J75/RES_hhdet_fec!J75)</f>
        <v>0.62410939034558055</v>
      </c>
      <c r="K75" s="111">
        <f>IF(RES_hhdet_tes!K75=0,"",RES_hhdet_tes!K75/RES_hhdet_fec!K75)</f>
        <v>0.62444889491373912</v>
      </c>
      <c r="L75" s="111">
        <f>IF(RES_hhdet_tes!L75=0,"",RES_hhdet_tes!L75/RES_hhdet_fec!L75)</f>
        <v>0.6262330330370931</v>
      </c>
      <c r="M75" s="111">
        <f>IF(RES_hhdet_tes!M75=0,"",RES_hhdet_tes!M75/RES_hhdet_fec!M75)</f>
        <v>0.63098028277576357</v>
      </c>
      <c r="N75" s="111">
        <f>IF(RES_hhdet_tes!N75=0,"",RES_hhdet_tes!N75/RES_hhdet_fec!N75)</f>
        <v>0.63694766329348451</v>
      </c>
      <c r="O75" s="111">
        <f>IF(RES_hhdet_tes!O75=0,"",RES_hhdet_tes!O75/RES_hhdet_fec!O75)</f>
        <v>0.64257046712746047</v>
      </c>
      <c r="P75" s="111">
        <f>IF(RES_hhdet_tes!P75=0,"",RES_hhdet_tes!P75/RES_hhdet_fec!P75)</f>
        <v>0.64725932226918803</v>
      </c>
      <c r="Q75" s="111">
        <f>IF(RES_hhdet_tes!Q75=0,"",RES_hhdet_tes!Q75/RES_hhdet_fec!Q75)</f>
        <v>0.65647382191689996</v>
      </c>
      <c r="R75" s="111">
        <f>IF(RES_hhdet_tes!R75=0,"",RES_hhdet_tes!R75/RES_hhdet_fec!R75)</f>
        <v>0.66265190836970078</v>
      </c>
      <c r="S75" s="111">
        <f>IF(RES_hhdet_tes!S75=0,"",RES_hhdet_tes!S75/RES_hhdet_fec!S75)</f>
        <v>0.67682617793943356</v>
      </c>
      <c r="T75" s="111">
        <f>IF(RES_hhdet_tes!T75=0,"",RES_hhdet_tes!T75/RES_hhdet_fec!T75)</f>
        <v>0.69200118216733297</v>
      </c>
      <c r="U75" s="111">
        <f>IF(RES_hhdet_tes!U75=0,"",RES_hhdet_tes!U75/RES_hhdet_fec!U75)</f>
        <v>0.70722803475737994</v>
      </c>
      <c r="V75" s="111">
        <f>IF(RES_hhdet_tes!V75=0,"",RES_hhdet_tes!V75/RES_hhdet_fec!V75)</f>
        <v>0.71896847371018036</v>
      </c>
      <c r="W75" s="111">
        <f>IF(RES_hhdet_tes!W75=0,"",RES_hhdet_tes!W75/RES_hhdet_fec!W75)</f>
        <v>0.72374073347983947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0.62523767397179475</v>
      </c>
      <c r="C77" s="124">
        <f>IF(RES_hhdet_tes!C77=0,"",RES_hhdet_tes!C77/RES_hhdet_fec!C77)</f>
        <v>0.61146443898250269</v>
      </c>
      <c r="D77" s="124">
        <f>IF(RES_hhdet_tes!D77=0,"",RES_hhdet_tes!D77/RES_hhdet_fec!D77)</f>
        <v>0.61892854742395742</v>
      </c>
      <c r="E77" s="124">
        <f>IF(RES_hhdet_tes!E77=0,"",RES_hhdet_tes!E77/RES_hhdet_fec!E77)</f>
        <v>0.60450240020968926</v>
      </c>
      <c r="F77" s="124">
        <f>IF(RES_hhdet_tes!F77=0,"",RES_hhdet_tes!F77/RES_hhdet_fec!F77)</f>
        <v>0.61134618279091602</v>
      </c>
      <c r="G77" s="124">
        <f>IF(RES_hhdet_tes!G77=0,"",RES_hhdet_tes!G77/RES_hhdet_fec!G77)</f>
        <v>0.61249807273977475</v>
      </c>
      <c r="H77" s="124">
        <f>IF(RES_hhdet_tes!H77=0,"",RES_hhdet_tes!H77/RES_hhdet_fec!H77)</f>
        <v>0.61735766867520159</v>
      </c>
      <c r="I77" s="124">
        <f>IF(RES_hhdet_tes!I77=0,"",RES_hhdet_tes!I77/RES_hhdet_fec!I77)</f>
        <v>0.6125643902815322</v>
      </c>
      <c r="J77" s="124">
        <f>IF(RES_hhdet_tes!J77=0,"",RES_hhdet_tes!J77/RES_hhdet_fec!J77)</f>
        <v>0.618533928690159</v>
      </c>
      <c r="K77" s="124">
        <f>IF(RES_hhdet_tes!K77=0,"",RES_hhdet_tes!K77/RES_hhdet_fec!K77)</f>
        <v>0.60728217857874045</v>
      </c>
      <c r="L77" s="124">
        <f>IF(RES_hhdet_tes!L77=0,"",RES_hhdet_tes!L77/RES_hhdet_fec!L77)</f>
        <v>0.60574091077651537</v>
      </c>
      <c r="M77" s="124">
        <f>IF(RES_hhdet_tes!M77=0,"",RES_hhdet_tes!M77/RES_hhdet_fec!M77)</f>
        <v>0.60498217303903501</v>
      </c>
      <c r="N77" s="124">
        <f>IF(RES_hhdet_tes!N77=0,"",RES_hhdet_tes!N77/RES_hhdet_fec!N77)</f>
        <v>0.60565668345043699</v>
      </c>
      <c r="O77" s="124">
        <f>IF(RES_hhdet_tes!O77=0,"",RES_hhdet_tes!O77/RES_hhdet_fec!O77)</f>
        <v>0.60637334207262095</v>
      </c>
      <c r="P77" s="124">
        <f>IF(RES_hhdet_tes!P77=0,"",RES_hhdet_tes!P77/RES_hhdet_fec!P77)</f>
        <v>0.60680323107667755</v>
      </c>
      <c r="Q77" s="124">
        <f>IF(RES_hhdet_tes!Q77=0,"",RES_hhdet_tes!Q77/RES_hhdet_fec!Q77)</f>
        <v>0.60822533984762173</v>
      </c>
      <c r="R77" s="124">
        <f>IF(RES_hhdet_tes!R77=0,"",RES_hhdet_tes!R77/RES_hhdet_fec!R77)</f>
        <v>0.60896756390701923</v>
      </c>
      <c r="S77" s="124">
        <f>IF(RES_hhdet_tes!S77=0,"",RES_hhdet_tes!S77/RES_hhdet_fec!S77)</f>
        <v>0.60964506177360767</v>
      </c>
      <c r="T77" s="124">
        <f>IF(RES_hhdet_tes!T77=0,"",RES_hhdet_tes!T77/RES_hhdet_fec!T77)</f>
        <v>0.61453876054152723</v>
      </c>
      <c r="U77" s="124">
        <f>IF(RES_hhdet_tes!U77=0,"",RES_hhdet_tes!U77/RES_hhdet_fec!U77)</f>
        <v>0.62492906192625253</v>
      </c>
      <c r="V77" s="124">
        <f>IF(RES_hhdet_tes!V77=0,"",RES_hhdet_tes!V77/RES_hhdet_fec!V77)</f>
        <v>0.63202063131247899</v>
      </c>
      <c r="W77" s="124">
        <f>IF(RES_hhdet_tes!W77=0,"",RES_hhdet_tes!W77/RES_hhdet_fec!W77)</f>
        <v>0.63862013981192245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0.57727342487822852</v>
      </c>
      <c r="C78" s="111">
        <f>IF(RES_hhdet_tes!C78=0,"",RES_hhdet_tes!C78/RES_hhdet_fec!C78)</f>
        <v>0.57864935598442235</v>
      </c>
      <c r="D78" s="111">
        <f>IF(RES_hhdet_tes!D78=0,"",RES_hhdet_tes!D78/RES_hhdet_fec!D78)</f>
        <v>0.57995960870510899</v>
      </c>
      <c r="E78" s="111">
        <f>IF(RES_hhdet_tes!E78=0,"",RES_hhdet_tes!E78/RES_hhdet_fec!E78)</f>
        <v>0.58135059519259935</v>
      </c>
      <c r="F78" s="111">
        <f>IF(RES_hhdet_tes!F78=0,"",RES_hhdet_tes!F78/RES_hhdet_fec!F78)</f>
        <v>0.58271764495443079</v>
      </c>
      <c r="G78" s="111">
        <f>IF(RES_hhdet_tes!G78=0,"",RES_hhdet_tes!G78/RES_hhdet_fec!G78)</f>
        <v>0.58415160833903357</v>
      </c>
      <c r="H78" s="111">
        <f>IF(RES_hhdet_tes!H78=0,"",RES_hhdet_tes!H78/RES_hhdet_fec!H78)</f>
        <v>0.5857120892149249</v>
      </c>
      <c r="I78" s="111">
        <f>IF(RES_hhdet_tes!I78=0,"",RES_hhdet_tes!I78/RES_hhdet_fec!I78)</f>
        <v>0.5866532172662734</v>
      </c>
      <c r="J78" s="111">
        <f>IF(RES_hhdet_tes!J78=0,"",RES_hhdet_tes!J78/RES_hhdet_fec!J78)</f>
        <v>0.58723182718096978</v>
      </c>
      <c r="K78" s="111">
        <f>IF(RES_hhdet_tes!K78=0,"",RES_hhdet_tes!K78/RES_hhdet_fec!K78)</f>
        <v>0.58819448150543574</v>
      </c>
      <c r="L78" s="111">
        <f>IF(RES_hhdet_tes!L78=0,"",RES_hhdet_tes!L78/RES_hhdet_fec!L78)</f>
        <v>0.58899293881647152</v>
      </c>
      <c r="M78" s="111">
        <f>IF(RES_hhdet_tes!M78=0,"",RES_hhdet_tes!M78/RES_hhdet_fec!M78)</f>
        <v>0.58969125497597263</v>
      </c>
      <c r="N78" s="111">
        <f>IF(RES_hhdet_tes!N78=0,"",RES_hhdet_tes!N78/RES_hhdet_fec!N78)</f>
        <v>0.5902932820562774</v>
      </c>
      <c r="O78" s="111">
        <f>IF(RES_hhdet_tes!O78=0,"",RES_hhdet_tes!O78/RES_hhdet_fec!O78)</f>
        <v>0.5907735720258972</v>
      </c>
      <c r="P78" s="111">
        <f>IF(RES_hhdet_tes!P78=0,"",RES_hhdet_tes!P78/RES_hhdet_fec!P78)</f>
        <v>0.59103521025212613</v>
      </c>
      <c r="Q78" s="111">
        <f>IF(RES_hhdet_tes!Q78=0,"",RES_hhdet_tes!Q78/RES_hhdet_fec!Q78)</f>
        <v>0.59124558171835684</v>
      </c>
      <c r="R78" s="111">
        <f>IF(RES_hhdet_tes!R78=0,"",RES_hhdet_tes!R78/RES_hhdet_fec!R78)</f>
        <v>0.59181831944471308</v>
      </c>
      <c r="S78" s="111">
        <f>IF(RES_hhdet_tes!S78=0,"",RES_hhdet_tes!S78/RES_hhdet_fec!S78)</f>
        <v>0.59314476605139688</v>
      </c>
      <c r="T78" s="111">
        <f>IF(RES_hhdet_tes!T78=0,"",RES_hhdet_tes!T78/RES_hhdet_fec!T78)</f>
        <v>0.59505048001612915</v>
      </c>
      <c r="U78" s="111">
        <f>IF(RES_hhdet_tes!U78=0,"",RES_hhdet_tes!U78/RES_hhdet_fec!U78)</f>
        <v>0.59737104425536935</v>
      </c>
      <c r="V78" s="111">
        <f>IF(RES_hhdet_tes!V78=0,"",RES_hhdet_tes!V78/RES_hhdet_fec!V78)</f>
        <v>0.60028211733857351</v>
      </c>
      <c r="W78" s="111">
        <f>IF(RES_hhdet_tes!W78=0,"",RES_hhdet_tes!W78/RES_hhdet_fec!W78)</f>
        <v>0.60376346330240427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0.736579414975295</v>
      </c>
      <c r="C79" s="45">
        <f>IF(RES_hhdet_tes!C79=0,"",RES_hhdet_tes!C79/RES_hhdet_fec!C79)</f>
        <v>0.75077060377572946</v>
      </c>
      <c r="D79" s="45">
        <f>IF(RES_hhdet_tes!D79=0,"",RES_hhdet_tes!D79/RES_hhdet_fec!D79)</f>
        <v>0.75219176354950246</v>
      </c>
      <c r="E79" s="45">
        <f>IF(RES_hhdet_tes!E79=0,"",RES_hhdet_tes!E79/RES_hhdet_fec!E79)</f>
        <v>0.75366547436707854</v>
      </c>
      <c r="F79" s="45">
        <f>IF(RES_hhdet_tes!F79=0,"",RES_hhdet_tes!F79/RES_hhdet_fec!F79)</f>
        <v>0.75514635123608242</v>
      </c>
      <c r="G79" s="45">
        <f>IF(RES_hhdet_tes!G79=0,"",RES_hhdet_tes!G79/RES_hhdet_fec!G79)</f>
        <v>0.75518472796811076</v>
      </c>
      <c r="H79" s="45">
        <f>IF(RES_hhdet_tes!H79=0,"",RES_hhdet_tes!H79/RES_hhdet_fec!H79)</f>
        <v>0.75539526174747085</v>
      </c>
      <c r="I79" s="45">
        <f>IF(RES_hhdet_tes!I79=0,"",RES_hhdet_tes!I79/RES_hhdet_fec!I79)</f>
        <v>0.75967994868910738</v>
      </c>
      <c r="J79" s="45">
        <f>IF(RES_hhdet_tes!J79=0,"",RES_hhdet_tes!J79/RES_hhdet_fec!J79)</f>
        <v>0.75978281188279395</v>
      </c>
      <c r="K79" s="45">
        <f>IF(RES_hhdet_tes!K79=0,"",RES_hhdet_tes!K79/RES_hhdet_fec!K79)</f>
        <v>0.76332287475000948</v>
      </c>
      <c r="L79" s="45">
        <f>IF(RES_hhdet_tes!L79=0,"",RES_hhdet_tes!L79/RES_hhdet_fec!L79)</f>
        <v>0.76543917631897262</v>
      </c>
      <c r="M79" s="45">
        <f>IF(RES_hhdet_tes!M79=0,"",RES_hhdet_tes!M79/RES_hhdet_fec!M79)</f>
        <v>0.7681490273007322</v>
      </c>
      <c r="N79" s="45">
        <f>IF(RES_hhdet_tes!N79=0,"",RES_hhdet_tes!N79/RES_hhdet_fec!N79)</f>
        <v>0.77174089679244018</v>
      </c>
      <c r="O79" s="45">
        <f>IF(RES_hhdet_tes!O79=0,"",RES_hhdet_tes!O79/RES_hhdet_fec!O79)</f>
        <v>0.77661336621034338</v>
      </c>
      <c r="P79" s="45">
        <f>IF(RES_hhdet_tes!P79=0,"",RES_hhdet_tes!P79/RES_hhdet_fec!P79)</f>
        <v>0.77665740620907808</v>
      </c>
      <c r="Q79" s="45">
        <f>IF(RES_hhdet_tes!Q79=0,"",RES_hhdet_tes!Q79/RES_hhdet_fec!Q79)</f>
        <v>0.77702193800682806</v>
      </c>
      <c r="R79" s="45">
        <f>IF(RES_hhdet_tes!R79=0,"",RES_hhdet_tes!R79/RES_hhdet_fec!R79)</f>
        <v>0.77865262543727343</v>
      </c>
      <c r="S79" s="45">
        <f>IF(RES_hhdet_tes!S79=0,"",RES_hhdet_tes!S79/RES_hhdet_fec!S79)</f>
        <v>0.78243970993569645</v>
      </c>
      <c r="T79" s="45">
        <f>IF(RES_hhdet_tes!T79=0,"",RES_hhdet_tes!T79/RES_hhdet_fec!T79)</f>
        <v>0.79381697553668884</v>
      </c>
      <c r="U79" s="45">
        <f>IF(RES_hhdet_tes!U79=0,"",RES_hhdet_tes!U79/RES_hhdet_fec!U79)</f>
        <v>0.81214364347586743</v>
      </c>
      <c r="V79" s="45">
        <f>IF(RES_hhdet_tes!V79=0,"",RES_hhdet_tes!V79/RES_hhdet_fec!V79)</f>
        <v>0.82972924753371835</v>
      </c>
      <c r="W79" s="45">
        <f>IF(RES_hhdet_tes!W79=0,"",RES_hhdet_tes!W79/RES_hhdet_fec!W79)</f>
        <v>0.84804333130065568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0.46218551510601835</v>
      </c>
      <c r="C81" s="119">
        <f>IF(RES_hhdet_tes!C81=0,"",RES_hhdet_tes!C81/RES_hhdet_fec!C81)</f>
        <v>0.46314872270891327</v>
      </c>
      <c r="D81" s="119">
        <f>IF(RES_hhdet_tes!D81=0,"",RES_hhdet_tes!D81/RES_hhdet_fec!D81)</f>
        <v>0.47422943675486456</v>
      </c>
      <c r="E81" s="119">
        <f>IF(RES_hhdet_tes!E81=0,"",RES_hhdet_tes!E81/RES_hhdet_fec!E81)</f>
        <v>0.4825664667001025</v>
      </c>
      <c r="F81" s="119">
        <f>IF(RES_hhdet_tes!F81=0,"",RES_hhdet_tes!F81/RES_hhdet_fec!F81)</f>
        <v>0.48839692867911094</v>
      </c>
      <c r="G81" s="119">
        <f>IF(RES_hhdet_tes!G81=0,"",RES_hhdet_tes!G81/RES_hhdet_fec!G81)</f>
        <v>0.50056873431628202</v>
      </c>
      <c r="H81" s="119">
        <f>IF(RES_hhdet_tes!H81=0,"",RES_hhdet_tes!H81/RES_hhdet_fec!H81)</f>
        <v>0.52178877063234586</v>
      </c>
      <c r="I81" s="119">
        <f>IF(RES_hhdet_tes!I81=0,"",RES_hhdet_tes!I81/RES_hhdet_fec!I81)</f>
        <v>0.54049112483356332</v>
      </c>
      <c r="J81" s="119">
        <f>IF(RES_hhdet_tes!J81=0,"",RES_hhdet_tes!J81/RES_hhdet_fec!J81)</f>
        <v>0.5556469684683798</v>
      </c>
      <c r="K81" s="119">
        <f>IF(RES_hhdet_tes!K81=0,"",RES_hhdet_tes!K81/RES_hhdet_fec!K81)</f>
        <v>0.56719150868115698</v>
      </c>
      <c r="L81" s="119">
        <f>IF(RES_hhdet_tes!L81=0,"",RES_hhdet_tes!L81/RES_hhdet_fec!L81)</f>
        <v>0.58778830735388443</v>
      </c>
      <c r="M81" s="119">
        <f>IF(RES_hhdet_tes!M81=0,"",RES_hhdet_tes!M81/RES_hhdet_fec!M81)</f>
        <v>0.61661474347156175</v>
      </c>
      <c r="N81" s="119">
        <f>IF(RES_hhdet_tes!N81=0,"",RES_hhdet_tes!N81/RES_hhdet_fec!N81)</f>
        <v>0.64026568238828452</v>
      </c>
      <c r="O81" s="119">
        <f>IF(RES_hhdet_tes!O81=0,"",RES_hhdet_tes!O81/RES_hhdet_fec!O81)</f>
        <v>0.65219026067074648</v>
      </c>
      <c r="P81" s="119">
        <f>IF(RES_hhdet_tes!P81=0,"",RES_hhdet_tes!P81/RES_hhdet_fec!P81)</f>
        <v>0.65483517425826787</v>
      </c>
      <c r="Q81" s="119">
        <f>IF(RES_hhdet_tes!Q81=0,"",RES_hhdet_tes!Q81/RES_hhdet_fec!Q81)</f>
        <v>0.67458033998907718</v>
      </c>
      <c r="R81" s="119">
        <f>IF(RES_hhdet_tes!R81=0,"",RES_hhdet_tes!R81/RES_hhdet_fec!R81)</f>
        <v>0.67507506646133841</v>
      </c>
      <c r="S81" s="119">
        <f>IF(RES_hhdet_tes!S81=0,"",RES_hhdet_tes!S81/RES_hhdet_fec!S81)</f>
        <v>0.69478361313583425</v>
      </c>
      <c r="T81" s="119">
        <f>IF(RES_hhdet_tes!T81=0,"",RES_hhdet_tes!T81/RES_hhdet_fec!T81)</f>
        <v>0.70782384982022606</v>
      </c>
      <c r="U81" s="119">
        <f>IF(RES_hhdet_tes!U81=0,"",RES_hhdet_tes!U81/RES_hhdet_fec!U81)</f>
        <v>0.71936483241671301</v>
      </c>
      <c r="V81" s="119">
        <f>IF(RES_hhdet_tes!V81=0,"",RES_hhdet_tes!V81/RES_hhdet_fec!V81)</f>
        <v>0.72753733824790701</v>
      </c>
      <c r="W81" s="119">
        <f>IF(RES_hhdet_tes!W81=0,"",RES_hhdet_tes!W81/RES_hhdet_fec!W81)</f>
        <v>0.73742533017522438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0.42312111576135814</v>
      </c>
      <c r="C82" s="124">
        <f>IF(RES_hhdet_tes!C82=0,"",RES_hhdet_tes!C82/RES_hhdet_fec!C82)</f>
        <v>0.42933792888010475</v>
      </c>
      <c r="D82" s="124">
        <f>IF(RES_hhdet_tes!D82=0,"",RES_hhdet_tes!D82/RES_hhdet_fec!D82)</f>
        <v>0.43739226036457018</v>
      </c>
      <c r="E82" s="124">
        <f>IF(RES_hhdet_tes!E82=0,"",RES_hhdet_tes!E82/RES_hhdet_fec!E82)</f>
        <v>0.4461401407464482</v>
      </c>
      <c r="F82" s="124">
        <f>IF(RES_hhdet_tes!F82=0,"",RES_hhdet_tes!F82/RES_hhdet_fec!F82)</f>
        <v>0.45575973839917505</v>
      </c>
      <c r="G82" s="124">
        <f>IF(RES_hhdet_tes!G82=0,"",RES_hhdet_tes!G82/RES_hhdet_fec!G82)</f>
        <v>0.46716170858784473</v>
      </c>
      <c r="H82" s="124">
        <f>IF(RES_hhdet_tes!H82=0,"",RES_hhdet_tes!H82/RES_hhdet_fec!H82)</f>
        <v>0.47952454198238731</v>
      </c>
      <c r="I82" s="124">
        <f>IF(RES_hhdet_tes!I82=0,"",RES_hhdet_tes!I82/RES_hhdet_fec!I82)</f>
        <v>0.49334967471270497</v>
      </c>
      <c r="J82" s="124">
        <f>IF(RES_hhdet_tes!J82=0,"",RES_hhdet_tes!J82/RES_hhdet_fec!J82)</f>
        <v>0.5078547013942345</v>
      </c>
      <c r="K82" s="124">
        <f>IF(RES_hhdet_tes!K82=0,"",RES_hhdet_tes!K82/RES_hhdet_fec!K82)</f>
        <v>0.52436455782922275</v>
      </c>
      <c r="L82" s="124">
        <f>IF(RES_hhdet_tes!L82=0,"",RES_hhdet_tes!L82/RES_hhdet_fec!L82)</f>
        <v>0.54280186836899502</v>
      </c>
      <c r="M82" s="124">
        <f>IF(RES_hhdet_tes!M82=0,"",RES_hhdet_tes!M82/RES_hhdet_fec!M82)</f>
        <v>0.56347473433129158</v>
      </c>
      <c r="N82" s="124">
        <f>IF(RES_hhdet_tes!N82=0,"",RES_hhdet_tes!N82/RES_hhdet_fec!N82)</f>
        <v>0.58603746004732604</v>
      </c>
      <c r="O82" s="124">
        <f>IF(RES_hhdet_tes!O82=0,"",RES_hhdet_tes!O82/RES_hhdet_fec!O82)</f>
        <v>0.60599657992814437</v>
      </c>
      <c r="P82" s="124">
        <f>IF(RES_hhdet_tes!P82=0,"",RES_hhdet_tes!P82/RES_hhdet_fec!P82)</f>
        <v>0.61016485350243288</v>
      </c>
      <c r="Q82" s="124">
        <f>IF(RES_hhdet_tes!Q82=0,"",RES_hhdet_tes!Q82/RES_hhdet_fec!Q82)</f>
        <v>0.61505726200106614</v>
      </c>
      <c r="R82" s="124">
        <f>IF(RES_hhdet_tes!R82=0,"",RES_hhdet_tes!R82/RES_hhdet_fec!R82)</f>
        <v>0.62047088546018403</v>
      </c>
      <c r="S82" s="124">
        <f>IF(RES_hhdet_tes!S82=0,"",RES_hhdet_tes!S82/RES_hhdet_fec!S82)</f>
        <v>0.62827190221408102</v>
      </c>
      <c r="T82" s="124">
        <f>IF(RES_hhdet_tes!T82=0,"",RES_hhdet_tes!T82/RES_hhdet_fec!T82)</f>
        <v>0.6361803626340593</v>
      </c>
      <c r="U82" s="124">
        <f>IF(RES_hhdet_tes!U82=0,"",RES_hhdet_tes!U82/RES_hhdet_fec!U82)</f>
        <v>0.64481659700441873</v>
      </c>
      <c r="V82" s="124">
        <f>IF(RES_hhdet_tes!V82=0,"",RES_hhdet_tes!V82/RES_hhdet_fec!V82)</f>
        <v>0.6544058819078592</v>
      </c>
      <c r="W82" s="124">
        <f>IF(RES_hhdet_tes!W82=0,"",RES_hhdet_tes!W82/RES_hhdet_fec!W82)</f>
        <v>0.66391093554339387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0.42076124348087324</v>
      </c>
      <c r="C83" s="111">
        <f>IF(RES_hhdet_tes!C83=0,"",RES_hhdet_tes!C83/RES_hhdet_fec!C83)</f>
        <v>0.42698771704827931</v>
      </c>
      <c r="D83" s="111">
        <f>IF(RES_hhdet_tes!D83=0,"",RES_hhdet_tes!D83/RES_hhdet_fec!D83)</f>
        <v>0.43502885133592778</v>
      </c>
      <c r="E83" s="111">
        <f>IF(RES_hhdet_tes!E83=0,"",RES_hhdet_tes!E83/RES_hhdet_fec!E83)</f>
        <v>0.44390513454355679</v>
      </c>
      <c r="F83" s="111">
        <f>IF(RES_hhdet_tes!F83=0,"",RES_hhdet_tes!F83/RES_hhdet_fec!F83)</f>
        <v>0.45341912393696526</v>
      </c>
      <c r="G83" s="111">
        <f>IF(RES_hhdet_tes!G83=0,"",RES_hhdet_tes!G83/RES_hhdet_fec!G83)</f>
        <v>0.46486442185886334</v>
      </c>
      <c r="H83" s="111">
        <f>IF(RES_hhdet_tes!H83=0,"",RES_hhdet_tes!H83/RES_hhdet_fec!H83)</f>
        <v>0.47730751476637295</v>
      </c>
      <c r="I83" s="111">
        <f>IF(RES_hhdet_tes!I83=0,"",RES_hhdet_tes!I83/RES_hhdet_fec!I83)</f>
        <v>0.49120743001003792</v>
      </c>
      <c r="J83" s="111">
        <f>IF(RES_hhdet_tes!J83=0,"",RES_hhdet_tes!J83/RES_hhdet_fec!J83)</f>
        <v>0.50573815223136298</v>
      </c>
      <c r="K83" s="111">
        <f>IF(RES_hhdet_tes!K83=0,"",RES_hhdet_tes!K83/RES_hhdet_fec!K83)</f>
        <v>0.52227470704154522</v>
      </c>
      <c r="L83" s="111">
        <f>IF(RES_hhdet_tes!L83=0,"",RES_hhdet_tes!L83/RES_hhdet_fec!L83)</f>
        <v>0.54080057424192507</v>
      </c>
      <c r="M83" s="111">
        <f>IF(RES_hhdet_tes!M83=0,"",RES_hhdet_tes!M83/RES_hhdet_fec!M83)</f>
        <v>0.56151376005504772</v>
      </c>
      <c r="N83" s="111">
        <f>IF(RES_hhdet_tes!N83=0,"",RES_hhdet_tes!N83/RES_hhdet_fec!N83)</f>
        <v>0.58413126795711834</v>
      </c>
      <c r="O83" s="111">
        <f>IF(RES_hhdet_tes!O83=0,"",RES_hhdet_tes!O83/RES_hhdet_fec!O83)</f>
        <v>0.60414407566728212</v>
      </c>
      <c r="P83" s="111">
        <f>IF(RES_hhdet_tes!P83=0,"",RES_hhdet_tes!P83/RES_hhdet_fec!P83)</f>
        <v>0.6083301440847273</v>
      </c>
      <c r="Q83" s="111">
        <f>IF(RES_hhdet_tes!Q83=0,"",RES_hhdet_tes!Q83/RES_hhdet_fec!Q83)</f>
        <v>0.61323400765671676</v>
      </c>
      <c r="R83" s="111">
        <f>IF(RES_hhdet_tes!R83=0,"",RES_hhdet_tes!R83/RES_hhdet_fec!R83)</f>
        <v>0.61864411937651098</v>
      </c>
      <c r="S83" s="111">
        <f>IF(RES_hhdet_tes!S83=0,"",RES_hhdet_tes!S83/RES_hhdet_fec!S83)</f>
        <v>0.62648399249716136</v>
      </c>
      <c r="T83" s="111">
        <f>IF(RES_hhdet_tes!T83=0,"",RES_hhdet_tes!T83/RES_hhdet_fec!T83)</f>
        <v>0.6344140475952682</v>
      </c>
      <c r="U83" s="111">
        <f>IF(RES_hhdet_tes!U83=0,"",RES_hhdet_tes!U83/RES_hhdet_fec!U83)</f>
        <v>0.64306058080416229</v>
      </c>
      <c r="V83" s="111">
        <f>IF(RES_hhdet_tes!V83=0,"",RES_hhdet_tes!V83/RES_hhdet_fec!V83)</f>
        <v>0.65267263067739167</v>
      </c>
      <c r="W83" s="111">
        <f>IF(RES_hhdet_tes!W83=0,"",RES_hhdet_tes!W83/RES_hhdet_fec!W83)</f>
        <v>0.66220423570345022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1.7302502216747646</v>
      </c>
      <c r="C85" s="124">
        <f>IF(RES_hhdet_tes!C85=0,"",RES_hhdet_tes!C85/RES_hhdet_fec!C85)</f>
        <v>1.8293121105796946</v>
      </c>
      <c r="D85" s="124">
        <f>IF(RES_hhdet_tes!D85=0,"",RES_hhdet_tes!D85/RES_hhdet_fec!D85)</f>
        <v>1.9299095031594566</v>
      </c>
      <c r="E85" s="124">
        <f>IF(RES_hhdet_tes!E85=0,"",RES_hhdet_tes!E85/RES_hhdet_fec!E85)</f>
        <v>2.0677987802793156</v>
      </c>
      <c r="F85" s="124">
        <f>IF(RES_hhdet_tes!F85=0,"",RES_hhdet_tes!F85/RES_hhdet_fec!F85)</f>
        <v>2.2039427445336686</v>
      </c>
      <c r="G85" s="124">
        <f>IF(RES_hhdet_tes!G85=0,"",RES_hhdet_tes!G85/RES_hhdet_fec!G85)</f>
        <v>2.3186567598291989</v>
      </c>
      <c r="H85" s="124">
        <f>IF(RES_hhdet_tes!H85=0,"",RES_hhdet_tes!H85/RES_hhdet_fec!H85)</f>
        <v>2.4419338285039389</v>
      </c>
      <c r="I85" s="124">
        <f>IF(RES_hhdet_tes!I85=0,"",RES_hhdet_tes!I85/RES_hhdet_fec!I85)</f>
        <v>2.5243303841125471</v>
      </c>
      <c r="J85" s="124">
        <f>IF(RES_hhdet_tes!J85=0,"",RES_hhdet_tes!J85/RES_hhdet_fec!J85)</f>
        <v>2.5733609820690968</v>
      </c>
      <c r="K85" s="124">
        <f>IF(RES_hhdet_tes!K85=0,"",RES_hhdet_tes!K85/RES_hhdet_fec!K85)</f>
        <v>2.63525725252132</v>
      </c>
      <c r="L85" s="124">
        <f>IF(RES_hhdet_tes!L85=0,"",RES_hhdet_tes!L85/RES_hhdet_fec!L85)</f>
        <v>2.6929595432273952</v>
      </c>
      <c r="M85" s="124">
        <f>IF(RES_hhdet_tes!M85=0,"",RES_hhdet_tes!M85/RES_hhdet_fec!M85)</f>
        <v>2.7618513269685439</v>
      </c>
      <c r="N85" s="124">
        <f>IF(RES_hhdet_tes!N85=0,"",RES_hhdet_tes!N85/RES_hhdet_fec!N85)</f>
        <v>2.8403236314555356</v>
      </c>
      <c r="O85" s="124">
        <f>IF(RES_hhdet_tes!O85=0,"",RES_hhdet_tes!O85/RES_hhdet_fec!O85)</f>
        <v>2.943875964727817</v>
      </c>
      <c r="P85" s="124">
        <f>IF(RES_hhdet_tes!P85=0,"",RES_hhdet_tes!P85/RES_hhdet_fec!P85)</f>
        <v>3.0511365621920135</v>
      </c>
      <c r="Q85" s="124">
        <f>IF(RES_hhdet_tes!Q85=0,"",RES_hhdet_tes!Q85/RES_hhdet_fec!Q85)</f>
        <v>3.172351671236429</v>
      </c>
      <c r="R85" s="124">
        <f>IF(RES_hhdet_tes!R85=0,"",RES_hhdet_tes!R85/RES_hhdet_fec!R85)</f>
        <v>3.2808131524798889</v>
      </c>
      <c r="S85" s="124">
        <f>IF(RES_hhdet_tes!S85=0,"",RES_hhdet_tes!S85/RES_hhdet_fec!S85)</f>
        <v>3.3802814763341433</v>
      </c>
      <c r="T85" s="124">
        <f>IF(RES_hhdet_tes!T85=0,"",RES_hhdet_tes!T85/RES_hhdet_fec!T85)</f>
        <v>3.4739353716524519</v>
      </c>
      <c r="U85" s="124">
        <f>IF(RES_hhdet_tes!U85=0,"",RES_hhdet_tes!U85/RES_hhdet_fec!U85)</f>
        <v>3.5608848398983146</v>
      </c>
      <c r="V85" s="124">
        <f>IF(RES_hhdet_tes!V85=0,"",RES_hhdet_tes!V85/RES_hhdet_fec!V85)</f>
        <v>3.6487668075674073</v>
      </c>
      <c r="W85" s="124">
        <f>IF(RES_hhdet_tes!W85=0,"",RES_hhdet_tes!W85/RES_hhdet_fec!W85)</f>
        <v>3.7321019566673193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1.7302502216747646</v>
      </c>
      <c r="C86" s="111">
        <f>IF(RES_hhdet_tes!C86=0,"",RES_hhdet_tes!C86/RES_hhdet_fec!C86)</f>
        <v>1.8293121105796946</v>
      </c>
      <c r="D86" s="111">
        <f>IF(RES_hhdet_tes!D86=0,"",RES_hhdet_tes!D86/RES_hhdet_fec!D86)</f>
        <v>1.9299095031594566</v>
      </c>
      <c r="E86" s="111">
        <f>IF(RES_hhdet_tes!E86=0,"",RES_hhdet_tes!E86/RES_hhdet_fec!E86)</f>
        <v>2.0677987802793156</v>
      </c>
      <c r="F86" s="111">
        <f>IF(RES_hhdet_tes!F86=0,"",RES_hhdet_tes!F86/RES_hhdet_fec!F86)</f>
        <v>2.2039427445336686</v>
      </c>
      <c r="G86" s="111">
        <f>IF(RES_hhdet_tes!G86=0,"",RES_hhdet_tes!G86/RES_hhdet_fec!G86)</f>
        <v>2.3186567598291989</v>
      </c>
      <c r="H86" s="111">
        <f>IF(RES_hhdet_tes!H86=0,"",RES_hhdet_tes!H86/RES_hhdet_fec!H86)</f>
        <v>2.4419338285039389</v>
      </c>
      <c r="I86" s="111">
        <f>IF(RES_hhdet_tes!I86=0,"",RES_hhdet_tes!I86/RES_hhdet_fec!I86)</f>
        <v>2.5243303841125471</v>
      </c>
      <c r="J86" s="111">
        <f>IF(RES_hhdet_tes!J86=0,"",RES_hhdet_tes!J86/RES_hhdet_fec!J86)</f>
        <v>2.5733609820690968</v>
      </c>
      <c r="K86" s="111">
        <f>IF(RES_hhdet_tes!K86=0,"",RES_hhdet_tes!K86/RES_hhdet_fec!K86)</f>
        <v>2.63525725252132</v>
      </c>
      <c r="L86" s="111">
        <f>IF(RES_hhdet_tes!L86=0,"",RES_hhdet_tes!L86/RES_hhdet_fec!L86)</f>
        <v>2.6929595432273952</v>
      </c>
      <c r="M86" s="111">
        <f>IF(RES_hhdet_tes!M86=0,"",RES_hhdet_tes!M86/RES_hhdet_fec!M86)</f>
        <v>2.7618513269685439</v>
      </c>
      <c r="N86" s="111">
        <f>IF(RES_hhdet_tes!N86=0,"",RES_hhdet_tes!N86/RES_hhdet_fec!N86)</f>
        <v>2.8403236314555356</v>
      </c>
      <c r="O86" s="111">
        <f>IF(RES_hhdet_tes!O86=0,"",RES_hhdet_tes!O86/RES_hhdet_fec!O86)</f>
        <v>2.943875964727817</v>
      </c>
      <c r="P86" s="111">
        <f>IF(RES_hhdet_tes!P86=0,"",RES_hhdet_tes!P86/RES_hhdet_fec!P86)</f>
        <v>3.0511365621920135</v>
      </c>
      <c r="Q86" s="111">
        <f>IF(RES_hhdet_tes!Q86=0,"",RES_hhdet_tes!Q86/RES_hhdet_fec!Q86)</f>
        <v>3.172351671236429</v>
      </c>
      <c r="R86" s="111">
        <f>IF(RES_hhdet_tes!R86=0,"",RES_hhdet_tes!R86/RES_hhdet_fec!R86)</f>
        <v>3.2808131524798889</v>
      </c>
      <c r="S86" s="111">
        <f>IF(RES_hhdet_tes!S86=0,"",RES_hhdet_tes!S86/RES_hhdet_fec!S86)</f>
        <v>3.3802814763341433</v>
      </c>
      <c r="T86" s="111">
        <f>IF(RES_hhdet_tes!T86=0,"",RES_hhdet_tes!T86/RES_hhdet_fec!T86)</f>
        <v>3.4739353716524519</v>
      </c>
      <c r="U86" s="111">
        <f>IF(RES_hhdet_tes!U86=0,"",RES_hhdet_tes!U86/RES_hhdet_fec!U86)</f>
        <v>3.5608848398983146</v>
      </c>
      <c r="V86" s="111">
        <f>IF(RES_hhdet_tes!V86=0,"",RES_hhdet_tes!V86/RES_hhdet_fec!V86)</f>
        <v>3.6487668075674073</v>
      </c>
      <c r="W86" s="111">
        <f>IF(RES_hhdet_tes!W86=0,"",RES_hhdet_tes!W86/RES_hhdet_fec!W86)</f>
        <v>3.7321019566673193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0.56649748662275501</v>
      </c>
      <c r="C87" s="124">
        <f>IF(RES_hhdet_tes!C87=0,"",RES_hhdet_tes!C87/RES_hhdet_fec!C87)</f>
        <v>0.56906262352813863</v>
      </c>
      <c r="D87" s="124">
        <f>IF(RES_hhdet_tes!D87=0,"",RES_hhdet_tes!D87/RES_hhdet_fec!D87)</f>
        <v>0.57658719930652746</v>
      </c>
      <c r="E87" s="124">
        <f>IF(RES_hhdet_tes!E87=0,"",RES_hhdet_tes!E87/RES_hhdet_fec!E87)</f>
        <v>0.57769362437687044</v>
      </c>
      <c r="F87" s="124">
        <f>IF(RES_hhdet_tes!F87=0,"",RES_hhdet_tes!F87/RES_hhdet_fec!F87)</f>
        <v>0.58642055169702789</v>
      </c>
      <c r="G87" s="124">
        <f>IF(RES_hhdet_tes!G87=0,"",RES_hhdet_tes!G87/RES_hhdet_fec!G87)</f>
        <v>0.59332543508047964</v>
      </c>
      <c r="H87" s="124">
        <f>IF(RES_hhdet_tes!H87=0,"",RES_hhdet_tes!H87/RES_hhdet_fec!H87)</f>
        <v>0.60103955901908157</v>
      </c>
      <c r="I87" s="124">
        <f>IF(RES_hhdet_tes!I87=0,"",RES_hhdet_tes!I87/RES_hhdet_fec!I87)</f>
        <v>0.60671079592899324</v>
      </c>
      <c r="J87" s="124">
        <f>IF(RES_hhdet_tes!J87=0,"",RES_hhdet_tes!J87/RES_hhdet_fec!J87)</f>
        <v>0.61420500804613887</v>
      </c>
      <c r="K87" s="124">
        <f>IF(RES_hhdet_tes!K87=0,"",RES_hhdet_tes!K87/RES_hhdet_fec!K87)</f>
        <v>0.62064315690100458</v>
      </c>
      <c r="L87" s="124">
        <f>IF(RES_hhdet_tes!L87=0,"",RES_hhdet_tes!L87/RES_hhdet_fec!L87)</f>
        <v>0.62874560525886458</v>
      </c>
      <c r="M87" s="124">
        <f>IF(RES_hhdet_tes!M87=0,"",RES_hhdet_tes!M87/RES_hhdet_fec!M87)</f>
        <v>0.6384751865932019</v>
      </c>
      <c r="N87" s="124">
        <f>IF(RES_hhdet_tes!N87=0,"",RES_hhdet_tes!N87/RES_hhdet_fec!N87)</f>
        <v>0.6492246793186992</v>
      </c>
      <c r="O87" s="124">
        <f>IF(RES_hhdet_tes!O87=0,"",RES_hhdet_tes!O87/RES_hhdet_fec!O87)</f>
        <v>0.66001697282911087</v>
      </c>
      <c r="P87" s="124">
        <f>IF(RES_hhdet_tes!P87=0,"",RES_hhdet_tes!P87/RES_hhdet_fec!P87)</f>
        <v>0.66714186496085393</v>
      </c>
      <c r="Q87" s="124">
        <f>IF(RES_hhdet_tes!Q87=0,"",RES_hhdet_tes!Q87/RES_hhdet_fec!Q87)</f>
        <v>0.67510480807675188</v>
      </c>
      <c r="R87" s="124">
        <f>IF(RES_hhdet_tes!R87=0,"",RES_hhdet_tes!R87/RES_hhdet_fec!R87)</f>
        <v>0.68441932288334106</v>
      </c>
      <c r="S87" s="124">
        <f>IF(RES_hhdet_tes!S87=0,"",RES_hhdet_tes!S87/RES_hhdet_fec!S87)</f>
        <v>0.69674787949367323</v>
      </c>
      <c r="T87" s="124">
        <f>IF(RES_hhdet_tes!T87=0,"",RES_hhdet_tes!T87/RES_hhdet_fec!T87)</f>
        <v>0.71026020506779053</v>
      </c>
      <c r="U87" s="124">
        <f>IF(RES_hhdet_tes!U87=0,"",RES_hhdet_tes!U87/RES_hhdet_fec!U87)</f>
        <v>0.72460433902220189</v>
      </c>
      <c r="V87" s="124">
        <f>IF(RES_hhdet_tes!V87=0,"",RES_hhdet_tes!V87/RES_hhdet_fec!V87)</f>
        <v>0.73842634675817509</v>
      </c>
      <c r="W87" s="124">
        <f>IF(RES_hhdet_tes!W87=0,"",RES_hhdet_tes!W87/RES_hhdet_fec!W87)</f>
        <v>0.74786886375519002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0.44580174854481908</v>
      </c>
      <c r="C88" s="111">
        <f>IF(RES_hhdet_tes!C88=0,"",RES_hhdet_tes!C88/RES_hhdet_fec!C88)</f>
        <v>0.45311521768417379</v>
      </c>
      <c r="D88" s="111">
        <f>IF(RES_hhdet_tes!D88=0,"",RES_hhdet_tes!D88/RES_hhdet_fec!D88)</f>
        <v>0.46352598890770175</v>
      </c>
      <c r="E88" s="111">
        <f>IF(RES_hhdet_tes!E88=0,"",RES_hhdet_tes!E88/RES_hhdet_fec!E88)</f>
        <v>0.47582134089581196</v>
      </c>
      <c r="F88" s="111">
        <f>IF(RES_hhdet_tes!F88=0,"",RES_hhdet_tes!F88/RES_hhdet_fec!F88)</f>
        <v>0.48729263918546489</v>
      </c>
      <c r="G88" s="111">
        <f>IF(RES_hhdet_tes!G88=0,"",RES_hhdet_tes!G88/RES_hhdet_fec!G88)</f>
        <v>0.49996075495376491</v>
      </c>
      <c r="H88" s="111">
        <f>IF(RES_hhdet_tes!H88=0,"",RES_hhdet_tes!H88/RES_hhdet_fec!H88)</f>
        <v>0.51336163003800028</v>
      </c>
      <c r="I88" s="111">
        <f>IF(RES_hhdet_tes!I88=0,"",RES_hhdet_tes!I88/RES_hhdet_fec!I88)</f>
        <v>0.53195758705599849</v>
      </c>
      <c r="J88" s="111">
        <f>IF(RES_hhdet_tes!J88=0,"",RES_hhdet_tes!J88/RES_hhdet_fec!J88)</f>
        <v>0.55687594797576734</v>
      </c>
      <c r="K88" s="111">
        <f>IF(RES_hhdet_tes!K88=0,"",RES_hhdet_tes!K88/RES_hhdet_fec!K88)</f>
        <v>0.58162024863157358</v>
      </c>
      <c r="L88" s="111">
        <f>IF(RES_hhdet_tes!L88=0,"",RES_hhdet_tes!L88/RES_hhdet_fec!L88)</f>
        <v>0.60657175405558139</v>
      </c>
      <c r="M88" s="111">
        <f>IF(RES_hhdet_tes!M88=0,"",RES_hhdet_tes!M88/RES_hhdet_fec!M88)</f>
        <v>0.63339660566183864</v>
      </c>
      <c r="N88" s="111">
        <f>IF(RES_hhdet_tes!N88=0,"",RES_hhdet_tes!N88/RES_hhdet_fec!N88)</f>
        <v>0.66127986692174523</v>
      </c>
      <c r="O88" s="111">
        <f>IF(RES_hhdet_tes!O88=0,"",RES_hhdet_tes!O88/RES_hhdet_fec!O88)</f>
        <v>0.68425609646880325</v>
      </c>
      <c r="P88" s="111">
        <f>IF(RES_hhdet_tes!P88=0,"",RES_hhdet_tes!P88/RES_hhdet_fec!P88)</f>
        <v>0.68622243572191866</v>
      </c>
      <c r="Q88" s="111">
        <f>IF(RES_hhdet_tes!Q88=0,"",RES_hhdet_tes!Q88/RES_hhdet_fec!Q88)</f>
        <v>0.68903948179241437</v>
      </c>
      <c r="R88" s="111">
        <f>IF(RES_hhdet_tes!R88=0,"",RES_hhdet_tes!R88/RES_hhdet_fec!R88)</f>
        <v>0.69349847119774999</v>
      </c>
      <c r="S88" s="111">
        <f>IF(RES_hhdet_tes!S88=0,"",RES_hhdet_tes!S88/RES_hhdet_fec!S88)</f>
        <v>0.70374602973043909</v>
      </c>
      <c r="T88" s="111">
        <f>IF(RES_hhdet_tes!T88=0,"",RES_hhdet_tes!T88/RES_hhdet_fec!T88)</f>
        <v>0.71548710135634674</v>
      </c>
      <c r="U88" s="111">
        <f>IF(RES_hhdet_tes!U88=0,"",RES_hhdet_tes!U88/RES_hhdet_fec!U88)</f>
        <v>0.72751294914525955</v>
      </c>
      <c r="V88" s="111">
        <f>IF(RES_hhdet_tes!V88=0,"",RES_hhdet_tes!V88/RES_hhdet_fec!V88)</f>
        <v>0.73824781447379706</v>
      </c>
      <c r="W88" s="111">
        <f>IF(RES_hhdet_tes!W88=0,"",RES_hhdet_tes!W88/RES_hhdet_fec!W88)</f>
        <v>0.74830057376035919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0.72679186989870104</v>
      </c>
      <c r="C89" s="111">
        <f>IF(RES_hhdet_tes!C89=0,"",RES_hhdet_tes!C89/RES_hhdet_fec!C89)</f>
        <v>0.75466877184115666</v>
      </c>
      <c r="D89" s="111">
        <f>IF(RES_hhdet_tes!D89=0,"",RES_hhdet_tes!D89/RES_hhdet_fec!D89)</f>
        <v>0.75202988003807836</v>
      </c>
      <c r="E89" s="111">
        <f>IF(RES_hhdet_tes!E89=0,"",RES_hhdet_tes!E89/RES_hhdet_fec!E89)</f>
        <v>0.80943852253014592</v>
      </c>
      <c r="F89" s="111">
        <f>IF(RES_hhdet_tes!F89=0,"",RES_hhdet_tes!F89/RES_hhdet_fec!F89)</f>
        <v>0.79377588503376084</v>
      </c>
      <c r="G89" s="111">
        <f>IF(RES_hhdet_tes!G89=0,"",RES_hhdet_tes!G89/RES_hhdet_fec!G89)</f>
        <v>0.80032282216046102</v>
      </c>
      <c r="H89" s="111">
        <f>IF(RES_hhdet_tes!H89=0,"",RES_hhdet_tes!H89/RES_hhdet_fec!H89)</f>
        <v>0.80652439009996024</v>
      </c>
      <c r="I89" s="111">
        <f>IF(RES_hhdet_tes!I89=0,"",RES_hhdet_tes!I89/RES_hhdet_fec!I89)</f>
        <v>0.83208274632385415</v>
      </c>
      <c r="J89" s="111">
        <f>IF(RES_hhdet_tes!J89=0,"",RES_hhdet_tes!J89/RES_hhdet_fec!J89)</f>
        <v>0.83688360066193002</v>
      </c>
      <c r="K89" s="111">
        <f>IF(RES_hhdet_tes!K89=0,"",RES_hhdet_tes!K89/RES_hhdet_fec!K89)</f>
        <v>0.86041461242958817</v>
      </c>
      <c r="L89" s="111">
        <f>IF(RES_hhdet_tes!L89=0,"",RES_hhdet_tes!L89/RES_hhdet_fec!L89)</f>
        <v>0.86889675681229128</v>
      </c>
      <c r="M89" s="111">
        <f>IF(RES_hhdet_tes!M89=0,"",RES_hhdet_tes!M89/RES_hhdet_fec!M89)</f>
        <v>0.87261316359326635</v>
      </c>
      <c r="N89" s="111">
        <f>IF(RES_hhdet_tes!N89=0,"",RES_hhdet_tes!N89/RES_hhdet_fec!N89)</f>
        <v>0.88058260435830837</v>
      </c>
      <c r="O89" s="111">
        <f>IF(RES_hhdet_tes!O89=0,"",RES_hhdet_tes!O89/RES_hhdet_fec!O89)</f>
        <v>0.89084384027215535</v>
      </c>
      <c r="P89" s="111">
        <f>IF(RES_hhdet_tes!P89=0,"",RES_hhdet_tes!P89/RES_hhdet_fec!P89)</f>
        <v>0.88906894561270433</v>
      </c>
      <c r="Q89" s="111">
        <f>IF(RES_hhdet_tes!Q89=0,"",RES_hhdet_tes!Q89/RES_hhdet_fec!Q89)</f>
        <v>0.88191353151283669</v>
      </c>
      <c r="R89" s="111">
        <f>IF(RES_hhdet_tes!R89=0,"",RES_hhdet_tes!R89/RES_hhdet_fec!R89)</f>
        <v>0.88800583805980848</v>
      </c>
      <c r="S89" s="111">
        <f>IF(RES_hhdet_tes!S89=0,"",RES_hhdet_tes!S89/RES_hhdet_fec!S89)</f>
        <v>0.89169286301945894</v>
      </c>
      <c r="T89" s="111">
        <f>IF(RES_hhdet_tes!T89=0,"",RES_hhdet_tes!T89/RES_hhdet_fec!T89)</f>
        <v>0.89325569123818538</v>
      </c>
      <c r="U89" s="111">
        <f>IF(RES_hhdet_tes!U89=0,"",RES_hhdet_tes!U89/RES_hhdet_fec!U89)</f>
        <v>0.89494136139372105</v>
      </c>
      <c r="V89" s="111">
        <f>IF(RES_hhdet_tes!V89=0,"",RES_hhdet_tes!V89/RES_hhdet_fec!V89)</f>
        <v>0.91301803723948316</v>
      </c>
      <c r="W89" s="111">
        <f>IF(RES_hhdet_tes!W89=0,"",RES_hhdet_tes!W89/RES_hhdet_fec!W89)</f>
        <v>0.90621237572804592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0.44580174854481908</v>
      </c>
      <c r="C90" s="112">
        <f>IF(RES_hhdet_tes!C90=0,"",RES_hhdet_tes!C90/RES_hhdet_fec!C90)</f>
        <v>0.46831669325818698</v>
      </c>
      <c r="D90" s="112">
        <f>IF(RES_hhdet_tes!D90=0,"",RES_hhdet_tes!D90/RES_hhdet_fec!D90)</f>
        <v>0.47882239771354496</v>
      </c>
      <c r="E90" s="112">
        <f>IF(RES_hhdet_tes!E90=0,"",RES_hhdet_tes!E90/RES_hhdet_fec!E90)</f>
        <v>0.52319473017020424</v>
      </c>
      <c r="F90" s="112">
        <f>IF(RES_hhdet_tes!F90=0,"",RES_hhdet_tes!F90/RES_hhdet_fec!F90)</f>
        <v>0.52843797464830722</v>
      </c>
      <c r="G90" s="112">
        <f>IF(RES_hhdet_tes!G90=0,"",RES_hhdet_tes!G90/RES_hhdet_fec!G90)</f>
        <v>0.53754414851529064</v>
      </c>
      <c r="H90" s="112">
        <f>IF(RES_hhdet_tes!H90=0,"",RES_hhdet_tes!H90/RES_hhdet_fec!H90)</f>
        <v>0.54867033208305016</v>
      </c>
      <c r="I90" s="112">
        <f>IF(RES_hhdet_tes!I90=0,"",RES_hhdet_tes!I90/RES_hhdet_fec!I90)</f>
        <v>0.58677003871673228</v>
      </c>
      <c r="J90" s="112">
        <f>IF(RES_hhdet_tes!J90=0,"",RES_hhdet_tes!J90/RES_hhdet_fec!J90)</f>
        <v>0.59853690886686273</v>
      </c>
      <c r="K90" s="112">
        <f>IF(RES_hhdet_tes!K90=0,"",RES_hhdet_tes!K90/RES_hhdet_fec!K90)</f>
        <v>0.62734292091448574</v>
      </c>
      <c r="L90" s="112">
        <f>IF(RES_hhdet_tes!L90=0,"",RES_hhdet_tes!L90/RES_hhdet_fec!L90)</f>
        <v>0.64621493903884231</v>
      </c>
      <c r="M90" s="112">
        <f>IF(RES_hhdet_tes!M90=0,"",RES_hhdet_tes!M90/RES_hhdet_fec!M90)</f>
        <v>0.66394596493426428</v>
      </c>
      <c r="N90" s="112">
        <f>IF(RES_hhdet_tes!N90=0,"",RES_hhdet_tes!N90/RES_hhdet_fec!N90)</f>
        <v>0.67867565016757569</v>
      </c>
      <c r="O90" s="112">
        <f>IF(RES_hhdet_tes!O90=0,"",RES_hhdet_tes!O90/RES_hhdet_fec!O90)</f>
        <v>0.69223330080864576</v>
      </c>
      <c r="P90" s="112">
        <f>IF(RES_hhdet_tes!P90=0,"",RES_hhdet_tes!P90/RES_hhdet_fec!P90)</f>
        <v>0.69688462856333588</v>
      </c>
      <c r="Q90" s="112">
        <f>IF(RES_hhdet_tes!Q90=0,"",RES_hhdet_tes!Q90/RES_hhdet_fec!Q90)</f>
        <v>0.69859492804186751</v>
      </c>
      <c r="R90" s="112">
        <f>IF(RES_hhdet_tes!R90=0,"",RES_hhdet_tes!R90/RES_hhdet_fec!R90)</f>
        <v>0.70365824211228489</v>
      </c>
      <c r="S90" s="112">
        <f>IF(RES_hhdet_tes!S90=0,"",RES_hhdet_tes!S90/RES_hhdet_fec!S90)</f>
        <v>0.70503404628956923</v>
      </c>
      <c r="T90" s="112">
        <f>IF(RES_hhdet_tes!T90=0,"",RES_hhdet_tes!T90/RES_hhdet_fec!T90)</f>
        <v>0.71207427280869906</v>
      </c>
      <c r="U90" s="112">
        <f>IF(RES_hhdet_tes!U90=0,"",RES_hhdet_tes!U90/RES_hhdet_fec!U90)</f>
        <v>0.71803033373680925</v>
      </c>
      <c r="V90" s="112">
        <f>IF(RES_hhdet_tes!V90=0,"",RES_hhdet_tes!V90/RES_hhdet_fec!V90)</f>
        <v>0.73314974675498312</v>
      </c>
      <c r="W90" s="112">
        <f>IF(RES_hhdet_tes!W90=0,"",RES_hhdet_tes!W90/RES_hhdet_fec!W90)</f>
        <v>0.74067149235917329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0.53066271948218224</v>
      </c>
      <c r="C92" s="112">
        <f>IF(RES_hhdet_tes!C92=0,"",RES_hhdet_tes!C92/RES_hhdet_fec!C92)</f>
        <v>0.53375706844719384</v>
      </c>
      <c r="D92" s="112">
        <f>IF(RES_hhdet_tes!D92=0,"",RES_hhdet_tes!D92/RES_hhdet_fec!D92)</f>
        <v>0.53733008667398408</v>
      </c>
      <c r="E92" s="112">
        <f>IF(RES_hhdet_tes!E92=0,"",RES_hhdet_tes!E92/RES_hhdet_fec!E92)</f>
        <v>0.54105151978724353</v>
      </c>
      <c r="F92" s="112">
        <f>IF(RES_hhdet_tes!F92=0,"",RES_hhdet_tes!F92/RES_hhdet_fec!F92)</f>
        <v>0.54465768129657111</v>
      </c>
      <c r="G92" s="112">
        <f>IF(RES_hhdet_tes!G92=0,"",RES_hhdet_tes!G92/RES_hhdet_fec!G92)</f>
        <v>0.54856793532696679</v>
      </c>
      <c r="H92" s="112">
        <f>IF(RES_hhdet_tes!H92=0,"",RES_hhdet_tes!H92/RES_hhdet_fec!H92)</f>
        <v>0.55331369151918453</v>
      </c>
      <c r="I92" s="112">
        <f>IF(RES_hhdet_tes!I92=0,"",RES_hhdet_tes!I92/RES_hhdet_fec!I92)</f>
        <v>0.55611294991614291</v>
      </c>
      <c r="J92" s="112">
        <f>IF(RES_hhdet_tes!J92=0,"",RES_hhdet_tes!J92/RES_hhdet_fec!J92)</f>
        <v>0.55799471794733291</v>
      </c>
      <c r="K92" s="112">
        <f>IF(RES_hhdet_tes!K92=0,"",RES_hhdet_tes!K92/RES_hhdet_fec!K92)</f>
        <v>0.56113439101451446</v>
      </c>
      <c r="L92" s="112">
        <f>IF(RES_hhdet_tes!L92=0,"",RES_hhdet_tes!L92/RES_hhdet_fec!L92)</f>
        <v>0.56479032322738776</v>
      </c>
      <c r="M92" s="112">
        <f>IF(RES_hhdet_tes!M92=0,"",RES_hhdet_tes!M92/RES_hhdet_fec!M92)</f>
        <v>0.56960349622397344</v>
      </c>
      <c r="N92" s="112">
        <f>IF(RES_hhdet_tes!N92=0,"",RES_hhdet_tes!N92/RES_hhdet_fec!N92)</f>
        <v>0.57465300535780151</v>
      </c>
      <c r="O92" s="112">
        <f>IF(RES_hhdet_tes!O92=0,"",RES_hhdet_tes!O92/RES_hhdet_fec!O92)</f>
        <v>0.58359971614914363</v>
      </c>
      <c r="P92" s="112">
        <f>IF(RES_hhdet_tes!P92=0,"",RES_hhdet_tes!P92/RES_hhdet_fec!P92)</f>
        <v>0.59440240413986922</v>
      </c>
      <c r="Q92" s="112">
        <f>IF(RES_hhdet_tes!Q92=0,"",RES_hhdet_tes!Q92/RES_hhdet_fec!Q92)</f>
        <v>0.61280992743916507</v>
      </c>
      <c r="R92" s="112">
        <f>IF(RES_hhdet_tes!R92=0,"",RES_hhdet_tes!R92/RES_hhdet_fec!R92)</f>
        <v>0.63435565995047283</v>
      </c>
      <c r="S92" s="112">
        <f>IF(RES_hhdet_tes!S92=0,"",RES_hhdet_tes!S92/RES_hhdet_fec!S92)</f>
        <v>0.65904588436237765</v>
      </c>
      <c r="T92" s="112">
        <f>IF(RES_hhdet_tes!T92=0,"",RES_hhdet_tes!T92/RES_hhdet_fec!T92)</f>
        <v>0.68317267144982852</v>
      </c>
      <c r="U92" s="112">
        <f>IF(RES_hhdet_tes!U92=0,"",RES_hhdet_tes!U92/RES_hhdet_fec!U92)</f>
        <v>0.70499854703749865</v>
      </c>
      <c r="V92" s="112">
        <f>IF(RES_hhdet_tes!V92=0,"",RES_hhdet_tes!V92/RES_hhdet_fec!V92)</f>
        <v>0.72091359808091127</v>
      </c>
      <c r="W92" s="112">
        <f>IF(RES_hhdet_tes!W92=0,"",RES_hhdet_tes!W92/RES_hhdet_fec!W92)</f>
        <v>0.73567003949305931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0.78900822241713042</v>
      </c>
      <c r="C93" s="113">
        <f>IF(RES_hhdet_tes!C93=0,"",RES_hhdet_tes!C93/RES_hhdet_fec!C93)</f>
        <v>0.80257265776944575</v>
      </c>
      <c r="D93" s="113">
        <f>IF(RES_hhdet_tes!D93=0,"",RES_hhdet_tes!D93/RES_hhdet_fec!D93)</f>
        <v>0.79344232665463432</v>
      </c>
      <c r="E93" s="113">
        <f>IF(RES_hhdet_tes!E93=0,"",RES_hhdet_tes!E93/RES_hhdet_fec!E93)</f>
        <v>0.82376678462009267</v>
      </c>
      <c r="F93" s="113">
        <f>IF(RES_hhdet_tes!F93=0,"",RES_hhdet_tes!F93/RES_hhdet_fec!F93)</f>
        <v>0.80572429385763733</v>
      </c>
      <c r="G93" s="113">
        <f>IF(RES_hhdet_tes!G93=0,"",RES_hhdet_tes!G93/RES_hhdet_fec!G93)</f>
        <v>0.80868985287352102</v>
      </c>
      <c r="H93" s="113">
        <f>IF(RES_hhdet_tes!H93=0,"",RES_hhdet_tes!H93/RES_hhdet_fec!H93)</f>
        <v>0.81006896262375527</v>
      </c>
      <c r="I93" s="113">
        <f>IF(RES_hhdet_tes!I93=0,"",RES_hhdet_tes!I93/RES_hhdet_fec!I93)</f>
        <v>0.81398059036854431</v>
      </c>
      <c r="J93" s="113">
        <f>IF(RES_hhdet_tes!J93=0,"",RES_hhdet_tes!J93/RES_hhdet_fec!J93)</f>
        <v>0.81402023434879611</v>
      </c>
      <c r="K93" s="113">
        <f>IF(RES_hhdet_tes!K93=0,"",RES_hhdet_tes!K93/RES_hhdet_fec!K93)</f>
        <v>0.82586708945160714</v>
      </c>
      <c r="L93" s="113">
        <f>IF(RES_hhdet_tes!L93=0,"",RES_hhdet_tes!L93/RES_hhdet_fec!L93)</f>
        <v>0.82575055242315221</v>
      </c>
      <c r="M93" s="113">
        <f>IF(RES_hhdet_tes!M93=0,"",RES_hhdet_tes!M93/RES_hhdet_fec!M93)</f>
        <v>0.82175149613104559</v>
      </c>
      <c r="N93" s="113">
        <f>IF(RES_hhdet_tes!N93=0,"",RES_hhdet_tes!N93/RES_hhdet_fec!N93)</f>
        <v>0.82555875238619092</v>
      </c>
      <c r="O93" s="113">
        <f>IF(RES_hhdet_tes!O93=0,"",RES_hhdet_tes!O93/RES_hhdet_fec!O93)</f>
        <v>0.8407423064973375</v>
      </c>
      <c r="P93" s="113">
        <f>IF(RES_hhdet_tes!P93=0,"",RES_hhdet_tes!P93/RES_hhdet_fec!P93)</f>
        <v>0.83722948804832409</v>
      </c>
      <c r="Q93" s="113">
        <f>IF(RES_hhdet_tes!Q93=0,"",RES_hhdet_tes!Q93/RES_hhdet_fec!Q93)</f>
        <v>0.84140526915493219</v>
      </c>
      <c r="R93" s="113">
        <f>IF(RES_hhdet_tes!R93=0,"",RES_hhdet_tes!R93/RES_hhdet_fec!R93)</f>
        <v>0.86022055538035136</v>
      </c>
      <c r="S93" s="113">
        <f>IF(RES_hhdet_tes!S93=0,"",RES_hhdet_tes!S93/RES_hhdet_fec!S93)</f>
        <v>0.87426424496917388</v>
      </c>
      <c r="T93" s="113">
        <f>IF(RES_hhdet_tes!T93=0,"",RES_hhdet_tes!T93/RES_hhdet_fec!T93)</f>
        <v>0.88051773009920142</v>
      </c>
      <c r="U93" s="113">
        <f>IF(RES_hhdet_tes!U93=0,"",RES_hhdet_tes!U93/RES_hhdet_fec!U93)</f>
        <v>0.8895440936683876</v>
      </c>
      <c r="V93" s="113">
        <f>IF(RES_hhdet_tes!V93=0,"",RES_hhdet_tes!V93/RES_hhdet_fec!V93)</f>
        <v>0.90828118577444561</v>
      </c>
      <c r="W93" s="113">
        <f>IF(RES_hhdet_tes!W93=0,"",RES_hhdet_tes!W93/RES_hhdet_fec!W93)</f>
        <v>0.90295824911471723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0.53066271948218224</v>
      </c>
      <c r="C94" s="111">
        <f>IF(RES_hhdet_tes!C94=0,"",RES_hhdet_tes!C94/RES_hhdet_fec!C94)</f>
        <v>0.53787335524604274</v>
      </c>
      <c r="D94" s="111">
        <f>IF(RES_hhdet_tes!D94=0,"",RES_hhdet_tes!D94/RES_hhdet_fec!D94)</f>
        <v>0.53787335524604296</v>
      </c>
      <c r="E94" s="111">
        <f>IF(RES_hhdet_tes!E94=0,"",RES_hhdet_tes!E94/RES_hhdet_fec!E94)</f>
        <v>0.54699435800663232</v>
      </c>
      <c r="F94" s="111">
        <f>IF(RES_hhdet_tes!F94=0,"",RES_hhdet_tes!F94/RES_hhdet_fec!F94)</f>
        <v>0.54699435800663232</v>
      </c>
      <c r="G94" s="111">
        <f>IF(RES_hhdet_tes!G94=0,"",RES_hhdet_tes!G94/RES_hhdet_fec!G94)</f>
        <v>0.55077619676615897</v>
      </c>
      <c r="H94" s="111">
        <f>IF(RES_hhdet_tes!H94=0,"",RES_hhdet_tes!H94/RES_hhdet_fec!H94)</f>
        <v>0.55438634384061369</v>
      </c>
      <c r="I94" s="111">
        <f>IF(RES_hhdet_tes!I94=0,"",RES_hhdet_tes!I94/RES_hhdet_fec!I94)</f>
        <v>0.55623954491016703</v>
      </c>
      <c r="J94" s="111">
        <f>IF(RES_hhdet_tes!J94=0,"",RES_hhdet_tes!J94/RES_hhdet_fec!J94)</f>
        <v>0.55973193540820576</v>
      </c>
      <c r="K94" s="111">
        <f>IF(RES_hhdet_tes!K94=0,"",RES_hhdet_tes!K94/RES_hhdet_fec!K94)</f>
        <v>0.56467062033647542</v>
      </c>
      <c r="L94" s="111">
        <f>IF(RES_hhdet_tes!L94=0,"",RES_hhdet_tes!L94/RES_hhdet_fec!L94)</f>
        <v>0.56647940464713487</v>
      </c>
      <c r="M94" s="111">
        <f>IF(RES_hhdet_tes!M94=0,"",RES_hhdet_tes!M94/RES_hhdet_fec!M94)</f>
        <v>0.57041192073850489</v>
      </c>
      <c r="N94" s="111">
        <f>IF(RES_hhdet_tes!N94=0,"",RES_hhdet_tes!N94/RES_hhdet_fec!N94)</f>
        <v>0.57480173270779888</v>
      </c>
      <c r="O94" s="111">
        <f>IF(RES_hhdet_tes!O94=0,"",RES_hhdet_tes!O94/RES_hhdet_fec!O94)</f>
        <v>0.5923327191106722</v>
      </c>
      <c r="P94" s="111">
        <f>IF(RES_hhdet_tes!P94=0,"",RES_hhdet_tes!P94/RES_hhdet_fec!P94)</f>
        <v>0.5950726958442103</v>
      </c>
      <c r="Q94" s="111">
        <f>IF(RES_hhdet_tes!Q94=0,"",RES_hhdet_tes!Q94/RES_hhdet_fec!Q94)</f>
        <v>0.62157778839525513</v>
      </c>
      <c r="R94" s="111">
        <f>IF(RES_hhdet_tes!R94=0,"",RES_hhdet_tes!R94/RES_hhdet_fec!R94)</f>
        <v>0.6473829640126807</v>
      </c>
      <c r="S94" s="111">
        <f>IF(RES_hhdet_tes!S94=0,"",RES_hhdet_tes!S94/RES_hhdet_fec!S94)</f>
        <v>0.66825935451694085</v>
      </c>
      <c r="T94" s="111">
        <f>IF(RES_hhdet_tes!T94=0,"",RES_hhdet_tes!T94/RES_hhdet_fec!T94)</f>
        <v>0.68492177888255024</v>
      </c>
      <c r="U94" s="111">
        <f>IF(RES_hhdet_tes!U94=0,"",RES_hhdet_tes!U94/RES_hhdet_fec!U94)</f>
        <v>0.70648664946194129</v>
      </c>
      <c r="V94" s="111">
        <f>IF(RES_hhdet_tes!V94=0,"",RES_hhdet_tes!V94/RES_hhdet_fec!V94)</f>
        <v>0.72145862533592509</v>
      </c>
      <c r="W94" s="111">
        <f>IF(RES_hhdet_tes!W94=0,"",RES_hhdet_tes!W94/RES_hhdet_fec!W94)</f>
        <v>0.73349234893093485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0.5945169901133085</v>
      </c>
      <c r="C96" s="112">
        <f>IF(RES_hhdet_tes!C96=0,"",RES_hhdet_tes!C96/RES_hhdet_fec!C96)</f>
        <v>0.59753489652926117</v>
      </c>
      <c r="D96" s="112">
        <f>IF(RES_hhdet_tes!D96=0,"",RES_hhdet_tes!D96/RES_hhdet_fec!D96)</f>
        <v>0.60104004180987702</v>
      </c>
      <c r="E96" s="112">
        <f>IF(RES_hhdet_tes!E96=0,"",RES_hhdet_tes!E96/RES_hhdet_fec!E96)</f>
        <v>0.60476990564754862</v>
      </c>
      <c r="F96" s="112">
        <f>IF(RES_hhdet_tes!F96=0,"",RES_hhdet_tes!F96/RES_hhdet_fec!F96)</f>
        <v>0.60895721536373337</v>
      </c>
      <c r="G96" s="112">
        <f>IF(RES_hhdet_tes!G96=0,"",RES_hhdet_tes!G96/RES_hhdet_fec!G96)</f>
        <v>0.61368853328220785</v>
      </c>
      <c r="H96" s="112">
        <f>IF(RES_hhdet_tes!H96=0,"",RES_hhdet_tes!H96/RES_hhdet_fec!H96)</f>
        <v>0.61885576209365878</v>
      </c>
      <c r="I96" s="112">
        <f>IF(RES_hhdet_tes!I96=0,"",RES_hhdet_tes!I96/RES_hhdet_fec!I96)</f>
        <v>0.62145842879802271</v>
      </c>
      <c r="J96" s="112">
        <f>IF(RES_hhdet_tes!J96=0,"",RES_hhdet_tes!J96/RES_hhdet_fec!J96)</f>
        <v>0.62260247097633992</v>
      </c>
      <c r="K96" s="112">
        <f>IF(RES_hhdet_tes!K96=0,"",RES_hhdet_tes!K96/RES_hhdet_fec!K96)</f>
        <v>0.62444315848459708</v>
      </c>
      <c r="L96" s="112">
        <f>IF(RES_hhdet_tes!L96=0,"",RES_hhdet_tes!L96/RES_hhdet_fec!L96)</f>
        <v>0.62666298163275658</v>
      </c>
      <c r="M96" s="112">
        <f>IF(RES_hhdet_tes!M96=0,"",RES_hhdet_tes!M96/RES_hhdet_fec!M96)</f>
        <v>0.62950113908122407</v>
      </c>
      <c r="N96" s="112">
        <f>IF(RES_hhdet_tes!N96=0,"",RES_hhdet_tes!N96/RES_hhdet_fec!N96)</f>
        <v>0.63373840788644753</v>
      </c>
      <c r="O96" s="112">
        <f>IF(RES_hhdet_tes!O96=0,"",RES_hhdet_tes!O96/RES_hhdet_fec!O96)</f>
        <v>0.6393581264080056</v>
      </c>
      <c r="P96" s="112">
        <f>IF(RES_hhdet_tes!P96=0,"",RES_hhdet_tes!P96/RES_hhdet_fec!P96)</f>
        <v>0.64517698460953932</v>
      </c>
      <c r="Q96" s="112">
        <f>IF(RES_hhdet_tes!Q96=0,"",RES_hhdet_tes!Q96/RES_hhdet_fec!Q96)</f>
        <v>0.65262370623505317</v>
      </c>
      <c r="R96" s="112">
        <f>IF(RES_hhdet_tes!R96=0,"",RES_hhdet_tes!R96/RES_hhdet_fec!R96)</f>
        <v>0.66104285358909565</v>
      </c>
      <c r="S96" s="112">
        <f>IF(RES_hhdet_tes!S96=0,"",RES_hhdet_tes!S96/RES_hhdet_fec!S96)</f>
        <v>0.67201892470802915</v>
      </c>
      <c r="T96" s="112">
        <f>IF(RES_hhdet_tes!T96=0,"",RES_hhdet_tes!T96/RES_hhdet_fec!T96)</f>
        <v>0.68412085276604462</v>
      </c>
      <c r="U96" s="112">
        <f>IF(RES_hhdet_tes!U96=0,"",RES_hhdet_tes!U96/RES_hhdet_fec!U96)</f>
        <v>0.69715282892210373</v>
      </c>
      <c r="V96" s="112">
        <f>IF(RES_hhdet_tes!V96=0,"",RES_hhdet_tes!V96/RES_hhdet_fec!V96)</f>
        <v>0.71095581656992812</v>
      </c>
      <c r="W96" s="112">
        <f>IF(RES_hhdet_tes!W96=0,"",RES_hhdet_tes!W96/RES_hhdet_fec!W96)</f>
        <v>0.72201501877150132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0.8290075900886944</v>
      </c>
      <c r="C97" s="113">
        <f>IF(RES_hhdet_tes!C97=0,"",RES_hhdet_tes!C97/RES_hhdet_fec!C97)</f>
        <v>0.83952384940193125</v>
      </c>
      <c r="D97" s="113">
        <f>IF(RES_hhdet_tes!D97=0,"",RES_hhdet_tes!D97/RES_hhdet_fec!D97)</f>
        <v>0.83436785757169729</v>
      </c>
      <c r="E97" s="113">
        <f>IF(RES_hhdet_tes!E97=0,"",RES_hhdet_tes!E97/RES_hhdet_fec!E97)</f>
        <v>0.8583626060069951</v>
      </c>
      <c r="F97" s="113">
        <f>IF(RES_hhdet_tes!F97=0,"",RES_hhdet_tes!F97/RES_hhdet_fec!F97)</f>
        <v>0.84480844879460137</v>
      </c>
      <c r="G97" s="113">
        <f>IF(RES_hhdet_tes!G97=0,"",RES_hhdet_tes!G97/RES_hhdet_fec!G97)</f>
        <v>0.84711440892495826</v>
      </c>
      <c r="H97" s="113">
        <f>IF(RES_hhdet_tes!H97=0,"",RES_hhdet_tes!H97/RES_hhdet_fec!H97)</f>
        <v>0.84820954551837413</v>
      </c>
      <c r="I97" s="113">
        <f>IF(RES_hhdet_tes!I97=0,"",RES_hhdet_tes!I97/RES_hhdet_fec!I97)</f>
        <v>0.85189825423555843</v>
      </c>
      <c r="J97" s="113">
        <f>IF(RES_hhdet_tes!J97=0,"",RES_hhdet_tes!J97/RES_hhdet_fec!J97)</f>
        <v>0.8509851309020664</v>
      </c>
      <c r="K97" s="113">
        <f>IF(RES_hhdet_tes!K97=0,"",RES_hhdet_tes!K97/RES_hhdet_fec!K97)</f>
        <v>0.8598646273511551</v>
      </c>
      <c r="L97" s="113">
        <f>IF(RES_hhdet_tes!L97=0,"",RES_hhdet_tes!L97/RES_hhdet_fec!L97)</f>
        <v>0.85981511672803357</v>
      </c>
      <c r="M97" s="113">
        <f>IF(RES_hhdet_tes!M97=0,"",RES_hhdet_tes!M97/RES_hhdet_fec!M97)</f>
        <v>0.85596128502093893</v>
      </c>
      <c r="N97" s="113">
        <f>IF(RES_hhdet_tes!N97=0,"",RES_hhdet_tes!N97/RES_hhdet_fec!N97)</f>
        <v>0.85886119699905994</v>
      </c>
      <c r="O97" s="113">
        <f>IF(RES_hhdet_tes!O97=0,"",RES_hhdet_tes!O97/RES_hhdet_fec!O97)</f>
        <v>0.86649791707026658</v>
      </c>
      <c r="P97" s="113">
        <f>IF(RES_hhdet_tes!P97=0,"",RES_hhdet_tes!P97/RES_hhdet_fec!P97)</f>
        <v>0.86582593008884023</v>
      </c>
      <c r="Q97" s="113">
        <f>IF(RES_hhdet_tes!Q97=0,"",RES_hhdet_tes!Q97/RES_hhdet_fec!Q97)</f>
        <v>0.86141183197114946</v>
      </c>
      <c r="R97" s="113">
        <f>IF(RES_hhdet_tes!R97=0,"",RES_hhdet_tes!R97/RES_hhdet_fec!R97)</f>
        <v>0.87007003075424594</v>
      </c>
      <c r="S97" s="113">
        <f>IF(RES_hhdet_tes!S97=0,"",RES_hhdet_tes!S97/RES_hhdet_fec!S97)</f>
        <v>0.87846563216774576</v>
      </c>
      <c r="T97" s="113">
        <f>IF(RES_hhdet_tes!T97=0,"",RES_hhdet_tes!T97/RES_hhdet_fec!T97)</f>
        <v>0.88213616115446036</v>
      </c>
      <c r="U97" s="113">
        <f>IF(RES_hhdet_tes!U97=0,"",RES_hhdet_tes!U97/RES_hhdet_fec!U97)</f>
        <v>0.8871073740112575</v>
      </c>
      <c r="V97" s="113">
        <f>IF(RES_hhdet_tes!V97=0,"",RES_hhdet_tes!V97/RES_hhdet_fec!V97)</f>
        <v>0.90405390582169043</v>
      </c>
      <c r="W97" s="113">
        <f>IF(RES_hhdet_tes!W97=0,"",RES_hhdet_tes!W97/RES_hhdet_fec!W97)</f>
        <v>0.89749156293972765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0.5945169901133085</v>
      </c>
      <c r="C98" s="111">
        <f>IF(RES_hhdet_tes!C98=0,"",RES_hhdet_tes!C98/RES_hhdet_fec!C98)</f>
        <v>0.59966723279231038</v>
      </c>
      <c r="D98" s="111">
        <f>IF(RES_hhdet_tes!D98=0,"",RES_hhdet_tes!D98/RES_hhdet_fec!D98)</f>
        <v>0.60417063720565689</v>
      </c>
      <c r="E98" s="111">
        <f>IF(RES_hhdet_tes!E98=0,"",RES_hhdet_tes!E98/RES_hhdet_fec!E98)</f>
        <v>0.61003834384910804</v>
      </c>
      <c r="F98" s="111">
        <f>IF(RES_hhdet_tes!F98=0,"",RES_hhdet_tes!F98/RES_hhdet_fec!F98)</f>
        <v>0.61313505432522686</v>
      </c>
      <c r="G98" s="111">
        <f>IF(RES_hhdet_tes!G98=0,"",RES_hhdet_tes!G98/RES_hhdet_fec!G98)</f>
        <v>0.61643778265747662</v>
      </c>
      <c r="H98" s="111">
        <f>IF(RES_hhdet_tes!H98=0,"",RES_hhdet_tes!H98/RES_hhdet_fec!H98)</f>
        <v>0.61977503544160739</v>
      </c>
      <c r="I98" s="111">
        <f>IF(RES_hhdet_tes!I98=0,"",RES_hhdet_tes!I98/RES_hhdet_fec!I98)</f>
        <v>0.62234241707821203</v>
      </c>
      <c r="J98" s="111">
        <f>IF(RES_hhdet_tes!J98=0,"",RES_hhdet_tes!J98/RES_hhdet_fec!J98)</f>
        <v>0.62407425699155894</v>
      </c>
      <c r="K98" s="111">
        <f>IF(RES_hhdet_tes!K98=0,"",RES_hhdet_tes!K98/RES_hhdet_fec!K98)</f>
        <v>0.62620932340397484</v>
      </c>
      <c r="L98" s="111">
        <f>IF(RES_hhdet_tes!L98=0,"",RES_hhdet_tes!L98/RES_hhdet_fec!L98)</f>
        <v>0.62820210960603673</v>
      </c>
      <c r="M98" s="111">
        <f>IF(RES_hhdet_tes!M98=0,"",RES_hhdet_tes!M98/RES_hhdet_fec!M98)</f>
        <v>0.63153518461511138</v>
      </c>
      <c r="N98" s="111">
        <f>IF(RES_hhdet_tes!N98=0,"",RES_hhdet_tes!N98/RES_hhdet_fec!N98)</f>
        <v>0.63541165067048966</v>
      </c>
      <c r="O98" s="111">
        <f>IF(RES_hhdet_tes!O98=0,"",RES_hhdet_tes!O98/RES_hhdet_fec!O98)</f>
        <v>0.64142323270035562</v>
      </c>
      <c r="P98" s="111">
        <f>IF(RES_hhdet_tes!P98=0,"",RES_hhdet_tes!P98/RES_hhdet_fec!P98)</f>
        <v>0.64923770511666878</v>
      </c>
      <c r="Q98" s="111">
        <f>IF(RES_hhdet_tes!Q98=0,"",RES_hhdet_tes!Q98/RES_hhdet_fec!Q98)</f>
        <v>0.65878135764769052</v>
      </c>
      <c r="R98" s="111">
        <f>IF(RES_hhdet_tes!R98=0,"",RES_hhdet_tes!R98/RES_hhdet_fec!R98)</f>
        <v>0.6672103718625173</v>
      </c>
      <c r="S98" s="111">
        <f>IF(RES_hhdet_tes!S98=0,"",RES_hhdet_tes!S98/RES_hhdet_fec!S98)</f>
        <v>0.67731874844460183</v>
      </c>
      <c r="T98" s="111">
        <f>IF(RES_hhdet_tes!T98=0,"",RES_hhdet_tes!T98/RES_hhdet_fec!T98)</f>
        <v>0.68875290272165457</v>
      </c>
      <c r="U98" s="111">
        <f>IF(RES_hhdet_tes!U98=0,"",RES_hhdet_tes!U98/RES_hhdet_fec!U98)</f>
        <v>0.70158668995412576</v>
      </c>
      <c r="V98" s="111">
        <f>IF(RES_hhdet_tes!V98=0,"",RES_hhdet_tes!V98/RES_hhdet_fec!V98)</f>
        <v>0.71156190967753752</v>
      </c>
      <c r="W98" s="111">
        <f>IF(RES_hhdet_tes!W98=0,"",RES_hhdet_tes!W98/RES_hhdet_fec!W98)</f>
        <v>0.72148385748122057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0.67201687547618538</v>
      </c>
      <c r="C100" s="124">
        <f>IF(RES_hhdet_tes!C100=0,"",RES_hhdet_tes!C100/RES_hhdet_fec!C100)</f>
        <v>0.6572560667316113</v>
      </c>
      <c r="D100" s="124">
        <f>IF(RES_hhdet_tes!D100=0,"",RES_hhdet_tes!D100/RES_hhdet_fec!D100)</f>
        <v>0.66924091190452162</v>
      </c>
      <c r="E100" s="124">
        <f>IF(RES_hhdet_tes!E100=0,"",RES_hhdet_tes!E100/RES_hhdet_fec!E100)</f>
        <v>0.64911346866311981</v>
      </c>
      <c r="F100" s="124">
        <f>IF(RES_hhdet_tes!F100=0,"",RES_hhdet_tes!F100/RES_hhdet_fec!F100)</f>
        <v>0.66037722253092268</v>
      </c>
      <c r="G100" s="124">
        <f>IF(RES_hhdet_tes!G100=0,"",RES_hhdet_tes!G100/RES_hhdet_fec!G100)</f>
        <v>0.66293617053250675</v>
      </c>
      <c r="H100" s="124">
        <f>IF(RES_hhdet_tes!H100=0,"",RES_hhdet_tes!H100/RES_hhdet_fec!H100)</f>
        <v>0.66730510014705857</v>
      </c>
      <c r="I100" s="124">
        <f>IF(RES_hhdet_tes!I100=0,"",RES_hhdet_tes!I100/RES_hhdet_fec!I100)</f>
        <v>0.65855896828103766</v>
      </c>
      <c r="J100" s="124">
        <f>IF(RES_hhdet_tes!J100=0,"",RES_hhdet_tes!J100/RES_hhdet_fec!J100)</f>
        <v>0.66308593431841523</v>
      </c>
      <c r="K100" s="124">
        <f>IF(RES_hhdet_tes!K100=0,"",RES_hhdet_tes!K100/RES_hhdet_fec!K100)</f>
        <v>0.64885840495217528</v>
      </c>
      <c r="L100" s="124">
        <f>IF(RES_hhdet_tes!L100=0,"",RES_hhdet_tes!L100/RES_hhdet_fec!L100)</f>
        <v>0.65242396141089509</v>
      </c>
      <c r="M100" s="124">
        <f>IF(RES_hhdet_tes!M100=0,"",RES_hhdet_tes!M100/RES_hhdet_fec!M100)</f>
        <v>0.65578379450369051</v>
      </c>
      <c r="N100" s="124">
        <f>IF(RES_hhdet_tes!N100=0,"",RES_hhdet_tes!N100/RES_hhdet_fec!N100)</f>
        <v>0.66055888192585521</v>
      </c>
      <c r="O100" s="124">
        <f>IF(RES_hhdet_tes!O100=0,"",RES_hhdet_tes!O100/RES_hhdet_fec!O100)</f>
        <v>0.66442842747759201</v>
      </c>
      <c r="P100" s="124">
        <f>IF(RES_hhdet_tes!P100=0,"",RES_hhdet_tes!P100/RES_hhdet_fec!P100)</f>
        <v>0.66928422673305388</v>
      </c>
      <c r="Q100" s="124">
        <f>IF(RES_hhdet_tes!Q100=0,"",RES_hhdet_tes!Q100/RES_hhdet_fec!Q100)</f>
        <v>0.6730510184078069</v>
      </c>
      <c r="R100" s="124">
        <f>IF(RES_hhdet_tes!R100=0,"",RES_hhdet_tes!R100/RES_hhdet_fec!R100)</f>
        <v>0.67435175277742121</v>
      </c>
      <c r="S100" s="124">
        <f>IF(RES_hhdet_tes!S100=0,"",RES_hhdet_tes!S100/RES_hhdet_fec!S100)</f>
        <v>0.68201996139353238</v>
      </c>
      <c r="T100" s="124">
        <f>IF(RES_hhdet_tes!T100=0,"",RES_hhdet_tes!T100/RES_hhdet_fec!T100)</f>
        <v>0.69029971992549533</v>
      </c>
      <c r="U100" s="124">
        <f>IF(RES_hhdet_tes!U100=0,"",RES_hhdet_tes!U100/RES_hhdet_fec!U100)</f>
        <v>0.69673858243286169</v>
      </c>
      <c r="V100" s="124">
        <f>IF(RES_hhdet_tes!V100=0,"",RES_hhdet_tes!V100/RES_hhdet_fec!V100)</f>
        <v>0.70244105337633256</v>
      </c>
      <c r="W100" s="124">
        <f>IF(RES_hhdet_tes!W100=0,"",RES_hhdet_tes!W100/RES_hhdet_fec!W100)</f>
        <v>0.7136311705567715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0.57676097995959152</v>
      </c>
      <c r="C101" s="111">
        <f>IF(RES_hhdet_tes!C101=0,"",RES_hhdet_tes!C101/RES_hhdet_fec!C101)</f>
        <v>0.57791990213984823</v>
      </c>
      <c r="D101" s="111">
        <f>IF(RES_hhdet_tes!D101=0,"",RES_hhdet_tes!D101/RES_hhdet_fec!D101)</f>
        <v>0.57899925462193313</v>
      </c>
      <c r="E101" s="111">
        <f>IF(RES_hhdet_tes!E101=0,"",RES_hhdet_tes!E101/RES_hhdet_fec!E101)</f>
        <v>0.58011841261727848</v>
      </c>
      <c r="F101" s="111">
        <f>IF(RES_hhdet_tes!F101=0,"",RES_hhdet_tes!F101/RES_hhdet_fec!F101)</f>
        <v>0.58123953339146472</v>
      </c>
      <c r="G101" s="111">
        <f>IF(RES_hhdet_tes!G101=0,"",RES_hhdet_tes!G101/RES_hhdet_fec!G101)</f>
        <v>0.58237888551041728</v>
      </c>
      <c r="H101" s="111">
        <f>IF(RES_hhdet_tes!H101=0,"",RES_hhdet_tes!H101/RES_hhdet_fec!H101)</f>
        <v>0.58360905711868305</v>
      </c>
      <c r="I101" s="111">
        <f>IF(RES_hhdet_tes!I101=0,"",RES_hhdet_tes!I101/RES_hhdet_fec!I101)</f>
        <v>0.58423786033860936</v>
      </c>
      <c r="J101" s="111">
        <f>IF(RES_hhdet_tes!J101=0,"",RES_hhdet_tes!J101/RES_hhdet_fec!J101)</f>
        <v>0.58453599959419722</v>
      </c>
      <c r="K101" s="111">
        <f>IF(RES_hhdet_tes!K101=0,"",RES_hhdet_tes!K101/RES_hhdet_fec!K101)</f>
        <v>0.58498598638383226</v>
      </c>
      <c r="L101" s="111">
        <f>IF(RES_hhdet_tes!L101=0,"",RES_hhdet_tes!L101/RES_hhdet_fec!L101)</f>
        <v>0.58539407199331339</v>
      </c>
      <c r="M101" s="111">
        <f>IF(RES_hhdet_tes!M101=0,"",RES_hhdet_tes!M101/RES_hhdet_fec!M101)</f>
        <v>0.58576149271606592</v>
      </c>
      <c r="N101" s="111">
        <f>IF(RES_hhdet_tes!N101=0,"",RES_hhdet_tes!N101/RES_hhdet_fec!N101)</f>
        <v>0.58603611327687999</v>
      </c>
      <c r="O101" s="111">
        <f>IF(RES_hhdet_tes!O101=0,"",RES_hhdet_tes!O101/RES_hhdet_fec!O101)</f>
        <v>0.58623058848043275</v>
      </c>
      <c r="P101" s="111">
        <f>IF(RES_hhdet_tes!P101=0,"",RES_hhdet_tes!P101/RES_hhdet_fec!P101)</f>
        <v>0.58631029216800434</v>
      </c>
      <c r="Q101" s="111">
        <f>IF(RES_hhdet_tes!Q101=0,"",RES_hhdet_tes!Q101/RES_hhdet_fec!Q101)</f>
        <v>0.586374732451586</v>
      </c>
      <c r="R101" s="111">
        <f>IF(RES_hhdet_tes!R101=0,"",RES_hhdet_tes!R101/RES_hhdet_fec!R101)</f>
        <v>0.58656936213798039</v>
      </c>
      <c r="S101" s="111">
        <f>IF(RES_hhdet_tes!S101=0,"",RES_hhdet_tes!S101/RES_hhdet_fec!S101)</f>
        <v>0.58698329253436909</v>
      </c>
      <c r="T101" s="111">
        <f>IF(RES_hhdet_tes!T101=0,"",RES_hhdet_tes!T101/RES_hhdet_fec!T101)</f>
        <v>0.58781758753756652</v>
      </c>
      <c r="U101" s="111">
        <f>IF(RES_hhdet_tes!U101=0,"",RES_hhdet_tes!U101/RES_hhdet_fec!U101)</f>
        <v>0.58917812927596169</v>
      </c>
      <c r="V101" s="111">
        <f>IF(RES_hhdet_tes!V101=0,"",RES_hhdet_tes!V101/RES_hhdet_fec!V101)</f>
        <v>0.59108239464246037</v>
      </c>
      <c r="W101" s="111">
        <f>IF(RES_hhdet_tes!W101=0,"",RES_hhdet_tes!W101/RES_hhdet_fec!W101)</f>
        <v>0.5928499434187896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0.58225269712956229</v>
      </c>
      <c r="C102" s="111">
        <f>IF(RES_hhdet_tes!C102=0,"",RES_hhdet_tes!C102/RES_hhdet_fec!C102)</f>
        <v>0.58363372073618647</v>
      </c>
      <c r="D102" s="111">
        <f>IF(RES_hhdet_tes!D102=0,"",RES_hhdet_tes!D102/RES_hhdet_fec!D102)</f>
        <v>0.58496815811601699</v>
      </c>
      <c r="E102" s="111">
        <f>IF(RES_hhdet_tes!E102=0,"",RES_hhdet_tes!E102/RES_hhdet_fec!E102)</f>
        <v>0.58628801329970803</v>
      </c>
      <c r="F102" s="111">
        <f>IF(RES_hhdet_tes!F102=0,"",RES_hhdet_tes!F102/RES_hhdet_fec!F102)</f>
        <v>0.58743423629876035</v>
      </c>
      <c r="G102" s="111">
        <f>IF(RES_hhdet_tes!G102=0,"",RES_hhdet_tes!G102/RES_hhdet_fec!G102)</f>
        <v>0.58862518641439632</v>
      </c>
      <c r="H102" s="111">
        <f>IF(RES_hhdet_tes!H102=0,"",RES_hhdet_tes!H102/RES_hhdet_fec!H102)</f>
        <v>0.58992595194145059</v>
      </c>
      <c r="I102" s="111">
        <f>IF(RES_hhdet_tes!I102=0,"",RES_hhdet_tes!I102/RES_hhdet_fec!I102)</f>
        <v>0.59066578739120945</v>
      </c>
      <c r="J102" s="111">
        <f>IF(RES_hhdet_tes!J102=0,"",RES_hhdet_tes!J102/RES_hhdet_fec!J102)</f>
        <v>0.59117192150317366</v>
      </c>
      <c r="K102" s="111">
        <f>IF(RES_hhdet_tes!K102=0,"",RES_hhdet_tes!K102/RES_hhdet_fec!K102)</f>
        <v>0.59175213844489838</v>
      </c>
      <c r="L102" s="111">
        <f>IF(RES_hhdet_tes!L102=0,"",RES_hhdet_tes!L102/RES_hhdet_fec!L102)</f>
        <v>0.59230840930711137</v>
      </c>
      <c r="M102" s="111">
        <f>IF(RES_hhdet_tes!M102=0,"",RES_hhdet_tes!M102/RES_hhdet_fec!M102)</f>
        <v>0.59278234511238892</v>
      </c>
      <c r="N102" s="111">
        <f>IF(RES_hhdet_tes!N102=0,"",RES_hhdet_tes!N102/RES_hhdet_fec!N102)</f>
        <v>0.59312894190492893</v>
      </c>
      <c r="O102" s="111">
        <f>IF(RES_hhdet_tes!O102=0,"",RES_hhdet_tes!O102/RES_hhdet_fec!O102)</f>
        <v>0.59344378193862724</v>
      </c>
      <c r="P102" s="111">
        <f>IF(RES_hhdet_tes!P102=0,"",RES_hhdet_tes!P102/RES_hhdet_fec!P102)</f>
        <v>0.59363113576233772</v>
      </c>
      <c r="Q102" s="111">
        <f>IF(RES_hhdet_tes!Q102=0,"",RES_hhdet_tes!Q102/RES_hhdet_fec!Q102)</f>
        <v>0.59380593964262451</v>
      </c>
      <c r="R102" s="111">
        <f>IF(RES_hhdet_tes!R102=0,"",RES_hhdet_tes!R102/RES_hhdet_fec!R102)</f>
        <v>0.59420619269117236</v>
      </c>
      <c r="S102" s="111">
        <f>IF(RES_hhdet_tes!S102=0,"",RES_hhdet_tes!S102/RES_hhdet_fec!S102)</f>
        <v>0.59499791269591029</v>
      </c>
      <c r="T102" s="111">
        <f>IF(RES_hhdet_tes!T102=0,"",RES_hhdet_tes!T102/RES_hhdet_fec!T102)</f>
        <v>0.59619488490635131</v>
      </c>
      <c r="U102" s="111">
        <f>IF(RES_hhdet_tes!U102=0,"",RES_hhdet_tes!U102/RES_hhdet_fec!U102)</f>
        <v>0.59783127546693127</v>
      </c>
      <c r="V102" s="111">
        <f>IF(RES_hhdet_tes!V102=0,"",RES_hhdet_tes!V102/RES_hhdet_fec!V102)</f>
        <v>0.5996125273942009</v>
      </c>
      <c r="W102" s="111">
        <f>IF(RES_hhdet_tes!W102=0,"",RES_hhdet_tes!W102/RES_hhdet_fec!W102)</f>
        <v>0.60180051174428306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0.736579414975295</v>
      </c>
      <c r="C103" s="45">
        <f>IF(RES_hhdet_tes!C103=0,"",RES_hhdet_tes!C103/RES_hhdet_fec!C103)</f>
        <v>0.73807788279777364</v>
      </c>
      <c r="D103" s="45">
        <f>IF(RES_hhdet_tes!D103=0,"",RES_hhdet_tes!D103/RES_hhdet_fec!D103)</f>
        <v>0.74022673760551916</v>
      </c>
      <c r="E103" s="45">
        <f>IF(RES_hhdet_tes!E103=0,"",RES_hhdet_tes!E103/RES_hhdet_fec!E103)</f>
        <v>0.74268004905870066</v>
      </c>
      <c r="F103" s="45">
        <f>IF(RES_hhdet_tes!F103=0,"",RES_hhdet_tes!F103/RES_hhdet_fec!F103)</f>
        <v>0.74579151438395952</v>
      </c>
      <c r="G103" s="45">
        <f>IF(RES_hhdet_tes!G103=0,"",RES_hhdet_tes!G103/RES_hhdet_fec!G103)</f>
        <v>0.74956438895913025</v>
      </c>
      <c r="H103" s="45">
        <f>IF(RES_hhdet_tes!H103=0,"",RES_hhdet_tes!H103/RES_hhdet_fec!H103)</f>
        <v>0.75370929098897887</v>
      </c>
      <c r="I103" s="45">
        <f>IF(RES_hhdet_tes!I103=0,"",RES_hhdet_tes!I103/RES_hhdet_fec!I103)</f>
        <v>0.75583883320382028</v>
      </c>
      <c r="J103" s="45">
        <f>IF(RES_hhdet_tes!J103=0,"",RES_hhdet_tes!J103/RES_hhdet_fec!J103)</f>
        <v>0.75661795176767088</v>
      </c>
      <c r="K103" s="45">
        <f>IF(RES_hhdet_tes!K103=0,"",RES_hhdet_tes!K103/RES_hhdet_fec!K103)</f>
        <v>0.75803778985974024</v>
      </c>
      <c r="L103" s="45">
        <f>IF(RES_hhdet_tes!L103=0,"",RES_hhdet_tes!L103/RES_hhdet_fec!L103)</f>
        <v>0.75983269063522729</v>
      </c>
      <c r="M103" s="45">
        <f>IF(RES_hhdet_tes!M103=0,"",RES_hhdet_tes!M103/RES_hhdet_fec!M103)</f>
        <v>0.76212921641752174</v>
      </c>
      <c r="N103" s="45">
        <f>IF(RES_hhdet_tes!N103=0,"",RES_hhdet_tes!N103/RES_hhdet_fec!N103)</f>
        <v>0.76531319078653959</v>
      </c>
      <c r="O103" s="45">
        <f>IF(RES_hhdet_tes!O103=0,"",RES_hhdet_tes!O103/RES_hhdet_fec!O103)</f>
        <v>0.76874216710087484</v>
      </c>
      <c r="P103" s="45">
        <f>IF(RES_hhdet_tes!P103=0,"",RES_hhdet_tes!P103/RES_hhdet_fec!P103)</f>
        <v>0.77158192806716508</v>
      </c>
      <c r="Q103" s="45">
        <f>IF(RES_hhdet_tes!Q103=0,"",RES_hhdet_tes!Q103/RES_hhdet_fec!Q103)</f>
        <v>0.77502141137174507</v>
      </c>
      <c r="R103" s="45">
        <f>IF(RES_hhdet_tes!R103=0,"",RES_hhdet_tes!R103/RES_hhdet_fec!R103)</f>
        <v>0.77913793038555346</v>
      </c>
      <c r="S103" s="45">
        <f>IF(RES_hhdet_tes!S103=0,"",RES_hhdet_tes!S103/RES_hhdet_fec!S103)</f>
        <v>0.78648137269392338</v>
      </c>
      <c r="T103" s="45">
        <f>IF(RES_hhdet_tes!T103=0,"",RES_hhdet_tes!T103/RES_hhdet_fec!T103)</f>
        <v>0.79585629179114059</v>
      </c>
      <c r="U103" s="45">
        <f>IF(RES_hhdet_tes!U103=0,"",RES_hhdet_tes!U103/RES_hhdet_fec!U103)</f>
        <v>0.8077141827904103</v>
      </c>
      <c r="V103" s="45">
        <f>IF(RES_hhdet_tes!V103=0,"",RES_hhdet_tes!V103/RES_hhdet_fec!V103)</f>
        <v>0.82152725566272788</v>
      </c>
      <c r="W103" s="45">
        <f>IF(RES_hhdet_tes!W103=0,"",RES_hhdet_tes!W103/RES_hhdet_fec!W103)</f>
        <v>0.8338121269307629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0.71449318018821906</v>
      </c>
      <c r="C124" s="119">
        <f>IF(RES_hhdet_tes!C124=0,"",RES_hhdet_tes!C124/RES_hhdet_fec!C124)</f>
        <v>0.71504719038812348</v>
      </c>
      <c r="D124" s="119">
        <f>IF(RES_hhdet_tes!D124=0,"",RES_hhdet_tes!D124/RES_hhdet_fec!D124)</f>
        <v>0.71712361440659533</v>
      </c>
      <c r="E124" s="119">
        <f>IF(RES_hhdet_tes!E124=0,"",RES_hhdet_tes!E124/RES_hhdet_fec!E124)</f>
        <v>0.72619766470271985</v>
      </c>
      <c r="F124" s="119">
        <f>IF(RES_hhdet_tes!F124=0,"",RES_hhdet_tes!F124/RES_hhdet_fec!F124)</f>
        <v>0.72081668039861768</v>
      </c>
      <c r="G124" s="119">
        <f>IF(RES_hhdet_tes!G124=0,"",RES_hhdet_tes!G124/RES_hhdet_fec!G124)</f>
        <v>0.72540318093184897</v>
      </c>
      <c r="H124" s="119">
        <f>IF(RES_hhdet_tes!H124=0,"",RES_hhdet_tes!H124/RES_hhdet_fec!H124)</f>
        <v>0.73464633809552338</v>
      </c>
      <c r="I124" s="119">
        <f>IF(RES_hhdet_tes!I124=0,"",RES_hhdet_tes!I124/RES_hhdet_fec!I124)</f>
        <v>0.74414114960053523</v>
      </c>
      <c r="J124" s="119">
        <f>IF(RES_hhdet_tes!J124=0,"",RES_hhdet_tes!J124/RES_hhdet_fec!J124)</f>
        <v>0.74877224728906588</v>
      </c>
      <c r="K124" s="119">
        <f>IF(RES_hhdet_tes!K124=0,"",RES_hhdet_tes!K124/RES_hhdet_fec!K124)</f>
        <v>0.75161729731283289</v>
      </c>
      <c r="L124" s="119">
        <f>IF(RES_hhdet_tes!L124=0,"",RES_hhdet_tes!L124/RES_hhdet_fec!L124)</f>
        <v>0.76323351644585347</v>
      </c>
      <c r="M124" s="119">
        <f>IF(RES_hhdet_tes!M124=0,"",RES_hhdet_tes!M124/RES_hhdet_fec!M124)</f>
        <v>0.78065223807698059</v>
      </c>
      <c r="N124" s="119">
        <f>IF(RES_hhdet_tes!N124=0,"",RES_hhdet_tes!N124/RES_hhdet_fec!N124)</f>
        <v>0.79285852482352248</v>
      </c>
      <c r="O124" s="119">
        <f>IF(RES_hhdet_tes!O124=0,"",RES_hhdet_tes!O124/RES_hhdet_fec!O124)</f>
        <v>0.78867008061526322</v>
      </c>
      <c r="P124" s="119">
        <f>IF(RES_hhdet_tes!P124=0,"",RES_hhdet_tes!P124/RES_hhdet_fec!P124)</f>
        <v>0.78687578272088188</v>
      </c>
      <c r="Q124" s="119">
        <f>IF(RES_hhdet_tes!Q124=0,"",RES_hhdet_tes!Q124/RES_hhdet_fec!Q124)</f>
        <v>0.80236592226075298</v>
      </c>
      <c r="R124" s="119">
        <f>IF(RES_hhdet_tes!R124=0,"",RES_hhdet_tes!R124/RES_hhdet_fec!R124)</f>
        <v>0.79099951749889308</v>
      </c>
      <c r="S124" s="119">
        <f>IF(RES_hhdet_tes!S124=0,"",RES_hhdet_tes!S124/RES_hhdet_fec!S124)</f>
        <v>0.80137320908486098</v>
      </c>
      <c r="T124" s="119">
        <f>IF(RES_hhdet_tes!T124=0,"",RES_hhdet_tes!T124/RES_hhdet_fec!T124)</f>
        <v>0.80934605970619466</v>
      </c>
      <c r="U124" s="119">
        <f>IF(RES_hhdet_tes!U124=0,"",RES_hhdet_tes!U124/RES_hhdet_fec!U124)</f>
        <v>0.81511274013541068</v>
      </c>
      <c r="V124" s="119">
        <f>IF(RES_hhdet_tes!V124=0,"",RES_hhdet_tes!V124/RES_hhdet_fec!V124)</f>
        <v>0.82008018853513198</v>
      </c>
      <c r="W124" s="119">
        <f>IF(RES_hhdet_tes!W124=0,"",RES_hhdet_tes!W124/RES_hhdet_fec!W124)</f>
        <v>0.82970395970546984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0.71542145215726316</v>
      </c>
      <c r="C125" s="124">
        <f>IF(RES_hhdet_tes!C125=0,"",RES_hhdet_tes!C125/RES_hhdet_fec!C125)</f>
        <v>0.71611044288228531</v>
      </c>
      <c r="D125" s="124">
        <f>IF(RES_hhdet_tes!D125=0,"",RES_hhdet_tes!D125/RES_hhdet_fec!D125)</f>
        <v>0.71691704093589237</v>
      </c>
      <c r="E125" s="124">
        <f>IF(RES_hhdet_tes!E125=0,"",RES_hhdet_tes!E125/RES_hhdet_fec!E125)</f>
        <v>0.71845341866143297</v>
      </c>
      <c r="F125" s="124">
        <f>IF(RES_hhdet_tes!F125=0,"",RES_hhdet_tes!F125/RES_hhdet_fec!F125)</f>
        <v>0.72015144103821771</v>
      </c>
      <c r="G125" s="124">
        <f>IF(RES_hhdet_tes!G125=0,"",RES_hhdet_tes!G125/RES_hhdet_fec!G125)</f>
        <v>0.72206352446589805</v>
      </c>
      <c r="H125" s="124">
        <f>IF(RES_hhdet_tes!H125=0,"",RES_hhdet_tes!H125/RES_hhdet_fec!H125)</f>
        <v>0.72419307948476253</v>
      </c>
      <c r="I125" s="124">
        <f>IF(RES_hhdet_tes!I125=0,"",RES_hhdet_tes!I125/RES_hhdet_fec!I125)</f>
        <v>0.72675926698163407</v>
      </c>
      <c r="J125" s="124">
        <f>IF(RES_hhdet_tes!J125=0,"",RES_hhdet_tes!J125/RES_hhdet_fec!J125)</f>
        <v>0.72967095144044147</v>
      </c>
      <c r="K125" s="124">
        <f>IF(RES_hhdet_tes!K125=0,"",RES_hhdet_tes!K125/RES_hhdet_fec!K125)</f>
        <v>0.73283150804758879</v>
      </c>
      <c r="L125" s="124">
        <f>IF(RES_hhdet_tes!L125=0,"",RES_hhdet_tes!L125/RES_hhdet_fec!L125)</f>
        <v>0.73623821667317768</v>
      </c>
      <c r="M125" s="124">
        <f>IF(RES_hhdet_tes!M125=0,"",RES_hhdet_tes!M125/RES_hhdet_fec!M125)</f>
        <v>0.74018552401767124</v>
      </c>
      <c r="N125" s="124">
        <f>IF(RES_hhdet_tes!N125=0,"",RES_hhdet_tes!N125/RES_hhdet_fec!N125)</f>
        <v>0.74467688254034492</v>
      </c>
      <c r="O125" s="124">
        <f>IF(RES_hhdet_tes!O125=0,"",RES_hhdet_tes!O125/RES_hhdet_fec!O125)</f>
        <v>0.74905893059823936</v>
      </c>
      <c r="P125" s="124">
        <f>IF(RES_hhdet_tes!P125=0,"",RES_hhdet_tes!P125/RES_hhdet_fec!P125)</f>
        <v>0.74928880737102832</v>
      </c>
      <c r="Q125" s="124">
        <f>IF(RES_hhdet_tes!Q125=0,"",RES_hhdet_tes!Q125/RES_hhdet_fec!Q125)</f>
        <v>0.7496641684508174</v>
      </c>
      <c r="R125" s="124">
        <f>IF(RES_hhdet_tes!R125=0,"",RES_hhdet_tes!R125/RES_hhdet_fec!R125)</f>
        <v>0.75089211010462953</v>
      </c>
      <c r="S125" s="124">
        <f>IF(RES_hhdet_tes!S125=0,"",RES_hhdet_tes!S125/RES_hhdet_fec!S125)</f>
        <v>0.75295814369888436</v>
      </c>
      <c r="T125" s="124">
        <f>IF(RES_hhdet_tes!T125=0,"",RES_hhdet_tes!T125/RES_hhdet_fec!T125)</f>
        <v>0.75560225565614714</v>
      </c>
      <c r="U125" s="124">
        <f>IF(RES_hhdet_tes!U125=0,"",RES_hhdet_tes!U125/RES_hhdet_fec!U125)</f>
        <v>0.75889737395772816</v>
      </c>
      <c r="V125" s="124">
        <f>IF(RES_hhdet_tes!V125=0,"",RES_hhdet_tes!V125/RES_hhdet_fec!V125)</f>
        <v>0.76246985820381508</v>
      </c>
      <c r="W125" s="124">
        <f>IF(RES_hhdet_tes!W125=0,"",RES_hhdet_tes!W125/RES_hhdet_fec!W125)</f>
        <v>0.76610468241715612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0.71443312240183121</v>
      </c>
      <c r="C126" s="111">
        <f>IF(RES_hhdet_tes!C126=0,"",RES_hhdet_tes!C126/RES_hhdet_fec!C126)</f>
        <v>0.71513136359058027</v>
      </c>
      <c r="D126" s="111">
        <f>IF(RES_hhdet_tes!D126=0,"",RES_hhdet_tes!D126/RES_hhdet_fec!D126)</f>
        <v>0.71593850995129871</v>
      </c>
      <c r="E126" s="111">
        <f>IF(RES_hhdet_tes!E126=0,"",RES_hhdet_tes!E126/RES_hhdet_fec!E126)</f>
        <v>0.71753518726260146</v>
      </c>
      <c r="F126" s="111">
        <f>IF(RES_hhdet_tes!F126=0,"",RES_hhdet_tes!F126/RES_hhdet_fec!F126)</f>
        <v>0.71919693146400887</v>
      </c>
      <c r="G126" s="111">
        <f>IF(RES_hhdet_tes!G126=0,"",RES_hhdet_tes!G126/RES_hhdet_fec!G126)</f>
        <v>0.72113407659618467</v>
      </c>
      <c r="H126" s="111">
        <f>IF(RES_hhdet_tes!H126=0,"",RES_hhdet_tes!H126/RES_hhdet_fec!H126)</f>
        <v>0.72330291988790207</v>
      </c>
      <c r="I126" s="111">
        <f>IF(RES_hhdet_tes!I126=0,"",RES_hhdet_tes!I126/RES_hhdet_fec!I126)</f>
        <v>0.72590559424092427</v>
      </c>
      <c r="J126" s="111">
        <f>IF(RES_hhdet_tes!J126=0,"",RES_hhdet_tes!J126/RES_hhdet_fec!J126)</f>
        <v>0.72883322892632796</v>
      </c>
      <c r="K126" s="111">
        <f>IF(RES_hhdet_tes!K126=0,"",RES_hhdet_tes!K126/RES_hhdet_fec!K126)</f>
        <v>0.73200886078326344</v>
      </c>
      <c r="L126" s="111">
        <f>IF(RES_hhdet_tes!L126=0,"",RES_hhdet_tes!L126/RES_hhdet_fec!L126)</f>
        <v>0.73545315058587335</v>
      </c>
      <c r="M126" s="111">
        <f>IF(RES_hhdet_tes!M126=0,"",RES_hhdet_tes!M126/RES_hhdet_fec!M126)</f>
        <v>0.73941705754873788</v>
      </c>
      <c r="N126" s="111">
        <f>IF(RES_hhdet_tes!N126=0,"",RES_hhdet_tes!N126/RES_hhdet_fec!N126)</f>
        <v>0.74392821958910971</v>
      </c>
      <c r="O126" s="111">
        <f>IF(RES_hhdet_tes!O126=0,"",RES_hhdet_tes!O126/RES_hhdet_fec!O126)</f>
        <v>0.74832820795087207</v>
      </c>
      <c r="P126" s="111">
        <f>IF(RES_hhdet_tes!P126=0,"",RES_hhdet_tes!P126/RES_hhdet_fec!P126)</f>
        <v>0.74856283690821546</v>
      </c>
      <c r="Q126" s="111">
        <f>IF(RES_hhdet_tes!Q126=0,"",RES_hhdet_tes!Q126/RES_hhdet_fec!Q126)</f>
        <v>0.74894012435912194</v>
      </c>
      <c r="R126" s="111">
        <f>IF(RES_hhdet_tes!R126=0,"",RES_hhdet_tes!R126/RES_hhdet_fec!R126)</f>
        <v>0.75016514874948637</v>
      </c>
      <c r="S126" s="111">
        <f>IF(RES_hhdet_tes!S126=0,"",RES_hhdet_tes!S126/RES_hhdet_fec!S126)</f>
        <v>0.75224478173902665</v>
      </c>
      <c r="T126" s="111">
        <f>IF(RES_hhdet_tes!T126=0,"",RES_hhdet_tes!T126/RES_hhdet_fec!T126)</f>
        <v>0.75489632223005332</v>
      </c>
      <c r="U126" s="111">
        <f>IF(RES_hhdet_tes!U126=0,"",RES_hhdet_tes!U126/RES_hhdet_fec!U126)</f>
        <v>0.75819466314841788</v>
      </c>
      <c r="V126" s="111">
        <f>IF(RES_hhdet_tes!V126=0,"",RES_hhdet_tes!V126/RES_hhdet_fec!V126)</f>
        <v>0.76177464978588694</v>
      </c>
      <c r="W126" s="111">
        <f>IF(RES_hhdet_tes!W126=0,"",RES_hhdet_tes!W126/RES_hhdet_fec!W126)</f>
        <v>0.765418244675939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1.7302502216747646</v>
      </c>
      <c r="C128" s="124">
        <f>IF(RES_hhdet_tes!C128=0,"",RES_hhdet_tes!C128/RES_hhdet_fec!C128)</f>
        <v>1.8152298994682341</v>
      </c>
      <c r="D128" s="124">
        <f>IF(RES_hhdet_tes!D128=0,"",RES_hhdet_tes!D128/RES_hhdet_fec!D128)</f>
        <v>1.902878086257862</v>
      </c>
      <c r="E128" s="124">
        <f>IF(RES_hhdet_tes!E128=0,"",RES_hhdet_tes!E128/RES_hhdet_fec!E128)</f>
        <v>2.0056243985637296</v>
      </c>
      <c r="F128" s="124">
        <f>IF(RES_hhdet_tes!F128=0,"",RES_hhdet_tes!F128/RES_hhdet_fec!F128)</f>
        <v>2.1374861610757048</v>
      </c>
      <c r="G128" s="124">
        <f>IF(RES_hhdet_tes!G128=0,"",RES_hhdet_tes!G128/RES_hhdet_fec!G128)</f>
        <v>2.2712189726410066</v>
      </c>
      <c r="H128" s="124">
        <f>IF(RES_hhdet_tes!H128=0,"",RES_hhdet_tes!H128/RES_hhdet_fec!H128)</f>
        <v>2.4219698171559125</v>
      </c>
      <c r="I128" s="124">
        <f>IF(RES_hhdet_tes!I128=0,"",RES_hhdet_tes!I128/RES_hhdet_fec!I128)</f>
        <v>2.5194747622735099</v>
      </c>
      <c r="J128" s="124">
        <f>IF(RES_hhdet_tes!J128=0,"",RES_hhdet_tes!J128/RES_hhdet_fec!J128)</f>
        <v>2.574067170137432</v>
      </c>
      <c r="K128" s="124">
        <f>IF(RES_hhdet_tes!K128=0,"",RES_hhdet_tes!K128/RES_hhdet_fec!K128)</f>
        <v>2.642751002996615</v>
      </c>
      <c r="L128" s="124">
        <f>IF(RES_hhdet_tes!L128=0,"",RES_hhdet_tes!L128/RES_hhdet_fec!L128)</f>
        <v>2.6993460397588449</v>
      </c>
      <c r="M128" s="124">
        <f>IF(RES_hhdet_tes!M128=0,"",RES_hhdet_tes!M128/RES_hhdet_fec!M128)</f>
        <v>2.7608281028527579</v>
      </c>
      <c r="N128" s="124">
        <f>IF(RES_hhdet_tes!N128=0,"",RES_hhdet_tes!N128/RES_hhdet_fec!N128)</f>
        <v>2.8311866287390197</v>
      </c>
      <c r="O128" s="124">
        <f>IF(RES_hhdet_tes!O128=0,"",RES_hhdet_tes!O128/RES_hhdet_fec!O128)</f>
        <v>2.9272308456061564</v>
      </c>
      <c r="P128" s="124">
        <f>IF(RES_hhdet_tes!P128=0,"",RES_hhdet_tes!P128/RES_hhdet_fec!P128)</f>
        <v>3.0210509340419471</v>
      </c>
      <c r="Q128" s="124">
        <f>IF(RES_hhdet_tes!Q128=0,"",RES_hhdet_tes!Q128/RES_hhdet_fec!Q128)</f>
        <v>3.1032875683533492</v>
      </c>
      <c r="R128" s="124">
        <f>IF(RES_hhdet_tes!R128=0,"",RES_hhdet_tes!R128/RES_hhdet_fec!R128)</f>
        <v>3.1968208884445639</v>
      </c>
      <c r="S128" s="124">
        <f>IF(RES_hhdet_tes!S128=0,"",RES_hhdet_tes!S128/RES_hhdet_fec!S128)</f>
        <v>3.315825149211697</v>
      </c>
      <c r="T128" s="124">
        <f>IF(RES_hhdet_tes!T128=0,"",RES_hhdet_tes!T128/RES_hhdet_fec!T128)</f>
        <v>3.4426996675149488</v>
      </c>
      <c r="U128" s="124">
        <f>IF(RES_hhdet_tes!U128=0,"",RES_hhdet_tes!U128/RES_hhdet_fec!U128)</f>
        <v>3.5614810606670879</v>
      </c>
      <c r="V128" s="124">
        <f>IF(RES_hhdet_tes!V128=0,"",RES_hhdet_tes!V128/RES_hhdet_fec!V128)</f>
        <v>3.6750709336331471</v>
      </c>
      <c r="W128" s="124">
        <f>IF(RES_hhdet_tes!W128=0,"",RES_hhdet_tes!W128/RES_hhdet_fec!W128)</f>
        <v>3.7671554184995832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1.7302502216747646</v>
      </c>
      <c r="C129" s="111">
        <f>IF(RES_hhdet_tes!C129=0,"",RES_hhdet_tes!C129/RES_hhdet_fec!C129)</f>
        <v>1.8152298994682341</v>
      </c>
      <c r="D129" s="111">
        <f>IF(RES_hhdet_tes!D129=0,"",RES_hhdet_tes!D129/RES_hhdet_fec!D129)</f>
        <v>1.902878086257862</v>
      </c>
      <c r="E129" s="111">
        <f>IF(RES_hhdet_tes!E129=0,"",RES_hhdet_tes!E129/RES_hhdet_fec!E129)</f>
        <v>2.0056243985637296</v>
      </c>
      <c r="F129" s="111">
        <f>IF(RES_hhdet_tes!F129=0,"",RES_hhdet_tes!F129/RES_hhdet_fec!F129)</f>
        <v>2.1374861610757048</v>
      </c>
      <c r="G129" s="111">
        <f>IF(RES_hhdet_tes!G129=0,"",RES_hhdet_tes!G129/RES_hhdet_fec!G129)</f>
        <v>2.2712189726410066</v>
      </c>
      <c r="H129" s="111">
        <f>IF(RES_hhdet_tes!H129=0,"",RES_hhdet_tes!H129/RES_hhdet_fec!H129)</f>
        <v>2.4219698171559125</v>
      </c>
      <c r="I129" s="111">
        <f>IF(RES_hhdet_tes!I129=0,"",RES_hhdet_tes!I129/RES_hhdet_fec!I129)</f>
        <v>2.5194747622735099</v>
      </c>
      <c r="J129" s="111">
        <f>IF(RES_hhdet_tes!J129=0,"",RES_hhdet_tes!J129/RES_hhdet_fec!J129)</f>
        <v>2.574067170137432</v>
      </c>
      <c r="K129" s="111">
        <f>IF(RES_hhdet_tes!K129=0,"",RES_hhdet_tes!K129/RES_hhdet_fec!K129)</f>
        <v>2.642751002996615</v>
      </c>
      <c r="L129" s="111">
        <f>IF(RES_hhdet_tes!L129=0,"",RES_hhdet_tes!L129/RES_hhdet_fec!L129)</f>
        <v>2.6993460397588449</v>
      </c>
      <c r="M129" s="111">
        <f>IF(RES_hhdet_tes!M129=0,"",RES_hhdet_tes!M129/RES_hhdet_fec!M129)</f>
        <v>2.7608281028527579</v>
      </c>
      <c r="N129" s="111">
        <f>IF(RES_hhdet_tes!N129=0,"",RES_hhdet_tes!N129/RES_hhdet_fec!N129)</f>
        <v>2.8311866287390197</v>
      </c>
      <c r="O129" s="111">
        <f>IF(RES_hhdet_tes!O129=0,"",RES_hhdet_tes!O129/RES_hhdet_fec!O129)</f>
        <v>2.9272308456061564</v>
      </c>
      <c r="P129" s="111">
        <f>IF(RES_hhdet_tes!P129=0,"",RES_hhdet_tes!P129/RES_hhdet_fec!P129)</f>
        <v>3.0210509340419471</v>
      </c>
      <c r="Q129" s="111">
        <f>IF(RES_hhdet_tes!Q129=0,"",RES_hhdet_tes!Q129/RES_hhdet_fec!Q129)</f>
        <v>3.1032875683533492</v>
      </c>
      <c r="R129" s="111">
        <f>IF(RES_hhdet_tes!R129=0,"",RES_hhdet_tes!R129/RES_hhdet_fec!R129)</f>
        <v>3.1968208884445639</v>
      </c>
      <c r="S129" s="111">
        <f>IF(RES_hhdet_tes!S129=0,"",RES_hhdet_tes!S129/RES_hhdet_fec!S129)</f>
        <v>3.315825149211697</v>
      </c>
      <c r="T129" s="111">
        <f>IF(RES_hhdet_tes!T129=0,"",RES_hhdet_tes!T129/RES_hhdet_fec!T129)</f>
        <v>3.4426996675149488</v>
      </c>
      <c r="U129" s="111">
        <f>IF(RES_hhdet_tes!U129=0,"",RES_hhdet_tes!U129/RES_hhdet_fec!U129)</f>
        <v>3.5614810606670879</v>
      </c>
      <c r="V129" s="111">
        <f>IF(RES_hhdet_tes!V129=0,"",RES_hhdet_tes!V129/RES_hhdet_fec!V129)</f>
        <v>3.6750709336331471</v>
      </c>
      <c r="W129" s="111">
        <f>IF(RES_hhdet_tes!W129=0,"",RES_hhdet_tes!W129/RES_hhdet_fec!W129)</f>
        <v>3.7671554184995832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0.68221667338283587</v>
      </c>
      <c r="C130" s="124">
        <f>IF(RES_hhdet_tes!C130=0,"",RES_hhdet_tes!C130/RES_hhdet_fec!C130)</f>
        <v>0.69225873032695984</v>
      </c>
      <c r="D130" s="124">
        <f>IF(RES_hhdet_tes!D130=0,"",RES_hhdet_tes!D130/RES_hhdet_fec!D130)</f>
        <v>0.69477871584594764</v>
      </c>
      <c r="E130" s="124">
        <f>IF(RES_hhdet_tes!E130=0,"",RES_hhdet_tes!E130/RES_hhdet_fec!E130)</f>
        <v>0.70790779855775399</v>
      </c>
      <c r="F130" s="124">
        <f>IF(RES_hhdet_tes!F130=0,"",RES_hhdet_tes!F130/RES_hhdet_fec!F130)</f>
        <v>0.70660088497037443</v>
      </c>
      <c r="G130" s="124">
        <f>IF(RES_hhdet_tes!G130=0,"",RES_hhdet_tes!G130/RES_hhdet_fec!G130)</f>
        <v>0.7109631455610077</v>
      </c>
      <c r="H130" s="124">
        <f>IF(RES_hhdet_tes!H130=0,"",RES_hhdet_tes!H130/RES_hhdet_fec!H130)</f>
        <v>0.71393597887648619</v>
      </c>
      <c r="I130" s="124">
        <f>IF(RES_hhdet_tes!I130=0,"",RES_hhdet_tes!I130/RES_hhdet_fec!I130)</f>
        <v>0.72262039307507731</v>
      </c>
      <c r="J130" s="124">
        <f>IF(RES_hhdet_tes!J130=0,"",RES_hhdet_tes!J130/RES_hhdet_fec!J130)</f>
        <v>0.72740439992551997</v>
      </c>
      <c r="K130" s="124">
        <f>IF(RES_hhdet_tes!K130=0,"",RES_hhdet_tes!K130/RES_hhdet_fec!K130)</f>
        <v>0.73866753322635004</v>
      </c>
      <c r="L130" s="124">
        <f>IF(RES_hhdet_tes!L130=0,"",RES_hhdet_tes!L130/RES_hhdet_fec!L130)</f>
        <v>0.74524955016795735</v>
      </c>
      <c r="M130" s="124">
        <f>IF(RES_hhdet_tes!M130=0,"",RES_hhdet_tes!M130/RES_hhdet_fec!M130)</f>
        <v>0.74961798398739354</v>
      </c>
      <c r="N130" s="124">
        <f>IF(RES_hhdet_tes!N130=0,"",RES_hhdet_tes!N130/RES_hhdet_fec!N130)</f>
        <v>0.76294734743678072</v>
      </c>
      <c r="O130" s="124">
        <f>IF(RES_hhdet_tes!O130=0,"",RES_hhdet_tes!O130/RES_hhdet_fec!O130)</f>
        <v>0.77409723559780852</v>
      </c>
      <c r="P130" s="124">
        <f>IF(RES_hhdet_tes!P130=0,"",RES_hhdet_tes!P130/RES_hhdet_fec!P130)</f>
        <v>0.77582338696171671</v>
      </c>
      <c r="Q130" s="124">
        <f>IF(RES_hhdet_tes!Q130=0,"",RES_hhdet_tes!Q130/RES_hhdet_fec!Q130)</f>
        <v>0.77325427223932774</v>
      </c>
      <c r="R130" s="124">
        <f>IF(RES_hhdet_tes!R130=0,"",RES_hhdet_tes!R130/RES_hhdet_fec!R130)</f>
        <v>0.77170303312081401</v>
      </c>
      <c r="S130" s="124">
        <f>IF(RES_hhdet_tes!S130=0,"",RES_hhdet_tes!S130/RES_hhdet_fec!S130)</f>
        <v>0.77430735594889111</v>
      </c>
      <c r="T130" s="124">
        <f>IF(RES_hhdet_tes!T130=0,"",RES_hhdet_tes!T130/RES_hhdet_fec!T130)</f>
        <v>0.77893825953288343</v>
      </c>
      <c r="U130" s="124">
        <f>IF(RES_hhdet_tes!U130=0,"",RES_hhdet_tes!U130/RES_hhdet_fec!U130)</f>
        <v>0.78219828684697901</v>
      </c>
      <c r="V130" s="124">
        <f>IF(RES_hhdet_tes!V130=0,"",RES_hhdet_tes!V130/RES_hhdet_fec!V130)</f>
        <v>0.7877070077858338</v>
      </c>
      <c r="W130" s="124">
        <f>IF(RES_hhdet_tes!W130=0,"",RES_hhdet_tes!W130/RES_hhdet_fec!W130)</f>
        <v>0.79241669624500166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0.75911532673449944</v>
      </c>
      <c r="C131" s="111">
        <f>IF(RES_hhdet_tes!C131=0,"",RES_hhdet_tes!C131/RES_hhdet_fec!C131)</f>
        <v>0.76060577823226505</v>
      </c>
      <c r="D131" s="111">
        <f>IF(RES_hhdet_tes!D131=0,"",RES_hhdet_tes!D131/RES_hhdet_fec!D131)</f>
        <v>0.76235966685882195</v>
      </c>
      <c r="E131" s="111">
        <f>IF(RES_hhdet_tes!E131=0,"",RES_hhdet_tes!E131/RES_hhdet_fec!E131)</f>
        <v>0.76461988812064674</v>
      </c>
      <c r="F131" s="111">
        <f>IF(RES_hhdet_tes!F131=0,"",RES_hhdet_tes!F131/RES_hhdet_fec!F131)</f>
        <v>0.76622520901769742</v>
      </c>
      <c r="G131" s="111">
        <f>IF(RES_hhdet_tes!G131=0,"",RES_hhdet_tes!G131/RES_hhdet_fec!G131)</f>
        <v>0.76830868554766485</v>
      </c>
      <c r="H131" s="111">
        <f>IF(RES_hhdet_tes!H131=0,"",RES_hhdet_tes!H131/RES_hhdet_fec!H131)</f>
        <v>0.77049526020121051</v>
      </c>
      <c r="I131" s="111">
        <f>IF(RES_hhdet_tes!I131=0,"",RES_hhdet_tes!I131/RES_hhdet_fec!I131)</f>
        <v>0.77411250280099153</v>
      </c>
      <c r="J131" s="111">
        <f>IF(RES_hhdet_tes!J131=0,"",RES_hhdet_tes!J131/RES_hhdet_fec!J131)</f>
        <v>0.7790140573420733</v>
      </c>
      <c r="K131" s="111">
        <f>IF(RES_hhdet_tes!K131=0,"",RES_hhdet_tes!K131/RES_hhdet_fec!K131)</f>
        <v>0.78401549151764993</v>
      </c>
      <c r="L131" s="111">
        <f>IF(RES_hhdet_tes!L131=0,"",RES_hhdet_tes!L131/RES_hhdet_fec!L131)</f>
        <v>0.78864908172038073</v>
      </c>
      <c r="M131" s="111">
        <f>IF(RES_hhdet_tes!M131=0,"",RES_hhdet_tes!M131/RES_hhdet_fec!M131)</f>
        <v>0.79351180889701778</v>
      </c>
      <c r="N131" s="111">
        <f>IF(RES_hhdet_tes!N131=0,"",RES_hhdet_tes!N131/RES_hhdet_fec!N131)</f>
        <v>0.79917055130403791</v>
      </c>
      <c r="O131" s="111">
        <f>IF(RES_hhdet_tes!O131=0,"",RES_hhdet_tes!O131/RES_hhdet_fec!O131)</f>
        <v>0.80384161478658667</v>
      </c>
      <c r="P131" s="111">
        <f>IF(RES_hhdet_tes!P131=0,"",RES_hhdet_tes!P131/RES_hhdet_fec!P131)</f>
        <v>0.80497751460624867</v>
      </c>
      <c r="Q131" s="111">
        <f>IF(RES_hhdet_tes!Q131=0,"",RES_hhdet_tes!Q131/RES_hhdet_fec!Q131)</f>
        <v>0.80734640211322495</v>
      </c>
      <c r="R131" s="111">
        <f>IF(RES_hhdet_tes!R131=0,"",RES_hhdet_tes!R131/RES_hhdet_fec!R131)</f>
        <v>0.81034078521912878</v>
      </c>
      <c r="S131" s="111">
        <f>IF(RES_hhdet_tes!S131=0,"",RES_hhdet_tes!S131/RES_hhdet_fec!S131)</f>
        <v>0.81361820965635778</v>
      </c>
      <c r="T131" s="111">
        <f>IF(RES_hhdet_tes!T131=0,"",RES_hhdet_tes!T131/RES_hhdet_fec!T131)</f>
        <v>0.81705721771364836</v>
      </c>
      <c r="U131" s="111">
        <f>IF(RES_hhdet_tes!U131=0,"",RES_hhdet_tes!U131/RES_hhdet_fec!U131)</f>
        <v>0.82114793555727161</v>
      </c>
      <c r="V131" s="111">
        <f>IF(RES_hhdet_tes!V131=0,"",RES_hhdet_tes!V131/RES_hhdet_fec!V131)</f>
        <v>0.82532664807898282</v>
      </c>
      <c r="W131" s="111">
        <f>IF(RES_hhdet_tes!W131=0,"",RES_hhdet_tes!W131/RES_hhdet_fec!W131)</f>
        <v>0.82970407862662043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0.91245242448707287</v>
      </c>
      <c r="C132" s="111">
        <f>IF(RES_hhdet_tes!C132=0,"",RES_hhdet_tes!C132/RES_hhdet_fec!C132)</f>
        <v>0.91913794083802747</v>
      </c>
      <c r="D132" s="111">
        <f>IF(RES_hhdet_tes!D132=0,"",RES_hhdet_tes!D132/RES_hhdet_fec!D132)</f>
        <v>0.91594197341865413</v>
      </c>
      <c r="E132" s="111">
        <f>IF(RES_hhdet_tes!E132=0,"",RES_hhdet_tes!E132/RES_hhdet_fec!E132)</f>
        <v>0.93039087294558154</v>
      </c>
      <c r="F132" s="111">
        <f>IF(RES_hhdet_tes!F132=0,"",RES_hhdet_tes!F132/RES_hhdet_fec!F132)</f>
        <v>0.92243615293887327</v>
      </c>
      <c r="G132" s="111">
        <f>IF(RES_hhdet_tes!G132=0,"",RES_hhdet_tes!G132/RES_hhdet_fec!G132)</f>
        <v>0.92359340812387258</v>
      </c>
      <c r="H132" s="111">
        <f>IF(RES_hhdet_tes!H132=0,"",RES_hhdet_tes!H132/RES_hhdet_fec!H132)</f>
        <v>0.92402827188539383</v>
      </c>
      <c r="I132" s="111">
        <f>IF(RES_hhdet_tes!I132=0,"",RES_hhdet_tes!I132/RES_hhdet_fec!I132)</f>
        <v>0.92713294680056679</v>
      </c>
      <c r="J132" s="111">
        <f>IF(RES_hhdet_tes!J132=0,"",RES_hhdet_tes!J132/RES_hhdet_fec!J132)</f>
        <v>0.92768078116329178</v>
      </c>
      <c r="K132" s="111">
        <f>IF(RES_hhdet_tes!K132=0,"",RES_hhdet_tes!K132/RES_hhdet_fec!K132)</f>
        <v>0.93350731474640303</v>
      </c>
      <c r="L132" s="111">
        <f>IF(RES_hhdet_tes!L132=0,"",RES_hhdet_tes!L132/RES_hhdet_fec!L132)</f>
        <v>0.93381506314981499</v>
      </c>
      <c r="M132" s="111">
        <f>IF(RES_hhdet_tes!M132=0,"",RES_hhdet_tes!M132/RES_hhdet_fec!M132)</f>
        <v>0.93232421365773166</v>
      </c>
      <c r="N132" s="111">
        <f>IF(RES_hhdet_tes!N132=0,"",RES_hhdet_tes!N132/RES_hhdet_fec!N132)</f>
        <v>0.9339269533897343</v>
      </c>
      <c r="O132" s="111">
        <f>IF(RES_hhdet_tes!O132=0,"",RES_hhdet_tes!O132/RES_hhdet_fec!O132)</f>
        <v>0.93791145655695118</v>
      </c>
      <c r="P132" s="111">
        <f>IF(RES_hhdet_tes!P132=0,"",RES_hhdet_tes!P132/RES_hhdet_fec!P132)</f>
        <v>0.93610160431465506</v>
      </c>
      <c r="Q132" s="111">
        <f>IF(RES_hhdet_tes!Q132=0,"",RES_hhdet_tes!Q132/RES_hhdet_fec!Q132)</f>
        <v>0.931474226508342</v>
      </c>
      <c r="R132" s="111">
        <f>IF(RES_hhdet_tes!R132=0,"",RES_hhdet_tes!R132/RES_hhdet_fec!R132)</f>
        <v>0.93440740069799677</v>
      </c>
      <c r="S132" s="111">
        <f>IF(RES_hhdet_tes!S132=0,"",RES_hhdet_tes!S132/RES_hhdet_fec!S132)</f>
        <v>0.9370611252775688</v>
      </c>
      <c r="T132" s="111">
        <f>IF(RES_hhdet_tes!T132=0,"",RES_hhdet_tes!T132/RES_hhdet_fec!T132)</f>
        <v>0.93685966447967239</v>
      </c>
      <c r="U132" s="111">
        <f>IF(RES_hhdet_tes!U132=0,"",RES_hhdet_tes!U132/RES_hhdet_fec!U132)</f>
        <v>0.93689775404557063</v>
      </c>
      <c r="V132" s="111">
        <f>IF(RES_hhdet_tes!V132=0,"",RES_hhdet_tes!V132/RES_hhdet_fec!V132)</f>
        <v>0.94559064717112118</v>
      </c>
      <c r="W132" s="111">
        <f>IF(RES_hhdet_tes!W132=0,"",RES_hhdet_tes!W132/RES_hhdet_fec!W132)</f>
        <v>0.94238640788643646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0.75911532673449944</v>
      </c>
      <c r="C133" s="112">
        <f>IF(RES_hhdet_tes!C133=0,"",RES_hhdet_tes!C133/RES_hhdet_fec!C133)</f>
        <v>0.76496122668321564</v>
      </c>
      <c r="D133" s="112">
        <f>IF(RES_hhdet_tes!D133=0,"",RES_hhdet_tes!D133/RES_hhdet_fec!D133)</f>
        <v>0.76749761259916838</v>
      </c>
      <c r="E133" s="112">
        <f>IF(RES_hhdet_tes!E133=0,"",RES_hhdet_tes!E133/RES_hhdet_fec!E133)</f>
        <v>0.77537724275424913</v>
      </c>
      <c r="F133" s="112">
        <f>IF(RES_hhdet_tes!F133=0,"",RES_hhdet_tes!F133/RES_hhdet_fec!F133)</f>
        <v>0.77591354646606914</v>
      </c>
      <c r="G133" s="112">
        <f>IF(RES_hhdet_tes!G133=0,"",RES_hhdet_tes!G133/RES_hhdet_fec!G133)</f>
        <v>0.77805053060603502</v>
      </c>
      <c r="H133" s="112">
        <f>IF(RES_hhdet_tes!H133=0,"",RES_hhdet_tes!H133/RES_hhdet_fec!H133)</f>
        <v>0.78007790272169797</v>
      </c>
      <c r="I133" s="112">
        <f>IF(RES_hhdet_tes!I133=0,"",RES_hhdet_tes!I133/RES_hhdet_fec!I133)</f>
        <v>0.78464231740714863</v>
      </c>
      <c r="J133" s="112">
        <f>IF(RES_hhdet_tes!J133=0,"",RES_hhdet_tes!J133/RES_hhdet_fec!J133)</f>
        <v>0.78834754247754146</v>
      </c>
      <c r="K133" s="112">
        <f>IF(RES_hhdet_tes!K133=0,"",RES_hhdet_tes!K133/RES_hhdet_fec!K133)</f>
        <v>0.7931731976439319</v>
      </c>
      <c r="L133" s="112">
        <f>IF(RES_hhdet_tes!L133=0,"",RES_hhdet_tes!L133/RES_hhdet_fec!L133)</f>
        <v>0.79541526343110702</v>
      </c>
      <c r="M133" s="112">
        <f>IF(RES_hhdet_tes!M133=0,"",RES_hhdet_tes!M133/RES_hhdet_fec!M133)</f>
        <v>0.79873742274594273</v>
      </c>
      <c r="N133" s="112">
        <f>IF(RES_hhdet_tes!N133=0,"",RES_hhdet_tes!N133/RES_hhdet_fec!N133)</f>
        <v>0.80188780039239482</v>
      </c>
      <c r="O133" s="112">
        <f>IF(RES_hhdet_tes!O133=0,"",RES_hhdet_tes!O133/RES_hhdet_fec!O133)</f>
        <v>0.80645268421142824</v>
      </c>
      <c r="P133" s="112">
        <f>IF(RES_hhdet_tes!P133=0,"",RES_hhdet_tes!P133/RES_hhdet_fec!P133)</f>
        <v>0.80781026182244209</v>
      </c>
      <c r="Q133" s="112">
        <f>IF(RES_hhdet_tes!Q133=0,"",RES_hhdet_tes!Q133/RES_hhdet_fec!Q133)</f>
        <v>0.80829807974557577</v>
      </c>
      <c r="R133" s="112">
        <f>IF(RES_hhdet_tes!R133=0,"",RES_hhdet_tes!R133/RES_hhdet_fec!R133)</f>
        <v>0.80992593968204818</v>
      </c>
      <c r="S133" s="112">
        <f>IF(RES_hhdet_tes!S133=0,"",RES_hhdet_tes!S133/RES_hhdet_fec!S133)</f>
        <v>0.81210152872842478</v>
      </c>
      <c r="T133" s="112">
        <f>IF(RES_hhdet_tes!T133=0,"",RES_hhdet_tes!T133/RES_hhdet_fec!T133)</f>
        <v>0.81432774677144992</v>
      </c>
      <c r="U133" s="112">
        <f>IF(RES_hhdet_tes!U133=0,"",RES_hhdet_tes!U133/RES_hhdet_fec!U133)</f>
        <v>0.81621216167100541</v>
      </c>
      <c r="V133" s="112">
        <f>IF(RES_hhdet_tes!V133=0,"",RES_hhdet_tes!V133/RES_hhdet_fec!V133)</f>
        <v>0.81982372998275066</v>
      </c>
      <c r="W133" s="112">
        <f>IF(RES_hhdet_tes!W133=0,"",RES_hhdet_tes!W133/RES_hhdet_fec!W133)</f>
        <v>0.82863597780013976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0.5945169901133085</v>
      </c>
      <c r="C135" s="112">
        <f>IF(RES_hhdet_tes!C135=0,"",RES_hhdet_tes!C135/RES_hhdet_fec!C135)</f>
        <v>0.59584999426550145</v>
      </c>
      <c r="D135" s="112">
        <f>IF(RES_hhdet_tes!D135=0,"",RES_hhdet_tes!D135/RES_hhdet_fec!D135)</f>
        <v>0.59746909689487615</v>
      </c>
      <c r="E135" s="112">
        <f>IF(RES_hhdet_tes!E135=0,"",RES_hhdet_tes!E135/RES_hhdet_fec!E135)</f>
        <v>0.60074139179532915</v>
      </c>
      <c r="F135" s="112">
        <f>IF(RES_hhdet_tes!F135=0,"",RES_hhdet_tes!F135/RES_hhdet_fec!F135)</f>
        <v>0.60590473423007885</v>
      </c>
      <c r="G135" s="112">
        <f>IF(RES_hhdet_tes!G135=0,"",RES_hhdet_tes!G135/RES_hhdet_fec!G135)</f>
        <v>0.61168245468958671</v>
      </c>
      <c r="H135" s="112">
        <f>IF(RES_hhdet_tes!H135=0,"",RES_hhdet_tes!H135/RES_hhdet_fec!H135)</f>
        <v>0.61860006055225647</v>
      </c>
      <c r="I135" s="112">
        <f>IF(RES_hhdet_tes!I135=0,"",RES_hhdet_tes!I135/RES_hhdet_fec!I135)</f>
        <v>0.62163809799049596</v>
      </c>
      <c r="J135" s="112">
        <f>IF(RES_hhdet_tes!J135=0,"",RES_hhdet_tes!J135/RES_hhdet_fec!J135)</f>
        <v>0.62197481385709719</v>
      </c>
      <c r="K135" s="112">
        <f>IF(RES_hhdet_tes!K135=0,"",RES_hhdet_tes!K135/RES_hhdet_fec!K135)</f>
        <v>0.62266837946726383</v>
      </c>
      <c r="L135" s="112">
        <f>IF(RES_hhdet_tes!L135=0,"",RES_hhdet_tes!L135/RES_hhdet_fec!L135)</f>
        <v>0.62424104061721541</v>
      </c>
      <c r="M135" s="112">
        <f>IF(RES_hhdet_tes!M135=0,"",RES_hhdet_tes!M135/RES_hhdet_fec!M135)</f>
        <v>0.62755690112505624</v>
      </c>
      <c r="N135" s="112">
        <f>IF(RES_hhdet_tes!N135=0,"",RES_hhdet_tes!N135/RES_hhdet_fec!N135)</f>
        <v>0.63140950212535596</v>
      </c>
      <c r="O135" s="112">
        <f>IF(RES_hhdet_tes!O135=0,"",RES_hhdet_tes!O135/RES_hhdet_fec!O135)</f>
        <v>0.63802598781811193</v>
      </c>
      <c r="P135" s="112">
        <f>IF(RES_hhdet_tes!P135=0,"",RES_hhdet_tes!P135/RES_hhdet_fec!P135)</f>
        <v>0.64779071046736403</v>
      </c>
      <c r="Q135" s="112">
        <f>IF(RES_hhdet_tes!Q135=0,"",RES_hhdet_tes!Q135/RES_hhdet_fec!Q135)</f>
        <v>0.6582132570791086</v>
      </c>
      <c r="R135" s="112">
        <f>IF(RES_hhdet_tes!R135=0,"",RES_hhdet_tes!R135/RES_hhdet_fec!R135)</f>
        <v>0.66954571558516807</v>
      </c>
      <c r="S135" s="112">
        <f>IF(RES_hhdet_tes!S135=0,"",RES_hhdet_tes!S135/RES_hhdet_fec!S135)</f>
        <v>0.68056592394321302</v>
      </c>
      <c r="T135" s="112">
        <f>IF(RES_hhdet_tes!T135=0,"",RES_hhdet_tes!T135/RES_hhdet_fec!T135)</f>
        <v>0.69257508847092597</v>
      </c>
      <c r="U135" s="112">
        <f>IF(RES_hhdet_tes!U135=0,"",RES_hhdet_tes!U135/RES_hhdet_fec!U135)</f>
        <v>0.70445601600007635</v>
      </c>
      <c r="V135" s="112">
        <f>IF(RES_hhdet_tes!V135=0,"",RES_hhdet_tes!V135/RES_hhdet_fec!V135)</f>
        <v>0.71408498738252135</v>
      </c>
      <c r="W135" s="112">
        <f>IF(RES_hhdet_tes!W135=0,"",RES_hhdet_tes!W135/RES_hhdet_fec!W135)</f>
        <v>0.72218062089839419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0.8290075900886944</v>
      </c>
      <c r="C136" s="113">
        <f>IF(RES_hhdet_tes!C136=0,"",RES_hhdet_tes!C136/RES_hhdet_fec!C136)</f>
        <v>0.83799348071869217</v>
      </c>
      <c r="D136" s="113">
        <f>IF(RES_hhdet_tes!D136=0,"",RES_hhdet_tes!D136/RES_hhdet_fec!D136)</f>
        <v>0.83161657428183466</v>
      </c>
      <c r="E136" s="113">
        <f>IF(RES_hhdet_tes!E136=0,"",RES_hhdet_tes!E136/RES_hhdet_fec!E136)</f>
        <v>0.85639869877809927</v>
      </c>
      <c r="F136" s="113">
        <f>IF(RES_hhdet_tes!F136=0,"",RES_hhdet_tes!F136/RES_hhdet_fec!F136)</f>
        <v>0.84351093950910028</v>
      </c>
      <c r="G136" s="113">
        <f>IF(RES_hhdet_tes!G136=0,"",RES_hhdet_tes!G136/RES_hhdet_fec!G136)</f>
        <v>0.8465050960124354</v>
      </c>
      <c r="H136" s="113">
        <f>IF(RES_hhdet_tes!H136=0,"",RES_hhdet_tes!H136/RES_hhdet_fec!H136)</f>
        <v>0.848278171712889</v>
      </c>
      <c r="I136" s="113">
        <f>IF(RES_hhdet_tes!I136=0,"",RES_hhdet_tes!I136/RES_hhdet_fec!I136)</f>
        <v>0.85172648260961614</v>
      </c>
      <c r="J136" s="113">
        <f>IF(RES_hhdet_tes!J136=0,"",RES_hhdet_tes!J136/RES_hhdet_fec!J136)</f>
        <v>0.85012994406743081</v>
      </c>
      <c r="K136" s="113">
        <f>IF(RES_hhdet_tes!K136=0,"",RES_hhdet_tes!K136/RES_hhdet_fec!K136)</f>
        <v>0.85847457378534608</v>
      </c>
      <c r="L136" s="113">
        <f>IF(RES_hhdet_tes!L136=0,"",RES_hhdet_tes!L136/RES_hhdet_fec!L136)</f>
        <v>0.85859671511195146</v>
      </c>
      <c r="M136" s="113">
        <f>IF(RES_hhdet_tes!M136=0,"",RES_hhdet_tes!M136/RES_hhdet_fec!M136)</f>
        <v>0.85578881261769524</v>
      </c>
      <c r="N136" s="113">
        <f>IF(RES_hhdet_tes!N136=0,"",RES_hhdet_tes!N136/RES_hhdet_fec!N136)</f>
        <v>0.85850861899676212</v>
      </c>
      <c r="O136" s="113">
        <f>IF(RES_hhdet_tes!O136=0,"",RES_hhdet_tes!O136/RES_hhdet_fec!O136)</f>
        <v>0.86633973554584887</v>
      </c>
      <c r="P136" s="113">
        <f>IF(RES_hhdet_tes!P136=0,"",RES_hhdet_tes!P136/RES_hhdet_fec!P136)</f>
        <v>0.86736380262654822</v>
      </c>
      <c r="Q136" s="113">
        <f>IF(RES_hhdet_tes!Q136=0,"",RES_hhdet_tes!Q136/RES_hhdet_fec!Q136)</f>
        <v>0.86452684493009946</v>
      </c>
      <c r="R136" s="113">
        <f>IF(RES_hhdet_tes!R136=0,"",RES_hhdet_tes!R136/RES_hhdet_fec!R136)</f>
        <v>0.87404314789464788</v>
      </c>
      <c r="S136" s="113">
        <f>IF(RES_hhdet_tes!S136=0,"",RES_hhdet_tes!S136/RES_hhdet_fec!S136)</f>
        <v>0.88199127526511001</v>
      </c>
      <c r="T136" s="113">
        <f>IF(RES_hhdet_tes!T136=0,"",RES_hhdet_tes!T136/RES_hhdet_fec!T136)</f>
        <v>0.88542243995378755</v>
      </c>
      <c r="U136" s="113">
        <f>IF(RES_hhdet_tes!U136=0,"",RES_hhdet_tes!U136/RES_hhdet_fec!U136)</f>
        <v>0.8897765461918814</v>
      </c>
      <c r="V136" s="113">
        <f>IF(RES_hhdet_tes!V136=0,"",RES_hhdet_tes!V136/RES_hhdet_fec!V136)</f>
        <v>0.90520892521712504</v>
      </c>
      <c r="W136" s="113">
        <f>IF(RES_hhdet_tes!W136=0,"",RES_hhdet_tes!W136/RES_hhdet_fec!W136)</f>
        <v>0.8976620349246478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0.5945169901133085</v>
      </c>
      <c r="C137" s="111">
        <f>IF(RES_hhdet_tes!C137=0,"",RES_hhdet_tes!C137/RES_hhdet_fec!C137)</f>
        <v>0.59694764979742576</v>
      </c>
      <c r="D137" s="111">
        <f>IF(RES_hhdet_tes!D137=0,"",RES_hhdet_tes!D137/RES_hhdet_fec!D137)</f>
        <v>0.59943132849375957</v>
      </c>
      <c r="E137" s="111">
        <f>IF(RES_hhdet_tes!E137=0,"",RES_hhdet_tes!E137/RES_hhdet_fec!E137)</f>
        <v>0.6062108661818687</v>
      </c>
      <c r="F137" s="111">
        <f>IF(RES_hhdet_tes!F137=0,"",RES_hhdet_tes!F137/RES_hhdet_fec!F137)</f>
        <v>0.61079295623120944</v>
      </c>
      <c r="G137" s="111">
        <f>IF(RES_hhdet_tes!G137=0,"",RES_hhdet_tes!G137/RES_hhdet_fec!G137)</f>
        <v>0.61532659922409727</v>
      </c>
      <c r="H137" s="111">
        <f>IF(RES_hhdet_tes!H137=0,"",RES_hhdet_tes!H137/RES_hhdet_fec!H137)</f>
        <v>0.61990065865254151</v>
      </c>
      <c r="I137" s="111">
        <f>IF(RES_hhdet_tes!I137=0,"",RES_hhdet_tes!I137/RES_hhdet_fec!I137)</f>
        <v>0.62202253093845161</v>
      </c>
      <c r="J137" s="111">
        <f>IF(RES_hhdet_tes!J137=0,"",RES_hhdet_tes!J137/RES_hhdet_fec!J137)</f>
        <v>0.62249452399573513</v>
      </c>
      <c r="K137" s="111">
        <f>IF(RES_hhdet_tes!K137=0,"",RES_hhdet_tes!K137/RES_hhdet_fec!K137)</f>
        <v>0.62351634646171594</v>
      </c>
      <c r="L137" s="111">
        <f>IF(RES_hhdet_tes!L137=0,"",RES_hhdet_tes!L137/RES_hhdet_fec!L137)</f>
        <v>0.62584665404338435</v>
      </c>
      <c r="M137" s="111">
        <f>IF(RES_hhdet_tes!M137=0,"",RES_hhdet_tes!M137/RES_hhdet_fec!M137)</f>
        <v>0.63120976516686877</v>
      </c>
      <c r="N137" s="111">
        <f>IF(RES_hhdet_tes!N137=0,"",RES_hhdet_tes!N137/RES_hhdet_fec!N137)</f>
        <v>0.63473826853210324</v>
      </c>
      <c r="O137" s="111">
        <f>IF(RES_hhdet_tes!O137=0,"",RES_hhdet_tes!O137/RES_hhdet_fec!O137)</f>
        <v>0.64110882484859277</v>
      </c>
      <c r="P137" s="111">
        <f>IF(RES_hhdet_tes!P137=0,"",RES_hhdet_tes!P137/RES_hhdet_fec!P137)</f>
        <v>0.65226102979363754</v>
      </c>
      <c r="Q137" s="111">
        <f>IF(RES_hhdet_tes!Q137=0,"",RES_hhdet_tes!Q137/RES_hhdet_fec!Q137)</f>
        <v>0.66467792449261609</v>
      </c>
      <c r="R137" s="111">
        <f>IF(RES_hhdet_tes!R137=0,"",RES_hhdet_tes!R137/RES_hhdet_fec!R137)</f>
        <v>0.67507010535340028</v>
      </c>
      <c r="S137" s="111">
        <f>IF(RES_hhdet_tes!S137=0,"",RES_hhdet_tes!S137/RES_hhdet_fec!S137)</f>
        <v>0.68458441886838017</v>
      </c>
      <c r="T137" s="111">
        <f>IF(RES_hhdet_tes!T137=0,"",RES_hhdet_tes!T137/RES_hhdet_fec!T137)</f>
        <v>0.69557031641464673</v>
      </c>
      <c r="U137" s="111">
        <f>IF(RES_hhdet_tes!U137=0,"",RES_hhdet_tes!U137/RES_hhdet_fec!U137)</f>
        <v>0.7071944197029848</v>
      </c>
      <c r="V137" s="111">
        <f>IF(RES_hhdet_tes!V137=0,"",RES_hhdet_tes!V137/RES_hhdet_fec!V137)</f>
        <v>0.71430189073883621</v>
      </c>
      <c r="W137" s="111">
        <f>IF(RES_hhdet_tes!W137=0,"",RES_hhdet_tes!W137/RES_hhdet_fec!W137)</f>
        <v>0.72185631923378424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0.68989768161786602</v>
      </c>
      <c r="C139" s="124">
        <f>IF(RES_hhdet_tes!C139=0,"",RES_hhdet_tes!C139/RES_hhdet_fec!C139)</f>
        <v>0.67670364713416142</v>
      </c>
      <c r="D139" s="124">
        <f>IF(RES_hhdet_tes!D139=0,"",RES_hhdet_tes!D139/RES_hhdet_fec!D139)</f>
        <v>0.68750685754246332</v>
      </c>
      <c r="E139" s="124">
        <f>IF(RES_hhdet_tes!E139=0,"",RES_hhdet_tes!E139/RES_hhdet_fec!E139)</f>
        <v>0.6681356850611585</v>
      </c>
      <c r="F139" s="124">
        <f>IF(RES_hhdet_tes!F139=0,"",RES_hhdet_tes!F139/RES_hhdet_fec!F139)</f>
        <v>0.67878666657356024</v>
      </c>
      <c r="G139" s="124">
        <f>IF(RES_hhdet_tes!G139=0,"",RES_hhdet_tes!G139/RES_hhdet_fec!G139)</f>
        <v>0.68109144202796412</v>
      </c>
      <c r="H139" s="124">
        <f>IF(RES_hhdet_tes!H139=0,"",RES_hhdet_tes!H139/RES_hhdet_fec!H139)</f>
        <v>0.68467799588135003</v>
      </c>
      <c r="I139" s="124">
        <f>IF(RES_hhdet_tes!I139=0,"",RES_hhdet_tes!I139/RES_hhdet_fec!I139)</f>
        <v>0.67668708656094945</v>
      </c>
      <c r="J139" s="124">
        <f>IF(RES_hhdet_tes!J139=0,"",RES_hhdet_tes!J139/RES_hhdet_fec!J139)</f>
        <v>0.67953550490092762</v>
      </c>
      <c r="K139" s="124">
        <f>IF(RES_hhdet_tes!K139=0,"",RES_hhdet_tes!K139/RES_hhdet_fec!K139)</f>
        <v>0.66467544278460922</v>
      </c>
      <c r="L139" s="124">
        <f>IF(RES_hhdet_tes!L139=0,"",RES_hhdet_tes!L139/RES_hhdet_fec!L139)</f>
        <v>0.66943838908315101</v>
      </c>
      <c r="M139" s="124">
        <f>IF(RES_hhdet_tes!M139=0,"",RES_hhdet_tes!M139/RES_hhdet_fec!M139)</f>
        <v>0.67472623579577728</v>
      </c>
      <c r="N139" s="124">
        <f>IF(RES_hhdet_tes!N139=0,"",RES_hhdet_tes!N139/RES_hhdet_fec!N139)</f>
        <v>0.68079117533653555</v>
      </c>
      <c r="O139" s="124">
        <f>IF(RES_hhdet_tes!O139=0,"",RES_hhdet_tes!O139/RES_hhdet_fec!O139)</f>
        <v>0.68321393833604482</v>
      </c>
      <c r="P139" s="124">
        <f>IF(RES_hhdet_tes!P139=0,"",RES_hhdet_tes!P139/RES_hhdet_fec!P139)</f>
        <v>0.68930428364103957</v>
      </c>
      <c r="Q139" s="124">
        <f>IF(RES_hhdet_tes!Q139=0,"",RES_hhdet_tes!Q139/RES_hhdet_fec!Q139)</f>
        <v>0.69303658901636833</v>
      </c>
      <c r="R139" s="124">
        <f>IF(RES_hhdet_tes!R139=0,"",RES_hhdet_tes!R139/RES_hhdet_fec!R139)</f>
        <v>0.69493119216820498</v>
      </c>
      <c r="S139" s="124">
        <f>IF(RES_hhdet_tes!S139=0,"",RES_hhdet_tes!S139/RES_hhdet_fec!S139)</f>
        <v>0.70203635902520845</v>
      </c>
      <c r="T139" s="124">
        <f>IF(RES_hhdet_tes!T139=0,"",RES_hhdet_tes!T139/RES_hhdet_fec!T139)</f>
        <v>0.71138249434442735</v>
      </c>
      <c r="U139" s="124">
        <f>IF(RES_hhdet_tes!U139=0,"",RES_hhdet_tes!U139/RES_hhdet_fec!U139)</f>
        <v>0.71738201028530213</v>
      </c>
      <c r="V139" s="124">
        <f>IF(RES_hhdet_tes!V139=0,"",RES_hhdet_tes!V139/RES_hhdet_fec!V139)</f>
        <v>0.72804707336843111</v>
      </c>
      <c r="W139" s="124">
        <f>IF(RES_hhdet_tes!W139=0,"",RES_hhdet_tes!W139/RES_hhdet_fec!W139)</f>
        <v>0.73984079574127781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0.58225269712956229</v>
      </c>
      <c r="C140" s="111">
        <f>IF(RES_hhdet_tes!C140=0,"",RES_hhdet_tes!C140/RES_hhdet_fec!C140)</f>
        <v>0.58337773465020759</v>
      </c>
      <c r="D140" s="111">
        <f>IF(RES_hhdet_tes!D140=0,"",RES_hhdet_tes!D140/RES_hhdet_fec!D140)</f>
        <v>0.58447398242564719</v>
      </c>
      <c r="E140" s="111">
        <f>IF(RES_hhdet_tes!E140=0,"",RES_hhdet_tes!E140/RES_hhdet_fec!E140)</f>
        <v>0.58584793655082079</v>
      </c>
      <c r="F140" s="111">
        <f>IF(RES_hhdet_tes!F140=0,"",RES_hhdet_tes!F140/RES_hhdet_fec!F140)</f>
        <v>0.58707192769205396</v>
      </c>
      <c r="G140" s="111">
        <f>IF(RES_hhdet_tes!G140=0,"",RES_hhdet_tes!G140/RES_hhdet_fec!G140)</f>
        <v>0.58836382765600037</v>
      </c>
      <c r="H140" s="111">
        <f>IF(RES_hhdet_tes!H140=0,"",RES_hhdet_tes!H140/RES_hhdet_fec!H140)</f>
        <v>0.58984369637201728</v>
      </c>
      <c r="I140" s="111">
        <f>IF(RES_hhdet_tes!I140=0,"",RES_hhdet_tes!I140/RES_hhdet_fec!I140)</f>
        <v>0.59063512241243832</v>
      </c>
      <c r="J140" s="111">
        <f>IF(RES_hhdet_tes!J140=0,"",RES_hhdet_tes!J140/RES_hhdet_fec!J140)</f>
        <v>0.59110843932940693</v>
      </c>
      <c r="K140" s="111">
        <f>IF(RES_hhdet_tes!K140=0,"",RES_hhdet_tes!K140/RES_hhdet_fec!K140)</f>
        <v>0.59165828657496244</v>
      </c>
      <c r="L140" s="111">
        <f>IF(RES_hhdet_tes!L140=0,"",RES_hhdet_tes!L140/RES_hhdet_fec!L140)</f>
        <v>0.59218878455720458</v>
      </c>
      <c r="M140" s="111">
        <f>IF(RES_hhdet_tes!M140=0,"",RES_hhdet_tes!M140/RES_hhdet_fec!M140)</f>
        <v>0.59269629536830859</v>
      </c>
      <c r="N140" s="111">
        <f>IF(RES_hhdet_tes!N140=0,"",RES_hhdet_tes!N140/RES_hhdet_fec!N140)</f>
        <v>0.59307464103424201</v>
      </c>
      <c r="O140" s="111">
        <f>IF(RES_hhdet_tes!O140=0,"",RES_hhdet_tes!O140/RES_hhdet_fec!O140)</f>
        <v>0.59342706250951094</v>
      </c>
      <c r="P140" s="111">
        <f>IF(RES_hhdet_tes!P140=0,"",RES_hhdet_tes!P140/RES_hhdet_fec!P140)</f>
        <v>0.59359034284657963</v>
      </c>
      <c r="Q140" s="111">
        <f>IF(RES_hhdet_tes!Q140=0,"",RES_hhdet_tes!Q140/RES_hhdet_fec!Q140)</f>
        <v>0.59376415268132654</v>
      </c>
      <c r="R140" s="111">
        <f>IF(RES_hhdet_tes!R140=0,"",RES_hhdet_tes!R140/RES_hhdet_fec!R140)</f>
        <v>0.59420609445926875</v>
      </c>
      <c r="S140" s="111">
        <f>IF(RES_hhdet_tes!S140=0,"",RES_hhdet_tes!S140/RES_hhdet_fec!S140)</f>
        <v>0.5950326422082769</v>
      </c>
      <c r="T140" s="111">
        <f>IF(RES_hhdet_tes!T140=0,"",RES_hhdet_tes!T140/RES_hhdet_fec!T140)</f>
        <v>0.59637417477845067</v>
      </c>
      <c r="U140" s="111">
        <f>IF(RES_hhdet_tes!U140=0,"",RES_hhdet_tes!U140/RES_hhdet_fec!U140)</f>
        <v>0.59818243299329155</v>
      </c>
      <c r="V140" s="111">
        <f>IF(RES_hhdet_tes!V140=0,"",RES_hhdet_tes!V140/RES_hhdet_fec!V140)</f>
        <v>0.60000186343720752</v>
      </c>
      <c r="W140" s="111">
        <f>IF(RES_hhdet_tes!W140=0,"",RES_hhdet_tes!W140/RES_hhdet_fec!W140)</f>
        <v>0.602077866207543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0.736579414975295</v>
      </c>
      <c r="C141" s="45">
        <f>IF(RES_hhdet_tes!C141=0,"",RES_hhdet_tes!C141/RES_hhdet_fec!C141)</f>
        <v>0.73776971432471716</v>
      </c>
      <c r="D141" s="45">
        <f>IF(RES_hhdet_tes!D141=0,"",RES_hhdet_tes!D141/RES_hhdet_fec!D141)</f>
        <v>0.73941452536896146</v>
      </c>
      <c r="E141" s="45">
        <f>IF(RES_hhdet_tes!E141=0,"",RES_hhdet_tes!E141/RES_hhdet_fec!E141)</f>
        <v>0.74175813232407217</v>
      </c>
      <c r="F141" s="45">
        <f>IF(RES_hhdet_tes!F141=0,"",RES_hhdet_tes!F141/RES_hhdet_fec!F141)</f>
        <v>0.74485373712065372</v>
      </c>
      <c r="G141" s="45">
        <f>IF(RES_hhdet_tes!G141=0,"",RES_hhdet_tes!G141/RES_hhdet_fec!G141)</f>
        <v>0.74874020613121384</v>
      </c>
      <c r="H141" s="45">
        <f>IF(RES_hhdet_tes!H141=0,"",RES_hhdet_tes!H141/RES_hhdet_fec!H141)</f>
        <v>0.75338871677524122</v>
      </c>
      <c r="I141" s="45">
        <f>IF(RES_hhdet_tes!I141=0,"",RES_hhdet_tes!I141/RES_hhdet_fec!I141)</f>
        <v>0.75578045078017142</v>
      </c>
      <c r="J141" s="45">
        <f>IF(RES_hhdet_tes!J141=0,"",RES_hhdet_tes!J141/RES_hhdet_fec!J141)</f>
        <v>0.75650372515439335</v>
      </c>
      <c r="K141" s="45">
        <f>IF(RES_hhdet_tes!K141=0,"",RES_hhdet_tes!K141/RES_hhdet_fec!K141)</f>
        <v>0.75780033088573362</v>
      </c>
      <c r="L141" s="45">
        <f>IF(RES_hhdet_tes!L141=0,"",RES_hhdet_tes!L141/RES_hhdet_fec!L141)</f>
        <v>0.75943240247462684</v>
      </c>
      <c r="M141" s="45">
        <f>IF(RES_hhdet_tes!M141=0,"",RES_hhdet_tes!M141/RES_hhdet_fec!M141)</f>
        <v>0.76174280780376347</v>
      </c>
      <c r="N141" s="45">
        <f>IF(RES_hhdet_tes!N141=0,"",RES_hhdet_tes!N141/RES_hhdet_fec!N141)</f>
        <v>0.76491121348354452</v>
      </c>
      <c r="O141" s="45">
        <f>IF(RES_hhdet_tes!O141=0,"",RES_hhdet_tes!O141/RES_hhdet_fec!O141)</f>
        <v>0.76845613669500179</v>
      </c>
      <c r="P141" s="45">
        <f>IF(RES_hhdet_tes!P141=0,"",RES_hhdet_tes!P141/RES_hhdet_fec!P141)</f>
        <v>0.77055748312425187</v>
      </c>
      <c r="Q141" s="45">
        <f>IF(RES_hhdet_tes!Q141=0,"",RES_hhdet_tes!Q141/RES_hhdet_fec!Q141)</f>
        <v>0.77346349072359166</v>
      </c>
      <c r="R141" s="45">
        <f>IF(RES_hhdet_tes!R141=0,"",RES_hhdet_tes!R141/RES_hhdet_fec!R141)</f>
        <v>0.77801293905313051</v>
      </c>
      <c r="S141" s="45">
        <f>IF(RES_hhdet_tes!S141=0,"",RES_hhdet_tes!S141/RES_hhdet_fec!S141)</f>
        <v>0.78580716195716915</v>
      </c>
      <c r="T141" s="45">
        <f>IF(RES_hhdet_tes!T141=0,"",RES_hhdet_tes!T141/RES_hhdet_fec!T141)</f>
        <v>0.79638690919517485</v>
      </c>
      <c r="U141" s="45">
        <f>IF(RES_hhdet_tes!U141=0,"",RES_hhdet_tes!U141/RES_hhdet_fec!U141)</f>
        <v>0.80952330290195662</v>
      </c>
      <c r="V141" s="45">
        <f>IF(RES_hhdet_tes!V141=0,"",RES_hhdet_tes!V141/RES_hhdet_fec!V141)</f>
        <v>0.82367983956041912</v>
      </c>
      <c r="W141" s="45">
        <f>IF(RES_hhdet_tes!W141=0,"",RES_hhdet_tes!W141/RES_hhdet_fec!W141)</f>
        <v>0.83528379837555722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1.0406980862589688</v>
      </c>
      <c r="C143" s="119">
        <f>IF(RES_hhdet_tes!C143=0,"",RES_hhdet_tes!C143/RES_hhdet_fec!C143)</f>
        <v>1.0999150284410104</v>
      </c>
      <c r="D143" s="119">
        <f>IF(RES_hhdet_tes!D143=0,"",RES_hhdet_tes!D143/RES_hhdet_fec!D143)</f>
        <v>1.1052732513841084</v>
      </c>
      <c r="E143" s="119">
        <f>IF(RES_hhdet_tes!E143=0,"",RES_hhdet_tes!E143/RES_hhdet_fec!E143)</f>
        <v>1.2099402445863021</v>
      </c>
      <c r="F143" s="119">
        <f>IF(RES_hhdet_tes!F143=0,"",RES_hhdet_tes!F143/RES_hhdet_fec!F143)</f>
        <v>1.2285960036465331</v>
      </c>
      <c r="G143" s="119">
        <f>IF(RES_hhdet_tes!G143=0,"",RES_hhdet_tes!G143/RES_hhdet_fec!G143)</f>
        <v>1.2825309698653877</v>
      </c>
      <c r="H143" s="119">
        <f>IF(RES_hhdet_tes!H143=0,"",RES_hhdet_tes!H143/RES_hhdet_fec!H143)</f>
        <v>1.2802769506236358</v>
      </c>
      <c r="I143" s="119">
        <f>IF(RES_hhdet_tes!I143=0,"",RES_hhdet_tes!I143/RES_hhdet_fec!I143)</f>
        <v>1.3674998624798473</v>
      </c>
      <c r="J143" s="119">
        <f>IF(RES_hhdet_tes!J143=0,"",RES_hhdet_tes!J143/RES_hhdet_fec!J143)</f>
        <v>1.3952381295971221</v>
      </c>
      <c r="K143" s="119">
        <f>IF(RES_hhdet_tes!K143=0,"",RES_hhdet_tes!K143/RES_hhdet_fec!K143)</f>
        <v>1.4436119856019083</v>
      </c>
      <c r="L143" s="119">
        <f>IF(RES_hhdet_tes!L143=0,"",RES_hhdet_tes!L143/RES_hhdet_fec!L143)</f>
        <v>1.516636159841537</v>
      </c>
      <c r="M143" s="119">
        <f>IF(RES_hhdet_tes!M143=0,"",RES_hhdet_tes!M143/RES_hhdet_fec!M143)</f>
        <v>1.5657627455983285</v>
      </c>
      <c r="N143" s="119">
        <f>IF(RES_hhdet_tes!N143=0,"",RES_hhdet_tes!N143/RES_hhdet_fec!N143)</f>
        <v>1.5977907296045841</v>
      </c>
      <c r="O143" s="119">
        <f>IF(RES_hhdet_tes!O143=0,"",RES_hhdet_tes!O143/RES_hhdet_fec!O143)</f>
        <v>1.6330845369021767</v>
      </c>
      <c r="P143" s="119">
        <f>IF(RES_hhdet_tes!P143=0,"",RES_hhdet_tes!P143/RES_hhdet_fec!P143)</f>
        <v>1.6032565002120838</v>
      </c>
      <c r="Q143" s="119">
        <f>IF(RES_hhdet_tes!Q143=0,"",RES_hhdet_tes!Q143/RES_hhdet_fec!Q143)</f>
        <v>1.7514689009829052</v>
      </c>
      <c r="R143" s="119">
        <f>IF(RES_hhdet_tes!R143=0,"",RES_hhdet_tes!R143/RES_hhdet_fec!R143)</f>
        <v>1.7761440014794476</v>
      </c>
      <c r="S143" s="119">
        <f>IF(RES_hhdet_tes!S143=0,"",RES_hhdet_tes!S143/RES_hhdet_fec!S143)</f>
        <v>1.8716157678142196</v>
      </c>
      <c r="T143" s="119">
        <f>IF(RES_hhdet_tes!T143=0,"",RES_hhdet_tes!T143/RES_hhdet_fec!T143)</f>
        <v>1.9459565601220272</v>
      </c>
      <c r="U143" s="119">
        <f>IF(RES_hhdet_tes!U143=0,"",RES_hhdet_tes!U143/RES_hhdet_fec!U143)</f>
        <v>2.0035666186212286</v>
      </c>
      <c r="V143" s="119">
        <f>IF(RES_hhdet_tes!V143=0,"",RES_hhdet_tes!V143/RES_hhdet_fec!V143)</f>
        <v>2.1029325376605978</v>
      </c>
      <c r="W143" s="119">
        <f>IF(RES_hhdet_tes!W143=0,"",RES_hhdet_tes!W143/RES_hhdet_fec!W143)</f>
        <v>2.1827782968463239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1.2354725875220385</v>
      </c>
      <c r="C144" s="124">
        <f>IF(RES_hhdet_tes!C144=0,"",RES_hhdet_tes!C144/RES_hhdet_fec!C144)</f>
        <v>1.2812888287159971</v>
      </c>
      <c r="D144" s="124">
        <f>IF(RES_hhdet_tes!D144=0,"",RES_hhdet_tes!D144/RES_hhdet_fec!D144)</f>
        <v>1.348493417156015</v>
      </c>
      <c r="E144" s="124">
        <f>IF(RES_hhdet_tes!E144=0,"",RES_hhdet_tes!E144/RES_hhdet_fec!E144)</f>
        <v>1.4278876313214564</v>
      </c>
      <c r="F144" s="124">
        <f>IF(RES_hhdet_tes!F144=0,"",RES_hhdet_tes!F144/RES_hhdet_fec!F144)</f>
        <v>1.5163803940456968</v>
      </c>
      <c r="G144" s="124">
        <f>IF(RES_hhdet_tes!G144=0,"",RES_hhdet_tes!G144/RES_hhdet_fec!G144)</f>
        <v>1.5987358608681164</v>
      </c>
      <c r="H144" s="124">
        <f>IF(RES_hhdet_tes!H144=0,"",RES_hhdet_tes!H144/RES_hhdet_fec!H144)</f>
        <v>1.6749883721241345</v>
      </c>
      <c r="I144" s="124">
        <f>IF(RES_hhdet_tes!I144=0,"",RES_hhdet_tes!I144/RES_hhdet_fec!I144)</f>
        <v>1.765130303395114</v>
      </c>
      <c r="J144" s="124">
        <f>IF(RES_hhdet_tes!J144=0,"",RES_hhdet_tes!J144/RES_hhdet_fec!J144)</f>
        <v>1.8371409619703625</v>
      </c>
      <c r="K144" s="124">
        <f>IF(RES_hhdet_tes!K144=0,"",RES_hhdet_tes!K144/RES_hhdet_fec!K144)</f>
        <v>1.8964411910053893</v>
      </c>
      <c r="L144" s="124">
        <f>IF(RES_hhdet_tes!L144=0,"",RES_hhdet_tes!L144/RES_hhdet_fec!L144)</f>
        <v>1.9407922873863808</v>
      </c>
      <c r="M144" s="124">
        <f>IF(RES_hhdet_tes!M144=0,"",RES_hhdet_tes!M144/RES_hhdet_fec!M144)</f>
        <v>1.9732595001403392</v>
      </c>
      <c r="N144" s="124">
        <f>IF(RES_hhdet_tes!N144=0,"",RES_hhdet_tes!N144/RES_hhdet_fec!N144)</f>
        <v>2.0106832060325539</v>
      </c>
      <c r="O144" s="124">
        <f>IF(RES_hhdet_tes!O144=0,"",RES_hhdet_tes!O144/RES_hhdet_fec!O144)</f>
        <v>2.0515352049191762</v>
      </c>
      <c r="P144" s="124">
        <f>IF(RES_hhdet_tes!P144=0,"",RES_hhdet_tes!P144/RES_hhdet_fec!P144)</f>
        <v>2.096352957220093</v>
      </c>
      <c r="Q144" s="124">
        <f>IF(RES_hhdet_tes!Q144=0,"",RES_hhdet_tes!Q144/RES_hhdet_fec!Q144)</f>
        <v>2.1544661295162899</v>
      </c>
      <c r="R144" s="124">
        <f>IF(RES_hhdet_tes!R144=0,"",RES_hhdet_tes!R144/RES_hhdet_fec!R144)</f>
        <v>2.2429969080249093</v>
      </c>
      <c r="S144" s="124">
        <f>IF(RES_hhdet_tes!S144=0,"",RES_hhdet_tes!S144/RES_hhdet_fec!S144)</f>
        <v>2.353388295369057</v>
      </c>
      <c r="T144" s="124">
        <f>IF(RES_hhdet_tes!T144=0,"",RES_hhdet_tes!T144/RES_hhdet_fec!T144)</f>
        <v>2.4684126867508995</v>
      </c>
      <c r="U144" s="124">
        <f>IF(RES_hhdet_tes!U144=0,"",RES_hhdet_tes!U144/RES_hhdet_fec!U144)</f>
        <v>2.5993657190854349</v>
      </c>
      <c r="V144" s="124">
        <f>IF(RES_hhdet_tes!V144=0,"",RES_hhdet_tes!V144/RES_hhdet_fec!V144)</f>
        <v>2.7495686248667468</v>
      </c>
      <c r="W144" s="124">
        <f>IF(RES_hhdet_tes!W144=0,"",RES_hhdet_tes!W144/RES_hhdet_fec!W144)</f>
        <v>2.923368827464365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1.2354725875220385</v>
      </c>
      <c r="C145" s="111">
        <f>IF(RES_hhdet_tes!C145=0,"",RES_hhdet_tes!C145/RES_hhdet_fec!C145)</f>
        <v>1.2812888287159971</v>
      </c>
      <c r="D145" s="111">
        <f>IF(RES_hhdet_tes!D145=0,"",RES_hhdet_tes!D145/RES_hhdet_fec!D145)</f>
        <v>1.348493417156015</v>
      </c>
      <c r="E145" s="111">
        <f>IF(RES_hhdet_tes!E145=0,"",RES_hhdet_tes!E145/RES_hhdet_fec!E145)</f>
        <v>1.4278876313214564</v>
      </c>
      <c r="F145" s="111">
        <f>IF(RES_hhdet_tes!F145=0,"",RES_hhdet_tes!F145/RES_hhdet_fec!F145)</f>
        <v>1.5163803940456968</v>
      </c>
      <c r="G145" s="111">
        <f>IF(RES_hhdet_tes!G145=0,"",RES_hhdet_tes!G145/RES_hhdet_fec!G145)</f>
        <v>1.5987358608681164</v>
      </c>
      <c r="H145" s="111">
        <f>IF(RES_hhdet_tes!H145=0,"",RES_hhdet_tes!H145/RES_hhdet_fec!H145)</f>
        <v>1.6749883721241345</v>
      </c>
      <c r="I145" s="111">
        <f>IF(RES_hhdet_tes!I145=0,"",RES_hhdet_tes!I145/RES_hhdet_fec!I145)</f>
        <v>1.765130303395114</v>
      </c>
      <c r="J145" s="111">
        <f>IF(RES_hhdet_tes!J145=0,"",RES_hhdet_tes!J145/RES_hhdet_fec!J145)</f>
        <v>1.8371409619703625</v>
      </c>
      <c r="K145" s="111">
        <f>IF(RES_hhdet_tes!K145=0,"",RES_hhdet_tes!K145/RES_hhdet_fec!K145)</f>
        <v>1.8964411910053893</v>
      </c>
      <c r="L145" s="111">
        <f>IF(RES_hhdet_tes!L145=0,"",RES_hhdet_tes!L145/RES_hhdet_fec!L145)</f>
        <v>1.9407922873863808</v>
      </c>
      <c r="M145" s="111">
        <f>IF(RES_hhdet_tes!M145=0,"",RES_hhdet_tes!M145/RES_hhdet_fec!M145)</f>
        <v>1.9732595001403392</v>
      </c>
      <c r="N145" s="111">
        <f>IF(RES_hhdet_tes!N145=0,"",RES_hhdet_tes!N145/RES_hhdet_fec!N145)</f>
        <v>2.0106832060325539</v>
      </c>
      <c r="O145" s="111">
        <f>IF(RES_hhdet_tes!O145=0,"",RES_hhdet_tes!O145/RES_hhdet_fec!O145)</f>
        <v>2.0515352049191762</v>
      </c>
      <c r="P145" s="111">
        <f>IF(RES_hhdet_tes!P145=0,"",RES_hhdet_tes!P145/RES_hhdet_fec!P145)</f>
        <v>2.096352957220093</v>
      </c>
      <c r="Q145" s="111">
        <f>IF(RES_hhdet_tes!Q145=0,"",RES_hhdet_tes!Q145/RES_hhdet_fec!Q145)</f>
        <v>2.1544661295162899</v>
      </c>
      <c r="R145" s="111">
        <f>IF(RES_hhdet_tes!R145=0,"",RES_hhdet_tes!R145/RES_hhdet_fec!R145)</f>
        <v>2.2429969080249093</v>
      </c>
      <c r="S145" s="111">
        <f>IF(RES_hhdet_tes!S145=0,"",RES_hhdet_tes!S145/RES_hhdet_fec!S145)</f>
        <v>2.353388295369057</v>
      </c>
      <c r="T145" s="111">
        <f>IF(RES_hhdet_tes!T145=0,"",RES_hhdet_tes!T145/RES_hhdet_fec!T145)</f>
        <v>2.4684126867508995</v>
      </c>
      <c r="U145" s="111">
        <f>IF(RES_hhdet_tes!U145=0,"",RES_hhdet_tes!U145/RES_hhdet_fec!U145)</f>
        <v>2.5993657190854349</v>
      </c>
      <c r="V145" s="111">
        <f>IF(RES_hhdet_tes!V145=0,"",RES_hhdet_tes!V145/RES_hhdet_fec!V145)</f>
        <v>2.7495686248667468</v>
      </c>
      <c r="W145" s="111">
        <f>IF(RES_hhdet_tes!W145=0,"",RES_hhdet_tes!W145/RES_hhdet_fec!W145)</f>
        <v>2.923368827464365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1.7302502216747646</v>
      </c>
      <c r="C146" s="124">
        <f>IF(RES_hhdet_tes!C146=0,"",RES_hhdet_tes!C146/RES_hhdet_fec!C146)</f>
        <v>1.8281664284779944</v>
      </c>
      <c r="D146" s="124">
        <f>IF(RES_hhdet_tes!D146=0,"",RES_hhdet_tes!D146/RES_hhdet_fec!D146)</f>
        <v>1.9566720801591224</v>
      </c>
      <c r="E146" s="124">
        <f>IF(RES_hhdet_tes!E146=0,"",RES_hhdet_tes!E146/RES_hhdet_fec!E146)</f>
        <v>2.0987364662014909</v>
      </c>
      <c r="F146" s="124">
        <f>IF(RES_hhdet_tes!F146=0,"",RES_hhdet_tes!F146/RES_hhdet_fec!F146)</f>
        <v>2.2433033972807994</v>
      </c>
      <c r="G146" s="124">
        <f>IF(RES_hhdet_tes!G146=0,"",RES_hhdet_tes!G146/RES_hhdet_fec!G146)</f>
        <v>2.3672140358567564</v>
      </c>
      <c r="H146" s="124">
        <f>IF(RES_hhdet_tes!H146=0,"",RES_hhdet_tes!H146/RES_hhdet_fec!H146)</f>
        <v>2.4632685058996109</v>
      </c>
      <c r="I146" s="124">
        <f>IF(RES_hhdet_tes!I146=0,"",RES_hhdet_tes!I146/RES_hhdet_fec!I146)</f>
        <v>2.538617088810446</v>
      </c>
      <c r="J146" s="124">
        <f>IF(RES_hhdet_tes!J146=0,"",RES_hhdet_tes!J146/RES_hhdet_fec!J146)</f>
        <v>2.60171499289349</v>
      </c>
      <c r="K146" s="124">
        <f>IF(RES_hhdet_tes!K146=0,"",RES_hhdet_tes!K146/RES_hhdet_fec!K146)</f>
        <v>2.6726295161689388</v>
      </c>
      <c r="L146" s="124">
        <f>IF(RES_hhdet_tes!L146=0,"",RES_hhdet_tes!L146/RES_hhdet_fec!L146)</f>
        <v>2.7189321236628836</v>
      </c>
      <c r="M146" s="124">
        <f>IF(RES_hhdet_tes!M146=0,"",RES_hhdet_tes!M146/RES_hhdet_fec!M146)</f>
        <v>2.7725323360880325</v>
      </c>
      <c r="N146" s="124">
        <f>IF(RES_hhdet_tes!N146=0,"",RES_hhdet_tes!N146/RES_hhdet_fec!N146)</f>
        <v>2.8249025432850856</v>
      </c>
      <c r="O146" s="124">
        <f>IF(RES_hhdet_tes!O146=0,"",RES_hhdet_tes!O146/RES_hhdet_fec!O146)</f>
        <v>2.9390777046791188</v>
      </c>
      <c r="P146" s="124">
        <f>IF(RES_hhdet_tes!P146=0,"",RES_hhdet_tes!P146/RES_hhdet_fec!P146)</f>
        <v>3.0378071517345728</v>
      </c>
      <c r="Q146" s="124">
        <f>IF(RES_hhdet_tes!Q146=0,"",RES_hhdet_tes!Q146/RES_hhdet_fec!Q146)</f>
        <v>3.1552892904329437</v>
      </c>
      <c r="R146" s="124">
        <f>IF(RES_hhdet_tes!R146=0,"",RES_hhdet_tes!R146/RES_hhdet_fec!R146)</f>
        <v>3.2827909882462936</v>
      </c>
      <c r="S146" s="124">
        <f>IF(RES_hhdet_tes!S146=0,"",RES_hhdet_tes!S146/RES_hhdet_fec!S146)</f>
        <v>3.40397062505382</v>
      </c>
      <c r="T146" s="124">
        <f>IF(RES_hhdet_tes!T146=0,"",RES_hhdet_tes!T146/RES_hhdet_fec!T146)</f>
        <v>3.5027269692044456</v>
      </c>
      <c r="U146" s="124">
        <f>IF(RES_hhdet_tes!U146=0,"",RES_hhdet_tes!U146/RES_hhdet_fec!U146)</f>
        <v>3.5788156175033654</v>
      </c>
      <c r="V146" s="124">
        <f>IF(RES_hhdet_tes!V146=0,"",RES_hhdet_tes!V146/RES_hhdet_fec!V146)</f>
        <v>3.6575919690624086</v>
      </c>
      <c r="W146" s="124">
        <f>IF(RES_hhdet_tes!W146=0,"",RES_hhdet_tes!W146/RES_hhdet_fec!W146)</f>
        <v>3.7325335246430336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1.7302502216747646</v>
      </c>
      <c r="C147" s="111">
        <f>IF(RES_hhdet_tes!C147=0,"",RES_hhdet_tes!C147/RES_hhdet_fec!C147)</f>
        <v>1.8281664284779944</v>
      </c>
      <c r="D147" s="111">
        <f>IF(RES_hhdet_tes!D147=0,"",RES_hhdet_tes!D147/RES_hhdet_fec!D147)</f>
        <v>1.9566720801591224</v>
      </c>
      <c r="E147" s="111">
        <f>IF(RES_hhdet_tes!E147=0,"",RES_hhdet_tes!E147/RES_hhdet_fec!E147)</f>
        <v>2.0987364662014909</v>
      </c>
      <c r="F147" s="111">
        <f>IF(RES_hhdet_tes!F147=0,"",RES_hhdet_tes!F147/RES_hhdet_fec!F147)</f>
        <v>2.2433033972807994</v>
      </c>
      <c r="G147" s="111">
        <f>IF(RES_hhdet_tes!G147=0,"",RES_hhdet_tes!G147/RES_hhdet_fec!G147)</f>
        <v>2.3672140358567564</v>
      </c>
      <c r="H147" s="111">
        <f>IF(RES_hhdet_tes!H147=0,"",RES_hhdet_tes!H147/RES_hhdet_fec!H147)</f>
        <v>2.4632685058996109</v>
      </c>
      <c r="I147" s="111">
        <f>IF(RES_hhdet_tes!I147=0,"",RES_hhdet_tes!I147/RES_hhdet_fec!I147)</f>
        <v>2.538617088810446</v>
      </c>
      <c r="J147" s="111">
        <f>IF(RES_hhdet_tes!J147=0,"",RES_hhdet_tes!J147/RES_hhdet_fec!J147)</f>
        <v>2.60171499289349</v>
      </c>
      <c r="K147" s="111">
        <f>IF(RES_hhdet_tes!K147=0,"",RES_hhdet_tes!K147/RES_hhdet_fec!K147)</f>
        <v>2.6726295161689388</v>
      </c>
      <c r="L147" s="111">
        <f>IF(RES_hhdet_tes!L147=0,"",RES_hhdet_tes!L147/RES_hhdet_fec!L147)</f>
        <v>2.7189321236628836</v>
      </c>
      <c r="M147" s="111">
        <f>IF(RES_hhdet_tes!M147=0,"",RES_hhdet_tes!M147/RES_hhdet_fec!M147)</f>
        <v>2.7725323360880325</v>
      </c>
      <c r="N147" s="111">
        <f>IF(RES_hhdet_tes!N147=0,"",RES_hhdet_tes!N147/RES_hhdet_fec!N147)</f>
        <v>2.8249025432850856</v>
      </c>
      <c r="O147" s="111">
        <f>IF(RES_hhdet_tes!O147=0,"",RES_hhdet_tes!O147/RES_hhdet_fec!O147)</f>
        <v>2.9390777046791188</v>
      </c>
      <c r="P147" s="111">
        <f>IF(RES_hhdet_tes!P147=0,"",RES_hhdet_tes!P147/RES_hhdet_fec!P147)</f>
        <v>3.0378071517345728</v>
      </c>
      <c r="Q147" s="111">
        <f>IF(RES_hhdet_tes!Q147=0,"",RES_hhdet_tes!Q147/RES_hhdet_fec!Q147)</f>
        <v>3.1552892904329437</v>
      </c>
      <c r="R147" s="111">
        <f>IF(RES_hhdet_tes!R147=0,"",RES_hhdet_tes!R147/RES_hhdet_fec!R147)</f>
        <v>3.2827909882462936</v>
      </c>
      <c r="S147" s="111">
        <f>IF(RES_hhdet_tes!S147=0,"",RES_hhdet_tes!S147/RES_hhdet_fec!S147)</f>
        <v>3.40397062505382</v>
      </c>
      <c r="T147" s="111">
        <f>IF(RES_hhdet_tes!T147=0,"",RES_hhdet_tes!T147/RES_hhdet_fec!T147)</f>
        <v>3.5027269692044456</v>
      </c>
      <c r="U147" s="111">
        <f>IF(RES_hhdet_tes!U147=0,"",RES_hhdet_tes!U147/RES_hhdet_fec!U147)</f>
        <v>3.5788156175033654</v>
      </c>
      <c r="V147" s="111">
        <f>IF(RES_hhdet_tes!V147=0,"",RES_hhdet_tes!V147/RES_hhdet_fec!V147)</f>
        <v>3.6575919690624086</v>
      </c>
      <c r="W147" s="111">
        <f>IF(RES_hhdet_tes!W147=0,"",RES_hhdet_tes!W147/RES_hhdet_fec!W147)</f>
        <v>3.7325335246430336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0.59432789498805905</v>
      </c>
      <c r="C148" s="124">
        <f>IF(RES_hhdet_tes!C148=0,"",RES_hhdet_tes!C148/RES_hhdet_fec!C148)</f>
        <v>0.60224243040319125</v>
      </c>
      <c r="D148" s="124">
        <f>IF(RES_hhdet_tes!D148=0,"",RES_hhdet_tes!D148/RES_hhdet_fec!D148)</f>
        <v>0.60876586946330535</v>
      </c>
      <c r="E148" s="124">
        <f>IF(RES_hhdet_tes!E148=0,"",RES_hhdet_tes!E148/RES_hhdet_fec!E148)</f>
        <v>0.61437177580448055</v>
      </c>
      <c r="F148" s="124">
        <f>IF(RES_hhdet_tes!F148=0,"",RES_hhdet_tes!F148/RES_hhdet_fec!F148)</f>
        <v>0.61788453717839342</v>
      </c>
      <c r="G148" s="124">
        <f>IF(RES_hhdet_tes!G148=0,"",RES_hhdet_tes!G148/RES_hhdet_fec!G148)</f>
        <v>0.62070947708951596</v>
      </c>
      <c r="H148" s="124">
        <f>IF(RES_hhdet_tes!H148=0,"",RES_hhdet_tes!H148/RES_hhdet_fec!H148)</f>
        <v>0.62304686418453581</v>
      </c>
      <c r="I148" s="124">
        <f>IF(RES_hhdet_tes!I148=0,"",RES_hhdet_tes!I148/RES_hhdet_fec!I148)</f>
        <v>0.62712973726399479</v>
      </c>
      <c r="J148" s="124">
        <f>IF(RES_hhdet_tes!J148=0,"",RES_hhdet_tes!J148/RES_hhdet_fec!J148)</f>
        <v>0.62997746346012606</v>
      </c>
      <c r="K148" s="124">
        <f>IF(RES_hhdet_tes!K148=0,"",RES_hhdet_tes!K148/RES_hhdet_fec!K148)</f>
        <v>0.63275671379426146</v>
      </c>
      <c r="L148" s="124">
        <f>IF(RES_hhdet_tes!L148=0,"",RES_hhdet_tes!L148/RES_hhdet_fec!L148)</f>
        <v>0.63558771579426765</v>
      </c>
      <c r="M148" s="124">
        <f>IF(RES_hhdet_tes!M148=0,"",RES_hhdet_tes!M148/RES_hhdet_fec!M148)</f>
        <v>0.63935288997395323</v>
      </c>
      <c r="N148" s="124">
        <f>IF(RES_hhdet_tes!N148=0,"",RES_hhdet_tes!N148/RES_hhdet_fec!N148)</f>
        <v>0.64433592840156362</v>
      </c>
      <c r="O148" s="124">
        <f>IF(RES_hhdet_tes!O148=0,"",RES_hhdet_tes!O148/RES_hhdet_fec!O148)</f>
        <v>0.65123251270677096</v>
      </c>
      <c r="P148" s="124">
        <f>IF(RES_hhdet_tes!P148=0,"",RES_hhdet_tes!P148/RES_hhdet_fec!P148)</f>
        <v>0.6611042540528278</v>
      </c>
      <c r="Q148" s="124">
        <f>IF(RES_hhdet_tes!Q148=0,"",RES_hhdet_tes!Q148/RES_hhdet_fec!Q148)</f>
        <v>0.67243826317363375</v>
      </c>
      <c r="R148" s="124">
        <f>IF(RES_hhdet_tes!R148=0,"",RES_hhdet_tes!R148/RES_hhdet_fec!R148)</f>
        <v>0.68524429711609203</v>
      </c>
      <c r="S148" s="124">
        <f>IF(RES_hhdet_tes!S148=0,"",RES_hhdet_tes!S148/RES_hhdet_fec!S148)</f>
        <v>0.69793681679934805</v>
      </c>
      <c r="T148" s="124">
        <f>IF(RES_hhdet_tes!T148=0,"",RES_hhdet_tes!T148/RES_hhdet_fec!T148)</f>
        <v>0.70955825011136275</v>
      </c>
      <c r="U148" s="124">
        <f>IF(RES_hhdet_tes!U148=0,"",RES_hhdet_tes!U148/RES_hhdet_fec!U148)</f>
        <v>0.72092932642848129</v>
      </c>
      <c r="V148" s="124">
        <f>IF(RES_hhdet_tes!V148=0,"",RES_hhdet_tes!V148/RES_hhdet_fec!V148)</f>
        <v>0.73335915206996172</v>
      </c>
      <c r="W148" s="124">
        <f>IF(RES_hhdet_tes!W148=0,"",RES_hhdet_tes!W148/RES_hhdet_fec!W148)</f>
        <v>0.74353763183426624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0.53066271948218224</v>
      </c>
      <c r="C149" s="111">
        <f>IF(RES_hhdet_tes!C149=0,"",RES_hhdet_tes!C149/RES_hhdet_fec!C149)</f>
        <v>0.53801119290975619</v>
      </c>
      <c r="D149" s="111">
        <f>IF(RES_hhdet_tes!D149=0,"",RES_hhdet_tes!D149/RES_hhdet_fec!D149)</f>
        <v>0.54350493758289453</v>
      </c>
      <c r="E149" s="111">
        <f>IF(RES_hhdet_tes!E149=0,"",RES_hhdet_tes!E149/RES_hhdet_fec!E149)</f>
        <v>0.54755080323541339</v>
      </c>
      <c r="F149" s="111">
        <f>IF(RES_hhdet_tes!F149=0,"",RES_hhdet_tes!F149/RES_hhdet_fec!F149)</f>
        <v>0.55045395905326389</v>
      </c>
      <c r="G149" s="111">
        <f>IF(RES_hhdet_tes!G149=0,"",RES_hhdet_tes!G149/RES_hhdet_fec!G149)</f>
        <v>0.55275949940913827</v>
      </c>
      <c r="H149" s="111">
        <f>IF(RES_hhdet_tes!H149=0,"",RES_hhdet_tes!H149/RES_hhdet_fec!H149)</f>
        <v>0.5551572851219434</v>
      </c>
      <c r="I149" s="111">
        <f>IF(RES_hhdet_tes!I149=0,"",RES_hhdet_tes!I149/RES_hhdet_fec!I149)</f>
        <v>0.55761559251680759</v>
      </c>
      <c r="J149" s="111">
        <f>IF(RES_hhdet_tes!J149=0,"",RES_hhdet_tes!J149/RES_hhdet_fec!J149)</f>
        <v>0.5598589766035329</v>
      </c>
      <c r="K149" s="111">
        <f>IF(RES_hhdet_tes!K149=0,"",RES_hhdet_tes!K149/RES_hhdet_fec!K149)</f>
        <v>0.56254556880066242</v>
      </c>
      <c r="L149" s="111">
        <f>IF(RES_hhdet_tes!L149=0,"",RES_hhdet_tes!L149/RES_hhdet_fec!L149)</f>
        <v>0.56526538582172792</v>
      </c>
      <c r="M149" s="111">
        <f>IF(RES_hhdet_tes!M149=0,"",RES_hhdet_tes!M149/RES_hhdet_fec!M149)</f>
        <v>0.56853253796837155</v>
      </c>
      <c r="N149" s="111">
        <f>IF(RES_hhdet_tes!N149=0,"",RES_hhdet_tes!N149/RES_hhdet_fec!N149)</f>
        <v>0.57210511404181008</v>
      </c>
      <c r="O149" s="111">
        <f>IF(RES_hhdet_tes!O149=0,"",RES_hhdet_tes!O149/RES_hhdet_fec!O149)</f>
        <v>0.57884627600767846</v>
      </c>
      <c r="P149" s="111">
        <f>IF(RES_hhdet_tes!P149=0,"",RES_hhdet_tes!P149/RES_hhdet_fec!P149)</f>
        <v>0.59033630108309731</v>
      </c>
      <c r="Q149" s="111">
        <f>IF(RES_hhdet_tes!Q149=0,"",RES_hhdet_tes!Q149/RES_hhdet_fec!Q149)</f>
        <v>0.61157950277591422</v>
      </c>
      <c r="R149" s="111">
        <f>IF(RES_hhdet_tes!R149=0,"",RES_hhdet_tes!R149/RES_hhdet_fec!R149)</f>
        <v>0.63789717792607503</v>
      </c>
      <c r="S149" s="111">
        <f>IF(RES_hhdet_tes!S149=0,"",RES_hhdet_tes!S149/RES_hhdet_fec!S149)</f>
        <v>0.66307212314397135</v>
      </c>
      <c r="T149" s="111">
        <f>IF(RES_hhdet_tes!T149=0,"",RES_hhdet_tes!T149/RES_hhdet_fec!T149)</f>
        <v>0.68362738196692618</v>
      </c>
      <c r="U149" s="111">
        <f>IF(RES_hhdet_tes!U149=0,"",RES_hhdet_tes!U149/RES_hhdet_fec!U149)</f>
        <v>0.70034727116551931</v>
      </c>
      <c r="V149" s="111">
        <f>IF(RES_hhdet_tes!V149=0,"",RES_hhdet_tes!V149/RES_hhdet_fec!V149)</f>
        <v>0.7129886263620987</v>
      </c>
      <c r="W149" s="111">
        <f>IF(RES_hhdet_tes!W149=0,"",RES_hhdet_tes!W149/RES_hhdet_fec!W149)</f>
        <v>0.72780295820022423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0.5945169901133085</v>
      </c>
      <c r="C153" s="112">
        <f>IF(RES_hhdet_tes!C153=0,"",RES_hhdet_tes!C153/RES_hhdet_fec!C153)</f>
        <v>0.60200305700375856</v>
      </c>
      <c r="D153" s="112">
        <f>IF(RES_hhdet_tes!D153=0,"",RES_hhdet_tes!D153/RES_hhdet_fec!D153)</f>
        <v>0.60806485092104201</v>
      </c>
      <c r="E153" s="112">
        <f>IF(RES_hhdet_tes!E153=0,"",RES_hhdet_tes!E153/RES_hhdet_fec!E153)</f>
        <v>0.61254534653096981</v>
      </c>
      <c r="F153" s="112">
        <f>IF(RES_hhdet_tes!F153=0,"",RES_hhdet_tes!F153/RES_hhdet_fec!F153)</f>
        <v>0.61605774381421197</v>
      </c>
      <c r="G153" s="112">
        <f>IF(RES_hhdet_tes!G153=0,"",RES_hhdet_tes!G153/RES_hhdet_fec!G153)</f>
        <v>0.61863855906108101</v>
      </c>
      <c r="H153" s="112">
        <f>IF(RES_hhdet_tes!H153=0,"",RES_hhdet_tes!H153/RES_hhdet_fec!H153)</f>
        <v>0.620762358052796</v>
      </c>
      <c r="I153" s="112">
        <f>IF(RES_hhdet_tes!I153=0,"",RES_hhdet_tes!I153/RES_hhdet_fec!I153)</f>
        <v>0.62240607517759416</v>
      </c>
      <c r="J153" s="112">
        <f>IF(RES_hhdet_tes!J153=0,"",RES_hhdet_tes!J153/RES_hhdet_fec!J153)</f>
        <v>0.62375140666550255</v>
      </c>
      <c r="K153" s="112">
        <f>IF(RES_hhdet_tes!K153=0,"",RES_hhdet_tes!K153/RES_hhdet_fec!K153)</f>
        <v>0.62532814532409986</v>
      </c>
      <c r="L153" s="112">
        <f>IF(RES_hhdet_tes!L153=0,"",RES_hhdet_tes!L153/RES_hhdet_fec!L153)</f>
        <v>0.62699212003530469</v>
      </c>
      <c r="M153" s="112">
        <f>IF(RES_hhdet_tes!M153=0,"",RES_hhdet_tes!M153/RES_hhdet_fec!M153)</f>
        <v>0.62899646313733182</v>
      </c>
      <c r="N153" s="112">
        <f>IF(RES_hhdet_tes!N153=0,"",RES_hhdet_tes!N153/RES_hhdet_fec!N153)</f>
        <v>0.63219412070048076</v>
      </c>
      <c r="O153" s="112">
        <f>IF(RES_hhdet_tes!O153=0,"",RES_hhdet_tes!O153/RES_hhdet_fec!O153)</f>
        <v>0.63688103020558851</v>
      </c>
      <c r="P153" s="112">
        <f>IF(RES_hhdet_tes!P153=0,"",RES_hhdet_tes!P153/RES_hhdet_fec!P153)</f>
        <v>0.64367435712080867</v>
      </c>
      <c r="Q153" s="112">
        <f>IF(RES_hhdet_tes!Q153=0,"",RES_hhdet_tes!Q153/RES_hhdet_fec!Q153)</f>
        <v>0.6527482355891876</v>
      </c>
      <c r="R153" s="112">
        <f>IF(RES_hhdet_tes!R153=0,"",RES_hhdet_tes!R153/RES_hhdet_fec!R153)</f>
        <v>0.66328112403227057</v>
      </c>
      <c r="S153" s="112">
        <f>IF(RES_hhdet_tes!S153=0,"",RES_hhdet_tes!S153/RES_hhdet_fec!S153)</f>
        <v>0.67407610070110402</v>
      </c>
      <c r="T153" s="112">
        <f>IF(RES_hhdet_tes!T153=0,"",RES_hhdet_tes!T153/RES_hhdet_fec!T153)</f>
        <v>0.68421701199313834</v>
      </c>
      <c r="U153" s="112">
        <f>IF(RES_hhdet_tes!U153=0,"",RES_hhdet_tes!U153/RES_hhdet_fec!U153)</f>
        <v>0.69433079033453526</v>
      </c>
      <c r="V153" s="112">
        <f>IF(RES_hhdet_tes!V153=0,"",RES_hhdet_tes!V153/RES_hhdet_fec!V153)</f>
        <v>0.70596227325811656</v>
      </c>
      <c r="W153" s="112">
        <f>IF(RES_hhdet_tes!W153=0,"",RES_hhdet_tes!W153/RES_hhdet_fec!W153)</f>
        <v>0.71792708696108509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0.8290075900886944</v>
      </c>
      <c r="C154" s="113">
        <f>IF(RES_hhdet_tes!C154=0,"",RES_hhdet_tes!C154/RES_hhdet_fec!C154)</f>
        <v>0.84277221661531454</v>
      </c>
      <c r="D154" s="113">
        <f>IF(RES_hhdet_tes!D154=0,"",RES_hhdet_tes!D154/RES_hhdet_fec!D154)</f>
        <v>0.83835272392749383</v>
      </c>
      <c r="E154" s="113">
        <f>IF(RES_hhdet_tes!E154=0,"",RES_hhdet_tes!E154/RES_hhdet_fec!E154)</f>
        <v>0.86128978815042501</v>
      </c>
      <c r="F154" s="113">
        <f>IF(RES_hhdet_tes!F154=0,"",RES_hhdet_tes!F154/RES_hhdet_fec!F154)</f>
        <v>0.84726339991839472</v>
      </c>
      <c r="G154" s="113">
        <f>IF(RES_hhdet_tes!G154=0,"",RES_hhdet_tes!G154/RES_hhdet_fec!G154)</f>
        <v>0.84865878247423199</v>
      </c>
      <c r="H154" s="113">
        <f>IF(RES_hhdet_tes!H154=0,"",RES_hhdet_tes!H154/RES_hhdet_fec!H154)</f>
        <v>0.84882664489497406</v>
      </c>
      <c r="I154" s="113">
        <f>IF(RES_hhdet_tes!I154=0,"",RES_hhdet_tes!I154/RES_hhdet_fec!I154)</f>
        <v>0.85253577284391058</v>
      </c>
      <c r="J154" s="113">
        <f>IF(RES_hhdet_tes!J154=0,"",RES_hhdet_tes!J154/RES_hhdet_fec!J154)</f>
        <v>0.85162138813738852</v>
      </c>
      <c r="K154" s="113">
        <f>IF(RES_hhdet_tes!K154=0,"",RES_hhdet_tes!K154/RES_hhdet_fec!K154)</f>
        <v>0.86019365575183815</v>
      </c>
      <c r="L154" s="113">
        <f>IF(RES_hhdet_tes!L154=0,"",RES_hhdet_tes!L154/RES_hhdet_fec!L154)</f>
        <v>0.85982042749887744</v>
      </c>
      <c r="M154" s="113">
        <f>IF(RES_hhdet_tes!M154=0,"",RES_hhdet_tes!M154/RES_hhdet_fec!M154)</f>
        <v>0.85541776445260731</v>
      </c>
      <c r="N154" s="113">
        <f>IF(RES_hhdet_tes!N154=0,"",RES_hhdet_tes!N154/RES_hhdet_fec!N154)</f>
        <v>0.85788104951677147</v>
      </c>
      <c r="O154" s="113">
        <f>IF(RES_hhdet_tes!O154=0,"",RES_hhdet_tes!O154/RES_hhdet_fec!O154)</f>
        <v>0.86524341104470637</v>
      </c>
      <c r="P154" s="113">
        <f>IF(RES_hhdet_tes!P154=0,"",RES_hhdet_tes!P154/RES_hhdet_fec!P154)</f>
        <v>0.86533440714390175</v>
      </c>
      <c r="Q154" s="113">
        <f>IF(RES_hhdet_tes!Q154=0,"",RES_hhdet_tes!Q154/RES_hhdet_fec!Q154)</f>
        <v>0.86183726407462613</v>
      </c>
      <c r="R154" s="113">
        <f>IF(RES_hhdet_tes!R154=0,"",RES_hhdet_tes!R154/RES_hhdet_fec!R154)</f>
        <v>0.87131056541617402</v>
      </c>
      <c r="S154" s="113">
        <f>IF(RES_hhdet_tes!S154=0,"",RES_hhdet_tes!S154/RES_hhdet_fec!S154)</f>
        <v>0.87927787722789685</v>
      </c>
      <c r="T154" s="113">
        <f>IF(RES_hhdet_tes!T154=0,"",RES_hhdet_tes!T154/RES_hhdet_fec!T154)</f>
        <v>0.88173279840263463</v>
      </c>
      <c r="U154" s="113">
        <f>IF(RES_hhdet_tes!U154=0,"",RES_hhdet_tes!U154/RES_hhdet_fec!U154)</f>
        <v>0.88528967604788422</v>
      </c>
      <c r="V154" s="113">
        <f>IF(RES_hhdet_tes!V154=0,"",RES_hhdet_tes!V154/RES_hhdet_fec!V154)</f>
        <v>0.90185741393583407</v>
      </c>
      <c r="W154" s="113">
        <f>IF(RES_hhdet_tes!W154=0,"",RES_hhdet_tes!W154/RES_hhdet_fec!W154)</f>
        <v>0.89558454378928909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0.5945169901133085</v>
      </c>
      <c r="C155" s="111">
        <f>IF(RES_hhdet_tes!C155=0,"",RES_hhdet_tes!C155/RES_hhdet_fec!C155)</f>
        <v>0.60548922971034047</v>
      </c>
      <c r="D155" s="111">
        <f>IF(RES_hhdet_tes!D155=0,"",RES_hhdet_tes!D155/RES_hhdet_fec!D155)</f>
        <v>0.6111124274088654</v>
      </c>
      <c r="E155" s="111">
        <f>IF(RES_hhdet_tes!E155=0,"",RES_hhdet_tes!E155/RES_hhdet_fec!E155)</f>
        <v>0.61580049252317248</v>
      </c>
      <c r="F155" s="111">
        <f>IF(RES_hhdet_tes!F155=0,"",RES_hhdet_tes!F155/RES_hhdet_fec!F155)</f>
        <v>0.6175959301559828</v>
      </c>
      <c r="G155" s="111">
        <f>IF(RES_hhdet_tes!G155=0,"",RES_hhdet_tes!G155/RES_hhdet_fec!G155)</f>
        <v>0.61926503824214429</v>
      </c>
      <c r="H155" s="111">
        <f>IF(RES_hhdet_tes!H155=0,"",RES_hhdet_tes!H155/RES_hhdet_fec!H155)</f>
        <v>0.62090576295959832</v>
      </c>
      <c r="I155" s="111">
        <f>IF(RES_hhdet_tes!I155=0,"",RES_hhdet_tes!I155/RES_hhdet_fec!I155)</f>
        <v>0.62353140273763041</v>
      </c>
      <c r="J155" s="111">
        <f>IF(RES_hhdet_tes!J155=0,"",RES_hhdet_tes!J155/RES_hhdet_fec!J155)</f>
        <v>0.62525271529709292</v>
      </c>
      <c r="K155" s="111">
        <f>IF(RES_hhdet_tes!K155=0,"",RES_hhdet_tes!K155/RES_hhdet_fec!K155)</f>
        <v>0.62684888252831583</v>
      </c>
      <c r="L155" s="111">
        <f>IF(RES_hhdet_tes!L155=0,"",RES_hhdet_tes!L155/RES_hhdet_fec!L155)</f>
        <v>0.62821240071189044</v>
      </c>
      <c r="M155" s="111">
        <f>IF(RES_hhdet_tes!M155=0,"",RES_hhdet_tes!M155/RES_hhdet_fec!M155)</f>
        <v>0.63051036663724513</v>
      </c>
      <c r="N155" s="111">
        <f>IF(RES_hhdet_tes!N155=0,"",RES_hhdet_tes!N155/RES_hhdet_fec!N155)</f>
        <v>0.6335418469606573</v>
      </c>
      <c r="O155" s="111">
        <f>IF(RES_hhdet_tes!O155=0,"",RES_hhdet_tes!O155/RES_hhdet_fec!O155)</f>
        <v>0.63893503285979725</v>
      </c>
      <c r="P155" s="111">
        <f>IF(RES_hhdet_tes!P155=0,"",RES_hhdet_tes!P155/RES_hhdet_fec!P155)</f>
        <v>0.64827506611956043</v>
      </c>
      <c r="Q155" s="111">
        <f>IF(RES_hhdet_tes!Q155=0,"",RES_hhdet_tes!Q155/RES_hhdet_fec!Q155)</f>
        <v>0.65958300071617992</v>
      </c>
      <c r="R155" s="111">
        <f>IF(RES_hhdet_tes!R155=0,"",RES_hhdet_tes!R155/RES_hhdet_fec!R155)</f>
        <v>0.66965237254964805</v>
      </c>
      <c r="S155" s="111">
        <f>IF(RES_hhdet_tes!S155=0,"",RES_hhdet_tes!S155/RES_hhdet_fec!S155)</f>
        <v>0.67898405862392197</v>
      </c>
      <c r="T155" s="111">
        <f>IF(RES_hhdet_tes!T155=0,"",RES_hhdet_tes!T155/RES_hhdet_fec!T155)</f>
        <v>0.68792186137017408</v>
      </c>
      <c r="U155" s="111">
        <f>IF(RES_hhdet_tes!U155=0,"",RES_hhdet_tes!U155/RES_hhdet_fec!U155)</f>
        <v>0.69779947830813793</v>
      </c>
      <c r="V155" s="111">
        <f>IF(RES_hhdet_tes!V155=0,"",RES_hhdet_tes!V155/RES_hhdet_fec!V155)</f>
        <v>0.70638987414178589</v>
      </c>
      <c r="W155" s="111">
        <f>IF(RES_hhdet_tes!W155=0,"",RES_hhdet_tes!W155/RES_hhdet_fec!W155)</f>
        <v>0.71733373912874487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0.68991461354936645</v>
      </c>
      <c r="C157" s="124">
        <f>IF(RES_hhdet_tes!C157=0,"",RES_hhdet_tes!C157/RES_hhdet_fec!C157)</f>
        <v>0.67113059447382817</v>
      </c>
      <c r="D157" s="124">
        <f>IF(RES_hhdet_tes!D157=0,"",RES_hhdet_tes!D157/RES_hhdet_fec!D157)</f>
        <v>0.68208063159477039</v>
      </c>
      <c r="E157" s="124">
        <f>IF(RES_hhdet_tes!E157=0,"",RES_hhdet_tes!E157/RES_hhdet_fec!E157)</f>
        <v>0.6617358649953341</v>
      </c>
      <c r="F157" s="124">
        <f>IF(RES_hhdet_tes!F157=0,"",RES_hhdet_tes!F157/RES_hhdet_fec!F157)</f>
        <v>0.67633944095463461</v>
      </c>
      <c r="G157" s="124">
        <f>IF(RES_hhdet_tes!G157=0,"",RES_hhdet_tes!G157/RES_hhdet_fec!G157)</f>
        <v>0.68146136356597986</v>
      </c>
      <c r="H157" s="124">
        <f>IF(RES_hhdet_tes!H157=0,"",RES_hhdet_tes!H157/RES_hhdet_fec!H157)</f>
        <v>0.68598265026909311</v>
      </c>
      <c r="I157" s="124">
        <f>IF(RES_hhdet_tes!I157=0,"",RES_hhdet_tes!I157/RES_hhdet_fec!I157)</f>
        <v>0.67631681076038497</v>
      </c>
      <c r="J157" s="124">
        <f>IF(RES_hhdet_tes!J157=0,"",RES_hhdet_tes!J157/RES_hhdet_fec!J157)</f>
        <v>0.67595551225172024</v>
      </c>
      <c r="K157" s="124">
        <f>IF(RES_hhdet_tes!K157=0,"",RES_hhdet_tes!K157/RES_hhdet_fec!K157)</f>
        <v>0.66075707530182459</v>
      </c>
      <c r="L157" s="124">
        <f>IF(RES_hhdet_tes!L157=0,"",RES_hhdet_tes!L157/RES_hhdet_fec!L157)</f>
        <v>0.66588124437812723</v>
      </c>
      <c r="M157" s="124">
        <f>IF(RES_hhdet_tes!M157=0,"",RES_hhdet_tes!M157/RES_hhdet_fec!M157)</f>
        <v>0.67113311629178274</v>
      </c>
      <c r="N157" s="124">
        <f>IF(RES_hhdet_tes!N157=0,"",RES_hhdet_tes!N157/RES_hhdet_fec!N157)</f>
        <v>0.67694856921176727</v>
      </c>
      <c r="O157" s="124">
        <f>IF(RES_hhdet_tes!O157=0,"",RES_hhdet_tes!O157/RES_hhdet_fec!O157)</f>
        <v>0.67914895368007833</v>
      </c>
      <c r="P157" s="124">
        <f>IF(RES_hhdet_tes!P157=0,"",RES_hhdet_tes!P157/RES_hhdet_fec!P157)</f>
        <v>0.68744459935521329</v>
      </c>
      <c r="Q157" s="124">
        <f>IF(RES_hhdet_tes!Q157=0,"",RES_hhdet_tes!Q157/RES_hhdet_fec!Q157)</f>
        <v>0.69246855744189695</v>
      </c>
      <c r="R157" s="124">
        <f>IF(RES_hhdet_tes!R157=0,"",RES_hhdet_tes!R157/RES_hhdet_fec!R157)</f>
        <v>0.69499848668389186</v>
      </c>
      <c r="S157" s="124">
        <f>IF(RES_hhdet_tes!S157=0,"",RES_hhdet_tes!S157/RES_hhdet_fec!S157)</f>
        <v>0.70153809930765754</v>
      </c>
      <c r="T157" s="124">
        <f>IF(RES_hhdet_tes!T157=0,"",RES_hhdet_tes!T157/RES_hhdet_fec!T157)</f>
        <v>0.70872099338421157</v>
      </c>
      <c r="U157" s="124">
        <f>IF(RES_hhdet_tes!U157=0,"",RES_hhdet_tes!U157/RES_hhdet_fec!U157)</f>
        <v>0.71180497949495092</v>
      </c>
      <c r="V157" s="124">
        <f>IF(RES_hhdet_tes!V157=0,"",RES_hhdet_tes!V157/RES_hhdet_fec!V157)</f>
        <v>0.72030526238094894</v>
      </c>
      <c r="W157" s="124">
        <f>IF(RES_hhdet_tes!W157=0,"",RES_hhdet_tes!W157/RES_hhdet_fec!W157)</f>
        <v>0.73355446849804495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0.58225269712956229</v>
      </c>
      <c r="C158" s="111">
        <f>IF(RES_hhdet_tes!C158=0,"",RES_hhdet_tes!C158/RES_hhdet_fec!C158)</f>
        <v>0.58537410520182176</v>
      </c>
      <c r="D158" s="111">
        <f>IF(RES_hhdet_tes!D158=0,"",RES_hhdet_tes!D158/RES_hhdet_fec!D158)</f>
        <v>0.58712005647167265</v>
      </c>
      <c r="E158" s="111">
        <f>IF(RES_hhdet_tes!E158=0,"",RES_hhdet_tes!E158/RES_hhdet_fec!E158)</f>
        <v>0.58834500302801729</v>
      </c>
      <c r="F158" s="111">
        <f>IF(RES_hhdet_tes!F158=0,"",RES_hhdet_tes!F158/RES_hhdet_fec!F158)</f>
        <v>0.58916366105302087</v>
      </c>
      <c r="G158" s="111">
        <f>IF(RES_hhdet_tes!G158=0,"",RES_hhdet_tes!G158/RES_hhdet_fec!G158)</f>
        <v>0.58980143734596102</v>
      </c>
      <c r="H158" s="111">
        <f>IF(RES_hhdet_tes!H158=0,"",RES_hhdet_tes!H158/RES_hhdet_fec!H158)</f>
        <v>0.59041141319633617</v>
      </c>
      <c r="I158" s="111">
        <f>IF(RES_hhdet_tes!I158=0,"",RES_hhdet_tes!I158/RES_hhdet_fec!I158)</f>
        <v>0.59102028516085892</v>
      </c>
      <c r="J158" s="111">
        <f>IF(RES_hhdet_tes!J158=0,"",RES_hhdet_tes!J158/RES_hhdet_fec!J158)</f>
        <v>0.59157111735720036</v>
      </c>
      <c r="K158" s="111">
        <f>IF(RES_hhdet_tes!K158=0,"",RES_hhdet_tes!K158/RES_hhdet_fec!K158)</f>
        <v>0.59202913262352164</v>
      </c>
      <c r="L158" s="111">
        <f>IF(RES_hhdet_tes!L158=0,"",RES_hhdet_tes!L158/RES_hhdet_fec!L158)</f>
        <v>0.59241894948404084</v>
      </c>
      <c r="M158" s="111">
        <f>IF(RES_hhdet_tes!M158=0,"",RES_hhdet_tes!M158/RES_hhdet_fec!M158)</f>
        <v>0.59274445653170726</v>
      </c>
      <c r="N158" s="111">
        <f>IF(RES_hhdet_tes!N158=0,"",RES_hhdet_tes!N158/RES_hhdet_fec!N158)</f>
        <v>0.59300206735030125</v>
      </c>
      <c r="O158" s="111">
        <f>IF(RES_hhdet_tes!O158=0,"",RES_hhdet_tes!O158/RES_hhdet_fec!O158)</f>
        <v>0.59325426024245365</v>
      </c>
      <c r="P158" s="111">
        <f>IF(RES_hhdet_tes!P158=0,"",RES_hhdet_tes!P158/RES_hhdet_fec!P158)</f>
        <v>0.59349549077326846</v>
      </c>
      <c r="Q158" s="111">
        <f>IF(RES_hhdet_tes!Q158=0,"",RES_hhdet_tes!Q158/RES_hhdet_fec!Q158)</f>
        <v>0.59374111940501462</v>
      </c>
      <c r="R158" s="111">
        <f>IF(RES_hhdet_tes!R158=0,"",RES_hhdet_tes!R158/RES_hhdet_fec!R158)</f>
        <v>0.59423884326415777</v>
      </c>
      <c r="S158" s="111">
        <f>IF(RES_hhdet_tes!S158=0,"",RES_hhdet_tes!S158/RES_hhdet_fec!S158)</f>
        <v>0.59494925055851111</v>
      </c>
      <c r="T158" s="111">
        <f>IF(RES_hhdet_tes!T158=0,"",RES_hhdet_tes!T158/RES_hhdet_fec!T158)</f>
        <v>0.59585080777618082</v>
      </c>
      <c r="U158" s="111">
        <f>IF(RES_hhdet_tes!U158=0,"",RES_hhdet_tes!U158/RES_hhdet_fec!U158)</f>
        <v>0.59702027904878741</v>
      </c>
      <c r="V158" s="111">
        <f>IF(RES_hhdet_tes!V158=0,"",RES_hhdet_tes!V158/RES_hhdet_fec!V158)</f>
        <v>0.59846718980454128</v>
      </c>
      <c r="W158" s="111">
        <f>IF(RES_hhdet_tes!W158=0,"",RES_hhdet_tes!W158/RES_hhdet_fec!W158)</f>
        <v>0.60078652877723893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0.736579414975295</v>
      </c>
      <c r="C159" s="45">
        <f>IF(RES_hhdet_tes!C159=0,"",RES_hhdet_tes!C159/RES_hhdet_fec!C159)</f>
        <v>0.74066945669551187</v>
      </c>
      <c r="D159" s="45">
        <f>IF(RES_hhdet_tes!D159=0,"",RES_hhdet_tes!D159/RES_hhdet_fec!D159)</f>
        <v>0.74485147435667065</v>
      </c>
      <c r="E159" s="45">
        <f>IF(RES_hhdet_tes!E159=0,"",RES_hhdet_tes!E159/RES_hhdet_fec!E159)</f>
        <v>0.74822712635655264</v>
      </c>
      <c r="F159" s="45">
        <f>IF(RES_hhdet_tes!F159=0,"",RES_hhdet_tes!F159/RES_hhdet_fec!F159)</f>
        <v>0.75122958404674722</v>
      </c>
      <c r="G159" s="45">
        <f>IF(RES_hhdet_tes!G159=0,"",RES_hhdet_tes!G159/RES_hhdet_fec!G159)</f>
        <v>0.75348065039367107</v>
      </c>
      <c r="H159" s="45">
        <f>IF(RES_hhdet_tes!H159=0,"",RES_hhdet_tes!H159/RES_hhdet_fec!H159)</f>
        <v>0.75526058067927215</v>
      </c>
      <c r="I159" s="45">
        <f>IF(RES_hhdet_tes!I159=0,"",RES_hhdet_tes!I159/RES_hhdet_fec!I159)</f>
        <v>0.75658764030528181</v>
      </c>
      <c r="J159" s="45">
        <f>IF(RES_hhdet_tes!J159=0,"",RES_hhdet_tes!J159/RES_hhdet_fec!J159)</f>
        <v>0.75747285528208697</v>
      </c>
      <c r="K159" s="45">
        <f>IF(RES_hhdet_tes!K159=0,"",RES_hhdet_tes!K159/RES_hhdet_fec!K159)</f>
        <v>0.75878077646389419</v>
      </c>
      <c r="L159" s="45">
        <f>IF(RES_hhdet_tes!L159=0,"",RES_hhdet_tes!L159/RES_hhdet_fec!L159)</f>
        <v>0.76020019854624576</v>
      </c>
      <c r="M159" s="45">
        <f>IF(RES_hhdet_tes!M159=0,"",RES_hhdet_tes!M159/RES_hhdet_fec!M159)</f>
        <v>0.76190445719584565</v>
      </c>
      <c r="N159" s="45">
        <f>IF(RES_hhdet_tes!N159=0,"",RES_hhdet_tes!N159/RES_hhdet_fec!N159)</f>
        <v>0.76442232629797136</v>
      </c>
      <c r="O159" s="45">
        <f>IF(RES_hhdet_tes!O159=0,"",RES_hhdet_tes!O159/RES_hhdet_fec!O159)</f>
        <v>0.76737330952843552</v>
      </c>
      <c r="P159" s="45">
        <f>IF(RES_hhdet_tes!P159=0,"",RES_hhdet_tes!P159/RES_hhdet_fec!P159)</f>
        <v>0.7710547949835761</v>
      </c>
      <c r="Q159" s="45">
        <f>IF(RES_hhdet_tes!Q159=0,"",RES_hhdet_tes!Q159/RES_hhdet_fec!Q159)</f>
        <v>0.77529882613004886</v>
      </c>
      <c r="R159" s="45">
        <f>IF(RES_hhdet_tes!R159=0,"",RES_hhdet_tes!R159/RES_hhdet_fec!R159)</f>
        <v>0.78034058441712506</v>
      </c>
      <c r="S159" s="45">
        <f>IF(RES_hhdet_tes!S159=0,"",RES_hhdet_tes!S159/RES_hhdet_fec!S159)</f>
        <v>0.7871239533450618</v>
      </c>
      <c r="T159" s="45">
        <f>IF(RES_hhdet_tes!T159=0,"",RES_hhdet_tes!T159/RES_hhdet_fec!T159)</f>
        <v>0.79457868806356902</v>
      </c>
      <c r="U159" s="45">
        <f>IF(RES_hhdet_tes!U159=0,"",RES_hhdet_tes!U159/RES_hhdet_fec!U159)</f>
        <v>0.80361366905220644</v>
      </c>
      <c r="V159" s="45">
        <f>IF(RES_hhdet_tes!V159=0,"",RES_hhdet_tes!V159/RES_hhdet_fec!V159)</f>
        <v>0.81551310705301272</v>
      </c>
      <c r="W159" s="45">
        <f>IF(RES_hhdet_tes!W159=0,"",RES_hhdet_tes!W159/RES_hhdet_fec!W159)</f>
        <v>0.82925050212182816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0.67146661879869618</v>
      </c>
      <c r="C161" s="119">
        <f>IF(RES_hhdet_tes!C161=0,"",RES_hhdet_tes!C161/RES_hhdet_fec!C161)</f>
        <v>0.66721435570239285</v>
      </c>
      <c r="D161" s="119">
        <f>IF(RES_hhdet_tes!D161=0,"",RES_hhdet_tes!D161/RES_hhdet_fec!D161)</f>
        <v>0.66916684638367052</v>
      </c>
      <c r="E161" s="119">
        <f>IF(RES_hhdet_tes!E161=0,"",RES_hhdet_tes!E161/RES_hhdet_fec!E161)</f>
        <v>0.69976781017830059</v>
      </c>
      <c r="F161" s="119">
        <f>IF(RES_hhdet_tes!F161=0,"",RES_hhdet_tes!F161/RES_hhdet_fec!F161)</f>
        <v>0.67002245323220411</v>
      </c>
      <c r="G161" s="119">
        <f>IF(RES_hhdet_tes!G161=0,"",RES_hhdet_tes!G161/RES_hhdet_fec!G161)</f>
        <v>0.67622555715236743</v>
      </c>
      <c r="H161" s="119">
        <f>IF(RES_hhdet_tes!H161=0,"",RES_hhdet_tes!H161/RES_hhdet_fec!H161)</f>
        <v>0.69028948991554295</v>
      </c>
      <c r="I161" s="119">
        <f>IF(RES_hhdet_tes!I161=0,"",RES_hhdet_tes!I161/RES_hhdet_fec!I161)</f>
        <v>0.70471961128549854</v>
      </c>
      <c r="J161" s="119">
        <f>IF(RES_hhdet_tes!J161=0,"",RES_hhdet_tes!J161/RES_hhdet_fec!J161)</f>
        <v>0.7065748386258297</v>
      </c>
      <c r="K161" s="119">
        <f>IF(RES_hhdet_tes!K161=0,"",RES_hhdet_tes!K161/RES_hhdet_fec!K161)</f>
        <v>0.71084991925232344</v>
      </c>
      <c r="L161" s="119">
        <f>IF(RES_hhdet_tes!L161=0,"",RES_hhdet_tes!L161/RES_hhdet_fec!L161)</f>
        <v>0.72235365873265989</v>
      </c>
      <c r="M161" s="119">
        <f>IF(RES_hhdet_tes!M161=0,"",RES_hhdet_tes!M161/RES_hhdet_fec!M161)</f>
        <v>0.75642484502223373</v>
      </c>
      <c r="N161" s="119">
        <f>IF(RES_hhdet_tes!N161=0,"",RES_hhdet_tes!N161/RES_hhdet_fec!N161)</f>
        <v>0.77205072314449141</v>
      </c>
      <c r="O161" s="119">
        <f>IF(RES_hhdet_tes!O161=0,"",RES_hhdet_tes!O161/RES_hhdet_fec!O161)</f>
        <v>0.76733830767672573</v>
      </c>
      <c r="P161" s="119">
        <f>IF(RES_hhdet_tes!P161=0,"",RES_hhdet_tes!P161/RES_hhdet_fec!P161)</f>
        <v>0.75953802011803551</v>
      </c>
      <c r="Q161" s="119">
        <f>IF(RES_hhdet_tes!Q161=0,"",RES_hhdet_tes!Q161/RES_hhdet_fec!Q161)</f>
        <v>0.90587932284908668</v>
      </c>
      <c r="R161" s="119">
        <f>IF(RES_hhdet_tes!R161=0,"",RES_hhdet_tes!R161/RES_hhdet_fec!R161)</f>
        <v>0.8792383386550654</v>
      </c>
      <c r="S161" s="119">
        <f>IF(RES_hhdet_tes!S161=0,"",RES_hhdet_tes!S161/RES_hhdet_fec!S161)</f>
        <v>0.84085314047720994</v>
      </c>
      <c r="T161" s="119">
        <f>IF(RES_hhdet_tes!T161=0,"",RES_hhdet_tes!T161/RES_hhdet_fec!T161)</f>
        <v>0.80494752988916018</v>
      </c>
      <c r="U161" s="119">
        <f>IF(RES_hhdet_tes!U161=0,"",RES_hhdet_tes!U161/RES_hhdet_fec!U161)</f>
        <v>0.81024722282139783</v>
      </c>
      <c r="V161" s="119">
        <f>IF(RES_hhdet_tes!V161=0,"",RES_hhdet_tes!V161/RES_hhdet_fec!V161)</f>
        <v>1.0146911460150143</v>
      </c>
      <c r="W161" s="119">
        <f>IF(RES_hhdet_tes!W161=0,"",RES_hhdet_tes!W161/RES_hhdet_fec!W161)</f>
        <v>0.85851435282147426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0.64045932331329158</v>
      </c>
      <c r="C162" s="124">
        <f>IF(RES_hhdet_tes!C162=0,"",RES_hhdet_tes!C162/RES_hhdet_fec!C162)</f>
        <v>0.64274649362764369</v>
      </c>
      <c r="D162" s="124">
        <f>IF(RES_hhdet_tes!D162=0,"",RES_hhdet_tes!D162/RES_hhdet_fec!D162)</f>
        <v>0.64539303838784978</v>
      </c>
      <c r="E162" s="124">
        <f>IF(RES_hhdet_tes!E162=0,"",RES_hhdet_tes!E162/RES_hhdet_fec!E162)</f>
        <v>0.64770276175688768</v>
      </c>
      <c r="F162" s="124">
        <f>IF(RES_hhdet_tes!F162=0,"",RES_hhdet_tes!F162/RES_hhdet_fec!F162)</f>
        <v>0.65138268690914058</v>
      </c>
      <c r="G162" s="124">
        <f>IF(RES_hhdet_tes!G162=0,"",RES_hhdet_tes!G162/RES_hhdet_fec!G162)</f>
        <v>0.65470470077580234</v>
      </c>
      <c r="H162" s="124">
        <f>IF(RES_hhdet_tes!H162=0,"",RES_hhdet_tes!H162/RES_hhdet_fec!H162)</f>
        <v>0.65847220342944723</v>
      </c>
      <c r="I162" s="124">
        <f>IF(RES_hhdet_tes!I162=0,"",RES_hhdet_tes!I162/RES_hhdet_fec!I162)</f>
        <v>0.66270559134290441</v>
      </c>
      <c r="J162" s="124">
        <f>IF(RES_hhdet_tes!J162=0,"",RES_hhdet_tes!J162/RES_hhdet_fec!J162)</f>
        <v>0.66716051797630704</v>
      </c>
      <c r="K162" s="124">
        <f>IF(RES_hhdet_tes!K162=0,"",RES_hhdet_tes!K162/RES_hhdet_fec!K162)</f>
        <v>0.67146992658721927</v>
      </c>
      <c r="L162" s="124">
        <f>IF(RES_hhdet_tes!L162=0,"",RES_hhdet_tes!L162/RES_hhdet_fec!L162)</f>
        <v>0.67560621012277122</v>
      </c>
      <c r="M162" s="124">
        <f>IF(RES_hhdet_tes!M162=0,"",RES_hhdet_tes!M162/RES_hhdet_fec!M162)</f>
        <v>0.67925635766407433</v>
      </c>
      <c r="N162" s="124">
        <f>IF(RES_hhdet_tes!N162=0,"",RES_hhdet_tes!N162/RES_hhdet_fec!N162)</f>
        <v>0.68366845590289449</v>
      </c>
      <c r="O162" s="124">
        <f>IF(RES_hhdet_tes!O162=0,"",RES_hhdet_tes!O162/RES_hhdet_fec!O162)</f>
        <v>0.6886185629031194</v>
      </c>
      <c r="P162" s="124">
        <f>IF(RES_hhdet_tes!P162=0,"",RES_hhdet_tes!P162/RES_hhdet_fec!P162)</f>
        <v>0.68865349407016874</v>
      </c>
      <c r="Q162" s="124">
        <f>IF(RES_hhdet_tes!Q162=0,"",RES_hhdet_tes!Q162/RES_hhdet_fec!Q162)</f>
        <v>0.68870550044727885</v>
      </c>
      <c r="R162" s="124">
        <f>IF(RES_hhdet_tes!R162=0,"",RES_hhdet_tes!R162/RES_hhdet_fec!R162)</f>
        <v>0.68884329378547415</v>
      </c>
      <c r="S162" s="124">
        <f>IF(RES_hhdet_tes!S162=0,"",RES_hhdet_tes!S162/RES_hhdet_fec!S162)</f>
        <v>0.69011658769607453</v>
      </c>
      <c r="T162" s="124">
        <f>IF(RES_hhdet_tes!T162=0,"",RES_hhdet_tes!T162/RES_hhdet_fec!T162)</f>
        <v>0.7055738532608905</v>
      </c>
      <c r="U162" s="124">
        <f>IF(RES_hhdet_tes!U162=0,"",RES_hhdet_tes!U162/RES_hhdet_fec!U162)</f>
        <v>0.72394630588921105</v>
      </c>
      <c r="V162" s="124">
        <f>IF(RES_hhdet_tes!V162=0,"",RES_hhdet_tes!V162/RES_hhdet_fec!V162)</f>
        <v>0.75158124150129568</v>
      </c>
      <c r="W162" s="124">
        <f>IF(RES_hhdet_tes!W162=0,"",RES_hhdet_tes!W162/RES_hhdet_fec!W162)</f>
        <v>0.7689315084365741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0.64045932331329158</v>
      </c>
      <c r="C163" s="45">
        <f>IF(RES_hhdet_tes!C163=0,"",RES_hhdet_tes!C163/RES_hhdet_fec!C163)</f>
        <v>0.64274649362764369</v>
      </c>
      <c r="D163" s="45">
        <f>IF(RES_hhdet_tes!D163=0,"",RES_hhdet_tes!D163/RES_hhdet_fec!D163)</f>
        <v>0.64539303838784978</v>
      </c>
      <c r="E163" s="45">
        <f>IF(RES_hhdet_tes!E163=0,"",RES_hhdet_tes!E163/RES_hhdet_fec!E163)</f>
        <v>0.64770276175688768</v>
      </c>
      <c r="F163" s="45">
        <f>IF(RES_hhdet_tes!F163=0,"",RES_hhdet_tes!F163/RES_hhdet_fec!F163)</f>
        <v>0.65138268690914058</v>
      </c>
      <c r="G163" s="45">
        <f>IF(RES_hhdet_tes!G163=0,"",RES_hhdet_tes!G163/RES_hhdet_fec!G163)</f>
        <v>0.65470470077580234</v>
      </c>
      <c r="H163" s="45">
        <f>IF(RES_hhdet_tes!H163=0,"",RES_hhdet_tes!H163/RES_hhdet_fec!H163)</f>
        <v>0.65847220342944723</v>
      </c>
      <c r="I163" s="45">
        <f>IF(RES_hhdet_tes!I163=0,"",RES_hhdet_tes!I163/RES_hhdet_fec!I163)</f>
        <v>0.66270559134290441</v>
      </c>
      <c r="J163" s="45">
        <f>IF(RES_hhdet_tes!J163=0,"",RES_hhdet_tes!J163/RES_hhdet_fec!J163)</f>
        <v>0.66716051797630704</v>
      </c>
      <c r="K163" s="45">
        <f>IF(RES_hhdet_tes!K163=0,"",RES_hhdet_tes!K163/RES_hhdet_fec!K163)</f>
        <v>0.67146992658721927</v>
      </c>
      <c r="L163" s="45">
        <f>IF(RES_hhdet_tes!L163=0,"",RES_hhdet_tes!L163/RES_hhdet_fec!L163)</f>
        <v>0.67560621012277122</v>
      </c>
      <c r="M163" s="45">
        <f>IF(RES_hhdet_tes!M163=0,"",RES_hhdet_tes!M163/RES_hhdet_fec!M163)</f>
        <v>0.67925635766407433</v>
      </c>
      <c r="N163" s="45">
        <f>IF(RES_hhdet_tes!N163=0,"",RES_hhdet_tes!N163/RES_hhdet_fec!N163)</f>
        <v>0.68366845590289449</v>
      </c>
      <c r="O163" s="45">
        <f>IF(RES_hhdet_tes!O163=0,"",RES_hhdet_tes!O163/RES_hhdet_fec!O163)</f>
        <v>0.6886185629031194</v>
      </c>
      <c r="P163" s="45">
        <f>IF(RES_hhdet_tes!P163=0,"",RES_hhdet_tes!P163/RES_hhdet_fec!P163)</f>
        <v>0.68865349407016874</v>
      </c>
      <c r="Q163" s="45">
        <f>IF(RES_hhdet_tes!Q163=0,"",RES_hhdet_tes!Q163/RES_hhdet_fec!Q163)</f>
        <v>0.68870550044727885</v>
      </c>
      <c r="R163" s="45">
        <f>IF(RES_hhdet_tes!R163=0,"",RES_hhdet_tes!R163/RES_hhdet_fec!R163)</f>
        <v>0.68884329378547415</v>
      </c>
      <c r="S163" s="45">
        <f>IF(RES_hhdet_tes!S163=0,"",RES_hhdet_tes!S163/RES_hhdet_fec!S163)</f>
        <v>0.69011658769607453</v>
      </c>
      <c r="T163" s="45">
        <f>IF(RES_hhdet_tes!T163=0,"",RES_hhdet_tes!T163/RES_hhdet_fec!T163)</f>
        <v>0.7055738532608905</v>
      </c>
      <c r="U163" s="45">
        <f>IF(RES_hhdet_tes!U163=0,"",RES_hhdet_tes!U163/RES_hhdet_fec!U163)</f>
        <v>0.72394630588921105</v>
      </c>
      <c r="V163" s="45">
        <f>IF(RES_hhdet_tes!V163=0,"",RES_hhdet_tes!V163/RES_hhdet_fec!V163)</f>
        <v>0.75158124150129568</v>
      </c>
      <c r="W163" s="45">
        <f>IF(RES_hhdet_tes!W163=0,"",RES_hhdet_tes!W163/RES_hhdet_fec!W163)</f>
        <v>0.7689315084365741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1.7302502216747646</v>
      </c>
      <c r="C164" s="124">
        <f>IF(RES_hhdet_tes!C164=0,"",RES_hhdet_tes!C164/RES_hhdet_fec!C164)</f>
        <v>1.8074461596119771</v>
      </c>
      <c r="D164" s="124">
        <f>IF(RES_hhdet_tes!D164=0,"",RES_hhdet_tes!D164/RES_hhdet_fec!D164)</f>
        <v>1.8930670379403907</v>
      </c>
      <c r="E164" s="124">
        <f>IF(RES_hhdet_tes!E164=0,"",RES_hhdet_tes!E164/RES_hhdet_fec!E164)</f>
        <v>1.9727903463108574</v>
      </c>
      <c r="F164" s="124">
        <f>IF(RES_hhdet_tes!F164=0,"",RES_hhdet_tes!F164/RES_hhdet_fec!F164)</f>
        <v>2.0782771232950852</v>
      </c>
      <c r="G164" s="124">
        <f>IF(RES_hhdet_tes!G164=0,"",RES_hhdet_tes!G164/RES_hhdet_fec!G164)</f>
        <v>2.2005709990781277</v>
      </c>
      <c r="H164" s="124">
        <f>IF(RES_hhdet_tes!H164=0,"",RES_hhdet_tes!H164/RES_hhdet_fec!H164)</f>
        <v>2.3563874846505111</v>
      </c>
      <c r="I164" s="124">
        <f>IF(RES_hhdet_tes!I164=0,"",RES_hhdet_tes!I164/RES_hhdet_fec!I164)</f>
        <v>2.469668569809675</v>
      </c>
      <c r="J164" s="124">
        <f>IF(RES_hhdet_tes!J164=0,"",RES_hhdet_tes!J164/RES_hhdet_fec!J164)</f>
        <v>2.5382337461791251</v>
      </c>
      <c r="K164" s="124">
        <f>IF(RES_hhdet_tes!K164=0,"",RES_hhdet_tes!K164/RES_hhdet_fec!K164)</f>
        <v>2.6325599051117621</v>
      </c>
      <c r="L164" s="124">
        <f>IF(RES_hhdet_tes!L164=0,"",RES_hhdet_tes!L164/RES_hhdet_fec!L164)</f>
        <v>2.6964495013607483</v>
      </c>
      <c r="M164" s="124">
        <f>IF(RES_hhdet_tes!M164=0,"",RES_hhdet_tes!M164/RES_hhdet_fec!M164)</f>
        <v>2.7500919012544558</v>
      </c>
      <c r="N164" s="124">
        <f>IF(RES_hhdet_tes!N164=0,"",RES_hhdet_tes!N164/RES_hhdet_fec!N164)</f>
        <v>2.7943107318818421</v>
      </c>
      <c r="O164" s="124">
        <f>IF(RES_hhdet_tes!O164=0,"",RES_hhdet_tes!O164/RES_hhdet_fec!O164)</f>
        <v>2.8917846343274776</v>
      </c>
      <c r="P164" s="124">
        <f>IF(RES_hhdet_tes!P164=0,"",RES_hhdet_tes!P164/RES_hhdet_fec!P164)</f>
        <v>2.9706341101100184</v>
      </c>
      <c r="Q164" s="124">
        <f>IF(RES_hhdet_tes!Q164=0,"",RES_hhdet_tes!Q164/RES_hhdet_fec!Q164)</f>
        <v>3.0467715856494855</v>
      </c>
      <c r="R164" s="124">
        <f>IF(RES_hhdet_tes!R164=0,"",RES_hhdet_tes!R164/RES_hhdet_fec!R164)</f>
        <v>3.139030764394013</v>
      </c>
      <c r="S164" s="124">
        <f>IF(RES_hhdet_tes!S164=0,"",RES_hhdet_tes!S164/RES_hhdet_fec!S164)</f>
        <v>3.2553901189563819</v>
      </c>
      <c r="T164" s="124">
        <f>IF(RES_hhdet_tes!T164=0,"",RES_hhdet_tes!T164/RES_hhdet_fec!T164)</f>
        <v>3.4165480200417653</v>
      </c>
      <c r="U164" s="124">
        <f>IF(RES_hhdet_tes!U164=0,"",RES_hhdet_tes!U164/RES_hhdet_fec!U164)</f>
        <v>3.5722297849784197</v>
      </c>
      <c r="V164" s="124">
        <f>IF(RES_hhdet_tes!V164=0,"",RES_hhdet_tes!V164/RES_hhdet_fec!V164)</f>
        <v>3.7345470553539721</v>
      </c>
      <c r="W164" s="124">
        <f>IF(RES_hhdet_tes!W164=0,"",RES_hhdet_tes!W164/RES_hhdet_fec!W164)</f>
        <v>3.8255721702429919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1.7302502216747646</v>
      </c>
      <c r="C165" s="111">
        <f>IF(RES_hhdet_tes!C165=0,"",RES_hhdet_tes!C165/RES_hhdet_fec!C165)</f>
        <v>1.8074461596119771</v>
      </c>
      <c r="D165" s="111">
        <f>IF(RES_hhdet_tes!D165=0,"",RES_hhdet_tes!D165/RES_hhdet_fec!D165)</f>
        <v>1.8930670379403907</v>
      </c>
      <c r="E165" s="111">
        <f>IF(RES_hhdet_tes!E165=0,"",RES_hhdet_tes!E165/RES_hhdet_fec!E165)</f>
        <v>1.9727903463108574</v>
      </c>
      <c r="F165" s="111">
        <f>IF(RES_hhdet_tes!F165=0,"",RES_hhdet_tes!F165/RES_hhdet_fec!F165)</f>
        <v>2.0782771232950852</v>
      </c>
      <c r="G165" s="111">
        <f>IF(RES_hhdet_tes!G165=0,"",RES_hhdet_tes!G165/RES_hhdet_fec!G165)</f>
        <v>2.2005709990781277</v>
      </c>
      <c r="H165" s="111">
        <f>IF(RES_hhdet_tes!H165=0,"",RES_hhdet_tes!H165/RES_hhdet_fec!H165)</f>
        <v>2.3563874846505111</v>
      </c>
      <c r="I165" s="111">
        <f>IF(RES_hhdet_tes!I165=0,"",RES_hhdet_tes!I165/RES_hhdet_fec!I165)</f>
        <v>2.469668569809675</v>
      </c>
      <c r="J165" s="111">
        <f>IF(RES_hhdet_tes!J165=0,"",RES_hhdet_tes!J165/RES_hhdet_fec!J165)</f>
        <v>2.5382337461791251</v>
      </c>
      <c r="K165" s="111">
        <f>IF(RES_hhdet_tes!K165=0,"",RES_hhdet_tes!K165/RES_hhdet_fec!K165)</f>
        <v>2.6325599051117621</v>
      </c>
      <c r="L165" s="111">
        <f>IF(RES_hhdet_tes!L165=0,"",RES_hhdet_tes!L165/RES_hhdet_fec!L165)</f>
        <v>2.6964495013607483</v>
      </c>
      <c r="M165" s="111">
        <f>IF(RES_hhdet_tes!M165=0,"",RES_hhdet_tes!M165/RES_hhdet_fec!M165)</f>
        <v>2.7500919012544558</v>
      </c>
      <c r="N165" s="111">
        <f>IF(RES_hhdet_tes!N165=0,"",RES_hhdet_tes!N165/RES_hhdet_fec!N165)</f>
        <v>2.7943107318818421</v>
      </c>
      <c r="O165" s="111">
        <f>IF(RES_hhdet_tes!O165=0,"",RES_hhdet_tes!O165/RES_hhdet_fec!O165)</f>
        <v>2.8917846343274776</v>
      </c>
      <c r="P165" s="111">
        <f>IF(RES_hhdet_tes!P165=0,"",RES_hhdet_tes!P165/RES_hhdet_fec!P165)</f>
        <v>2.9706341101100184</v>
      </c>
      <c r="Q165" s="111">
        <f>IF(RES_hhdet_tes!Q165=0,"",RES_hhdet_tes!Q165/RES_hhdet_fec!Q165)</f>
        <v>3.0467715856494855</v>
      </c>
      <c r="R165" s="111">
        <f>IF(RES_hhdet_tes!R165=0,"",RES_hhdet_tes!R165/RES_hhdet_fec!R165)</f>
        <v>3.139030764394013</v>
      </c>
      <c r="S165" s="111">
        <f>IF(RES_hhdet_tes!S165=0,"",RES_hhdet_tes!S165/RES_hhdet_fec!S165)</f>
        <v>3.2553901189563819</v>
      </c>
      <c r="T165" s="111">
        <f>IF(RES_hhdet_tes!T165=0,"",RES_hhdet_tes!T165/RES_hhdet_fec!T165)</f>
        <v>3.4165480200417653</v>
      </c>
      <c r="U165" s="111">
        <f>IF(RES_hhdet_tes!U165=0,"",RES_hhdet_tes!U165/RES_hhdet_fec!U165)</f>
        <v>3.5722297849784197</v>
      </c>
      <c r="V165" s="111">
        <f>IF(RES_hhdet_tes!V165=0,"",RES_hhdet_tes!V165/RES_hhdet_fec!V165)</f>
        <v>3.7345470553539721</v>
      </c>
      <c r="W165" s="111">
        <f>IF(RES_hhdet_tes!W165=0,"",RES_hhdet_tes!W165/RES_hhdet_fec!W165)</f>
        <v>3.8255721702429919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0.59433558205068338</v>
      </c>
      <c r="C166" s="124">
        <f>IF(RES_hhdet_tes!C166=0,"",RES_hhdet_tes!C166/RES_hhdet_fec!C166)</f>
        <v>0.59748336644719791</v>
      </c>
      <c r="D166" s="124">
        <f>IF(RES_hhdet_tes!D166=0,"",RES_hhdet_tes!D166/RES_hhdet_fec!D166)</f>
        <v>0.60134271679373585</v>
      </c>
      <c r="E166" s="124">
        <f>IF(RES_hhdet_tes!E166=0,"",RES_hhdet_tes!E166/RES_hhdet_fec!E166)</f>
        <v>0.60512581942414267</v>
      </c>
      <c r="F166" s="124">
        <f>IF(RES_hhdet_tes!F166=0,"",RES_hhdet_tes!F166/RES_hhdet_fec!F166)</f>
        <v>0.61000576431413545</v>
      </c>
      <c r="G166" s="124">
        <f>IF(RES_hhdet_tes!G166=0,"",RES_hhdet_tes!G166/RES_hhdet_fec!G166)</f>
        <v>0.61503984792443311</v>
      </c>
      <c r="H166" s="124">
        <f>IF(RES_hhdet_tes!H166=0,"",RES_hhdet_tes!H166/RES_hhdet_fec!H166)</f>
        <v>0.62074113593913172</v>
      </c>
      <c r="I166" s="124">
        <f>IF(RES_hhdet_tes!I166=0,"",RES_hhdet_tes!I166/RES_hhdet_fec!I166)</f>
        <v>0.62484617387786212</v>
      </c>
      <c r="J166" s="124">
        <f>IF(RES_hhdet_tes!J166=0,"",RES_hhdet_tes!J166/RES_hhdet_fec!J166)</f>
        <v>0.62711046258461711</v>
      </c>
      <c r="K166" s="124">
        <f>IF(RES_hhdet_tes!K166=0,"",RES_hhdet_tes!K166/RES_hhdet_fec!K166)</f>
        <v>0.63003527650088487</v>
      </c>
      <c r="L166" s="124">
        <f>IF(RES_hhdet_tes!L166=0,"",RES_hhdet_tes!L166/RES_hhdet_fec!L166)</f>
        <v>0.6332495276595409</v>
      </c>
      <c r="M166" s="124">
        <f>IF(RES_hhdet_tes!M166=0,"",RES_hhdet_tes!M166/RES_hhdet_fec!M166)</f>
        <v>0.63618124728642433</v>
      </c>
      <c r="N166" s="124">
        <f>IF(RES_hhdet_tes!N166=0,"",RES_hhdet_tes!N166/RES_hhdet_fec!N166)</f>
        <v>0.64055980734609252</v>
      </c>
      <c r="O166" s="124">
        <f>IF(RES_hhdet_tes!O166=0,"",RES_hhdet_tes!O166/RES_hhdet_fec!O166)</f>
        <v>0.64584850405220473</v>
      </c>
      <c r="P166" s="124">
        <f>IF(RES_hhdet_tes!P166=0,"",RES_hhdet_tes!P166/RES_hhdet_fec!P166)</f>
        <v>0.65101973878624986</v>
      </c>
      <c r="Q166" s="124">
        <f>IF(RES_hhdet_tes!Q166=0,"",RES_hhdet_tes!Q166/RES_hhdet_fec!Q166)</f>
        <v>0.65641092651502153</v>
      </c>
      <c r="R166" s="124">
        <f>IF(RES_hhdet_tes!R166=0,"",RES_hhdet_tes!R166/RES_hhdet_fec!R166)</f>
        <v>0.6693986988349131</v>
      </c>
      <c r="S166" s="124">
        <f>IF(RES_hhdet_tes!S166=0,"",RES_hhdet_tes!S166/RES_hhdet_fec!S166)</f>
        <v>0.68728287146651557</v>
      </c>
      <c r="T166" s="124">
        <f>IF(RES_hhdet_tes!T166=0,"",RES_hhdet_tes!T166/RES_hhdet_fec!T166)</f>
        <v>0.71547117677459438</v>
      </c>
      <c r="U166" s="124">
        <f>IF(RES_hhdet_tes!U166=0,"",RES_hhdet_tes!U166/RES_hhdet_fec!U166)</f>
        <v>0.73241489407405191</v>
      </c>
      <c r="V166" s="124">
        <f>IF(RES_hhdet_tes!V166=0,"",RES_hhdet_tes!V166/RES_hhdet_fec!V166)</f>
        <v>0.749086013836472</v>
      </c>
      <c r="W166" s="124">
        <f>IF(RES_hhdet_tes!W166=0,"",RES_hhdet_tes!W166/RES_hhdet_fec!W166)</f>
        <v>0.75733109817197874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0.53066271948218224</v>
      </c>
      <c r="C167" s="111">
        <f>IF(RES_hhdet_tes!C167=0,"",RES_hhdet_tes!C167/RES_hhdet_fec!C167)</f>
        <v>0.53378506386795554</v>
      </c>
      <c r="D167" s="111">
        <f>IF(RES_hhdet_tes!D167=0,"",RES_hhdet_tes!D167/RES_hhdet_fec!D167)</f>
        <v>0.5372824024605497</v>
      </c>
      <c r="E167" s="111">
        <f>IF(RES_hhdet_tes!E167=0,"",RES_hhdet_tes!E167/RES_hhdet_fec!E167)</f>
        <v>0.54072477686461218</v>
      </c>
      <c r="F167" s="111">
        <f>IF(RES_hhdet_tes!F167=0,"",RES_hhdet_tes!F167/RES_hhdet_fec!F167)</f>
        <v>0.54454416531877847</v>
      </c>
      <c r="G167" s="111">
        <f>IF(RES_hhdet_tes!G167=0,"",RES_hhdet_tes!G167/RES_hhdet_fec!G167)</f>
        <v>0.54836989832804151</v>
      </c>
      <c r="H167" s="111">
        <f>IF(RES_hhdet_tes!H167=0,"",RES_hhdet_tes!H167/RES_hhdet_fec!H167)</f>
        <v>0.55315413198852759</v>
      </c>
      <c r="I167" s="111">
        <f>IF(RES_hhdet_tes!I167=0,"",RES_hhdet_tes!I167/RES_hhdet_fec!I167)</f>
        <v>0.5560203297629972</v>
      </c>
      <c r="J167" s="111">
        <f>IF(RES_hhdet_tes!J167=0,"",RES_hhdet_tes!J167/RES_hhdet_fec!J167)</f>
        <v>0.55791466009330637</v>
      </c>
      <c r="K167" s="111">
        <f>IF(RES_hhdet_tes!K167=0,"",RES_hhdet_tes!K167/RES_hhdet_fec!K167)</f>
        <v>0.56072946347862285</v>
      </c>
      <c r="L167" s="111">
        <f>IF(RES_hhdet_tes!L167=0,"",RES_hhdet_tes!L167/RES_hhdet_fec!L167)</f>
        <v>0.56364582169420485</v>
      </c>
      <c r="M167" s="111">
        <f>IF(RES_hhdet_tes!M167=0,"",RES_hhdet_tes!M167/RES_hhdet_fec!M167)</f>
        <v>0.56612974450498643</v>
      </c>
      <c r="N167" s="111">
        <f>IF(RES_hhdet_tes!N167=0,"",RES_hhdet_tes!N167/RES_hhdet_fec!N167)</f>
        <v>0.56913903327897919</v>
      </c>
      <c r="O167" s="111">
        <f>IF(RES_hhdet_tes!O167=0,"",RES_hhdet_tes!O167/RES_hhdet_fec!O167)</f>
        <v>0.57325831296163932</v>
      </c>
      <c r="P167" s="111">
        <f>IF(RES_hhdet_tes!P167=0,"",RES_hhdet_tes!P167/RES_hhdet_fec!P167)</f>
        <v>0.57810107449096015</v>
      </c>
      <c r="Q167" s="111">
        <f>IF(RES_hhdet_tes!Q167=0,"",RES_hhdet_tes!Q167/RES_hhdet_fec!Q167)</f>
        <v>0.58674353482092345</v>
      </c>
      <c r="R167" s="111">
        <f>IF(RES_hhdet_tes!R167=0,"",RES_hhdet_tes!R167/RES_hhdet_fec!R167)</f>
        <v>0.60912381894652079</v>
      </c>
      <c r="S167" s="111">
        <f>IF(RES_hhdet_tes!S167=0,"",RES_hhdet_tes!S167/RES_hhdet_fec!S167)</f>
        <v>0.64102542189191336</v>
      </c>
      <c r="T167" s="111">
        <f>IF(RES_hhdet_tes!T167=0,"",RES_hhdet_tes!T167/RES_hhdet_fec!T167)</f>
        <v>0.69031650536270817</v>
      </c>
      <c r="U167" s="111">
        <f>IF(RES_hhdet_tes!U167=0,"",RES_hhdet_tes!U167/RES_hhdet_fec!U167)</f>
        <v>0.71787393742561401</v>
      </c>
      <c r="V167" s="111">
        <f>IF(RES_hhdet_tes!V167=0,"",RES_hhdet_tes!V167/RES_hhdet_fec!V167)</f>
        <v>0.73832933623627994</v>
      </c>
      <c r="W167" s="111">
        <f>IF(RES_hhdet_tes!W167=0,"",RES_hhdet_tes!W167/RES_hhdet_fec!W167)</f>
        <v>0.7524857073595469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0.5945169901133085</v>
      </c>
      <c r="C171" s="112">
        <f>IF(RES_hhdet_tes!C171=0,"",RES_hhdet_tes!C171/RES_hhdet_fec!C171)</f>
        <v>0.59756700782091798</v>
      </c>
      <c r="D171" s="112">
        <f>IF(RES_hhdet_tes!D171=0,"",RES_hhdet_tes!D171/RES_hhdet_fec!D171)</f>
        <v>0.60099667084706243</v>
      </c>
      <c r="E171" s="112">
        <f>IF(RES_hhdet_tes!E171=0,"",RES_hhdet_tes!E171/RES_hhdet_fec!E171)</f>
        <v>0.60443901357331564</v>
      </c>
      <c r="F171" s="112">
        <f>IF(RES_hhdet_tes!F171=0,"",RES_hhdet_tes!F171/RES_hhdet_fec!F171)</f>
        <v>0.60886109689910761</v>
      </c>
      <c r="G171" s="112">
        <f>IF(RES_hhdet_tes!G171=0,"",RES_hhdet_tes!G171/RES_hhdet_fec!G171)</f>
        <v>0.61346932894611206</v>
      </c>
      <c r="H171" s="112">
        <f>IF(RES_hhdet_tes!H171=0,"",RES_hhdet_tes!H171/RES_hhdet_fec!H171)</f>
        <v>0.61870374639705406</v>
      </c>
      <c r="I171" s="112">
        <f>IF(RES_hhdet_tes!I171=0,"",RES_hhdet_tes!I171/RES_hhdet_fec!I171)</f>
        <v>0.62137961258674856</v>
      </c>
      <c r="J171" s="112">
        <f>IF(RES_hhdet_tes!J171=0,"",RES_hhdet_tes!J171/RES_hhdet_fec!J171)</f>
        <v>0.62254044033066536</v>
      </c>
      <c r="K171" s="112">
        <f>IF(RES_hhdet_tes!K171=0,"",RES_hhdet_tes!K171/RES_hhdet_fec!K171)</f>
        <v>0.62421325384760629</v>
      </c>
      <c r="L171" s="112">
        <f>IF(RES_hhdet_tes!L171=0,"",RES_hhdet_tes!L171/RES_hhdet_fec!L171)</f>
        <v>0.62598460868275574</v>
      </c>
      <c r="M171" s="112">
        <f>IF(RES_hhdet_tes!M171=0,"",RES_hhdet_tes!M171/RES_hhdet_fec!M171)</f>
        <v>0.62749278167619593</v>
      </c>
      <c r="N171" s="112">
        <f>IF(RES_hhdet_tes!N171=0,"",RES_hhdet_tes!N171/RES_hhdet_fec!N171)</f>
        <v>0.62995527825269249</v>
      </c>
      <c r="O171" s="112">
        <f>IF(RES_hhdet_tes!O171=0,"",RES_hhdet_tes!O171/RES_hhdet_fec!O171)</f>
        <v>0.63305759354362479</v>
      </c>
      <c r="P171" s="112">
        <f>IF(RES_hhdet_tes!P171=0,"",RES_hhdet_tes!P171/RES_hhdet_fec!P171)</f>
        <v>0.63644178153112674</v>
      </c>
      <c r="Q171" s="112">
        <f>IF(RES_hhdet_tes!Q171=0,"",RES_hhdet_tes!Q171/RES_hhdet_fec!Q171)</f>
        <v>0.64098611409533179</v>
      </c>
      <c r="R171" s="112">
        <f>IF(RES_hhdet_tes!R171=0,"",RES_hhdet_tes!R171/RES_hhdet_fec!R171)</f>
        <v>0.65165293270805313</v>
      </c>
      <c r="S171" s="112">
        <f>IF(RES_hhdet_tes!S171=0,"",RES_hhdet_tes!S171/RES_hhdet_fec!S171)</f>
        <v>0.66653591644587751</v>
      </c>
      <c r="T171" s="112">
        <f>IF(RES_hhdet_tes!T171=0,"",RES_hhdet_tes!T171/RES_hhdet_fec!T171)</f>
        <v>0.69009123510658388</v>
      </c>
      <c r="U171" s="112">
        <f>IF(RES_hhdet_tes!U171=0,"",RES_hhdet_tes!U171/RES_hhdet_fec!U171)</f>
        <v>0.7047716132658095</v>
      </c>
      <c r="V171" s="112">
        <f>IF(RES_hhdet_tes!V171=0,"",RES_hhdet_tes!V171/RES_hhdet_fec!V171)</f>
        <v>0.72288299198784389</v>
      </c>
      <c r="W171" s="112">
        <f>IF(RES_hhdet_tes!W171=0,"",RES_hhdet_tes!W171/RES_hhdet_fec!W171)</f>
        <v>0.73291384755220734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0.8290075900886944</v>
      </c>
      <c r="C172" s="113">
        <f>IF(RES_hhdet_tes!C172=0,"",RES_hhdet_tes!C172/RES_hhdet_fec!C172)</f>
        <v>0.83955520084871438</v>
      </c>
      <c r="D172" s="113">
        <f>IF(RES_hhdet_tes!D172=0,"",RES_hhdet_tes!D172/RES_hhdet_fec!D172)</f>
        <v>0.83434421541282389</v>
      </c>
      <c r="E172" s="113">
        <f>IF(RES_hhdet_tes!E172=0,"",RES_hhdet_tes!E172/RES_hhdet_fec!E172)</f>
        <v>0.85813828878411058</v>
      </c>
      <c r="F172" s="113">
        <f>IF(RES_hhdet_tes!F172=0,"",RES_hhdet_tes!F172/RES_hhdet_fec!F172)</f>
        <v>0.84470656349022921</v>
      </c>
      <c r="G172" s="113">
        <f>IF(RES_hhdet_tes!G172=0,"",RES_hhdet_tes!G172/RES_hhdet_fec!G172)</f>
        <v>0.84701118495605709</v>
      </c>
      <c r="H172" s="113">
        <f>IF(RES_hhdet_tes!H172=0,"",RES_hhdet_tes!H172/RES_hhdet_fec!H172)</f>
        <v>0.84814681533086955</v>
      </c>
      <c r="I172" s="113">
        <f>IF(RES_hhdet_tes!I172=0,"",RES_hhdet_tes!I172/RES_hhdet_fec!I172)</f>
        <v>0.85187300137186772</v>
      </c>
      <c r="J172" s="113">
        <f>IF(RES_hhdet_tes!J172=0,"",RES_hhdet_tes!J172/RES_hhdet_fec!J172)</f>
        <v>0.85097737192372636</v>
      </c>
      <c r="K172" s="113">
        <f>IF(RES_hhdet_tes!K172=0,"",RES_hhdet_tes!K172/RES_hhdet_fec!K172)</f>
        <v>0.8597470421498854</v>
      </c>
      <c r="L172" s="113">
        <f>IF(RES_hhdet_tes!L172=0,"",RES_hhdet_tes!L172/RES_hhdet_fec!L172)</f>
        <v>0.85949681604115935</v>
      </c>
      <c r="M172" s="113">
        <f>IF(RES_hhdet_tes!M172=0,"",RES_hhdet_tes!M172/RES_hhdet_fec!M172)</f>
        <v>0.8547281453749066</v>
      </c>
      <c r="N172" s="113">
        <f>IF(RES_hhdet_tes!N172=0,"",RES_hhdet_tes!N172/RES_hhdet_fec!N172)</f>
        <v>0.85675925976520684</v>
      </c>
      <c r="O172" s="113">
        <f>IF(RES_hhdet_tes!O172=0,"",RES_hhdet_tes!O172/RES_hhdet_fec!O172)</f>
        <v>0.86295444116878728</v>
      </c>
      <c r="P172" s="113">
        <f>IF(RES_hhdet_tes!P172=0,"",RES_hhdet_tes!P172/RES_hhdet_fec!P172)</f>
        <v>0.860640704287023</v>
      </c>
      <c r="Q172" s="113">
        <f>IF(RES_hhdet_tes!Q172=0,"",RES_hhdet_tes!Q172/RES_hhdet_fec!Q172)</f>
        <v>0.85459205003966898</v>
      </c>
      <c r="R172" s="113">
        <f>IF(RES_hhdet_tes!R172=0,"",RES_hhdet_tes!R172/RES_hhdet_fec!R172)</f>
        <v>0.86607339031525366</v>
      </c>
      <c r="S172" s="113">
        <f>IF(RES_hhdet_tes!S172=0,"",RES_hhdet_tes!S172/RES_hhdet_fec!S172)</f>
        <v>0.87713259610793382</v>
      </c>
      <c r="T172" s="113">
        <f>IF(RES_hhdet_tes!T172=0,"",RES_hhdet_tes!T172/RES_hhdet_fec!T172)</f>
        <v>0.88558198117230447</v>
      </c>
      <c r="U172" s="113">
        <f>IF(RES_hhdet_tes!U172=0,"",RES_hhdet_tes!U172/RES_hhdet_fec!U172)</f>
        <v>0.89114941012302418</v>
      </c>
      <c r="V172" s="113">
        <f>IF(RES_hhdet_tes!V172=0,"",RES_hhdet_tes!V172/RES_hhdet_fec!V172)</f>
        <v>0.90865196567139306</v>
      </c>
      <c r="W172" s="113">
        <f>IF(RES_hhdet_tes!W172=0,"",RES_hhdet_tes!W172/RES_hhdet_fec!W172)</f>
        <v>0.90227915681809445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0.5945169901133085</v>
      </c>
      <c r="C173" s="111">
        <f>IF(RES_hhdet_tes!C173=0,"",RES_hhdet_tes!C173/RES_hhdet_fec!C173)</f>
        <v>0.59972310164456888</v>
      </c>
      <c r="D173" s="111">
        <f>IF(RES_hhdet_tes!D173=0,"",RES_hhdet_tes!D173/RES_hhdet_fec!D173)</f>
        <v>0.60412972664173581</v>
      </c>
      <c r="E173" s="111">
        <f>IF(RES_hhdet_tes!E173=0,"",RES_hhdet_tes!E173/RES_hhdet_fec!E173)</f>
        <v>0.60959961721126632</v>
      </c>
      <c r="F173" s="111">
        <f>IF(RES_hhdet_tes!F173=0,"",RES_hhdet_tes!F173/RES_hhdet_fec!F173)</f>
        <v>0.61295075549929534</v>
      </c>
      <c r="G173" s="111">
        <f>IF(RES_hhdet_tes!G173=0,"",RES_hhdet_tes!G173/RES_hhdet_fec!G173)</f>
        <v>0.61624936692708787</v>
      </c>
      <c r="H173" s="111">
        <f>IF(RES_hhdet_tes!H173=0,"",RES_hhdet_tes!H173/RES_hhdet_fec!H173)</f>
        <v>0.61966023188519725</v>
      </c>
      <c r="I173" s="111">
        <f>IF(RES_hhdet_tes!I173=0,"",RES_hhdet_tes!I173/RES_hhdet_fec!I173)</f>
        <v>0.62229537674535651</v>
      </c>
      <c r="J173" s="111">
        <f>IF(RES_hhdet_tes!J173=0,"",RES_hhdet_tes!J173/RES_hhdet_fec!J173)</f>
        <v>0.62405990258417421</v>
      </c>
      <c r="K173" s="111">
        <f>IF(RES_hhdet_tes!K173=0,"",RES_hhdet_tes!K173/RES_hhdet_fec!K173)</f>
        <v>0.62598096142748327</v>
      </c>
      <c r="L173" s="111">
        <f>IF(RES_hhdet_tes!L173=0,"",RES_hhdet_tes!L173/RES_hhdet_fec!L173)</f>
        <v>0.62758569619748095</v>
      </c>
      <c r="M173" s="111">
        <f>IF(RES_hhdet_tes!M173=0,"",RES_hhdet_tes!M173/RES_hhdet_fec!M173)</f>
        <v>0.62921298942850057</v>
      </c>
      <c r="N173" s="111">
        <f>IF(RES_hhdet_tes!N173=0,"",RES_hhdet_tes!N173/RES_hhdet_fec!N173)</f>
        <v>0.63141009545049498</v>
      </c>
      <c r="O173" s="111">
        <f>IF(RES_hhdet_tes!O173=0,"",RES_hhdet_tes!O173/RES_hhdet_fec!O173)</f>
        <v>0.63442615334897035</v>
      </c>
      <c r="P173" s="111">
        <f>IF(RES_hhdet_tes!P173=0,"",RES_hhdet_tes!P173/RES_hhdet_fec!P173)</f>
        <v>0.63917054779572979</v>
      </c>
      <c r="Q173" s="111">
        <f>IF(RES_hhdet_tes!Q173=0,"",RES_hhdet_tes!Q173/RES_hhdet_fec!Q173)</f>
        <v>0.64608704274169448</v>
      </c>
      <c r="R173" s="111">
        <f>IF(RES_hhdet_tes!R173=0,"",RES_hhdet_tes!R173/RES_hhdet_fec!R173)</f>
        <v>0.65941636913322133</v>
      </c>
      <c r="S173" s="111">
        <f>IF(RES_hhdet_tes!S173=0,"",RES_hhdet_tes!S173/RES_hhdet_fec!S173)</f>
        <v>0.6745967022743482</v>
      </c>
      <c r="T173" s="111">
        <f>IF(RES_hhdet_tes!T173=0,"",RES_hhdet_tes!T173/RES_hhdet_fec!T173)</f>
        <v>0.69590342093891178</v>
      </c>
      <c r="U173" s="111">
        <f>IF(RES_hhdet_tes!U173=0,"",RES_hhdet_tes!U173/RES_hhdet_fec!U173)</f>
        <v>0.71010046313642916</v>
      </c>
      <c r="V173" s="111">
        <f>IF(RES_hhdet_tes!V173=0,"",RES_hhdet_tes!V173/RES_hhdet_fec!V173)</f>
        <v>0.72255380421730497</v>
      </c>
      <c r="W173" s="111">
        <f>IF(RES_hhdet_tes!W173=0,"",RES_hhdet_tes!W173/RES_hhdet_fec!W173)</f>
        <v>0.73203745284367416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0.68989734128391078</v>
      </c>
      <c r="C175" s="124">
        <f>IF(RES_hhdet_tes!C175=0,"",RES_hhdet_tes!C175/RES_hhdet_fec!C175)</f>
        <v>0.67588708567164735</v>
      </c>
      <c r="D175" s="124">
        <f>IF(RES_hhdet_tes!D175=0,"",RES_hhdet_tes!D175/RES_hhdet_fec!D175)</f>
        <v>0.68653088830448261</v>
      </c>
      <c r="E175" s="124">
        <f>IF(RES_hhdet_tes!E175=0,"",RES_hhdet_tes!E175/RES_hhdet_fec!E175)</f>
        <v>0.66718098588717167</v>
      </c>
      <c r="F175" s="124">
        <f>IF(RES_hhdet_tes!F175=0,"",RES_hhdet_tes!F175/RES_hhdet_fec!F175)</f>
        <v>0.67820198750969107</v>
      </c>
      <c r="G175" s="124">
        <f>IF(RES_hhdet_tes!G175=0,"",RES_hhdet_tes!G175/RES_hhdet_fec!G175)</f>
        <v>0.68066849901422954</v>
      </c>
      <c r="H175" s="124">
        <f>IF(RES_hhdet_tes!H175=0,"",RES_hhdet_tes!H175/RES_hhdet_fec!H175)</f>
        <v>0.68444542316158896</v>
      </c>
      <c r="I175" s="124">
        <f>IF(RES_hhdet_tes!I175=0,"",RES_hhdet_tes!I175/RES_hhdet_fec!I175)</f>
        <v>0.67645772180200248</v>
      </c>
      <c r="J175" s="124">
        <f>IF(RES_hhdet_tes!J175=0,"",RES_hhdet_tes!J175/RES_hhdet_fec!J175)</f>
        <v>0.67899253435071083</v>
      </c>
      <c r="K175" s="124">
        <f>IF(RES_hhdet_tes!K175=0,"",RES_hhdet_tes!K175/RES_hhdet_fec!K175)</f>
        <v>0.66418698254034092</v>
      </c>
      <c r="L175" s="124">
        <f>IF(RES_hhdet_tes!L175=0,"",RES_hhdet_tes!L175/RES_hhdet_fec!L175)</f>
        <v>0.66892132775640978</v>
      </c>
      <c r="M175" s="124">
        <f>IF(RES_hhdet_tes!M175=0,"",RES_hhdet_tes!M175/RES_hhdet_fec!M175)</f>
        <v>0.67238753897475934</v>
      </c>
      <c r="N175" s="124">
        <f>IF(RES_hhdet_tes!N175=0,"",RES_hhdet_tes!N175/RES_hhdet_fec!N175)</f>
        <v>0.67392087056752159</v>
      </c>
      <c r="O175" s="124">
        <f>IF(RES_hhdet_tes!O175=0,"",RES_hhdet_tes!O175/RES_hhdet_fec!O175)</f>
        <v>0.67179194240443352</v>
      </c>
      <c r="P175" s="124">
        <f>IF(RES_hhdet_tes!P175=0,"",RES_hhdet_tes!P175/RES_hhdet_fec!P175)</f>
        <v>0.67627509281716025</v>
      </c>
      <c r="Q175" s="124">
        <f>IF(RES_hhdet_tes!Q175=0,"",RES_hhdet_tes!Q175/RES_hhdet_fec!Q175)</f>
        <v>0.67916510040508427</v>
      </c>
      <c r="R175" s="124">
        <f>IF(RES_hhdet_tes!R175=0,"",RES_hhdet_tes!R175/RES_hhdet_fec!R175)</f>
        <v>0.68572402599813975</v>
      </c>
      <c r="S175" s="124">
        <f>IF(RES_hhdet_tes!S175=0,"",RES_hhdet_tes!S175/RES_hhdet_fec!S175)</f>
        <v>0.69785924922527287</v>
      </c>
      <c r="T175" s="124">
        <f>IF(RES_hhdet_tes!T175=0,"",RES_hhdet_tes!T175/RES_hhdet_fec!T175)</f>
        <v>0.71591989975303416</v>
      </c>
      <c r="U175" s="124">
        <f>IF(RES_hhdet_tes!U175=0,"",RES_hhdet_tes!U175/RES_hhdet_fec!U175)</f>
        <v>0.72375213573488384</v>
      </c>
      <c r="V175" s="124">
        <f>IF(RES_hhdet_tes!V175=0,"",RES_hhdet_tes!V175/RES_hhdet_fec!V175)</f>
        <v>0.74259774901438913</v>
      </c>
      <c r="W175" s="124">
        <f>IF(RES_hhdet_tes!W175=0,"",RES_hhdet_tes!W175/RES_hhdet_fec!W175)</f>
        <v>0.75567749141711826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0.58225269712956229</v>
      </c>
      <c r="C176" s="111">
        <f>IF(RES_hhdet_tes!C176=0,"",RES_hhdet_tes!C176/RES_hhdet_fec!C176)</f>
        <v>0.58370166650876176</v>
      </c>
      <c r="D176" s="111">
        <f>IF(RES_hhdet_tes!D176=0,"",RES_hhdet_tes!D176/RES_hhdet_fec!D176)</f>
        <v>0.58499059037478784</v>
      </c>
      <c r="E176" s="111">
        <f>IF(RES_hhdet_tes!E176=0,"",RES_hhdet_tes!E176/RES_hhdet_fec!E176)</f>
        <v>0.5861952341140847</v>
      </c>
      <c r="F176" s="111">
        <f>IF(RES_hhdet_tes!F176=0,"",RES_hhdet_tes!F176/RES_hhdet_fec!F176)</f>
        <v>0.58740847544737451</v>
      </c>
      <c r="G176" s="111">
        <f>IF(RES_hhdet_tes!G176=0,"",RES_hhdet_tes!G176/RES_hhdet_fec!G176)</f>
        <v>0.58856363124348843</v>
      </c>
      <c r="H176" s="111">
        <f>IF(RES_hhdet_tes!H176=0,"",RES_hhdet_tes!H176/RES_hhdet_fec!H176)</f>
        <v>0.5898750930175547</v>
      </c>
      <c r="I176" s="111">
        <f>IF(RES_hhdet_tes!I176=0,"",RES_hhdet_tes!I176/RES_hhdet_fec!I176)</f>
        <v>0.5906190809968207</v>
      </c>
      <c r="J176" s="111">
        <f>IF(RES_hhdet_tes!J176=0,"",RES_hhdet_tes!J176/RES_hhdet_fec!J176)</f>
        <v>0.59113044089013711</v>
      </c>
      <c r="K176" s="111">
        <f>IF(RES_hhdet_tes!K176=0,"",RES_hhdet_tes!K176/RES_hhdet_fec!K176)</f>
        <v>0.59169315756918217</v>
      </c>
      <c r="L176" s="111">
        <f>IF(RES_hhdet_tes!L176=0,"",RES_hhdet_tes!L176/RES_hhdet_fec!L176)</f>
        <v>0.59217134684452377</v>
      </c>
      <c r="M176" s="111">
        <f>IF(RES_hhdet_tes!M176=0,"",RES_hhdet_tes!M176/RES_hhdet_fec!M176)</f>
        <v>0.59249655978576765</v>
      </c>
      <c r="N176" s="111">
        <f>IF(RES_hhdet_tes!N176=0,"",RES_hhdet_tes!N176/RES_hhdet_fec!N176)</f>
        <v>0.59280009215698259</v>
      </c>
      <c r="O176" s="111">
        <f>IF(RES_hhdet_tes!O176=0,"",RES_hhdet_tes!O176/RES_hhdet_fec!O176)</f>
        <v>0.59307490860709133</v>
      </c>
      <c r="P176" s="111">
        <f>IF(RES_hhdet_tes!P176=0,"",RES_hhdet_tes!P176/RES_hhdet_fec!P176)</f>
        <v>0.59324889923425717</v>
      </c>
      <c r="Q176" s="111">
        <f>IF(RES_hhdet_tes!Q176=0,"",RES_hhdet_tes!Q176/RES_hhdet_fec!Q176)</f>
        <v>0.5934434992286215</v>
      </c>
      <c r="R176" s="111">
        <f>IF(RES_hhdet_tes!R176=0,"",RES_hhdet_tes!R176/RES_hhdet_fec!R176)</f>
        <v>0.59401847196769331</v>
      </c>
      <c r="S176" s="111">
        <f>IF(RES_hhdet_tes!S176=0,"",RES_hhdet_tes!S176/RES_hhdet_fec!S176)</f>
        <v>0.59498116736618312</v>
      </c>
      <c r="T176" s="111">
        <f>IF(RES_hhdet_tes!T176=0,"",RES_hhdet_tes!T176/RES_hhdet_fec!T176)</f>
        <v>0.59737018240249362</v>
      </c>
      <c r="U176" s="111">
        <f>IF(RES_hhdet_tes!U176=0,"",RES_hhdet_tes!U176/RES_hhdet_fec!U176)</f>
        <v>0.5995106361038528</v>
      </c>
      <c r="V176" s="111">
        <f>IF(RES_hhdet_tes!V176=0,"",RES_hhdet_tes!V176/RES_hhdet_fec!V176)</f>
        <v>0.60253616133995846</v>
      </c>
      <c r="W176" s="111">
        <f>IF(RES_hhdet_tes!W176=0,"",RES_hhdet_tes!W176/RES_hhdet_fec!W176)</f>
        <v>0.60526370036532096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0.736579414975295</v>
      </c>
      <c r="C177" s="45">
        <f>IF(RES_hhdet_tes!C177=0,"",RES_hhdet_tes!C177/RES_hhdet_fec!C177)</f>
        <v>0.73816202756014238</v>
      </c>
      <c r="D177" s="45">
        <f>IF(RES_hhdet_tes!D177=0,"",RES_hhdet_tes!D177/RES_hhdet_fec!D177)</f>
        <v>0.74025342220114365</v>
      </c>
      <c r="E177" s="45">
        <f>IF(RES_hhdet_tes!E177=0,"",RES_hhdet_tes!E177/RES_hhdet_fec!E177)</f>
        <v>0.74248609304431878</v>
      </c>
      <c r="F177" s="45">
        <f>IF(RES_hhdet_tes!F177=0,"",RES_hhdet_tes!F177/RES_hhdet_fec!F177)</f>
        <v>0.74576353898890524</v>
      </c>
      <c r="G177" s="45">
        <f>IF(RES_hhdet_tes!G177=0,"",RES_hhdet_tes!G177/RES_hhdet_fec!G177)</f>
        <v>0.74938700600378816</v>
      </c>
      <c r="H177" s="45">
        <f>IF(RES_hhdet_tes!H177=0,"",RES_hhdet_tes!H177/RES_hhdet_fec!H177)</f>
        <v>0.75356452703183574</v>
      </c>
      <c r="I177" s="45">
        <f>IF(RES_hhdet_tes!I177=0,"",RES_hhdet_tes!I177/RES_hhdet_fec!I177)</f>
        <v>0.75573154113216368</v>
      </c>
      <c r="J177" s="45">
        <f>IF(RES_hhdet_tes!J177=0,"",RES_hhdet_tes!J177/RES_hhdet_fec!J177)</f>
        <v>0.75651772761102432</v>
      </c>
      <c r="K177" s="45">
        <f>IF(RES_hhdet_tes!K177=0,"",RES_hhdet_tes!K177/RES_hhdet_fec!K177)</f>
        <v>0.75786228483805185</v>
      </c>
      <c r="L177" s="45">
        <f>IF(RES_hhdet_tes!L177=0,"",RES_hhdet_tes!L177/RES_hhdet_fec!L177)</f>
        <v>0.75933550524087434</v>
      </c>
      <c r="M177" s="45">
        <f>IF(RES_hhdet_tes!M177=0,"",RES_hhdet_tes!M177/RES_hhdet_fec!M177)</f>
        <v>0.76061473440699923</v>
      </c>
      <c r="N177" s="45">
        <f>IF(RES_hhdet_tes!N177=0,"",RES_hhdet_tes!N177/RES_hhdet_fec!N177)</f>
        <v>0.76270889222789662</v>
      </c>
      <c r="O177" s="45">
        <f>IF(RES_hhdet_tes!O177=0,"",RES_hhdet_tes!O177/RES_hhdet_fec!O177)</f>
        <v>0.76507504817186134</v>
      </c>
      <c r="P177" s="45">
        <f>IF(RES_hhdet_tes!P177=0,"",RES_hhdet_tes!P177/RES_hhdet_fec!P177)</f>
        <v>0.76728537799397245</v>
      </c>
      <c r="Q177" s="45">
        <f>IF(RES_hhdet_tes!Q177=0,"",RES_hhdet_tes!Q177/RES_hhdet_fec!Q177)</f>
        <v>0.76992761492761463</v>
      </c>
      <c r="R177" s="45">
        <f>IF(RES_hhdet_tes!R177=0,"",RES_hhdet_tes!R177/RES_hhdet_fec!R177)</f>
        <v>0.7755088042664896</v>
      </c>
      <c r="S177" s="45">
        <f>IF(RES_hhdet_tes!S177=0,"",RES_hhdet_tes!S177/RES_hhdet_fec!S177)</f>
        <v>0.78487339512168974</v>
      </c>
      <c r="T177" s="45">
        <f>IF(RES_hhdet_tes!T177=0,"",RES_hhdet_tes!T177/RES_hhdet_fec!T177)</f>
        <v>0.80262396388392343</v>
      </c>
      <c r="U177" s="45">
        <f>IF(RES_hhdet_tes!U177=0,"",RES_hhdet_tes!U177/RES_hhdet_fec!U177)</f>
        <v>0.8166112338649465</v>
      </c>
      <c r="V177" s="45">
        <f>IF(RES_hhdet_tes!V177=0,"",RES_hhdet_tes!V177/RES_hhdet_fec!V177)</f>
        <v>0.83620737158123448</v>
      </c>
      <c r="W177" s="45">
        <f>IF(RES_hhdet_tes!W177=0,"",RES_hhdet_tes!W177/RES_hhdet_fec!W177)</f>
        <v>0.84779820975038755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43.460680073783855</v>
      </c>
      <c r="C3" s="117">
        <f t="shared" si="0"/>
        <v>23.401929389118681</v>
      </c>
      <c r="D3" s="117">
        <f t="shared" si="0"/>
        <v>32.711957653544559</v>
      </c>
      <c r="E3" s="117">
        <f t="shared" si="0"/>
        <v>43.634342652095462</v>
      </c>
      <c r="F3" s="117">
        <f t="shared" si="0"/>
        <v>30.907419964222893</v>
      </c>
      <c r="G3" s="117">
        <f t="shared" si="0"/>
        <v>43.817428265449685</v>
      </c>
      <c r="H3" s="117">
        <f t="shared" si="0"/>
        <v>32.111140493961116</v>
      </c>
      <c r="I3" s="117">
        <f t="shared" si="0"/>
        <v>16.336336547535698</v>
      </c>
      <c r="J3" s="117">
        <f t="shared" si="0"/>
        <v>17.118492247194361</v>
      </c>
      <c r="K3" s="117">
        <f t="shared" si="0"/>
        <v>13.744428749990126</v>
      </c>
      <c r="L3" s="117">
        <f t="shared" si="0"/>
        <v>26.715313218908193</v>
      </c>
      <c r="M3" s="117">
        <f t="shared" si="0"/>
        <v>19.369805990654356</v>
      </c>
      <c r="N3" s="117">
        <f t="shared" si="0"/>
        <v>16.384376672896476</v>
      </c>
      <c r="O3" s="117">
        <f t="shared" si="0"/>
        <v>22.418575156121417</v>
      </c>
      <c r="P3" s="117">
        <f t="shared" si="0"/>
        <v>15.474269639702928</v>
      </c>
      <c r="Q3" s="117">
        <f t="shared" si="0"/>
        <v>13.61648562455194</v>
      </c>
      <c r="R3" s="117">
        <f t="shared" ref="R3:V3" si="1">R4+R7+R9+R19</f>
        <v>12.814927985412577</v>
      </c>
      <c r="S3" s="117">
        <f t="shared" si="1"/>
        <v>15.726365164514311</v>
      </c>
      <c r="T3" s="117">
        <f t="shared" si="1"/>
        <v>11.168667873284544</v>
      </c>
      <c r="U3" s="117">
        <f t="shared" si="1"/>
        <v>12.023627371934055</v>
      </c>
      <c r="V3" s="117">
        <f t="shared" si="1"/>
        <v>10.352483723738867</v>
      </c>
      <c r="W3" s="117">
        <f t="shared" ref="W3" si="2">W4+W7+W9+W19</f>
        <v>7.6454166465517366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41.08876571587485</v>
      </c>
      <c r="C4" s="122">
        <f t="shared" si="3"/>
        <v>21.677072838199713</v>
      </c>
      <c r="D4" s="122">
        <f t="shared" si="3"/>
        <v>30.762881879152314</v>
      </c>
      <c r="E4" s="122">
        <f t="shared" si="3"/>
        <v>41.157946855625106</v>
      </c>
      <c r="F4" s="122">
        <f t="shared" si="3"/>
        <v>28.883495730186734</v>
      </c>
      <c r="G4" s="122">
        <f t="shared" si="3"/>
        <v>41.416758629450548</v>
      </c>
      <c r="H4" s="122">
        <f t="shared" si="3"/>
        <v>30.119669095210053</v>
      </c>
      <c r="I4" s="122">
        <f t="shared" si="3"/>
        <v>14.994405750600654</v>
      </c>
      <c r="J4" s="122">
        <f t="shared" si="3"/>
        <v>15.843424580733327</v>
      </c>
      <c r="K4" s="122">
        <f t="shared" si="3"/>
        <v>12.538499771025684</v>
      </c>
      <c r="L4" s="122">
        <f t="shared" si="3"/>
        <v>25.1403064</v>
      </c>
      <c r="M4" s="122">
        <f t="shared" si="3"/>
        <v>17.951523919999993</v>
      </c>
      <c r="N4" s="122">
        <f t="shared" si="3"/>
        <v>14.97695046893034</v>
      </c>
      <c r="O4" s="122">
        <f t="shared" si="3"/>
        <v>20.989507440000004</v>
      </c>
      <c r="P4" s="122">
        <f t="shared" si="3"/>
        <v>14.233435920000003</v>
      </c>
      <c r="Q4" s="122">
        <f t="shared" si="3"/>
        <v>12.644332800000001</v>
      </c>
      <c r="R4" s="122">
        <f t="shared" ref="R4:V4" si="4">SUM(R5:R6)</f>
        <v>12.058668159999998</v>
      </c>
      <c r="S4" s="122">
        <f t="shared" si="4"/>
        <v>14.8084948</v>
      </c>
      <c r="T4" s="122">
        <f t="shared" si="4"/>
        <v>10.338288400000007</v>
      </c>
      <c r="U4" s="122">
        <f t="shared" si="4"/>
        <v>11.386113199999995</v>
      </c>
      <c r="V4" s="122">
        <f t="shared" si="4"/>
        <v>9.764302240000001</v>
      </c>
      <c r="W4" s="122">
        <f t="shared" ref="W4" si="5">SUM(W5:W6)</f>
        <v>7.132636719999998</v>
      </c>
      <c r="DA4" s="130" t="s">
        <v>2076</v>
      </c>
    </row>
    <row r="5" spans="1:105" ht="12" customHeight="1" x14ac:dyDescent="0.25">
      <c r="A5" s="97" t="s">
        <v>51</v>
      </c>
      <c r="B5" s="98">
        <v>41.08876571587485</v>
      </c>
      <c r="C5" s="98">
        <v>21.677072838199713</v>
      </c>
      <c r="D5" s="98">
        <v>30.762881879152314</v>
      </c>
      <c r="E5" s="98">
        <v>41.157946855625106</v>
      </c>
      <c r="F5" s="98">
        <v>28.883495730186734</v>
      </c>
      <c r="G5" s="98">
        <v>41.416758629450548</v>
      </c>
      <c r="H5" s="98">
        <v>30.119669095210053</v>
      </c>
      <c r="I5" s="98">
        <v>14.994405750600654</v>
      </c>
      <c r="J5" s="98">
        <v>15.843424580733327</v>
      </c>
      <c r="K5" s="98">
        <v>12.538499771025684</v>
      </c>
      <c r="L5" s="98">
        <v>25.1403064</v>
      </c>
      <c r="M5" s="98">
        <v>17.951523919999993</v>
      </c>
      <c r="N5" s="98">
        <v>14.97695046893034</v>
      </c>
      <c r="O5" s="98">
        <v>20.989507440000004</v>
      </c>
      <c r="P5" s="98">
        <v>14.233435920000003</v>
      </c>
      <c r="Q5" s="98">
        <v>12.644332800000001</v>
      </c>
      <c r="R5" s="98">
        <v>12.058668159999998</v>
      </c>
      <c r="S5" s="98">
        <v>14.8084948</v>
      </c>
      <c r="T5" s="98">
        <v>10.338288400000007</v>
      </c>
      <c r="U5" s="98">
        <v>11.386113199999995</v>
      </c>
      <c r="V5" s="98">
        <v>9.764302240000001</v>
      </c>
      <c r="W5" s="98">
        <v>7.132636719999998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1.6031480695104756</v>
      </c>
      <c r="C9" s="122">
        <v>0.82487286521138947</v>
      </c>
      <c r="D9" s="122">
        <v>1.1439789741594648</v>
      </c>
      <c r="E9" s="122">
        <v>1.4345647580111411</v>
      </c>
      <c r="F9" s="122">
        <v>1.0569995351845412</v>
      </c>
      <c r="G9" s="122">
        <v>1.4264929264870647</v>
      </c>
      <c r="H9" s="122">
        <v>1.1543423072332339</v>
      </c>
      <c r="I9" s="122">
        <v>0.64238475512858084</v>
      </c>
      <c r="J9" s="122">
        <v>0.6571225122365999</v>
      </c>
      <c r="K9" s="122">
        <v>0.53855558853561181</v>
      </c>
      <c r="L9" s="122">
        <v>0.96361963734776035</v>
      </c>
      <c r="M9" s="122">
        <v>0.88978282767045791</v>
      </c>
      <c r="N9" s="122">
        <v>0.94252860142578476</v>
      </c>
      <c r="O9" s="122">
        <v>0.99591315784516277</v>
      </c>
      <c r="P9" s="122">
        <v>0.87064130904438863</v>
      </c>
      <c r="Q9" s="122">
        <v>0.63664645154425004</v>
      </c>
      <c r="R9" s="122">
        <v>0.43740454640961052</v>
      </c>
      <c r="S9" s="122">
        <v>0.61605643363710094</v>
      </c>
      <c r="T9" s="122">
        <v>0.58062484917203572</v>
      </c>
      <c r="U9" s="122">
        <v>0.39750441807828474</v>
      </c>
      <c r="V9" s="122">
        <v>0.38587303624074842</v>
      </c>
      <c r="W9" s="122">
        <v>0.34374615028733152</v>
      </c>
      <c r="DA9" s="130" t="s">
        <v>2081</v>
      </c>
    </row>
    <row r="10" spans="1:105" ht="12" customHeight="1" x14ac:dyDescent="0.25">
      <c r="A10" s="97" t="s">
        <v>143</v>
      </c>
      <c r="B10" s="98">
        <v>1.5093502841251663</v>
      </c>
      <c r="C10" s="98">
        <v>0.73115740180028832</v>
      </c>
      <c r="D10" s="98">
        <v>1.0535480408476861</v>
      </c>
      <c r="E10" s="98">
        <v>1.3312374643748868</v>
      </c>
      <c r="F10" s="98">
        <v>0.95613386981326343</v>
      </c>
      <c r="G10" s="98">
        <v>1.3270853705494534</v>
      </c>
      <c r="H10" s="98">
        <v>1.0690374647899548</v>
      </c>
      <c r="I10" s="98">
        <v>0.58027424939934291</v>
      </c>
      <c r="J10" s="98">
        <v>0.59651541926667362</v>
      </c>
      <c r="K10" s="98">
        <v>0.48193270897431162</v>
      </c>
      <c r="L10" s="98">
        <v>0.91403840000000047</v>
      </c>
      <c r="M10" s="98">
        <v>0.84957399999999972</v>
      </c>
      <c r="N10" s="98">
        <v>0.90913247534313135</v>
      </c>
      <c r="O10" s="98">
        <v>0.9651443999999999</v>
      </c>
      <c r="P10" s="98">
        <v>0.84431159999999972</v>
      </c>
      <c r="Q10" s="98">
        <v>0.61145039999999995</v>
      </c>
      <c r="R10" s="98">
        <v>0.41309839999999998</v>
      </c>
      <c r="S10" s="98">
        <v>0.59313320000000025</v>
      </c>
      <c r="T10" s="98">
        <v>0.56398760000000003</v>
      </c>
      <c r="U10" s="98">
        <v>0.38142280000000012</v>
      </c>
      <c r="V10" s="98">
        <v>0.37180880000000005</v>
      </c>
      <c r="W10" s="98">
        <v>0.33082280000000042</v>
      </c>
      <c r="DA10" s="63" t="s">
        <v>2082</v>
      </c>
    </row>
    <row r="11" spans="1:105" ht="12" customHeight="1" x14ac:dyDescent="0.25">
      <c r="A11" s="97" t="s">
        <v>124</v>
      </c>
      <c r="B11" s="98">
        <v>9.379778538530946E-2</v>
      </c>
      <c r="C11" s="98">
        <v>9.3715463411101207E-2</v>
      </c>
      <c r="D11" s="98">
        <v>9.0430933311778858E-2</v>
      </c>
      <c r="E11" s="98">
        <v>0.10332729363625438</v>
      </c>
      <c r="F11" s="98">
        <v>0.10086566537127765</v>
      </c>
      <c r="G11" s="98">
        <v>9.9407555937611233E-2</v>
      </c>
      <c r="H11" s="98">
        <v>8.5304842443279086E-2</v>
      </c>
      <c r="I11" s="98">
        <v>6.2110505729237903E-2</v>
      </c>
      <c r="J11" s="98">
        <v>6.0607092969926273E-2</v>
      </c>
      <c r="K11" s="98">
        <v>5.6622879561300153E-2</v>
      </c>
      <c r="L11" s="98">
        <v>4.9581237347759884E-2</v>
      </c>
      <c r="M11" s="98">
        <v>4.0208827670458205E-2</v>
      </c>
      <c r="N11" s="98">
        <v>3.3396126082653431E-2</v>
      </c>
      <c r="O11" s="98">
        <v>3.0768757845162892E-2</v>
      </c>
      <c r="P11" s="98">
        <v>2.6329709044388964E-2</v>
      </c>
      <c r="Q11" s="98">
        <v>2.5196051544250132E-2</v>
      </c>
      <c r="R11" s="98">
        <v>2.4306146409610548E-2</v>
      </c>
      <c r="S11" s="98">
        <v>2.2923233637100644E-2</v>
      </c>
      <c r="T11" s="98">
        <v>1.6637249172035646E-2</v>
      </c>
      <c r="U11" s="98">
        <v>1.6081618078284645E-2</v>
      </c>
      <c r="V11" s="98">
        <v>1.4064236240748353E-2</v>
      </c>
      <c r="W11" s="98">
        <v>1.2923350287331124E-2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0.76876628839852934</v>
      </c>
      <c r="C19" s="122">
        <v>0.89998368570757703</v>
      </c>
      <c r="D19" s="122">
        <v>0.80509680023278041</v>
      </c>
      <c r="E19" s="122">
        <v>1.0418310384592175</v>
      </c>
      <c r="F19" s="122">
        <v>0.96692469885161858</v>
      </c>
      <c r="G19" s="122">
        <v>0.9741767095120738</v>
      </c>
      <c r="H19" s="122">
        <v>0.83712909151782788</v>
      </c>
      <c r="I19" s="122">
        <v>0.69954604180646307</v>
      </c>
      <c r="J19" s="122">
        <v>0.61794515422443219</v>
      </c>
      <c r="K19" s="122">
        <v>0.66737339042883059</v>
      </c>
      <c r="L19" s="122">
        <v>0.61138718156043148</v>
      </c>
      <c r="M19" s="122">
        <v>0.52849924298390649</v>
      </c>
      <c r="N19" s="122">
        <v>0.46489760254035073</v>
      </c>
      <c r="O19" s="122">
        <v>0.43315455827625055</v>
      </c>
      <c r="P19" s="122">
        <v>0.37019241065853598</v>
      </c>
      <c r="Q19" s="122">
        <v>0.33550637300768971</v>
      </c>
      <c r="R19" s="122">
        <v>0.31885527900296973</v>
      </c>
      <c r="S19" s="122">
        <v>0.30181393087720942</v>
      </c>
      <c r="T19" s="122">
        <v>0.24975462411250224</v>
      </c>
      <c r="U19" s="122">
        <v>0.24000975385577444</v>
      </c>
      <c r="V19" s="122">
        <v>0.2023084474981163</v>
      </c>
      <c r="W19" s="122">
        <v>0.1690337762644068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0.76876628839852934</v>
      </c>
      <c r="C21" s="98">
        <v>0.89998368570757703</v>
      </c>
      <c r="D21" s="98">
        <v>0.80509680023278041</v>
      </c>
      <c r="E21" s="98">
        <v>1.0418310384592175</v>
      </c>
      <c r="F21" s="98">
        <v>0.96692469885161858</v>
      </c>
      <c r="G21" s="98">
        <v>0.9741767095120738</v>
      </c>
      <c r="H21" s="98">
        <v>0.83712909151782788</v>
      </c>
      <c r="I21" s="98">
        <v>0.69954604180646307</v>
      </c>
      <c r="J21" s="98">
        <v>0.61794515422443219</v>
      </c>
      <c r="K21" s="98">
        <v>0.66737339042883059</v>
      </c>
      <c r="L21" s="98">
        <v>0.61138718156043148</v>
      </c>
      <c r="M21" s="98">
        <v>0.52849924298390649</v>
      </c>
      <c r="N21" s="98">
        <v>0.46489760254035073</v>
      </c>
      <c r="O21" s="98">
        <v>0.43315455827625055</v>
      </c>
      <c r="P21" s="98">
        <v>0.37019241065853598</v>
      </c>
      <c r="Q21" s="98">
        <v>0.33550637300768971</v>
      </c>
      <c r="R21" s="98">
        <v>0.31885527900296973</v>
      </c>
      <c r="S21" s="98">
        <v>0.30181393087720942</v>
      </c>
      <c r="T21" s="98">
        <v>0.24975462411250224</v>
      </c>
      <c r="U21" s="98">
        <v>0.24000975385577444</v>
      </c>
      <c r="V21" s="98">
        <v>0.2023084474981163</v>
      </c>
      <c r="W21" s="98">
        <v>0.1690337762644068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40.870545360713599</v>
      </c>
      <c r="C24" s="117">
        <f t="shared" si="7"/>
        <v>16.364932642670833</v>
      </c>
      <c r="D24" s="117">
        <f t="shared" si="7"/>
        <v>30.073293256078109</v>
      </c>
      <c r="E24" s="117">
        <f t="shared" si="7"/>
        <v>5.0391000300252857</v>
      </c>
      <c r="F24" s="117">
        <f t="shared" si="7"/>
        <v>19.071300640768456</v>
      </c>
      <c r="G24" s="117">
        <f t="shared" si="7"/>
        <v>20.056752850562312</v>
      </c>
      <c r="H24" s="117">
        <f t="shared" si="7"/>
        <v>27.04480006491724</v>
      </c>
      <c r="I24" s="117">
        <f t="shared" si="7"/>
        <v>9.8674542842766542</v>
      </c>
      <c r="J24" s="117">
        <f t="shared" si="7"/>
        <v>39.060127609190459</v>
      </c>
      <c r="K24" s="117">
        <f t="shared" si="7"/>
        <v>21.424205208860322</v>
      </c>
      <c r="L24" s="117">
        <f t="shared" si="7"/>
        <v>21.197813304145807</v>
      </c>
      <c r="M24" s="117">
        <f t="shared" si="7"/>
        <v>17.24456854647925</v>
      </c>
      <c r="N24" s="117">
        <f t="shared" si="7"/>
        <v>16.295118910426361</v>
      </c>
      <c r="O24" s="117">
        <f t="shared" si="7"/>
        <v>14.494192825506342</v>
      </c>
      <c r="P24" s="117">
        <f t="shared" si="7"/>
        <v>10.98585406539522</v>
      </c>
      <c r="Q24" s="117">
        <f t="shared" si="7"/>
        <v>15.443945748484277</v>
      </c>
      <c r="R24" s="117">
        <f t="shared" ref="R24:V24" si="8">R25+R28+R30+R39</f>
        <v>14.534338350791618</v>
      </c>
      <c r="S24" s="117">
        <f t="shared" si="8"/>
        <v>12.934514158763193</v>
      </c>
      <c r="T24" s="117">
        <f t="shared" si="8"/>
        <v>11.102476233903289</v>
      </c>
      <c r="U24" s="117">
        <f t="shared" si="8"/>
        <v>11.648357711934144</v>
      </c>
      <c r="V24" s="117">
        <f t="shared" si="8"/>
        <v>11.450191713454709</v>
      </c>
      <c r="W24" s="117">
        <f t="shared" ref="W24" si="9">W25+W28+W30+W39</f>
        <v>12.226239063129796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39.704120592022647</v>
      </c>
      <c r="C25" s="122">
        <f t="shared" si="10"/>
        <v>15.358076671362012</v>
      </c>
      <c r="D25" s="122">
        <f t="shared" si="10"/>
        <v>29.339587349082596</v>
      </c>
      <c r="E25" s="122">
        <f t="shared" si="10"/>
        <v>4.3732218450330054</v>
      </c>
      <c r="F25" s="122">
        <f t="shared" si="10"/>
        <v>18.469556481979112</v>
      </c>
      <c r="G25" s="122">
        <f t="shared" si="10"/>
        <v>19.354653040260683</v>
      </c>
      <c r="H25" s="122">
        <f t="shared" si="10"/>
        <v>26.177185698948076</v>
      </c>
      <c r="I25" s="122">
        <f t="shared" si="10"/>
        <v>8.87113010987464</v>
      </c>
      <c r="J25" s="122">
        <f t="shared" si="10"/>
        <v>37.994547476140568</v>
      </c>
      <c r="K25" s="122">
        <f t="shared" si="10"/>
        <v>20.169353361660441</v>
      </c>
      <c r="L25" s="122">
        <f t="shared" si="10"/>
        <v>20.134354994999974</v>
      </c>
      <c r="M25" s="122">
        <f t="shared" si="10"/>
        <v>16.435906244999948</v>
      </c>
      <c r="N25" s="122">
        <f t="shared" si="10"/>
        <v>15.616330001999989</v>
      </c>
      <c r="O25" s="122">
        <f t="shared" si="10"/>
        <v>13.888414746000004</v>
      </c>
      <c r="P25" s="122">
        <f t="shared" si="10"/>
        <v>10.468089341999994</v>
      </c>
      <c r="Q25" s="122">
        <f t="shared" si="10"/>
        <v>14.91806287800001</v>
      </c>
      <c r="R25" s="122">
        <f t="shared" ref="R25:V25" si="11">SUM(R26:R27)</f>
        <v>14.012682624</v>
      </c>
      <c r="S25" s="122">
        <f t="shared" si="11"/>
        <v>12.465365246999996</v>
      </c>
      <c r="T25" s="122">
        <f t="shared" si="11"/>
        <v>10.689996266999952</v>
      </c>
      <c r="U25" s="122">
        <f t="shared" si="11"/>
        <v>11.219727707999965</v>
      </c>
      <c r="V25" s="122">
        <f t="shared" si="11"/>
        <v>11.054037203999997</v>
      </c>
      <c r="W25" s="122">
        <f t="shared" ref="W25" si="12">SUM(W26:W27)</f>
        <v>11.832077240999995</v>
      </c>
      <c r="DA25" s="130" t="s">
        <v>2096</v>
      </c>
    </row>
    <row r="26" spans="1:105" ht="12" customHeight="1" x14ac:dyDescent="0.25">
      <c r="A26" s="97" t="s">
        <v>74</v>
      </c>
      <c r="B26" s="98">
        <v>39.704120592022647</v>
      </c>
      <c r="C26" s="98">
        <v>15.358076671362012</v>
      </c>
      <c r="D26" s="98">
        <v>29.339587349082596</v>
      </c>
      <c r="E26" s="98">
        <v>4.3732218450330054</v>
      </c>
      <c r="F26" s="98">
        <v>18.469556481979112</v>
      </c>
      <c r="G26" s="98">
        <v>19.354653040260683</v>
      </c>
      <c r="H26" s="98">
        <v>26.177185698948076</v>
      </c>
      <c r="I26" s="98">
        <v>8.87113010987464</v>
      </c>
      <c r="J26" s="98">
        <v>37.994547476140568</v>
      </c>
      <c r="K26" s="98">
        <v>20.169353361660441</v>
      </c>
      <c r="L26" s="98">
        <v>20.134354994999974</v>
      </c>
      <c r="M26" s="98">
        <v>16.435906244999948</v>
      </c>
      <c r="N26" s="98">
        <v>15.616330001999989</v>
      </c>
      <c r="O26" s="98">
        <v>13.888414746000004</v>
      </c>
      <c r="P26" s="98">
        <v>10.468089341999994</v>
      </c>
      <c r="Q26" s="98">
        <v>14.91806287800001</v>
      </c>
      <c r="R26" s="98">
        <v>14.012682624</v>
      </c>
      <c r="S26" s="98">
        <v>12.465365246999996</v>
      </c>
      <c r="T26" s="98">
        <v>10.689996266999952</v>
      </c>
      <c r="U26" s="98">
        <v>11.219727707999965</v>
      </c>
      <c r="V26" s="98">
        <v>11.054037203999997</v>
      </c>
      <c r="W26" s="98">
        <v>11.832077240999995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0.16526276472649762</v>
      </c>
      <c r="C30" s="122">
        <v>0.12882777570248585</v>
      </c>
      <c r="D30" s="122">
        <v>0.10317790666876984</v>
      </c>
      <c r="E30" s="122">
        <v>8.6672830453845273E-2</v>
      </c>
      <c r="F30" s="122">
        <v>8.1917866071995207E-2</v>
      </c>
      <c r="G30" s="122">
        <v>8.71779050531169E-2</v>
      </c>
      <c r="H30" s="122">
        <v>0.10390039544692632</v>
      </c>
      <c r="I30" s="122">
        <v>0.10697327443745076</v>
      </c>
      <c r="J30" s="122">
        <v>0.12168478718804618</v>
      </c>
      <c r="K30" s="122">
        <v>0.13255664988178231</v>
      </c>
      <c r="L30" s="122">
        <v>0.1136128376787823</v>
      </c>
      <c r="M30" s="122">
        <v>8.5809433895263493E-2</v>
      </c>
      <c r="N30" s="122">
        <v>6.8507510965647181E-2</v>
      </c>
      <c r="O30" s="122">
        <v>5.8339153697872959E-2</v>
      </c>
      <c r="P30" s="122">
        <v>4.9253195344782716E-2</v>
      </c>
      <c r="Q30" s="122">
        <v>4.9918706886718366E-2</v>
      </c>
      <c r="R30" s="122">
        <v>5.051056296177061E-2</v>
      </c>
      <c r="S30" s="122">
        <v>4.471240710552294E-2</v>
      </c>
      <c r="T30" s="122">
        <v>4.03625338558702E-2</v>
      </c>
      <c r="U30" s="122">
        <v>4.2153916571680314E-2</v>
      </c>
      <c r="V30" s="122">
        <v>3.5530401107441836E-2</v>
      </c>
      <c r="W30" s="122">
        <v>3.3692160703363547E-2</v>
      </c>
      <c r="DA30" s="130" t="s">
        <v>2101</v>
      </c>
    </row>
    <row r="31" spans="1:105" ht="12" customHeight="1" x14ac:dyDescent="0.25">
      <c r="A31" s="97" t="s">
        <v>141</v>
      </c>
      <c r="B31" s="98">
        <v>0.16526276472649762</v>
      </c>
      <c r="C31" s="98">
        <v>0.12882777570248585</v>
      </c>
      <c r="D31" s="98">
        <v>0.10317790666876984</v>
      </c>
      <c r="E31" s="98">
        <v>8.6672830453845273E-2</v>
      </c>
      <c r="F31" s="98">
        <v>8.1917866071995207E-2</v>
      </c>
      <c r="G31" s="98">
        <v>8.71779050531169E-2</v>
      </c>
      <c r="H31" s="98">
        <v>0.10390039544692632</v>
      </c>
      <c r="I31" s="98">
        <v>0.10697327443745076</v>
      </c>
      <c r="J31" s="98">
        <v>0.12168478718804618</v>
      </c>
      <c r="K31" s="98">
        <v>0.13255664988178231</v>
      </c>
      <c r="L31" s="98">
        <v>0.1136128376787823</v>
      </c>
      <c r="M31" s="98">
        <v>8.5809433895263493E-2</v>
      </c>
      <c r="N31" s="98">
        <v>6.8507510965647181E-2</v>
      </c>
      <c r="O31" s="98">
        <v>5.8339153697872959E-2</v>
      </c>
      <c r="P31" s="98">
        <v>4.9253195344782716E-2</v>
      </c>
      <c r="Q31" s="98">
        <v>4.9918706886718366E-2</v>
      </c>
      <c r="R31" s="98">
        <v>5.051056296177061E-2</v>
      </c>
      <c r="S31" s="98">
        <v>4.471240710552294E-2</v>
      </c>
      <c r="T31" s="98">
        <v>4.03625338558702E-2</v>
      </c>
      <c r="U31" s="98">
        <v>4.2153916571680314E-2</v>
      </c>
      <c r="V31" s="98">
        <v>3.5530401107441836E-2</v>
      </c>
      <c r="W31" s="98">
        <v>3.3692160703363547E-2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1.0011620039644507</v>
      </c>
      <c r="C39" s="122">
        <v>0.87802819560633594</v>
      </c>
      <c r="D39" s="122">
        <v>0.63052800032674372</v>
      </c>
      <c r="E39" s="122">
        <v>0.57920535453843525</v>
      </c>
      <c r="F39" s="122">
        <v>0.51982629271735148</v>
      </c>
      <c r="G39" s="122">
        <v>0.61492190524851009</v>
      </c>
      <c r="H39" s="122">
        <v>0.76371397052223522</v>
      </c>
      <c r="I39" s="122">
        <v>0.8893508999645634</v>
      </c>
      <c r="J39" s="122">
        <v>0.94389534586185042</v>
      </c>
      <c r="K39" s="122">
        <v>1.1222951973180999</v>
      </c>
      <c r="L39" s="122">
        <v>0.94984547146705045</v>
      </c>
      <c r="M39" s="122">
        <v>0.72285286758403622</v>
      </c>
      <c r="N39" s="122">
        <v>0.61028139746072352</v>
      </c>
      <c r="O39" s="122">
        <v>0.54743892580846543</v>
      </c>
      <c r="P39" s="122">
        <v>0.46851152805044444</v>
      </c>
      <c r="Q39" s="122">
        <v>0.47596416359754956</v>
      </c>
      <c r="R39" s="122">
        <v>0.47114516382984695</v>
      </c>
      <c r="S39" s="122">
        <v>0.4244365046576743</v>
      </c>
      <c r="T39" s="122">
        <v>0.37211743304746664</v>
      </c>
      <c r="U39" s="122">
        <v>0.38647608736249878</v>
      </c>
      <c r="V39" s="122">
        <v>0.36062410834727071</v>
      </c>
      <c r="W39" s="122">
        <v>0.36046966142643705</v>
      </c>
      <c r="DA39" s="130" t="s">
        <v>2110</v>
      </c>
    </row>
    <row r="40" spans="1:105" ht="12" customHeight="1" x14ac:dyDescent="0.25">
      <c r="A40" s="97" t="s">
        <v>50</v>
      </c>
      <c r="B40" s="98">
        <v>1.0011620039644507</v>
      </c>
      <c r="C40" s="98">
        <v>0.87802819560633594</v>
      </c>
      <c r="D40" s="98">
        <v>0.63052800032674372</v>
      </c>
      <c r="E40" s="98">
        <v>0.57920535453843525</v>
      </c>
      <c r="F40" s="98">
        <v>0.51982629271735148</v>
      </c>
      <c r="G40" s="98">
        <v>0.61492190524851009</v>
      </c>
      <c r="H40" s="98">
        <v>0.76371397052223522</v>
      </c>
      <c r="I40" s="98">
        <v>0.8893508999645634</v>
      </c>
      <c r="J40" s="98">
        <v>0.94389534586185042</v>
      </c>
      <c r="K40" s="98">
        <v>1.1222951973180999</v>
      </c>
      <c r="L40" s="98">
        <v>0.94984547146705045</v>
      </c>
      <c r="M40" s="98">
        <v>0.72285286758403622</v>
      </c>
      <c r="N40" s="98">
        <v>0.61028139746072352</v>
      </c>
      <c r="O40" s="98">
        <v>0.54743892580846543</v>
      </c>
      <c r="P40" s="98">
        <v>0.46851152805044444</v>
      </c>
      <c r="Q40" s="98">
        <v>0.47596416359754956</v>
      </c>
      <c r="R40" s="98">
        <v>0.47114516382984695</v>
      </c>
      <c r="S40" s="98">
        <v>0.4244365046576743</v>
      </c>
      <c r="T40" s="98">
        <v>0.37211743304746664</v>
      </c>
      <c r="U40" s="98">
        <v>0.38647608736249878</v>
      </c>
      <c r="V40" s="98">
        <v>0.36062410834727071</v>
      </c>
      <c r="W40" s="98">
        <v>0.36046966142643705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781.81799896567793</v>
      </c>
      <c r="C43" s="117">
        <f t="shared" si="14"/>
        <v>850.50301395514646</v>
      </c>
      <c r="D43" s="117">
        <f t="shared" si="14"/>
        <v>958.91319558618022</v>
      </c>
      <c r="E43" s="117">
        <f t="shared" si="14"/>
        <v>976.47259964557622</v>
      </c>
      <c r="F43" s="117">
        <f t="shared" si="14"/>
        <v>959.55530623770562</v>
      </c>
      <c r="G43" s="117">
        <f t="shared" si="14"/>
        <v>875.9515355574697</v>
      </c>
      <c r="H43" s="117">
        <f t="shared" si="14"/>
        <v>748.16985303560182</v>
      </c>
      <c r="I43" s="117">
        <f t="shared" si="14"/>
        <v>611.86032649532353</v>
      </c>
      <c r="J43" s="117">
        <f t="shared" si="14"/>
        <v>514.13304718323411</v>
      </c>
      <c r="K43" s="117">
        <f t="shared" si="14"/>
        <v>520.34868845347887</v>
      </c>
      <c r="L43" s="117">
        <f t="shared" si="14"/>
        <v>492.59277364242865</v>
      </c>
      <c r="M43" s="117">
        <f t="shared" si="14"/>
        <v>438.18109873036303</v>
      </c>
      <c r="N43" s="117">
        <f t="shared" si="14"/>
        <v>349.84947595721474</v>
      </c>
      <c r="O43" s="117">
        <f t="shared" si="14"/>
        <v>299.74715499385366</v>
      </c>
      <c r="P43" s="117">
        <f t="shared" si="14"/>
        <v>238.37091893443764</v>
      </c>
      <c r="Q43" s="117">
        <f t="shared" si="14"/>
        <v>289.11010025612416</v>
      </c>
      <c r="R43" s="117">
        <f t="shared" ref="R43:V43" si="15">R44+R47+R49+R58</f>
        <v>280.01970925948325</v>
      </c>
      <c r="S43" s="117">
        <f t="shared" si="15"/>
        <v>275.21721044512287</v>
      </c>
      <c r="T43" s="117">
        <f t="shared" si="15"/>
        <v>229.43562734243721</v>
      </c>
      <c r="U43" s="117">
        <f t="shared" si="15"/>
        <v>166.10826617809357</v>
      </c>
      <c r="V43" s="117">
        <f t="shared" si="15"/>
        <v>188.75558505035767</v>
      </c>
      <c r="W43" s="117">
        <f t="shared" ref="W43" si="16">W44+W47+W49+W58</f>
        <v>137.93256945133703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717.49400265025395</v>
      </c>
      <c r="C44" s="122">
        <f t="shared" si="17"/>
        <v>780.65639329809426</v>
      </c>
      <c r="D44" s="122">
        <f t="shared" si="17"/>
        <v>884.26168763585531</v>
      </c>
      <c r="E44" s="122">
        <f t="shared" si="17"/>
        <v>898.98263328866187</v>
      </c>
      <c r="F44" s="122">
        <f t="shared" si="17"/>
        <v>884.0734000036565</v>
      </c>
      <c r="G44" s="122">
        <f t="shared" si="17"/>
        <v>807.86515672930216</v>
      </c>
      <c r="H44" s="122">
        <f t="shared" si="17"/>
        <v>684.78357370573713</v>
      </c>
      <c r="I44" s="122">
        <f t="shared" si="17"/>
        <v>554.87094180119595</v>
      </c>
      <c r="J44" s="122">
        <f t="shared" si="17"/>
        <v>466.72823448607039</v>
      </c>
      <c r="K44" s="122">
        <f t="shared" si="17"/>
        <v>471.25106962420978</v>
      </c>
      <c r="L44" s="122">
        <f t="shared" si="17"/>
        <v>449.58827472949912</v>
      </c>
      <c r="M44" s="122">
        <f t="shared" si="17"/>
        <v>406.03833393681759</v>
      </c>
      <c r="N44" s="122">
        <f t="shared" si="17"/>
        <v>320.35625991140165</v>
      </c>
      <c r="O44" s="122">
        <f t="shared" si="17"/>
        <v>272.60061563617802</v>
      </c>
      <c r="P44" s="122">
        <f t="shared" si="17"/>
        <v>214.66098396492927</v>
      </c>
      <c r="Q44" s="122">
        <f t="shared" si="17"/>
        <v>267.44780449553451</v>
      </c>
      <c r="R44" s="122">
        <f t="shared" ref="R44:V44" si="18">SUM(R45:R46)</f>
        <v>260.71064785862211</v>
      </c>
      <c r="S44" s="122">
        <f t="shared" si="18"/>
        <v>254.00026885561681</v>
      </c>
      <c r="T44" s="122">
        <f t="shared" si="18"/>
        <v>210.33956345999974</v>
      </c>
      <c r="U44" s="122">
        <f t="shared" si="18"/>
        <v>152.57624226000001</v>
      </c>
      <c r="V44" s="122">
        <f t="shared" si="18"/>
        <v>176.83281798000002</v>
      </c>
      <c r="W44" s="122">
        <f t="shared" ref="W44" si="19">SUM(W45:W46)</f>
        <v>127.08644988000002</v>
      </c>
      <c r="DA44" s="130" t="s">
        <v>2114</v>
      </c>
    </row>
    <row r="45" spans="1:105" ht="12" customHeight="1" x14ac:dyDescent="0.25">
      <c r="A45" s="97" t="s">
        <v>216</v>
      </c>
      <c r="B45" s="98">
        <v>717.49400265025395</v>
      </c>
      <c r="C45" s="98">
        <v>780.65639329809426</v>
      </c>
      <c r="D45" s="98">
        <v>884.26168763585531</v>
      </c>
      <c r="E45" s="98">
        <v>898.98263328866187</v>
      </c>
      <c r="F45" s="98">
        <v>884.0734000036565</v>
      </c>
      <c r="G45" s="98">
        <v>807.86515672930216</v>
      </c>
      <c r="H45" s="98">
        <v>684.78357370573713</v>
      </c>
      <c r="I45" s="98">
        <v>554.87094180119595</v>
      </c>
      <c r="J45" s="98">
        <v>466.72823448607039</v>
      </c>
      <c r="K45" s="98">
        <v>471.25106962420978</v>
      </c>
      <c r="L45" s="98">
        <v>449.58827472949912</v>
      </c>
      <c r="M45" s="98">
        <v>406.03833393681759</v>
      </c>
      <c r="N45" s="98">
        <v>320.35625991140165</v>
      </c>
      <c r="O45" s="98">
        <v>272.60061563617802</v>
      </c>
      <c r="P45" s="98">
        <v>214.66098396492927</v>
      </c>
      <c r="Q45" s="98">
        <v>267.44780449553451</v>
      </c>
      <c r="R45" s="98">
        <v>260.71064785862211</v>
      </c>
      <c r="S45" s="98">
        <v>254.00026885561681</v>
      </c>
      <c r="T45" s="98">
        <v>210.33956345999974</v>
      </c>
      <c r="U45" s="98">
        <v>152.57624226000001</v>
      </c>
      <c r="V45" s="98">
        <v>176.83281798000002</v>
      </c>
      <c r="W45" s="98">
        <v>127.08644988000002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44.914381829745956</v>
      </c>
      <c r="C49" s="122">
        <v>44.938588181905999</v>
      </c>
      <c r="D49" s="122">
        <v>51.609765364144728</v>
      </c>
      <c r="E49" s="122">
        <v>49.623800631338312</v>
      </c>
      <c r="F49" s="122">
        <v>49.912052236343591</v>
      </c>
      <c r="G49" s="122">
        <v>44.147873230698238</v>
      </c>
      <c r="H49" s="122">
        <v>41.451878654263119</v>
      </c>
      <c r="I49" s="122">
        <v>36.641794078803848</v>
      </c>
      <c r="J49" s="122">
        <v>29.953631513929533</v>
      </c>
      <c r="K49" s="122">
        <v>30.908099535789777</v>
      </c>
      <c r="L49" s="122">
        <v>27.877704230500655</v>
      </c>
      <c r="M49" s="122">
        <v>19.803398783181997</v>
      </c>
      <c r="N49" s="122">
        <v>19.402821088598262</v>
      </c>
      <c r="O49" s="122">
        <v>18.293136363821983</v>
      </c>
      <c r="P49" s="122">
        <v>16.18081451507053</v>
      </c>
      <c r="Q49" s="122">
        <v>14.069120024465404</v>
      </c>
      <c r="R49" s="122">
        <v>11.387361221377883</v>
      </c>
      <c r="S49" s="122">
        <v>14.009958584383254</v>
      </c>
      <c r="T49" s="122">
        <v>13.096211699999992</v>
      </c>
      <c r="U49" s="122">
        <v>8.1962751000000047</v>
      </c>
      <c r="V49" s="122">
        <v>7.3590933000000067</v>
      </c>
      <c r="W49" s="122">
        <v>6.7851888000000038</v>
      </c>
      <c r="DA49" s="130" t="s">
        <v>2119</v>
      </c>
    </row>
    <row r="50" spans="1:105" ht="12" customHeight="1" x14ac:dyDescent="0.25">
      <c r="A50" s="97" t="s">
        <v>138</v>
      </c>
      <c r="B50" s="98">
        <v>44.912451845104911</v>
      </c>
      <c r="C50" s="98">
        <v>44.936486780220335</v>
      </c>
      <c r="D50" s="98">
        <v>51.606851748181079</v>
      </c>
      <c r="E50" s="98">
        <v>49.620236151891874</v>
      </c>
      <c r="F50" s="98">
        <v>49.907906687673488</v>
      </c>
      <c r="G50" s="98">
        <v>44.143954943400487</v>
      </c>
      <c r="H50" s="98">
        <v>41.448017313260671</v>
      </c>
      <c r="I50" s="98">
        <v>36.637538985615734</v>
      </c>
      <c r="J50" s="98">
        <v>29.949930769164322</v>
      </c>
      <c r="K50" s="98">
        <v>30.902778049973719</v>
      </c>
      <c r="L50" s="98">
        <v>27.872440930902567</v>
      </c>
      <c r="M50" s="98">
        <v>19.799315348129603</v>
      </c>
      <c r="N50" s="98">
        <v>19.39764645227018</v>
      </c>
      <c r="O50" s="98">
        <v>18.287419839453101</v>
      </c>
      <c r="P50" s="98">
        <v>16.174795595835491</v>
      </c>
      <c r="Q50" s="98">
        <v>14.063088384595146</v>
      </c>
      <c r="R50" s="98">
        <v>11.3825181832333</v>
      </c>
      <c r="S50" s="98">
        <v>14.002802517026202</v>
      </c>
      <c r="T50" s="98">
        <v>13.088668105624205</v>
      </c>
      <c r="U50" s="98">
        <v>8.1908235977572339</v>
      </c>
      <c r="V50" s="98">
        <v>7.3543597744457916</v>
      </c>
      <c r="W50" s="98">
        <v>6.7797611375853188</v>
      </c>
      <c r="DA50" s="63" t="s">
        <v>2120</v>
      </c>
    </row>
    <row r="51" spans="1:105" ht="12" customHeight="1" x14ac:dyDescent="0.25">
      <c r="A51" s="97" t="s">
        <v>137</v>
      </c>
      <c r="B51" s="98">
        <v>1.9299846410450593E-3</v>
      </c>
      <c r="C51" s="98">
        <v>2.1014016856616179E-3</v>
      </c>
      <c r="D51" s="98">
        <v>2.9136159636499411E-3</v>
      </c>
      <c r="E51" s="98">
        <v>3.5644794464409946E-3</v>
      </c>
      <c r="F51" s="98">
        <v>4.1455486701015226E-3</v>
      </c>
      <c r="G51" s="98">
        <v>3.9182872977473887E-3</v>
      </c>
      <c r="H51" s="98">
        <v>3.8613410024505501E-3</v>
      </c>
      <c r="I51" s="98">
        <v>4.2550931881124984E-3</v>
      </c>
      <c r="J51" s="98">
        <v>3.7007447652100214E-3</v>
      </c>
      <c r="K51" s="98">
        <v>5.3214858160563396E-3</v>
      </c>
      <c r="L51" s="98">
        <v>5.2632995980866383E-3</v>
      </c>
      <c r="M51" s="98">
        <v>4.0834350523930377E-3</v>
      </c>
      <c r="N51" s="98">
        <v>5.1746363280802676E-3</v>
      </c>
      <c r="O51" s="98">
        <v>5.7165243688808223E-3</v>
      </c>
      <c r="P51" s="98">
        <v>6.0189192350376319E-3</v>
      </c>
      <c r="Q51" s="98">
        <v>6.0316398702580628E-3</v>
      </c>
      <c r="R51" s="98">
        <v>4.8430381445840115E-3</v>
      </c>
      <c r="S51" s="98">
        <v>7.1560673570520107E-3</v>
      </c>
      <c r="T51" s="98">
        <v>7.5435943757886361E-3</v>
      </c>
      <c r="U51" s="98">
        <v>5.4515022427715099E-3</v>
      </c>
      <c r="V51" s="98">
        <v>4.7335255542153114E-3</v>
      </c>
      <c r="W51" s="98">
        <v>5.4276624146853405E-3</v>
      </c>
      <c r="DA51" s="63" t="s">
        <v>2121</v>
      </c>
    </row>
    <row r="52" spans="1:105" ht="12" customHeight="1" x14ac:dyDescent="0.25">
      <c r="A52" s="100" t="s">
        <v>216</v>
      </c>
      <c r="B52" s="101">
        <v>1.9299846410450593E-3</v>
      </c>
      <c r="C52" s="101">
        <v>2.1014016856616179E-3</v>
      </c>
      <c r="D52" s="101">
        <v>2.9136159636499411E-3</v>
      </c>
      <c r="E52" s="101">
        <v>3.5644794464409946E-3</v>
      </c>
      <c r="F52" s="101">
        <v>4.1455486701015226E-3</v>
      </c>
      <c r="G52" s="101">
        <v>3.9182872977473887E-3</v>
      </c>
      <c r="H52" s="101">
        <v>3.8613410024505501E-3</v>
      </c>
      <c r="I52" s="101">
        <v>4.2550931881124984E-3</v>
      </c>
      <c r="J52" s="101">
        <v>3.7007447652100214E-3</v>
      </c>
      <c r="K52" s="101">
        <v>5.3214858160563396E-3</v>
      </c>
      <c r="L52" s="101">
        <v>5.2632995980866383E-3</v>
      </c>
      <c r="M52" s="101">
        <v>4.0834350523930377E-3</v>
      </c>
      <c r="N52" s="101">
        <v>5.1746363280802676E-3</v>
      </c>
      <c r="O52" s="101">
        <v>5.7165243688808223E-3</v>
      </c>
      <c r="P52" s="101">
        <v>6.0189192350376319E-3</v>
      </c>
      <c r="Q52" s="101">
        <v>6.0316398702580628E-3</v>
      </c>
      <c r="R52" s="101">
        <v>4.8430381445840115E-3</v>
      </c>
      <c r="S52" s="101">
        <v>7.1560673570520107E-3</v>
      </c>
      <c r="T52" s="101">
        <v>7.5435943757886361E-3</v>
      </c>
      <c r="U52" s="101">
        <v>5.4515022427715099E-3</v>
      </c>
      <c r="V52" s="101">
        <v>4.7335255542153114E-3</v>
      </c>
      <c r="W52" s="101">
        <v>5.4276624146853405E-3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19.409614485678041</v>
      </c>
      <c r="C58" s="122">
        <v>24.908032475146225</v>
      </c>
      <c r="D58" s="122">
        <v>23.04174258618017</v>
      </c>
      <c r="E58" s="122">
        <v>27.86616572557601</v>
      </c>
      <c r="F58" s="122">
        <v>25.569853997705557</v>
      </c>
      <c r="G58" s="122">
        <v>23.938505597469369</v>
      </c>
      <c r="H58" s="122">
        <v>21.934400675601498</v>
      </c>
      <c r="I58" s="122">
        <v>20.347590615323721</v>
      </c>
      <c r="J58" s="122">
        <v>17.451181183234251</v>
      </c>
      <c r="K58" s="122">
        <v>18.189519293479261</v>
      </c>
      <c r="L58" s="122">
        <v>15.126794682428875</v>
      </c>
      <c r="M58" s="122">
        <v>12.339366010363475</v>
      </c>
      <c r="N58" s="122">
        <v>10.090394957214833</v>
      </c>
      <c r="O58" s="122">
        <v>8.8534029938536509</v>
      </c>
      <c r="P58" s="122">
        <v>7.5291204544378383</v>
      </c>
      <c r="Q58" s="122">
        <v>7.593175736124258</v>
      </c>
      <c r="R58" s="122">
        <v>7.9217001794832447</v>
      </c>
      <c r="S58" s="122">
        <v>7.206983005122841</v>
      </c>
      <c r="T58" s="122">
        <v>5.9998521824374906</v>
      </c>
      <c r="U58" s="122">
        <v>5.3357488180935437</v>
      </c>
      <c r="V58" s="122">
        <v>4.5636737703576298</v>
      </c>
      <c r="W58" s="122">
        <v>4.0609307713370075</v>
      </c>
      <c r="DA58" s="130" t="s">
        <v>2128</v>
      </c>
    </row>
    <row r="59" spans="1:105" ht="12" customHeight="1" x14ac:dyDescent="0.25">
      <c r="A59" s="97" t="s">
        <v>50</v>
      </c>
      <c r="B59" s="98">
        <v>19.409614485678041</v>
      </c>
      <c r="C59" s="98">
        <v>24.908032475146225</v>
      </c>
      <c r="D59" s="98">
        <v>23.04174258618017</v>
      </c>
      <c r="E59" s="98">
        <v>27.86616572557601</v>
      </c>
      <c r="F59" s="98">
        <v>25.569853997705557</v>
      </c>
      <c r="G59" s="98">
        <v>23.938505597469369</v>
      </c>
      <c r="H59" s="98">
        <v>21.934400675601498</v>
      </c>
      <c r="I59" s="98">
        <v>20.347590615323721</v>
      </c>
      <c r="J59" s="98">
        <v>17.451181183234251</v>
      </c>
      <c r="K59" s="98">
        <v>18.189519293479261</v>
      </c>
      <c r="L59" s="98">
        <v>15.126794682428875</v>
      </c>
      <c r="M59" s="98">
        <v>12.339366010363475</v>
      </c>
      <c r="N59" s="98">
        <v>10.090394957214833</v>
      </c>
      <c r="O59" s="98">
        <v>8.8534029938536509</v>
      </c>
      <c r="P59" s="98">
        <v>7.5291204544378383</v>
      </c>
      <c r="Q59" s="98">
        <v>7.593175736124258</v>
      </c>
      <c r="R59" s="98">
        <v>7.9217001794832447</v>
      </c>
      <c r="S59" s="98">
        <v>7.206983005122841</v>
      </c>
      <c r="T59" s="98">
        <v>5.9998521824374906</v>
      </c>
      <c r="U59" s="98">
        <v>5.3357488180935437</v>
      </c>
      <c r="V59" s="98">
        <v>4.5636737703576298</v>
      </c>
      <c r="W59" s="98">
        <v>4.0609307713370075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961.26831000000004</v>
      </c>
      <c r="C62" s="117">
        <f t="shared" si="21"/>
        <v>1085.77665</v>
      </c>
      <c r="D62" s="117">
        <f t="shared" si="21"/>
        <v>1063.43631</v>
      </c>
      <c r="E62" s="117">
        <f t="shared" si="21"/>
        <v>1225.3977000000002</v>
      </c>
      <c r="F62" s="117">
        <f t="shared" si="21"/>
        <v>1217.2458600000002</v>
      </c>
      <c r="G62" s="117">
        <f t="shared" si="21"/>
        <v>1331.2204588800003</v>
      </c>
      <c r="H62" s="117">
        <f t="shared" si="21"/>
        <v>1262.3728500000002</v>
      </c>
      <c r="I62" s="117">
        <f t="shared" si="21"/>
        <v>1203.7315500000002</v>
      </c>
      <c r="J62" s="117">
        <f t="shared" si="21"/>
        <v>1294.6756499999997</v>
      </c>
      <c r="K62" s="117">
        <f t="shared" si="21"/>
        <v>1339.8831000000002</v>
      </c>
      <c r="L62" s="117">
        <f t="shared" si="21"/>
        <v>1403.4311100000004</v>
      </c>
      <c r="M62" s="117">
        <f t="shared" si="21"/>
        <v>1282.1525099999999</v>
      </c>
      <c r="N62" s="117">
        <f t="shared" si="21"/>
        <v>1204.8525899999997</v>
      </c>
      <c r="O62" s="117">
        <f t="shared" si="21"/>
        <v>1148.6491200000005</v>
      </c>
      <c r="P62" s="117">
        <f t="shared" si="21"/>
        <v>1018.1222100000003</v>
      </c>
      <c r="Q62" s="117">
        <f t="shared" si="21"/>
        <v>1048.3322400000002</v>
      </c>
      <c r="R62" s="117">
        <f t="shared" ref="R62:V62" si="22">R63+R66+R68+R77</f>
        <v>1094.7320564400004</v>
      </c>
      <c r="S62" s="117">
        <f t="shared" si="22"/>
        <v>1125.3699943200004</v>
      </c>
      <c r="T62" s="117">
        <f t="shared" si="22"/>
        <v>1097.3837912400008</v>
      </c>
      <c r="U62" s="117">
        <f t="shared" si="22"/>
        <v>1078.3393671600004</v>
      </c>
      <c r="V62" s="117">
        <f t="shared" si="22"/>
        <v>1140.7090582800001</v>
      </c>
      <c r="W62" s="117">
        <f t="shared" ref="W62" si="23">W63+W66+W68+W77</f>
        <v>1231.1144326799986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776.94745507675384</v>
      </c>
      <c r="C63" s="122">
        <f t="shared" si="24"/>
        <v>884.87816671977203</v>
      </c>
      <c r="D63" s="122">
        <f t="shared" si="24"/>
        <v>867.35951030785748</v>
      </c>
      <c r="E63" s="122">
        <f t="shared" si="24"/>
        <v>1012.4582186935075</v>
      </c>
      <c r="F63" s="122">
        <f t="shared" si="24"/>
        <v>1002.7530318927345</v>
      </c>
      <c r="G63" s="122">
        <f t="shared" si="24"/>
        <v>1100.4783863707785</v>
      </c>
      <c r="H63" s="122">
        <f t="shared" si="24"/>
        <v>1024.0163313620317</v>
      </c>
      <c r="I63" s="122">
        <f t="shared" si="24"/>
        <v>959.96931124659091</v>
      </c>
      <c r="J63" s="122">
        <f t="shared" si="24"/>
        <v>1043.3831201236419</v>
      </c>
      <c r="K63" s="122">
        <f t="shared" si="24"/>
        <v>1080.3109490265001</v>
      </c>
      <c r="L63" s="122">
        <f t="shared" si="24"/>
        <v>1145.06983211904</v>
      </c>
      <c r="M63" s="122">
        <f t="shared" si="24"/>
        <v>1050.0516756475142</v>
      </c>
      <c r="N63" s="122">
        <f t="shared" si="24"/>
        <v>985.15363865306256</v>
      </c>
      <c r="O63" s="122">
        <f t="shared" si="24"/>
        <v>944.02703606657155</v>
      </c>
      <c r="P63" s="122">
        <f t="shared" si="24"/>
        <v>818.14504254828523</v>
      </c>
      <c r="Q63" s="122">
        <f t="shared" si="24"/>
        <v>862.40366657812058</v>
      </c>
      <c r="R63" s="122">
        <f t="shared" ref="R63:V63" si="25">SUM(R64:R65)</f>
        <v>898.99549698778776</v>
      </c>
      <c r="S63" s="122">
        <f t="shared" si="25"/>
        <v>917.1400571098452</v>
      </c>
      <c r="T63" s="122">
        <f t="shared" si="25"/>
        <v>890.42791903612215</v>
      </c>
      <c r="U63" s="122">
        <f t="shared" si="25"/>
        <v>878.05848529301511</v>
      </c>
      <c r="V63" s="122">
        <f t="shared" si="25"/>
        <v>934.34956005211291</v>
      </c>
      <c r="W63" s="122">
        <f t="shared" ref="W63" si="26">SUM(W64:W65)</f>
        <v>1011.9497608395895</v>
      </c>
      <c r="DA63" s="130" t="s">
        <v>2132</v>
      </c>
    </row>
    <row r="64" spans="1:105" ht="12" customHeight="1" x14ac:dyDescent="0.25">
      <c r="A64" s="97" t="s">
        <v>217</v>
      </c>
      <c r="B64" s="98">
        <v>776.94745507675384</v>
      </c>
      <c r="C64" s="98">
        <v>884.87816671977203</v>
      </c>
      <c r="D64" s="98">
        <v>867.35951030785748</v>
      </c>
      <c r="E64" s="98">
        <v>1012.4582186935075</v>
      </c>
      <c r="F64" s="98">
        <v>1002.7530318927345</v>
      </c>
      <c r="G64" s="98">
        <v>1100.4783863707785</v>
      </c>
      <c r="H64" s="98">
        <v>1024.0163313620317</v>
      </c>
      <c r="I64" s="98">
        <v>959.96931124659091</v>
      </c>
      <c r="J64" s="98">
        <v>1043.3831201236419</v>
      </c>
      <c r="K64" s="98">
        <v>1080.3109490265001</v>
      </c>
      <c r="L64" s="98">
        <v>1145.06983211904</v>
      </c>
      <c r="M64" s="98">
        <v>1050.0516756475142</v>
      </c>
      <c r="N64" s="98">
        <v>985.15363865306256</v>
      </c>
      <c r="O64" s="98">
        <v>944.02703606657155</v>
      </c>
      <c r="P64" s="98">
        <v>818.14504254828523</v>
      </c>
      <c r="Q64" s="98">
        <v>862.40366657812058</v>
      </c>
      <c r="R64" s="98">
        <v>898.99549698778776</v>
      </c>
      <c r="S64" s="98">
        <v>917.1400571098452</v>
      </c>
      <c r="T64" s="98">
        <v>890.42791903612215</v>
      </c>
      <c r="U64" s="98">
        <v>878.05848529301511</v>
      </c>
      <c r="V64" s="98">
        <v>934.34956005211291</v>
      </c>
      <c r="W64" s="98">
        <v>1011.9497608395895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119.00952471490609</v>
      </c>
      <c r="C68" s="122">
        <v>117.69432600668776</v>
      </c>
      <c r="D68" s="122">
        <v>121.51672390545605</v>
      </c>
      <c r="E68" s="122">
        <v>118.82085576106937</v>
      </c>
      <c r="F68" s="122">
        <v>126.1260616654353</v>
      </c>
      <c r="G68" s="122">
        <v>135.85894226200705</v>
      </c>
      <c r="H68" s="122">
        <v>145.00328053722089</v>
      </c>
      <c r="I68" s="122">
        <v>140.88359943812824</v>
      </c>
      <c r="J68" s="122">
        <v>153.00618372049647</v>
      </c>
      <c r="K68" s="122">
        <v>146.71007035007611</v>
      </c>
      <c r="L68" s="122">
        <v>146.86240998791456</v>
      </c>
      <c r="M68" s="122">
        <v>131.92426831969425</v>
      </c>
      <c r="N68" s="122">
        <v>126.19984286764101</v>
      </c>
      <c r="O68" s="122">
        <v>118.24053476409222</v>
      </c>
      <c r="P68" s="122">
        <v>117.08183047469294</v>
      </c>
      <c r="Q68" s="122">
        <v>108.02029104780117</v>
      </c>
      <c r="R68" s="122">
        <v>115.10531975221218</v>
      </c>
      <c r="S68" s="122">
        <v>120.54634674691285</v>
      </c>
      <c r="T68" s="122">
        <v>120.36759711476137</v>
      </c>
      <c r="U68" s="122">
        <v>120.75716836698521</v>
      </c>
      <c r="V68" s="122">
        <v>125.25219392788699</v>
      </c>
      <c r="W68" s="122">
        <v>132.47334184040946</v>
      </c>
      <c r="DA68" s="130" t="s">
        <v>2137</v>
      </c>
    </row>
    <row r="69" spans="1:105" ht="12" customHeight="1" x14ac:dyDescent="0.25">
      <c r="A69" s="97" t="s">
        <v>134</v>
      </c>
      <c r="B69" s="98">
        <v>119.00393182198313</v>
      </c>
      <c r="C69" s="98">
        <v>117.68840523733749</v>
      </c>
      <c r="D69" s="98">
        <v>121.50996301954743</v>
      </c>
      <c r="E69" s="98">
        <v>118.81286824831484</v>
      </c>
      <c r="F69" s="98">
        <v>126.1165499437779</v>
      </c>
      <c r="G69" s="98">
        <v>135.84746155518599</v>
      </c>
      <c r="H69" s="98">
        <v>144.98965595267751</v>
      </c>
      <c r="I69" s="98">
        <v>140.86744220321424</v>
      </c>
      <c r="J69" s="98">
        <v>152.98459220915385</v>
      </c>
      <c r="K69" s="98">
        <v>146.68628657598927</v>
      </c>
      <c r="L69" s="98">
        <v>146.83505689384293</v>
      </c>
      <c r="M69" s="98">
        <v>131.89343004995365</v>
      </c>
      <c r="N69" s="98">
        <v>126.16573438633199</v>
      </c>
      <c r="O69" s="98">
        <v>118.20434717905513</v>
      </c>
      <c r="P69" s="98">
        <v>117.03876729498376</v>
      </c>
      <c r="Q69" s="98">
        <v>107.97567086607208</v>
      </c>
      <c r="R69" s="98">
        <v>115.05421449988306</v>
      </c>
      <c r="S69" s="98">
        <v>120.48886079344405</v>
      </c>
      <c r="T69" s="98">
        <v>120.30421121701283</v>
      </c>
      <c r="U69" s="98">
        <v>120.6877745216656</v>
      </c>
      <c r="V69" s="98">
        <v>125.18586052733382</v>
      </c>
      <c r="W69" s="98">
        <v>132.39454189247832</v>
      </c>
      <c r="DA69" s="63" t="s">
        <v>2138</v>
      </c>
    </row>
    <row r="70" spans="1:105" ht="12" customHeight="1" x14ac:dyDescent="0.25">
      <c r="A70" s="97" t="s">
        <v>133</v>
      </c>
      <c r="B70" s="98">
        <v>5.5928929229594401E-3</v>
      </c>
      <c r="C70" s="98">
        <v>5.9207693502677265E-3</v>
      </c>
      <c r="D70" s="98">
        <v>6.7608859086131816E-3</v>
      </c>
      <c r="E70" s="98">
        <v>7.9875127545202453E-3</v>
      </c>
      <c r="F70" s="98">
        <v>9.5117216574069872E-3</v>
      </c>
      <c r="G70" s="98">
        <v>1.1480706821058168E-2</v>
      </c>
      <c r="H70" s="98">
        <v>1.3624584543377434E-2</v>
      </c>
      <c r="I70" s="98">
        <v>1.6157234914012889E-2</v>
      </c>
      <c r="J70" s="98">
        <v>2.1591511342622695E-2</v>
      </c>
      <c r="K70" s="98">
        <v>2.3783774086832115E-2</v>
      </c>
      <c r="L70" s="98">
        <v>2.7353094071630689E-2</v>
      </c>
      <c r="M70" s="98">
        <v>3.0838269740600163E-2</v>
      </c>
      <c r="N70" s="98">
        <v>3.4108481309026183E-2</v>
      </c>
      <c r="O70" s="98">
        <v>3.6187585037081298E-2</v>
      </c>
      <c r="P70" s="98">
        <v>4.3063179709185079E-2</v>
      </c>
      <c r="Q70" s="98">
        <v>4.4620181729083663E-2</v>
      </c>
      <c r="R70" s="98">
        <v>5.1105252329119923E-2</v>
      </c>
      <c r="S70" s="98">
        <v>5.7485953468795446E-2</v>
      </c>
      <c r="T70" s="98">
        <v>6.3385897748527098E-2</v>
      </c>
      <c r="U70" s="98">
        <v>6.9393845319604366E-2</v>
      </c>
      <c r="V70" s="98">
        <v>6.6333400553172508E-2</v>
      </c>
      <c r="W70" s="98">
        <v>7.8799947931152595E-2</v>
      </c>
      <c r="DA70" s="63" t="s">
        <v>2139</v>
      </c>
    </row>
    <row r="71" spans="1:105" ht="12" customHeight="1" x14ac:dyDescent="0.25">
      <c r="A71" s="100" t="s">
        <v>217</v>
      </c>
      <c r="B71" s="101">
        <v>5.5928929229594401E-3</v>
      </c>
      <c r="C71" s="101">
        <v>5.9207693502677265E-3</v>
      </c>
      <c r="D71" s="101">
        <v>6.7608859086131816E-3</v>
      </c>
      <c r="E71" s="101">
        <v>7.9875127545202453E-3</v>
      </c>
      <c r="F71" s="101">
        <v>9.5117216574069872E-3</v>
      </c>
      <c r="G71" s="101">
        <v>1.1480706821058168E-2</v>
      </c>
      <c r="H71" s="101">
        <v>1.3624584543377434E-2</v>
      </c>
      <c r="I71" s="101">
        <v>1.6157234914012889E-2</v>
      </c>
      <c r="J71" s="101">
        <v>2.1591511342622695E-2</v>
      </c>
      <c r="K71" s="101">
        <v>2.3783774086832115E-2</v>
      </c>
      <c r="L71" s="101">
        <v>2.7353094071630689E-2</v>
      </c>
      <c r="M71" s="101">
        <v>3.0838269740600163E-2</v>
      </c>
      <c r="N71" s="101">
        <v>3.4108481309026183E-2</v>
      </c>
      <c r="O71" s="101">
        <v>3.6187585037081298E-2</v>
      </c>
      <c r="P71" s="101">
        <v>4.3063179709185079E-2</v>
      </c>
      <c r="Q71" s="101">
        <v>4.4620181729083663E-2</v>
      </c>
      <c r="R71" s="101">
        <v>5.1105252329119923E-2</v>
      </c>
      <c r="S71" s="101">
        <v>5.7485953468795446E-2</v>
      </c>
      <c r="T71" s="101">
        <v>6.3385897748527098E-2</v>
      </c>
      <c r="U71" s="101">
        <v>6.9393845319604366E-2</v>
      </c>
      <c r="V71" s="101">
        <v>6.6333400553172508E-2</v>
      </c>
      <c r="W71" s="101">
        <v>7.8799947931152595E-2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65.311330208340124</v>
      </c>
      <c r="C77" s="122">
        <v>83.204157273540247</v>
      </c>
      <c r="D77" s="122">
        <v>74.560075786686596</v>
      </c>
      <c r="E77" s="122">
        <v>94.118625545423356</v>
      </c>
      <c r="F77" s="122">
        <v>88.366766441830379</v>
      </c>
      <c r="G77" s="122">
        <v>94.883130247214694</v>
      </c>
      <c r="H77" s="122">
        <v>93.353238100747546</v>
      </c>
      <c r="I77" s="122">
        <v>102.87863931528109</v>
      </c>
      <c r="J77" s="122">
        <v>98.286346155861352</v>
      </c>
      <c r="K77" s="122">
        <v>112.86208062342402</v>
      </c>
      <c r="L77" s="122">
        <v>111.49886789304588</v>
      </c>
      <c r="M77" s="122">
        <v>100.1765660327915</v>
      </c>
      <c r="N77" s="122">
        <v>93.499108479296126</v>
      </c>
      <c r="O77" s="122">
        <v>86.381549169336793</v>
      </c>
      <c r="P77" s="122">
        <v>82.895336977022126</v>
      </c>
      <c r="Q77" s="122">
        <v>77.908282374078539</v>
      </c>
      <c r="R77" s="122">
        <v>80.631239700000435</v>
      </c>
      <c r="S77" s="122">
        <v>87.683590463242268</v>
      </c>
      <c r="T77" s="122">
        <v>86.588275089117403</v>
      </c>
      <c r="U77" s="122">
        <v>79.523713500000042</v>
      </c>
      <c r="V77" s="122">
        <v>81.107304300000067</v>
      </c>
      <c r="W77" s="122">
        <v>86.691329999999695</v>
      </c>
      <c r="DA77" s="130" t="s">
        <v>2146</v>
      </c>
    </row>
    <row r="78" spans="1:105" ht="12" customHeight="1" x14ac:dyDescent="0.25">
      <c r="A78" s="97" t="s">
        <v>192</v>
      </c>
      <c r="B78" s="98">
        <v>65.311330208340124</v>
      </c>
      <c r="C78" s="98">
        <v>83.204157273540247</v>
      </c>
      <c r="D78" s="98">
        <v>74.560075786686596</v>
      </c>
      <c r="E78" s="98">
        <v>94.118625545423356</v>
      </c>
      <c r="F78" s="98">
        <v>88.366766441830379</v>
      </c>
      <c r="G78" s="98">
        <v>94.883130247214694</v>
      </c>
      <c r="H78" s="98">
        <v>93.353238100747546</v>
      </c>
      <c r="I78" s="98">
        <v>102.87863931528109</v>
      </c>
      <c r="J78" s="98">
        <v>98.286346155861352</v>
      </c>
      <c r="K78" s="98">
        <v>112.86208062342402</v>
      </c>
      <c r="L78" s="98">
        <v>111.49886789304588</v>
      </c>
      <c r="M78" s="98">
        <v>100.1765660327915</v>
      </c>
      <c r="N78" s="98">
        <v>93.499108479296126</v>
      </c>
      <c r="O78" s="98">
        <v>86.381549169336793</v>
      </c>
      <c r="P78" s="98">
        <v>82.895336977022126</v>
      </c>
      <c r="Q78" s="98">
        <v>77.908282374078539</v>
      </c>
      <c r="R78" s="98">
        <v>80.631239700000435</v>
      </c>
      <c r="S78" s="98">
        <v>87.683590463242268</v>
      </c>
      <c r="T78" s="98">
        <v>86.588275089117403</v>
      </c>
      <c r="U78" s="98">
        <v>79.523713500000042</v>
      </c>
      <c r="V78" s="98">
        <v>81.107304300000067</v>
      </c>
      <c r="W78" s="98">
        <v>86.691329999999695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70.404917576769591</v>
      </c>
      <c r="C81" s="117">
        <f t="shared" si="28"/>
        <v>87.136666630844786</v>
      </c>
      <c r="D81" s="117">
        <f t="shared" si="28"/>
        <v>82.441840592815225</v>
      </c>
      <c r="E81" s="117">
        <f t="shared" si="28"/>
        <v>103.3379049674305</v>
      </c>
      <c r="F81" s="117">
        <f t="shared" si="28"/>
        <v>100.30494099474832</v>
      </c>
      <c r="G81" s="117">
        <f t="shared" si="28"/>
        <v>104.15255928286118</v>
      </c>
      <c r="H81" s="117">
        <f t="shared" si="28"/>
        <v>107.48362662779746</v>
      </c>
      <c r="I81" s="117">
        <f t="shared" si="28"/>
        <v>117.23930122292855</v>
      </c>
      <c r="J81" s="117">
        <f t="shared" si="28"/>
        <v>124.45179732520636</v>
      </c>
      <c r="K81" s="117">
        <f t="shared" si="28"/>
        <v>146.60199532135366</v>
      </c>
      <c r="L81" s="117">
        <f t="shared" si="28"/>
        <v>136.54154660846515</v>
      </c>
      <c r="M81" s="117">
        <f t="shared" si="28"/>
        <v>122.70029427775599</v>
      </c>
      <c r="N81" s="117">
        <f t="shared" si="28"/>
        <v>112.73034197377538</v>
      </c>
      <c r="O81" s="117">
        <f t="shared" si="28"/>
        <v>109.80431845771218</v>
      </c>
      <c r="P81" s="117">
        <f t="shared" si="28"/>
        <v>98.406017182560987</v>
      </c>
      <c r="Q81" s="117">
        <f t="shared" si="28"/>
        <v>98.763210980435005</v>
      </c>
      <c r="R81" s="117">
        <f t="shared" ref="R81:V81" si="29">R82+R85+R87+R100</f>
        <v>102.29886886521992</v>
      </c>
      <c r="S81" s="117">
        <f t="shared" si="29"/>
        <v>98.68960104007428</v>
      </c>
      <c r="T81" s="117">
        <f t="shared" si="29"/>
        <v>91.270419005811149</v>
      </c>
      <c r="U81" s="117">
        <f t="shared" si="29"/>
        <v>94.222168621508786</v>
      </c>
      <c r="V81" s="117">
        <f t="shared" si="29"/>
        <v>88.492328371159601</v>
      </c>
      <c r="W81" s="117">
        <f t="shared" ref="W81" si="30">W82+W85+W87+W100</f>
        <v>88.356156088486387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9.9177049000839936</v>
      </c>
      <c r="C87" s="122">
        <v>10.550961188192661</v>
      </c>
      <c r="D87" s="122">
        <v>10.678660967679182</v>
      </c>
      <c r="E87" s="122">
        <v>11.908755311897254</v>
      </c>
      <c r="F87" s="122">
        <v>12.11454627111622</v>
      </c>
      <c r="G87" s="122">
        <v>12.235200653635118</v>
      </c>
      <c r="H87" s="122">
        <v>12.78565587467383</v>
      </c>
      <c r="I87" s="122">
        <v>12.67603781209348</v>
      </c>
      <c r="J87" s="122">
        <v>14.139276685547243</v>
      </c>
      <c r="K87" s="122">
        <v>15.244278709917303</v>
      </c>
      <c r="L87" s="122">
        <v>14.202050936285934</v>
      </c>
      <c r="M87" s="122">
        <v>12.633795705781818</v>
      </c>
      <c r="N87" s="122">
        <v>11.462815217483389</v>
      </c>
      <c r="O87" s="122">
        <v>11.042859188812569</v>
      </c>
      <c r="P87" s="122">
        <v>9.8246953852098269</v>
      </c>
      <c r="Q87" s="122">
        <v>9.815890118757812</v>
      </c>
      <c r="R87" s="122">
        <v>10.141004696831331</v>
      </c>
      <c r="S87" s="122">
        <v>9.7316104416382938</v>
      </c>
      <c r="T87" s="122">
        <v>8.951448364561525</v>
      </c>
      <c r="U87" s="122">
        <v>9.1739328627563381</v>
      </c>
      <c r="V87" s="122">
        <v>8.5902903008539848</v>
      </c>
      <c r="W87" s="122">
        <v>8.5515324392840455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9.9172547373261324</v>
      </c>
      <c r="C92" s="101">
        <v>10.5504098416716</v>
      </c>
      <c r="D92" s="101">
        <v>10.678089868479901</v>
      </c>
      <c r="E92" s="101">
        <v>11.907824886110564</v>
      </c>
      <c r="F92" s="101">
        <v>12.11348281913844</v>
      </c>
      <c r="G92" s="101">
        <v>12.234005551052164</v>
      </c>
      <c r="H92" s="101">
        <v>12.784293727232878</v>
      </c>
      <c r="I92" s="101">
        <v>12.674373815592082</v>
      </c>
      <c r="J92" s="101">
        <v>14.137134320229009</v>
      </c>
      <c r="K92" s="101">
        <v>15.241184224561446</v>
      </c>
      <c r="L92" s="101">
        <v>14.198885746229742</v>
      </c>
      <c r="M92" s="101">
        <v>12.630604628007472</v>
      </c>
      <c r="N92" s="101">
        <v>11.459616379832058</v>
      </c>
      <c r="O92" s="101">
        <v>11.039259830479418</v>
      </c>
      <c r="P92" s="101">
        <v>9.8211912300835404</v>
      </c>
      <c r="Q92" s="101">
        <v>9.8115758041213734</v>
      </c>
      <c r="R92" s="101">
        <v>10.136375282452398</v>
      </c>
      <c r="S92" s="101">
        <v>9.7270020275196352</v>
      </c>
      <c r="T92" s="101">
        <v>8.9468681100719252</v>
      </c>
      <c r="U92" s="101">
        <v>9.1683206855889559</v>
      </c>
      <c r="V92" s="101">
        <v>8.5857274067604461</v>
      </c>
      <c r="W92" s="101">
        <v>8.5463690643028869</v>
      </c>
      <c r="DA92" s="131" t="s">
        <v>2160</v>
      </c>
    </row>
    <row r="93" spans="1:105" ht="12" customHeight="1" x14ac:dyDescent="0.25">
      <c r="A93" s="107" t="s">
        <v>123</v>
      </c>
      <c r="B93" s="104">
        <v>4.5016275786037606E-4</v>
      </c>
      <c r="C93" s="104">
        <v>5.5134652105975478E-4</v>
      </c>
      <c r="D93" s="104">
        <v>5.7109919928062449E-4</v>
      </c>
      <c r="E93" s="104">
        <v>9.3042578668933111E-4</v>
      </c>
      <c r="F93" s="104">
        <v>1.0634519777806611E-3</v>
      </c>
      <c r="G93" s="104">
        <v>1.1951025829548905E-3</v>
      </c>
      <c r="H93" s="104">
        <v>1.3621474409523521E-3</v>
      </c>
      <c r="I93" s="104">
        <v>1.6639965013977858E-3</v>
      </c>
      <c r="J93" s="104">
        <v>2.1423653182332529E-3</v>
      </c>
      <c r="K93" s="104">
        <v>3.0944853558579791E-3</v>
      </c>
      <c r="L93" s="104">
        <v>3.1651900561913242E-3</v>
      </c>
      <c r="M93" s="104">
        <v>3.1910777743469499E-3</v>
      </c>
      <c r="N93" s="104">
        <v>3.1988376513309401E-3</v>
      </c>
      <c r="O93" s="104">
        <v>3.5993583331512991E-3</v>
      </c>
      <c r="P93" s="104">
        <v>3.5041551262867381E-3</v>
      </c>
      <c r="Q93" s="104">
        <v>4.3143146364380209E-3</v>
      </c>
      <c r="R93" s="104">
        <v>4.6294143789325139E-3</v>
      </c>
      <c r="S93" s="104">
        <v>4.6084141186581709E-3</v>
      </c>
      <c r="T93" s="104">
        <v>4.5802544895998144E-3</v>
      </c>
      <c r="U93" s="104">
        <v>5.612177167381543E-3</v>
      </c>
      <c r="V93" s="104">
        <v>4.5628940935385932E-3</v>
      </c>
      <c r="W93" s="104">
        <v>5.1633749811582528E-3</v>
      </c>
      <c r="DA93" s="132" t="s">
        <v>2161</v>
      </c>
    </row>
    <row r="94" spans="1:105" ht="12" customHeight="1" x14ac:dyDescent="0.25">
      <c r="A94" s="108" t="s">
        <v>50</v>
      </c>
      <c r="B94" s="98">
        <v>4.5016275786037606E-4</v>
      </c>
      <c r="C94" s="98">
        <v>5.5134652105975478E-4</v>
      </c>
      <c r="D94" s="98">
        <v>5.7109919928062449E-4</v>
      </c>
      <c r="E94" s="98">
        <v>9.3042578668933111E-4</v>
      </c>
      <c r="F94" s="98">
        <v>1.0634519777806611E-3</v>
      </c>
      <c r="G94" s="98">
        <v>1.1951025829548905E-3</v>
      </c>
      <c r="H94" s="98">
        <v>1.3621474409523521E-3</v>
      </c>
      <c r="I94" s="98">
        <v>1.6639965013977858E-3</v>
      </c>
      <c r="J94" s="98">
        <v>2.1423653182332529E-3</v>
      </c>
      <c r="K94" s="98">
        <v>3.0944853558579791E-3</v>
      </c>
      <c r="L94" s="98">
        <v>3.1651900561913242E-3</v>
      </c>
      <c r="M94" s="98">
        <v>3.1910777743469499E-3</v>
      </c>
      <c r="N94" s="98">
        <v>3.1988376513309401E-3</v>
      </c>
      <c r="O94" s="98">
        <v>3.5993583331512991E-3</v>
      </c>
      <c r="P94" s="98">
        <v>3.5041551262867381E-3</v>
      </c>
      <c r="Q94" s="98">
        <v>4.3143146364380209E-3</v>
      </c>
      <c r="R94" s="98">
        <v>4.6294143789325139E-3</v>
      </c>
      <c r="S94" s="98">
        <v>4.6084141186581709E-3</v>
      </c>
      <c r="T94" s="98">
        <v>4.5802544895998144E-3</v>
      </c>
      <c r="U94" s="98">
        <v>5.612177167381543E-3</v>
      </c>
      <c r="V94" s="98">
        <v>4.5628940935385932E-3</v>
      </c>
      <c r="W94" s="98">
        <v>5.1633749811582528E-3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60.487212676685594</v>
      </c>
      <c r="C100" s="122">
        <v>76.585705442652127</v>
      </c>
      <c r="D100" s="122">
        <v>71.763179625136047</v>
      </c>
      <c r="E100" s="122">
        <v>91.429149655533251</v>
      </c>
      <c r="F100" s="122">
        <v>88.190394723632096</v>
      </c>
      <c r="G100" s="122">
        <v>91.917358629226058</v>
      </c>
      <c r="H100" s="122">
        <v>94.697970753123627</v>
      </c>
      <c r="I100" s="122">
        <v>104.56326341083506</v>
      </c>
      <c r="J100" s="122">
        <v>110.31252063965911</v>
      </c>
      <c r="K100" s="122">
        <v>131.35771661143636</v>
      </c>
      <c r="L100" s="122">
        <v>122.33949567217921</v>
      </c>
      <c r="M100" s="122">
        <v>110.06649857197417</v>
      </c>
      <c r="N100" s="122">
        <v>101.267526756292</v>
      </c>
      <c r="O100" s="122">
        <v>98.761459268899614</v>
      </c>
      <c r="P100" s="122">
        <v>88.581321797351166</v>
      </c>
      <c r="Q100" s="122">
        <v>88.947320861677198</v>
      </c>
      <c r="R100" s="122">
        <v>92.157864168388585</v>
      </c>
      <c r="S100" s="122">
        <v>88.957990598435984</v>
      </c>
      <c r="T100" s="122">
        <v>82.318970641249621</v>
      </c>
      <c r="U100" s="122">
        <v>85.048235758752455</v>
      </c>
      <c r="V100" s="122">
        <v>79.902038070305622</v>
      </c>
      <c r="W100" s="122">
        <v>79.804623649202341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60.487212676685594</v>
      </c>
      <c r="C102" s="98">
        <v>76.585705442652127</v>
      </c>
      <c r="D102" s="98">
        <v>71.763179625136047</v>
      </c>
      <c r="E102" s="98">
        <v>91.429149655533251</v>
      </c>
      <c r="F102" s="98">
        <v>88.190394723632096</v>
      </c>
      <c r="G102" s="98">
        <v>91.917358629226058</v>
      </c>
      <c r="H102" s="98">
        <v>94.697970753123627</v>
      </c>
      <c r="I102" s="98">
        <v>104.56326341083506</v>
      </c>
      <c r="J102" s="98">
        <v>110.31252063965911</v>
      </c>
      <c r="K102" s="98">
        <v>131.35771661143636</v>
      </c>
      <c r="L102" s="98">
        <v>122.33949567217921</v>
      </c>
      <c r="M102" s="98">
        <v>110.06649857197417</v>
      </c>
      <c r="N102" s="98">
        <v>101.267526756292</v>
      </c>
      <c r="O102" s="98">
        <v>98.761459268899614</v>
      </c>
      <c r="P102" s="98">
        <v>88.581321797351166</v>
      </c>
      <c r="Q102" s="98">
        <v>88.947320861677198</v>
      </c>
      <c r="R102" s="98">
        <v>92.157864168388585</v>
      </c>
      <c r="S102" s="98">
        <v>88.957990598435984</v>
      </c>
      <c r="T102" s="98">
        <v>82.318970641249621</v>
      </c>
      <c r="U102" s="98">
        <v>85.048235758752455</v>
      </c>
      <c r="V102" s="98">
        <v>79.902038070305622</v>
      </c>
      <c r="W102" s="98">
        <v>79.804623649202341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17.499365849452328</v>
      </c>
      <c r="C124" s="117">
        <f t="shared" si="42"/>
        <v>21.095933822378349</v>
      </c>
      <c r="D124" s="117">
        <f t="shared" si="42"/>
        <v>18.529073237821269</v>
      </c>
      <c r="E124" s="117">
        <f t="shared" si="42"/>
        <v>23.040215657168854</v>
      </c>
      <c r="F124" s="117">
        <f t="shared" si="42"/>
        <v>21.685143664027652</v>
      </c>
      <c r="G124" s="117">
        <f t="shared" si="42"/>
        <v>21.848536041759846</v>
      </c>
      <c r="H124" s="117">
        <f t="shared" si="42"/>
        <v>21.783235790277811</v>
      </c>
      <c r="I124" s="117">
        <f t="shared" si="42"/>
        <v>23.177554538441775</v>
      </c>
      <c r="J124" s="117">
        <f t="shared" si="42"/>
        <v>23.584658598974425</v>
      </c>
      <c r="K124" s="117">
        <f t="shared" si="42"/>
        <v>27.236904514557459</v>
      </c>
      <c r="L124" s="117">
        <f t="shared" si="42"/>
        <v>24.367560575454895</v>
      </c>
      <c r="M124" s="117">
        <f t="shared" si="42"/>
        <v>21.066771359113471</v>
      </c>
      <c r="N124" s="117">
        <f t="shared" si="42"/>
        <v>18.467734676802483</v>
      </c>
      <c r="O124" s="117">
        <f t="shared" si="42"/>
        <v>17.042086273764419</v>
      </c>
      <c r="P124" s="117">
        <f t="shared" si="42"/>
        <v>14.472139991732861</v>
      </c>
      <c r="Q124" s="117">
        <f t="shared" si="42"/>
        <v>13.617320885049509</v>
      </c>
      <c r="R124" s="117">
        <f t="shared" ref="R124:V124" si="43">R125+R128+R130+R139</f>
        <v>13.707036207882762</v>
      </c>
      <c r="S124" s="117">
        <f t="shared" si="43"/>
        <v>12.828540734511162</v>
      </c>
      <c r="T124" s="117">
        <f t="shared" si="43"/>
        <v>11.783658107249803</v>
      </c>
      <c r="U124" s="117">
        <f t="shared" si="43"/>
        <v>12.150363754920518</v>
      </c>
      <c r="V124" s="117">
        <f t="shared" si="43"/>
        <v>11.464628816654283</v>
      </c>
      <c r="W124" s="117">
        <f t="shared" ref="W124" si="44">W125+W128+W130+W139</f>
        <v>11.523927827039641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17.499365849452328</v>
      </c>
      <c r="C139" s="122">
        <v>21.095933822378349</v>
      </c>
      <c r="D139" s="122">
        <v>18.529073237821269</v>
      </c>
      <c r="E139" s="122">
        <v>23.040215657168854</v>
      </c>
      <c r="F139" s="122">
        <v>21.685143664027652</v>
      </c>
      <c r="G139" s="122">
        <v>21.848536041759846</v>
      </c>
      <c r="H139" s="122">
        <v>21.783235790277811</v>
      </c>
      <c r="I139" s="122">
        <v>23.177554538441775</v>
      </c>
      <c r="J139" s="122">
        <v>23.584658598974425</v>
      </c>
      <c r="K139" s="122">
        <v>27.236904514557459</v>
      </c>
      <c r="L139" s="122">
        <v>24.367560575454895</v>
      </c>
      <c r="M139" s="122">
        <v>21.066771359113471</v>
      </c>
      <c r="N139" s="122">
        <v>18.467734676802483</v>
      </c>
      <c r="O139" s="122">
        <v>17.042086273764419</v>
      </c>
      <c r="P139" s="122">
        <v>14.472139991732861</v>
      </c>
      <c r="Q139" s="122">
        <v>13.617320885049509</v>
      </c>
      <c r="R139" s="122">
        <v>13.707036207882762</v>
      </c>
      <c r="S139" s="122">
        <v>12.828540734511162</v>
      </c>
      <c r="T139" s="122">
        <v>11.783658107249803</v>
      </c>
      <c r="U139" s="122">
        <v>12.150363754920518</v>
      </c>
      <c r="V139" s="122">
        <v>11.464628816654283</v>
      </c>
      <c r="W139" s="122">
        <v>11.523927827039641</v>
      </c>
      <c r="DA139" s="130" t="s">
        <v>2205</v>
      </c>
    </row>
    <row r="140" spans="1:105" ht="12" customHeight="1" x14ac:dyDescent="0.25">
      <c r="A140" s="97" t="s">
        <v>50</v>
      </c>
      <c r="B140" s="98">
        <v>17.499365849452328</v>
      </c>
      <c r="C140" s="98">
        <v>21.095933822378349</v>
      </c>
      <c r="D140" s="98">
        <v>18.529073237821269</v>
      </c>
      <c r="E140" s="98">
        <v>23.040215657168854</v>
      </c>
      <c r="F140" s="98">
        <v>21.685143664027652</v>
      </c>
      <c r="G140" s="98">
        <v>21.848536041759846</v>
      </c>
      <c r="H140" s="98">
        <v>21.783235790277811</v>
      </c>
      <c r="I140" s="98">
        <v>23.177554538441775</v>
      </c>
      <c r="J140" s="98">
        <v>23.584658598974425</v>
      </c>
      <c r="K140" s="98">
        <v>27.236904514557459</v>
      </c>
      <c r="L140" s="98">
        <v>24.367560575454895</v>
      </c>
      <c r="M140" s="98">
        <v>21.066771359113471</v>
      </c>
      <c r="N140" s="98">
        <v>18.467734676802483</v>
      </c>
      <c r="O140" s="98">
        <v>17.042086273764419</v>
      </c>
      <c r="P140" s="98">
        <v>14.472139991732861</v>
      </c>
      <c r="Q140" s="98">
        <v>13.617320885049509</v>
      </c>
      <c r="R140" s="98">
        <v>13.707036207882762</v>
      </c>
      <c r="S140" s="98">
        <v>12.828540734511162</v>
      </c>
      <c r="T140" s="98">
        <v>11.783658107249803</v>
      </c>
      <c r="U140" s="98">
        <v>12.150363754920518</v>
      </c>
      <c r="V140" s="98">
        <v>11.464628816654283</v>
      </c>
      <c r="W140" s="98">
        <v>11.523927827039641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0.48150825125264707</v>
      </c>
      <c r="C143" s="117">
        <f t="shared" si="49"/>
        <v>0.89531898485435835</v>
      </c>
      <c r="D143" s="117">
        <f t="shared" si="49"/>
        <v>1.1767525366045652</v>
      </c>
      <c r="E143" s="117">
        <f t="shared" si="49"/>
        <v>2.0155998373763775</v>
      </c>
      <c r="F143" s="117">
        <f t="shared" si="49"/>
        <v>2.5420536734677448</v>
      </c>
      <c r="G143" s="117">
        <f t="shared" si="49"/>
        <v>3.2002459071267571</v>
      </c>
      <c r="H143" s="117">
        <f t="shared" si="49"/>
        <v>3.8796957048733591</v>
      </c>
      <c r="I143" s="117">
        <f t="shared" si="49"/>
        <v>5.2818755743612256</v>
      </c>
      <c r="J143" s="117">
        <f t="shared" si="49"/>
        <v>6.6575760891409175</v>
      </c>
      <c r="K143" s="117">
        <f t="shared" si="49"/>
        <v>8.5808063620879782</v>
      </c>
      <c r="L143" s="117">
        <f t="shared" si="49"/>
        <v>8.1799047460108198</v>
      </c>
      <c r="M143" s="117">
        <f t="shared" si="49"/>
        <v>7.2428617076773856</v>
      </c>
      <c r="N143" s="117">
        <f t="shared" si="49"/>
        <v>6.5405982208054727</v>
      </c>
      <c r="O143" s="117">
        <f t="shared" si="49"/>
        <v>6.1353785862755128</v>
      </c>
      <c r="P143" s="117">
        <f t="shared" si="49"/>
        <v>5.2879861772639174</v>
      </c>
      <c r="Q143" s="117">
        <f t="shared" si="49"/>
        <v>5.0483424460682356</v>
      </c>
      <c r="R143" s="117">
        <f t="shared" ref="R143:V143" si="50">R144+R146+R148+R157</f>
        <v>5.1442655756737059</v>
      </c>
      <c r="S143" s="117">
        <f t="shared" si="50"/>
        <v>4.7789534377821976</v>
      </c>
      <c r="T143" s="117">
        <f t="shared" si="50"/>
        <v>4.2495510349188805</v>
      </c>
      <c r="U143" s="117">
        <f t="shared" si="50"/>
        <v>4.1847757803834762</v>
      </c>
      <c r="V143" s="117">
        <f t="shared" si="50"/>
        <v>3.7505650246203337</v>
      </c>
      <c r="W143" s="117">
        <f t="shared" ref="W143" si="51">W144+W146+W148+W157</f>
        <v>3.6392280094690439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6.8115058434569983E-2</v>
      </c>
      <c r="C148" s="122">
        <v>0.10008890223566692</v>
      </c>
      <c r="D148" s="122">
        <v>0.1416939341065635</v>
      </c>
      <c r="E148" s="122">
        <v>0.21736106681503664</v>
      </c>
      <c r="F148" s="122">
        <v>0.29333816196962598</v>
      </c>
      <c r="G148" s="122">
        <v>0.36497855139396856</v>
      </c>
      <c r="H148" s="122">
        <v>0.45721787629829719</v>
      </c>
      <c r="I148" s="122">
        <v>0.56507198083015187</v>
      </c>
      <c r="J148" s="122">
        <v>0.73429890373544593</v>
      </c>
      <c r="K148" s="122">
        <v>0.87694254874437871</v>
      </c>
      <c r="L148" s="122">
        <v>0.84788788772938128</v>
      </c>
      <c r="M148" s="122">
        <v>0.747224001617117</v>
      </c>
      <c r="N148" s="122">
        <v>0.67107803493398621</v>
      </c>
      <c r="O148" s="122">
        <v>0.62625350918613887</v>
      </c>
      <c r="P148" s="122">
        <v>0.52927389725937912</v>
      </c>
      <c r="Q148" s="122">
        <v>0.49962283087616621</v>
      </c>
      <c r="R148" s="122">
        <v>0.50668056857587007</v>
      </c>
      <c r="S148" s="122">
        <v>0.46478209759159178</v>
      </c>
      <c r="T148" s="122">
        <v>0.41043300015710193</v>
      </c>
      <c r="U148" s="122">
        <v>0.40341617833215432</v>
      </c>
      <c r="V148" s="122">
        <v>0.35911472132116817</v>
      </c>
      <c r="W148" s="122">
        <v>0.34229153212864977</v>
      </c>
      <c r="DA148" s="130" t="s">
        <v>2213</v>
      </c>
    </row>
    <row r="149" spans="1:105" ht="12" customHeight="1" x14ac:dyDescent="0.25">
      <c r="A149" s="97" t="s">
        <v>124</v>
      </c>
      <c r="B149" s="98">
        <v>6.8115058434569983E-2</v>
      </c>
      <c r="C149" s="98">
        <v>0.10008890223566692</v>
      </c>
      <c r="D149" s="98">
        <v>0.1416939341065635</v>
      </c>
      <c r="E149" s="98">
        <v>0.21736106681503664</v>
      </c>
      <c r="F149" s="98">
        <v>0.29333816196962598</v>
      </c>
      <c r="G149" s="98">
        <v>0.36497855139396856</v>
      </c>
      <c r="H149" s="98">
        <v>0.45721787629829719</v>
      </c>
      <c r="I149" s="98">
        <v>0.56507198083015187</v>
      </c>
      <c r="J149" s="98">
        <v>0.73429890373544593</v>
      </c>
      <c r="K149" s="98">
        <v>0.87694254874437871</v>
      </c>
      <c r="L149" s="98">
        <v>0.84788788772938128</v>
      </c>
      <c r="M149" s="98">
        <v>0.747224001617117</v>
      </c>
      <c r="N149" s="98">
        <v>0.67107803493398621</v>
      </c>
      <c r="O149" s="98">
        <v>0.62625350918613887</v>
      </c>
      <c r="P149" s="98">
        <v>0.52927389725937912</v>
      </c>
      <c r="Q149" s="98">
        <v>0.49962283087616621</v>
      </c>
      <c r="R149" s="98">
        <v>0.50668056857587007</v>
      </c>
      <c r="S149" s="98">
        <v>0.46478209759159178</v>
      </c>
      <c r="T149" s="98">
        <v>0.41043300015710193</v>
      </c>
      <c r="U149" s="98">
        <v>0.40341617833215432</v>
      </c>
      <c r="V149" s="98">
        <v>0.35911472132116817</v>
      </c>
      <c r="W149" s="98">
        <v>0.34229153212864977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0.41339319281807707</v>
      </c>
      <c r="C157" s="122">
        <v>0.79523008261869144</v>
      </c>
      <c r="D157" s="122">
        <v>1.0350586024980017</v>
      </c>
      <c r="E157" s="122">
        <v>1.7982387705613407</v>
      </c>
      <c r="F157" s="122">
        <v>2.2487155114981188</v>
      </c>
      <c r="G157" s="122">
        <v>2.8352673557327885</v>
      </c>
      <c r="H157" s="122">
        <v>3.4224778285750621</v>
      </c>
      <c r="I157" s="122">
        <v>4.7168035935310737</v>
      </c>
      <c r="J157" s="122">
        <v>5.923277185405472</v>
      </c>
      <c r="K157" s="122">
        <v>7.7038638133435997</v>
      </c>
      <c r="L157" s="122">
        <v>7.3320168582814382</v>
      </c>
      <c r="M157" s="122">
        <v>6.4956377060602684</v>
      </c>
      <c r="N157" s="122">
        <v>5.8695201858714867</v>
      </c>
      <c r="O157" s="122">
        <v>5.509125077089374</v>
      </c>
      <c r="P157" s="122">
        <v>4.7587122800045378</v>
      </c>
      <c r="Q157" s="122">
        <v>4.548719615192069</v>
      </c>
      <c r="R157" s="122">
        <v>4.6375850070978357</v>
      </c>
      <c r="S157" s="122">
        <v>4.3141713401906054</v>
      </c>
      <c r="T157" s="122">
        <v>3.8391180347617784</v>
      </c>
      <c r="U157" s="122">
        <v>3.7813596020513223</v>
      </c>
      <c r="V157" s="122">
        <v>3.3914503032991656</v>
      </c>
      <c r="W157" s="122">
        <v>3.296936477340394</v>
      </c>
      <c r="DA157" s="130" t="s">
        <v>2222</v>
      </c>
    </row>
    <row r="158" spans="1:105" ht="12" customHeight="1" x14ac:dyDescent="0.25">
      <c r="A158" s="97" t="s">
        <v>50</v>
      </c>
      <c r="B158" s="98">
        <v>0.41339319281807707</v>
      </c>
      <c r="C158" s="98">
        <v>0.79523008261869144</v>
      </c>
      <c r="D158" s="98">
        <v>1.0350586024980017</v>
      </c>
      <c r="E158" s="98">
        <v>1.7982387705613407</v>
      </c>
      <c r="F158" s="98">
        <v>2.2487155114981188</v>
      </c>
      <c r="G158" s="98">
        <v>2.8352673557327885</v>
      </c>
      <c r="H158" s="98">
        <v>3.4224778285750621</v>
      </c>
      <c r="I158" s="98">
        <v>4.7168035935310737</v>
      </c>
      <c r="J158" s="98">
        <v>5.923277185405472</v>
      </c>
      <c r="K158" s="98">
        <v>7.7038638133435997</v>
      </c>
      <c r="L158" s="98">
        <v>7.3320168582814382</v>
      </c>
      <c r="M158" s="98">
        <v>6.4956377060602684</v>
      </c>
      <c r="N158" s="98">
        <v>5.8695201858714867</v>
      </c>
      <c r="O158" s="98">
        <v>5.509125077089374</v>
      </c>
      <c r="P158" s="98">
        <v>4.7587122800045378</v>
      </c>
      <c r="Q158" s="98">
        <v>4.548719615192069</v>
      </c>
      <c r="R158" s="98">
        <v>4.6375850070978357</v>
      </c>
      <c r="S158" s="98">
        <v>4.3141713401906054</v>
      </c>
      <c r="T158" s="98">
        <v>3.8391180347617784</v>
      </c>
      <c r="U158" s="98">
        <v>3.7813596020513223</v>
      </c>
      <c r="V158" s="98">
        <v>3.3914503032991656</v>
      </c>
      <c r="W158" s="98">
        <v>3.296936477340394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4.3269524023499635</v>
      </c>
      <c r="C161" s="117">
        <f t="shared" si="54"/>
        <v>5.4196432949868241</v>
      </c>
      <c r="D161" s="117">
        <f t="shared" si="54"/>
        <v>5.0942491369561171</v>
      </c>
      <c r="E161" s="117">
        <f t="shared" si="54"/>
        <v>6.2051184503276113</v>
      </c>
      <c r="F161" s="117">
        <f t="shared" si="54"/>
        <v>6.1009530650596684</v>
      </c>
      <c r="G161" s="117">
        <f t="shared" si="54"/>
        <v>6.2141150547708985</v>
      </c>
      <c r="H161" s="117">
        <f t="shared" si="54"/>
        <v>6.3123832025716018</v>
      </c>
      <c r="I161" s="117">
        <f t="shared" si="54"/>
        <v>6.7676252171327063</v>
      </c>
      <c r="J161" s="117">
        <f t="shared" si="54"/>
        <v>7.0642729470593792</v>
      </c>
      <c r="K161" s="117">
        <f t="shared" si="54"/>
        <v>8.0257750296709816</v>
      </c>
      <c r="L161" s="117">
        <f t="shared" si="54"/>
        <v>6.9560596645862667</v>
      </c>
      <c r="M161" s="117">
        <f t="shared" si="54"/>
        <v>5.2392470279564352</v>
      </c>
      <c r="N161" s="117">
        <f t="shared" si="54"/>
        <v>4.0267805323530581</v>
      </c>
      <c r="O161" s="117">
        <f t="shared" si="54"/>
        <v>2.9796835467671241</v>
      </c>
      <c r="P161" s="117">
        <f t="shared" si="54"/>
        <v>1.9840330089071034</v>
      </c>
      <c r="Q161" s="117">
        <f t="shared" si="54"/>
        <v>1.1937337792876999</v>
      </c>
      <c r="R161" s="117">
        <f t="shared" ref="R161:V161" si="55">R162+R164+R166+R175</f>
        <v>1.0298203955369452</v>
      </c>
      <c r="S161" s="117">
        <f t="shared" si="55"/>
        <v>0.81907753923239979</v>
      </c>
      <c r="T161" s="117">
        <f t="shared" si="55"/>
        <v>0.77903316239476994</v>
      </c>
      <c r="U161" s="117">
        <f t="shared" si="55"/>
        <v>0.90862402122578578</v>
      </c>
      <c r="V161" s="117">
        <f t="shared" si="55"/>
        <v>1.0755963000142754</v>
      </c>
      <c r="W161" s="117">
        <f t="shared" ref="W161" si="56">W162+W164+W166+W175</f>
        <v>1.3206801139853774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0.61303552591112975</v>
      </c>
      <c r="C166" s="122">
        <v>0.6535269635671227</v>
      </c>
      <c r="D166" s="122">
        <v>0.65775015637309087</v>
      </c>
      <c r="E166" s="122">
        <v>0.7163102952594409</v>
      </c>
      <c r="F166" s="122">
        <v>0.73637601824982601</v>
      </c>
      <c r="G166" s="122">
        <v>0.73136353251235864</v>
      </c>
      <c r="H166" s="122">
        <v>0.75314679251939243</v>
      </c>
      <c r="I166" s="122">
        <v>0.74038967067725969</v>
      </c>
      <c r="J166" s="122">
        <v>0.81910329228179501</v>
      </c>
      <c r="K166" s="122">
        <v>0.85691200706425674</v>
      </c>
      <c r="L166" s="122">
        <v>0.74345438795815832</v>
      </c>
      <c r="M166" s="122">
        <v>0.55298479903534026</v>
      </c>
      <c r="N166" s="122">
        <v>0.4247328715343226</v>
      </c>
      <c r="O166" s="122">
        <v>0.31055735145825197</v>
      </c>
      <c r="P166" s="122">
        <v>0.20718641814162828</v>
      </c>
      <c r="Q166" s="122">
        <v>0.12480177793506746</v>
      </c>
      <c r="R166" s="122">
        <v>0.11247348322142212</v>
      </c>
      <c r="S166" s="122">
        <v>8.5710802027487334E-2</v>
      </c>
      <c r="T166" s="122">
        <v>7.5776483253465032E-2</v>
      </c>
      <c r="U166" s="122">
        <v>8.3938739261545534E-2</v>
      </c>
      <c r="V166" s="122">
        <v>9.6225506476651387E-2</v>
      </c>
      <c r="W166" s="122">
        <v>0.11632181659659326</v>
      </c>
      <c r="DA166" s="130" t="s">
        <v>2230</v>
      </c>
    </row>
    <row r="167" spans="1:105" ht="12" customHeight="1" x14ac:dyDescent="0.25">
      <c r="A167" s="97" t="s">
        <v>124</v>
      </c>
      <c r="B167" s="98">
        <v>0.61303552591112975</v>
      </c>
      <c r="C167" s="98">
        <v>0.6535269635671227</v>
      </c>
      <c r="D167" s="98">
        <v>0.65775015637309087</v>
      </c>
      <c r="E167" s="98">
        <v>0.7163102952594409</v>
      </c>
      <c r="F167" s="98">
        <v>0.73637601824982601</v>
      </c>
      <c r="G167" s="98">
        <v>0.73136353251235864</v>
      </c>
      <c r="H167" s="98">
        <v>0.75314679251939243</v>
      </c>
      <c r="I167" s="98">
        <v>0.74038967067725969</v>
      </c>
      <c r="J167" s="98">
        <v>0.81910329228179501</v>
      </c>
      <c r="K167" s="98">
        <v>0.85691200706425674</v>
      </c>
      <c r="L167" s="98">
        <v>0.74345438795815832</v>
      </c>
      <c r="M167" s="98">
        <v>0.55298479903534026</v>
      </c>
      <c r="N167" s="98">
        <v>0.4247328715343226</v>
      </c>
      <c r="O167" s="98">
        <v>0.31055735145825197</v>
      </c>
      <c r="P167" s="98">
        <v>0.20718641814162828</v>
      </c>
      <c r="Q167" s="98">
        <v>0.12480177793506746</v>
      </c>
      <c r="R167" s="98">
        <v>0.11247348322142212</v>
      </c>
      <c r="S167" s="98">
        <v>8.5710802027487334E-2</v>
      </c>
      <c r="T167" s="98">
        <v>7.5776483253465032E-2</v>
      </c>
      <c r="U167" s="98">
        <v>8.3938739261545534E-2</v>
      </c>
      <c r="V167" s="98">
        <v>9.6225506476651387E-2</v>
      </c>
      <c r="W167" s="98">
        <v>0.11632181659659326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3.7139168764388337</v>
      </c>
      <c r="C175" s="122">
        <v>4.7661163314197017</v>
      </c>
      <c r="D175" s="122">
        <v>4.4364989805830266</v>
      </c>
      <c r="E175" s="122">
        <v>5.4888081550681704</v>
      </c>
      <c r="F175" s="122">
        <v>5.3645770468098428</v>
      </c>
      <c r="G175" s="122">
        <v>5.4827515222585399</v>
      </c>
      <c r="H175" s="122">
        <v>5.5592364100522094</v>
      </c>
      <c r="I175" s="122">
        <v>6.0272355464554463</v>
      </c>
      <c r="J175" s="122">
        <v>6.2451696547775839</v>
      </c>
      <c r="K175" s="122">
        <v>7.1688630226067254</v>
      </c>
      <c r="L175" s="122">
        <v>6.2126052766281079</v>
      </c>
      <c r="M175" s="122">
        <v>4.6862622289210947</v>
      </c>
      <c r="N175" s="122">
        <v>3.602047660818736</v>
      </c>
      <c r="O175" s="122">
        <v>2.6691261953088721</v>
      </c>
      <c r="P175" s="122">
        <v>1.7768465907654751</v>
      </c>
      <c r="Q175" s="122">
        <v>1.0689320013526324</v>
      </c>
      <c r="R175" s="122">
        <v>0.91734691231552301</v>
      </c>
      <c r="S175" s="122">
        <v>0.73336673720491241</v>
      </c>
      <c r="T175" s="122">
        <v>0.70325667914130485</v>
      </c>
      <c r="U175" s="122">
        <v>0.82468528196424029</v>
      </c>
      <c r="V175" s="122">
        <v>0.97937079353762413</v>
      </c>
      <c r="W175" s="122">
        <v>1.2043582973887841</v>
      </c>
      <c r="DA175" s="130" t="s">
        <v>2239</v>
      </c>
    </row>
    <row r="176" spans="1:105" ht="12" customHeight="1" x14ac:dyDescent="0.25">
      <c r="A176" s="97" t="s">
        <v>50</v>
      </c>
      <c r="B176" s="98">
        <v>3.7139168764388337</v>
      </c>
      <c r="C176" s="98">
        <v>4.7661163314197017</v>
      </c>
      <c r="D176" s="98">
        <v>4.4364989805830266</v>
      </c>
      <c r="E176" s="98">
        <v>5.4888081550681704</v>
      </c>
      <c r="F176" s="98">
        <v>5.3645770468098428</v>
      </c>
      <c r="G176" s="98">
        <v>5.4827515222585399</v>
      </c>
      <c r="H176" s="98">
        <v>5.5592364100522094</v>
      </c>
      <c r="I176" s="98">
        <v>6.0272355464554463</v>
      </c>
      <c r="J176" s="98">
        <v>6.2451696547775839</v>
      </c>
      <c r="K176" s="98">
        <v>7.1688630226067254</v>
      </c>
      <c r="L176" s="98">
        <v>6.2126052766281079</v>
      </c>
      <c r="M176" s="98">
        <v>4.6862622289210947</v>
      </c>
      <c r="N176" s="98">
        <v>3.602047660818736</v>
      </c>
      <c r="O176" s="98">
        <v>2.6691261953088721</v>
      </c>
      <c r="P176" s="98">
        <v>1.7768465907654751</v>
      </c>
      <c r="Q176" s="98">
        <v>1.0689320013526324</v>
      </c>
      <c r="R176" s="98">
        <v>0.91734691231552301</v>
      </c>
      <c r="S176" s="98">
        <v>0.73336673720491241</v>
      </c>
      <c r="T176" s="98">
        <v>0.70325667914130485</v>
      </c>
      <c r="U176" s="98">
        <v>0.82468528196424029</v>
      </c>
      <c r="V176" s="98">
        <v>0.97937079353762413</v>
      </c>
      <c r="W176" s="98">
        <v>1.2043582973887841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16146.572542926468</v>
      </c>
      <c r="C3" s="117">
        <f t="shared" si="0"/>
        <v>10114.192063892424</v>
      </c>
      <c r="D3" s="117">
        <f t="shared" si="0"/>
        <v>14008.242013090878</v>
      </c>
      <c r="E3" s="117">
        <f t="shared" si="0"/>
        <v>17579.872360630841</v>
      </c>
      <c r="F3" s="117">
        <f t="shared" si="0"/>
        <v>13760.517523333736</v>
      </c>
      <c r="G3" s="117">
        <f t="shared" si="0"/>
        <v>19200.91079012995</v>
      </c>
      <c r="H3" s="117">
        <f t="shared" si="0"/>
        <v>17285.644117191841</v>
      </c>
      <c r="I3" s="117">
        <f t="shared" si="0"/>
        <v>11913.818945123738</v>
      </c>
      <c r="J3" s="117">
        <f t="shared" si="0"/>
        <v>13579.124772131239</v>
      </c>
      <c r="K3" s="117">
        <f t="shared" si="0"/>
        <v>11906.518853591671</v>
      </c>
      <c r="L3" s="117">
        <f t="shared" si="0"/>
        <v>21390.227090138105</v>
      </c>
      <c r="M3" s="117">
        <f t="shared" si="0"/>
        <v>16409.237033198267</v>
      </c>
      <c r="N3" s="117">
        <f t="shared" si="0"/>
        <v>14389.696386302716</v>
      </c>
      <c r="O3" s="117">
        <f t="shared" si="0"/>
        <v>19056.763830743101</v>
      </c>
      <c r="P3" s="117">
        <f t="shared" si="0"/>
        <v>14543.307892179582</v>
      </c>
      <c r="Q3" s="117">
        <f t="shared" si="0"/>
        <v>14399.861208938855</v>
      </c>
      <c r="R3" s="117">
        <f t="shared" ref="R3:V3" si="1">R4+R7+R9+R19</f>
        <v>14864.026180154167</v>
      </c>
      <c r="S3" s="117">
        <f t="shared" si="1"/>
        <v>17857.097249875842</v>
      </c>
      <c r="T3" s="117">
        <f t="shared" si="1"/>
        <v>14294.067927343749</v>
      </c>
      <c r="U3" s="117">
        <f t="shared" si="1"/>
        <v>16081.801535870392</v>
      </c>
      <c r="V3" s="117">
        <f t="shared" si="1"/>
        <v>15863.97645763893</v>
      </c>
      <c r="W3" s="117">
        <f t="shared" ref="W3" si="2">W4+W7+W9+W19</f>
        <v>14819.733367954481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13171.042596921387</v>
      </c>
      <c r="C4" s="122">
        <f t="shared" si="3"/>
        <v>7444.6407814966133</v>
      </c>
      <c r="D4" s="122">
        <f t="shared" si="3"/>
        <v>11001.992133925834</v>
      </c>
      <c r="E4" s="122">
        <f t="shared" si="3"/>
        <v>14667.937683500126</v>
      </c>
      <c r="F4" s="122">
        <f t="shared" si="3"/>
        <v>10774.842339170062</v>
      </c>
      <c r="G4" s="122">
        <f t="shared" si="3"/>
        <v>15937.988505512498</v>
      </c>
      <c r="H4" s="122">
        <f t="shared" si="3"/>
        <v>13910.390833815938</v>
      </c>
      <c r="I4" s="122">
        <f t="shared" si="3"/>
        <v>8836.2599696809739</v>
      </c>
      <c r="J4" s="122">
        <f t="shared" si="3"/>
        <v>10333.874235708528</v>
      </c>
      <c r="K4" s="122">
        <f t="shared" si="3"/>
        <v>8865.530512490408</v>
      </c>
      <c r="L4" s="122">
        <f t="shared" si="3"/>
        <v>18070.815370404271</v>
      </c>
      <c r="M4" s="122">
        <f t="shared" si="3"/>
        <v>13221.269783112884</v>
      </c>
      <c r="N4" s="122">
        <f t="shared" si="3"/>
        <v>11216.286548283686</v>
      </c>
      <c r="O4" s="122">
        <f t="shared" si="3"/>
        <v>15985.582137691359</v>
      </c>
      <c r="P4" s="122">
        <f t="shared" si="3"/>
        <v>11619.440321447159</v>
      </c>
      <c r="Q4" s="122">
        <f t="shared" si="3"/>
        <v>11443.112116190377</v>
      </c>
      <c r="R4" s="122">
        <f t="shared" ref="R4:V4" si="4">SUM(R5:R6)</f>
        <v>11978.621575795616</v>
      </c>
      <c r="S4" s="122">
        <f t="shared" si="4"/>
        <v>14747.067045459267</v>
      </c>
      <c r="T4" s="122">
        <f t="shared" si="4"/>
        <v>11236.769893654908</v>
      </c>
      <c r="U4" s="122">
        <f t="shared" si="4"/>
        <v>13209.363860481324</v>
      </c>
      <c r="V4" s="122">
        <f t="shared" si="4"/>
        <v>13013.62513765589</v>
      </c>
      <c r="W4" s="122">
        <f t="shared" ref="W4" si="5">SUM(W5:W6)</f>
        <v>11847.070075762576</v>
      </c>
      <c r="DA4" s="130" t="s">
        <v>2244</v>
      </c>
    </row>
    <row r="5" spans="1:105" ht="12" customHeight="1" x14ac:dyDescent="0.25">
      <c r="A5" s="97" t="s">
        <v>51</v>
      </c>
      <c r="B5" s="98">
        <v>13098.963463051346</v>
      </c>
      <c r="C5" s="98">
        <v>7404.192401144137</v>
      </c>
      <c r="D5" s="98">
        <v>10941.969613864158</v>
      </c>
      <c r="E5" s="98">
        <v>14592.090746040307</v>
      </c>
      <c r="F5" s="98">
        <v>10716.486319859448</v>
      </c>
      <c r="G5" s="98">
        <v>15853.06977936409</v>
      </c>
      <c r="H5" s="98">
        <v>13838.912541747866</v>
      </c>
      <c r="I5" s="98">
        <v>8792.4033758963815</v>
      </c>
      <c r="J5" s="98">
        <v>10283.20189045225</v>
      </c>
      <c r="K5" s="98">
        <v>8822.3973255633482</v>
      </c>
      <c r="L5" s="98">
        <v>17984.391741233023</v>
      </c>
      <c r="M5" s="98">
        <v>13157.291203085586</v>
      </c>
      <c r="N5" s="98">
        <v>11161.324786324785</v>
      </c>
      <c r="O5" s="98">
        <v>15906.359285845758</v>
      </c>
      <c r="P5" s="98">
        <v>11562.148564664103</v>
      </c>
      <c r="Q5" s="98">
        <v>11386.701662292213</v>
      </c>
      <c r="R5" s="98">
        <v>11919.017324850955</v>
      </c>
      <c r="S5" s="98">
        <v>14673.987164059365</v>
      </c>
      <c r="T5" s="98">
        <v>11180.829174327999</v>
      </c>
      <c r="U5" s="98">
        <v>13142.580132697873</v>
      </c>
      <c r="V5" s="98">
        <v>12947.557702630165</v>
      </c>
      <c r="W5" s="98">
        <v>11786.84192922603</v>
      </c>
      <c r="DA5" s="63" t="s">
        <v>2245</v>
      </c>
    </row>
    <row r="6" spans="1:105" ht="12" customHeight="1" x14ac:dyDescent="0.25">
      <c r="A6" s="97" t="s">
        <v>53</v>
      </c>
      <c r="B6" s="98">
        <v>72.079133870039257</v>
      </c>
      <c r="C6" s="98">
        <v>40.448380352476207</v>
      </c>
      <c r="D6" s="98">
        <v>60.022520061676687</v>
      </c>
      <c r="E6" s="98">
        <v>75.846937459818548</v>
      </c>
      <c r="F6" s="98">
        <v>58.356019310612595</v>
      </c>
      <c r="G6" s="98">
        <v>84.918726148407401</v>
      </c>
      <c r="H6" s="98">
        <v>71.47829206807117</v>
      </c>
      <c r="I6" s="98">
        <v>43.856593784592484</v>
      </c>
      <c r="J6" s="98">
        <v>50.672345256278369</v>
      </c>
      <c r="K6" s="98">
        <v>43.133186927060365</v>
      </c>
      <c r="L6" s="98">
        <v>86.423629171248308</v>
      </c>
      <c r="M6" s="98">
        <v>63.978580027297731</v>
      </c>
      <c r="N6" s="98">
        <v>54.961761958900638</v>
      </c>
      <c r="O6" s="98">
        <v>79.222851845600573</v>
      </c>
      <c r="P6" s="98">
        <v>57.291756783055298</v>
      </c>
      <c r="Q6" s="98">
        <v>56.41045389816432</v>
      </c>
      <c r="R6" s="98">
        <v>59.604250944660699</v>
      </c>
      <c r="S6" s="98">
        <v>73.079881399902888</v>
      </c>
      <c r="T6" s="98">
        <v>55.940719326909161</v>
      </c>
      <c r="U6" s="98">
        <v>66.783727783452107</v>
      </c>
      <c r="V6" s="98">
        <v>66.067435025725359</v>
      </c>
      <c r="W6" s="98">
        <v>60.228146536546959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64.5929617535663</v>
      </c>
      <c r="C7" s="122">
        <f t="shared" si="6"/>
        <v>62.445884667586803</v>
      </c>
      <c r="D7" s="122">
        <f t="shared" si="6"/>
        <v>60.82968856724473</v>
      </c>
      <c r="E7" s="122">
        <f t="shared" si="6"/>
        <v>134.64061251699701</v>
      </c>
      <c r="F7" s="122">
        <f t="shared" si="6"/>
        <v>61.353596891141599</v>
      </c>
      <c r="G7" s="122">
        <f t="shared" si="6"/>
        <v>80.493025976914012</v>
      </c>
      <c r="H7" s="122">
        <f t="shared" si="6"/>
        <v>130.84113495113135</v>
      </c>
      <c r="I7" s="122">
        <f t="shared" si="6"/>
        <v>158.30683221854218</v>
      </c>
      <c r="J7" s="122">
        <f t="shared" si="6"/>
        <v>154.28551270387854</v>
      </c>
      <c r="K7" s="122">
        <f t="shared" si="6"/>
        <v>143.1352196463819</v>
      </c>
      <c r="L7" s="122">
        <f t="shared" si="6"/>
        <v>165.08278345336097</v>
      </c>
      <c r="M7" s="122">
        <f t="shared" si="6"/>
        <v>234.33577777986167</v>
      </c>
      <c r="N7" s="122">
        <f t="shared" si="6"/>
        <v>253.67174214776855</v>
      </c>
      <c r="O7" s="122">
        <f t="shared" si="6"/>
        <v>202.82578200915634</v>
      </c>
      <c r="P7" s="122">
        <f t="shared" si="6"/>
        <v>183.63823170571789</v>
      </c>
      <c r="Q7" s="122">
        <f t="shared" si="6"/>
        <v>318.95667765429471</v>
      </c>
      <c r="R7" s="122">
        <f t="shared" si="6"/>
        <v>286.33775615713864</v>
      </c>
      <c r="S7" s="122">
        <f t="shared" si="6"/>
        <v>333.98391678882257</v>
      </c>
      <c r="T7" s="122">
        <f t="shared" si="6"/>
        <v>340.00545336138043</v>
      </c>
      <c r="U7" s="122">
        <f t="shared" si="6"/>
        <v>282.22473512115459</v>
      </c>
      <c r="V7" s="122">
        <f t="shared" si="6"/>
        <v>247.50447251371546</v>
      </c>
      <c r="W7" s="122">
        <f t="shared" si="6"/>
        <v>239.72777568663395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64.5929617535663</v>
      </c>
      <c r="C8" s="98">
        <f>IF(RES_hhdet_fec!C8=0,0,RES_hhdet_fec!C8*1000*11630/RES_hhdet_num!C3)</f>
        <v>62.445884667586803</v>
      </c>
      <c r="D8" s="98">
        <f>IF(RES_hhdet_fec!D8=0,0,RES_hhdet_fec!D8*1000*11630/RES_hhdet_num!D3)</f>
        <v>60.82968856724473</v>
      </c>
      <c r="E8" s="98">
        <f>IF(RES_hhdet_fec!E8=0,0,RES_hhdet_fec!E8*1000*11630/RES_hhdet_num!E3)</f>
        <v>134.64061251699701</v>
      </c>
      <c r="F8" s="98">
        <f>IF(RES_hhdet_fec!F8=0,0,RES_hhdet_fec!F8*1000*11630/RES_hhdet_num!F3)</f>
        <v>61.353596891141599</v>
      </c>
      <c r="G8" s="98">
        <f>IF(RES_hhdet_fec!G8=0,0,RES_hhdet_fec!G8*1000*11630/RES_hhdet_num!G3)</f>
        <v>80.493025976914012</v>
      </c>
      <c r="H8" s="98">
        <f>IF(RES_hhdet_fec!H8=0,0,RES_hhdet_fec!H8*1000*11630/RES_hhdet_num!H3)</f>
        <v>130.84113495113135</v>
      </c>
      <c r="I8" s="98">
        <f>IF(RES_hhdet_fec!I8=0,0,RES_hhdet_fec!I8*1000*11630/RES_hhdet_num!I3)</f>
        <v>158.30683221854218</v>
      </c>
      <c r="J8" s="98">
        <f>IF(RES_hhdet_fec!J8=0,0,RES_hhdet_fec!J8*1000*11630/RES_hhdet_num!J3)</f>
        <v>154.28551270387854</v>
      </c>
      <c r="K8" s="98">
        <f>IF(RES_hhdet_fec!K8=0,0,RES_hhdet_fec!K8*1000*11630/RES_hhdet_num!K3)</f>
        <v>143.1352196463819</v>
      </c>
      <c r="L8" s="98">
        <f>IF(RES_hhdet_fec!L8=0,0,RES_hhdet_fec!L8*1000*11630/RES_hhdet_num!L3)</f>
        <v>165.08278345336097</v>
      </c>
      <c r="M8" s="98">
        <f>IF(RES_hhdet_fec!M8=0,0,RES_hhdet_fec!M8*1000*11630/RES_hhdet_num!M3)</f>
        <v>234.33577777986167</v>
      </c>
      <c r="N8" s="98">
        <f>IF(RES_hhdet_fec!N8=0,0,RES_hhdet_fec!N8*1000*11630/RES_hhdet_num!N3)</f>
        <v>253.67174214776855</v>
      </c>
      <c r="O8" s="98">
        <f>IF(RES_hhdet_fec!O8=0,0,RES_hhdet_fec!O8*1000*11630/RES_hhdet_num!O3)</f>
        <v>202.82578200915634</v>
      </c>
      <c r="P8" s="98">
        <f>IF(RES_hhdet_fec!P8=0,0,RES_hhdet_fec!P8*1000*11630/RES_hhdet_num!P3)</f>
        <v>183.63823170571789</v>
      </c>
      <c r="Q8" s="98">
        <f>IF(RES_hhdet_fec!Q8=0,0,RES_hhdet_fec!Q8*1000*11630/RES_hhdet_num!Q3)</f>
        <v>318.95667765429471</v>
      </c>
      <c r="R8" s="98">
        <f>IF(RES_hhdet_fec!R8=0,0,RES_hhdet_fec!R8*1000*11630/RES_hhdet_num!R3)</f>
        <v>286.33775615713864</v>
      </c>
      <c r="S8" s="98">
        <f>IF(RES_hhdet_fec!S8=0,0,RES_hhdet_fec!S8*1000*11630/RES_hhdet_num!S3)</f>
        <v>333.98391678882257</v>
      </c>
      <c r="T8" s="98">
        <f>IF(RES_hhdet_fec!T8=0,0,RES_hhdet_fec!T8*1000*11630/RES_hhdet_num!T3)</f>
        <v>340.00545336138043</v>
      </c>
      <c r="U8" s="98">
        <f>IF(RES_hhdet_fec!U8=0,0,RES_hhdet_fec!U8*1000*11630/RES_hhdet_num!U3)</f>
        <v>282.22473512115459</v>
      </c>
      <c r="V8" s="98">
        <f>IF(RES_hhdet_fec!V8=0,0,RES_hhdet_fec!V8*1000*11630/RES_hhdet_num!V3)</f>
        <v>247.50447251371546</v>
      </c>
      <c r="W8" s="98">
        <f>IF(RES_hhdet_fec!W8=0,0,RES_hhdet_fec!W8*1000*11630/RES_hhdet_num!W3)</f>
        <v>239.72777568663395</v>
      </c>
      <c r="DA8" s="63" t="s">
        <v>2248</v>
      </c>
    </row>
    <row r="9" spans="1:105" ht="12" customHeight="1" x14ac:dyDescent="0.25">
      <c r="A9" s="121" t="s">
        <v>55</v>
      </c>
      <c r="B9" s="122">
        <v>1611.3326859868514</v>
      </c>
      <c r="C9" s="122">
        <v>1348.7065216145404</v>
      </c>
      <c r="D9" s="122">
        <v>1567.8936638912164</v>
      </c>
      <c r="E9" s="122">
        <v>1527.9286053406938</v>
      </c>
      <c r="F9" s="122">
        <v>1554.5259892790127</v>
      </c>
      <c r="G9" s="122">
        <v>1769.7804713486898</v>
      </c>
      <c r="H9" s="122">
        <v>1784.3626170415102</v>
      </c>
      <c r="I9" s="122">
        <v>1527.3661421085978</v>
      </c>
      <c r="J9" s="122">
        <v>1606.9171012149986</v>
      </c>
      <c r="K9" s="122">
        <v>1460.9694208435105</v>
      </c>
      <c r="L9" s="122">
        <v>1768.99332439508</v>
      </c>
      <c r="M9" s="122">
        <v>1664.7918969710379</v>
      </c>
      <c r="N9" s="122">
        <v>1688.5257757886384</v>
      </c>
      <c r="O9" s="122">
        <v>1690.7089130273403</v>
      </c>
      <c r="P9" s="122">
        <v>1624.5614188927418</v>
      </c>
      <c r="Q9" s="122">
        <v>1512.1645772030615</v>
      </c>
      <c r="R9" s="122">
        <v>1444.9716082254863</v>
      </c>
      <c r="S9" s="122">
        <v>1645.2877556130129</v>
      </c>
      <c r="T9" s="122">
        <v>1638.1593715916879</v>
      </c>
      <c r="U9" s="122">
        <v>1507.9098639047897</v>
      </c>
      <c r="V9" s="122">
        <v>1559.5108544871935</v>
      </c>
      <c r="W9" s="122">
        <v>1625.4100446843452</v>
      </c>
      <c r="DA9" s="130" t="s">
        <v>2249</v>
      </c>
    </row>
    <row r="10" spans="1:105" ht="12" customHeight="1" x14ac:dyDescent="0.25">
      <c r="A10" s="97" t="s">
        <v>143</v>
      </c>
      <c r="B10" s="98">
        <v>1833.9639588879711</v>
      </c>
      <c r="C10" s="98">
        <v>957.9522025802911</v>
      </c>
      <c r="D10" s="98">
        <v>1442.3044836959068</v>
      </c>
      <c r="E10" s="98">
        <v>1871.9433627847977</v>
      </c>
      <c r="F10" s="98">
        <v>1384.1952561602297</v>
      </c>
      <c r="G10" s="98">
        <v>2100.7131558132055</v>
      </c>
      <c r="H10" s="98">
        <v>1935.5781501307717</v>
      </c>
      <c r="I10" s="98">
        <v>1166.0027799626839</v>
      </c>
      <c r="J10" s="98">
        <v>1251.788383239626</v>
      </c>
      <c r="K10" s="98">
        <v>1007.4851736308908</v>
      </c>
      <c r="L10" s="98">
        <v>1902.1143964282714</v>
      </c>
      <c r="M10" s="98">
        <v>1749.3956822538962</v>
      </c>
      <c r="N10" s="98">
        <v>1832.5193325193313</v>
      </c>
      <c r="O10" s="98">
        <v>1929.4731731002666</v>
      </c>
      <c r="P10" s="98">
        <v>1762.3574144486686</v>
      </c>
      <c r="Q10" s="98">
        <v>1428.368794326241</v>
      </c>
      <c r="R10" s="98">
        <v>1167.7537475683716</v>
      </c>
      <c r="S10" s="98">
        <v>1758.1593472522204</v>
      </c>
      <c r="T10" s="98">
        <v>1793.8071327410844</v>
      </c>
      <c r="U10" s="98">
        <v>1407.1833930704904</v>
      </c>
      <c r="V10" s="98">
        <v>1638.130907793829</v>
      </c>
      <c r="W10" s="98">
        <v>1568.3170216848991</v>
      </c>
      <c r="DA10" s="63" t="s">
        <v>2250</v>
      </c>
    </row>
    <row r="11" spans="1:105" ht="12" customHeight="1" x14ac:dyDescent="0.25">
      <c r="A11" s="97" t="s">
        <v>124</v>
      </c>
      <c r="B11" s="98">
        <v>1638.5518316107073</v>
      </c>
      <c r="C11" s="98">
        <v>1711.8367847748966</v>
      </c>
      <c r="D11" s="98">
        <v>1665.6634350546944</v>
      </c>
      <c r="E11" s="98">
        <v>1783.7870799584016</v>
      </c>
      <c r="F11" s="98">
        <v>1797.6889315789765</v>
      </c>
      <c r="G11" s="98">
        <v>1823.3762534779307</v>
      </c>
      <c r="H11" s="98">
        <v>1877.6378421218324</v>
      </c>
      <c r="I11" s="98">
        <v>1835.0459224328738</v>
      </c>
      <c r="J11" s="98">
        <v>2052.3349509639515</v>
      </c>
      <c r="K11" s="98">
        <v>2205.8788067706419</v>
      </c>
      <c r="L11" s="98">
        <v>2039.8663936391279</v>
      </c>
      <c r="M11" s="98">
        <v>1806.1901738978459</v>
      </c>
      <c r="N11" s="98">
        <v>1750.1889837797055</v>
      </c>
      <c r="O11" s="98">
        <v>1759.0872412809831</v>
      </c>
      <c r="P11" s="98">
        <v>1655.8315752514879</v>
      </c>
      <c r="Q11" s="98">
        <v>1706.4252606939283</v>
      </c>
      <c r="R11" s="98">
        <v>1813.561292541548</v>
      </c>
      <c r="S11" s="98">
        <v>1739.866905075311</v>
      </c>
      <c r="T11" s="98">
        <v>1592.1787719090589</v>
      </c>
      <c r="U11" s="98">
        <v>1608.9598519150145</v>
      </c>
      <c r="V11" s="98">
        <v>1547.8337120034723</v>
      </c>
      <c r="W11" s="98">
        <v>1625.4559765717208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1534.5088054759156</v>
      </c>
      <c r="C15" s="101">
        <v>1484.2649406609876</v>
      </c>
      <c r="D15" s="101">
        <v>1618.0923794637256</v>
      </c>
      <c r="E15" s="101">
        <v>1405.5817545485668</v>
      </c>
      <c r="F15" s="101">
        <v>1617.2345631059941</v>
      </c>
      <c r="G15" s="101">
        <v>1671.0174197638146</v>
      </c>
      <c r="H15" s="101">
        <v>1742.3611136970162</v>
      </c>
      <c r="I15" s="101">
        <v>1685.2204510292324</v>
      </c>
      <c r="J15" s="101">
        <v>1769.8133872172546</v>
      </c>
      <c r="K15" s="101">
        <v>1685.3209090518944</v>
      </c>
      <c r="L15" s="101">
        <v>1707.1241217398699</v>
      </c>
      <c r="M15" s="101">
        <v>1641.5052095758574</v>
      </c>
      <c r="N15" s="101">
        <v>1637.1026037686843</v>
      </c>
      <c r="O15" s="101">
        <v>1581.697379623492</v>
      </c>
      <c r="P15" s="101">
        <v>1576.5885193003462</v>
      </c>
      <c r="Q15" s="101">
        <v>1604.3586871604382</v>
      </c>
      <c r="R15" s="101">
        <v>1633.4616418765047</v>
      </c>
      <c r="S15" s="101">
        <v>1633.868825458984</v>
      </c>
      <c r="T15" s="101">
        <v>1609.8377839501106</v>
      </c>
      <c r="U15" s="101">
        <v>1608.392045852253</v>
      </c>
      <c r="V15" s="101">
        <v>1582.6551666742821</v>
      </c>
      <c r="W15" s="101">
        <v>1717.6196502879018</v>
      </c>
      <c r="DA15" s="131" t="s">
        <v>2255</v>
      </c>
    </row>
    <row r="16" spans="1:105" ht="12" customHeight="1" x14ac:dyDescent="0.25">
      <c r="A16" s="107" t="s">
        <v>121</v>
      </c>
      <c r="B16" s="104">
        <v>1100.4622481638619</v>
      </c>
      <c r="C16" s="104">
        <v>1055.7383055100315</v>
      </c>
      <c r="D16" s="104">
        <v>1164.1880721616042</v>
      </c>
      <c r="E16" s="104">
        <v>989.00204528994163</v>
      </c>
      <c r="F16" s="104">
        <v>1163.8486296660974</v>
      </c>
      <c r="G16" s="104">
        <v>1209.2018003557059</v>
      </c>
      <c r="H16" s="104">
        <v>1269.3789771317472</v>
      </c>
      <c r="I16" s="104">
        <v>1229.1794280491658</v>
      </c>
      <c r="J16" s="104">
        <v>1294.1748566442661</v>
      </c>
      <c r="K16" s="104">
        <v>1221.9537792061492</v>
      </c>
      <c r="L16" s="104">
        <v>1241.5487871249047</v>
      </c>
      <c r="M16" s="104">
        <v>1205.8855551541144</v>
      </c>
      <c r="N16" s="104">
        <v>1209.4355762048806</v>
      </c>
      <c r="O16" s="104">
        <v>1170.0930642281935</v>
      </c>
      <c r="P16" s="104">
        <v>1174.1450178603495</v>
      </c>
      <c r="Q16" s="104">
        <v>1209.9496610649348</v>
      </c>
      <c r="R16" s="104">
        <v>1230.208747960648</v>
      </c>
      <c r="S16" s="104">
        <v>1240.8404251448458</v>
      </c>
      <c r="T16" s="104">
        <v>1246.6603830285987</v>
      </c>
      <c r="U16" s="104">
        <v>1270.2391122605964</v>
      </c>
      <c r="V16" s="104">
        <v>1249.0039125264677</v>
      </c>
      <c r="W16" s="104">
        <v>1381.7032250693717</v>
      </c>
      <c r="DA16" s="132" t="s">
        <v>2256</v>
      </c>
    </row>
    <row r="17" spans="1:105" ht="12" customHeight="1" x14ac:dyDescent="0.25">
      <c r="A17" s="108" t="s">
        <v>53</v>
      </c>
      <c r="B17" s="98">
        <v>464.06553971899962</v>
      </c>
      <c r="C17" s="98">
        <v>423.823502877073</v>
      </c>
      <c r="D17" s="98">
        <v>487.9542074214595</v>
      </c>
      <c r="E17" s="98">
        <v>359.32342406309419</v>
      </c>
      <c r="F17" s="98">
        <v>467.12296222283868</v>
      </c>
      <c r="G17" s="98">
        <v>482.14234066969419</v>
      </c>
      <c r="H17" s="98">
        <v>507.24913923991846</v>
      </c>
      <c r="I17" s="98">
        <v>483.10334254291251</v>
      </c>
      <c r="J17" s="98">
        <v>514.91563327912309</v>
      </c>
      <c r="K17" s="98">
        <v>460.18210174681764</v>
      </c>
      <c r="L17" s="98">
        <v>468.54174084790429</v>
      </c>
      <c r="M17" s="98">
        <v>470.41828881168857</v>
      </c>
      <c r="N17" s="98">
        <v>467.07541471902101</v>
      </c>
      <c r="O17" s="98">
        <v>435.25413526751879</v>
      </c>
      <c r="P17" s="98">
        <v>451.83511396743296</v>
      </c>
      <c r="Q17" s="98">
        <v>498.31418949740174</v>
      </c>
      <c r="R17" s="98">
        <v>488.03413098720239</v>
      </c>
      <c r="S17" s="98">
        <v>471.59965773252208</v>
      </c>
      <c r="T17" s="98">
        <v>472.09839967516854</v>
      </c>
      <c r="U17" s="98">
        <v>477.82659149305039</v>
      </c>
      <c r="V17" s="98">
        <v>412.91386617079917</v>
      </c>
      <c r="W17" s="98">
        <v>507.51391403136529</v>
      </c>
      <c r="DA17" s="63" t="s">
        <v>2257</v>
      </c>
    </row>
    <row r="18" spans="1:105" ht="12" customHeight="1" x14ac:dyDescent="0.25">
      <c r="A18" s="108" t="s">
        <v>52</v>
      </c>
      <c r="B18" s="98">
        <v>636.39670844486227</v>
      </c>
      <c r="C18" s="98">
        <v>631.91480263295853</v>
      </c>
      <c r="D18" s="98">
        <v>676.2338647401449</v>
      </c>
      <c r="E18" s="98">
        <v>629.67862122684733</v>
      </c>
      <c r="F18" s="98">
        <v>696.72566744325866</v>
      </c>
      <c r="G18" s="98">
        <v>727.05945968601168</v>
      </c>
      <c r="H18" s="98">
        <v>762.12983789182863</v>
      </c>
      <c r="I18" s="98">
        <v>746.07608550625332</v>
      </c>
      <c r="J18" s="98">
        <v>779.25922336514338</v>
      </c>
      <c r="K18" s="98">
        <v>761.77167745933139</v>
      </c>
      <c r="L18" s="98">
        <v>773.00704627700065</v>
      </c>
      <c r="M18" s="98">
        <v>735.46726634242566</v>
      </c>
      <c r="N18" s="98">
        <v>742.36016148585975</v>
      </c>
      <c r="O18" s="98">
        <v>734.83892896067471</v>
      </c>
      <c r="P18" s="98">
        <v>722.30990389291662</v>
      </c>
      <c r="Q18" s="98">
        <v>711.63547156753316</v>
      </c>
      <c r="R18" s="98">
        <v>742.17461697344561</v>
      </c>
      <c r="S18" s="98">
        <v>769.24076741232386</v>
      </c>
      <c r="T18" s="98">
        <v>774.56198335343015</v>
      </c>
      <c r="U18" s="98">
        <v>792.41252076754608</v>
      </c>
      <c r="V18" s="98">
        <v>836.09004635566862</v>
      </c>
      <c r="W18" s="98">
        <v>874.18931103800628</v>
      </c>
      <c r="DA18" s="63" t="s">
        <v>2258</v>
      </c>
    </row>
    <row r="19" spans="1:105" ht="12" customHeight="1" x14ac:dyDescent="0.25">
      <c r="A19" s="121" t="s">
        <v>54</v>
      </c>
      <c r="B19" s="122">
        <v>1299.6042982646627</v>
      </c>
      <c r="C19" s="122">
        <v>1258.398876113682</v>
      </c>
      <c r="D19" s="122">
        <v>1377.5265267065824</v>
      </c>
      <c r="E19" s="122">
        <v>1249.3654592730243</v>
      </c>
      <c r="F19" s="122">
        <v>1369.7955979935191</v>
      </c>
      <c r="G19" s="122">
        <v>1412.6487872918469</v>
      </c>
      <c r="H19" s="122">
        <v>1460.0495313832616</v>
      </c>
      <c r="I19" s="122">
        <v>1391.8860011156221</v>
      </c>
      <c r="J19" s="122">
        <v>1484.0479225038353</v>
      </c>
      <c r="K19" s="122">
        <v>1436.8837006113722</v>
      </c>
      <c r="L19" s="122">
        <v>1385.3356118853958</v>
      </c>
      <c r="M19" s="122">
        <v>1288.839575334486</v>
      </c>
      <c r="N19" s="122">
        <v>1231.2123200826252</v>
      </c>
      <c r="O19" s="122">
        <v>1177.6469980152435</v>
      </c>
      <c r="P19" s="122">
        <v>1115.6679201339648</v>
      </c>
      <c r="Q19" s="122">
        <v>1125.6278378911225</v>
      </c>
      <c r="R19" s="122">
        <v>1154.0952399759269</v>
      </c>
      <c r="S19" s="122">
        <v>1130.7585320147396</v>
      </c>
      <c r="T19" s="122">
        <v>1079.1332087357728</v>
      </c>
      <c r="U19" s="122">
        <v>1082.3030763631223</v>
      </c>
      <c r="V19" s="122">
        <v>1043.3359929821302</v>
      </c>
      <c r="W19" s="122">
        <v>1107.5254718209253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1388.1256181628551</v>
      </c>
      <c r="C21" s="98">
        <v>1635.7941024765369</v>
      </c>
      <c r="D21" s="98">
        <v>1429.1063855673353</v>
      </c>
      <c r="E21" s="98">
        <v>1686.7713827104797</v>
      </c>
      <c r="F21" s="98">
        <v>1576.5110883691355</v>
      </c>
      <c r="G21" s="98">
        <v>1596.0195832321233</v>
      </c>
      <c r="H21" s="98">
        <v>1568.8360407939188</v>
      </c>
      <c r="I21" s="98">
        <v>1638.919654520349</v>
      </c>
      <c r="J21" s="98">
        <v>1608.6977831646136</v>
      </c>
      <c r="K21" s="98">
        <v>1850.0630455570285</v>
      </c>
      <c r="L21" s="98">
        <v>1666.5254194352215</v>
      </c>
      <c r="M21" s="98">
        <v>1480.9361160062115</v>
      </c>
      <c r="N21" s="98">
        <v>1406.573571953918</v>
      </c>
      <c r="O21" s="98">
        <v>1391.8436803161683</v>
      </c>
      <c r="P21" s="98">
        <v>1281.175248219939</v>
      </c>
      <c r="Q21" s="98">
        <v>1297.8564267998495</v>
      </c>
      <c r="R21" s="98">
        <v>1369.4238465333115</v>
      </c>
      <c r="S21" s="98">
        <v>1342.0609105547878</v>
      </c>
      <c r="T21" s="98">
        <v>1268.1265064277068</v>
      </c>
      <c r="U21" s="98">
        <v>1324.0187646423597</v>
      </c>
      <c r="V21" s="98">
        <v>1281.4372748908086</v>
      </c>
      <c r="W21" s="98">
        <v>1333.5442615440302</v>
      </c>
      <c r="DA21" s="63" t="s">
        <v>2261</v>
      </c>
    </row>
    <row r="22" spans="1:105" ht="12" customHeight="1" x14ac:dyDescent="0.25">
      <c r="A22" s="109" t="s">
        <v>120</v>
      </c>
      <c r="B22" s="33">
        <v>1264.6375163606133</v>
      </c>
      <c r="C22" s="33">
        <v>1095.582481697787</v>
      </c>
      <c r="D22" s="33">
        <v>1353.1007008569227</v>
      </c>
      <c r="E22" s="33">
        <v>1012.5932701775753</v>
      </c>
      <c r="F22" s="33">
        <v>1250.9935920305211</v>
      </c>
      <c r="G22" s="33">
        <v>1302.7653509199642</v>
      </c>
      <c r="H22" s="33">
        <v>1389.5558732851553</v>
      </c>
      <c r="I22" s="33">
        <v>1226.2271022050286</v>
      </c>
      <c r="J22" s="33">
        <v>1400.9971288169261</v>
      </c>
      <c r="K22" s="33">
        <v>1153.2136617987037</v>
      </c>
      <c r="L22" s="33">
        <v>1180.9604817355453</v>
      </c>
      <c r="M22" s="33">
        <v>1150.0246418499964</v>
      </c>
      <c r="N22" s="33">
        <v>1117.1530346679042</v>
      </c>
      <c r="O22" s="33">
        <v>1047.3408458161903</v>
      </c>
      <c r="P22" s="33">
        <v>1015.75082410864</v>
      </c>
      <c r="Q22" s="33">
        <v>1023.0120608345092</v>
      </c>
      <c r="R22" s="33">
        <v>1028.1181727833934</v>
      </c>
      <c r="S22" s="33">
        <v>1013.2364226020159</v>
      </c>
      <c r="T22" s="33">
        <v>981.07384961015509</v>
      </c>
      <c r="U22" s="33">
        <v>960.22135532082405</v>
      </c>
      <c r="V22" s="33">
        <v>922.98661776283473</v>
      </c>
      <c r="W22" s="33">
        <v>993.18414392836667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18654.273362099764</v>
      </c>
      <c r="C24" s="117">
        <f t="shared" si="7"/>
        <v>11021.354394421873</v>
      </c>
      <c r="D24" s="117">
        <f t="shared" si="7"/>
        <v>22195.885495192841</v>
      </c>
      <c r="E24" s="117">
        <f t="shared" si="7"/>
        <v>6500.6265137884257</v>
      </c>
      <c r="F24" s="117">
        <f t="shared" si="7"/>
        <v>19859.545171506586</v>
      </c>
      <c r="G24" s="117">
        <f t="shared" si="7"/>
        <v>19263.497511521426</v>
      </c>
      <c r="H24" s="117">
        <f t="shared" si="7"/>
        <v>22511.857293225166</v>
      </c>
      <c r="I24" s="117">
        <f t="shared" si="7"/>
        <v>9463.8465375341584</v>
      </c>
      <c r="J24" s="117">
        <f t="shared" si="7"/>
        <v>30277.943394550875</v>
      </c>
      <c r="K24" s="117">
        <f t="shared" si="7"/>
        <v>17747.653708390892</v>
      </c>
      <c r="L24" s="117">
        <f t="shared" si="7"/>
        <v>19128.859939379588</v>
      </c>
      <c r="M24" s="117">
        <f t="shared" si="7"/>
        <v>18774.666769371648</v>
      </c>
      <c r="N24" s="117">
        <f t="shared" si="7"/>
        <v>19002.462096502677</v>
      </c>
      <c r="O24" s="117">
        <f t="shared" si="7"/>
        <v>17793.104559970798</v>
      </c>
      <c r="P24" s="117">
        <f t="shared" si="7"/>
        <v>14332.653085061</v>
      </c>
      <c r="Q24" s="117">
        <f t="shared" si="7"/>
        <v>18762.870017577508</v>
      </c>
      <c r="R24" s="117">
        <f t="shared" ref="R24:V24" si="8">R25+R28+R30+R39</f>
        <v>18224.097090999399</v>
      </c>
      <c r="S24" s="117">
        <f t="shared" si="8"/>
        <v>17305.090390287831</v>
      </c>
      <c r="T24" s="117">
        <f t="shared" si="8"/>
        <v>16102.596419881764</v>
      </c>
      <c r="U24" s="117">
        <f t="shared" si="8"/>
        <v>16968.979987923845</v>
      </c>
      <c r="V24" s="117">
        <f t="shared" si="8"/>
        <v>16722.142707382693</v>
      </c>
      <c r="W24" s="117">
        <f t="shared" ref="W24" si="9">W25+W28+W30+W39</f>
        <v>18000.270657352507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15758.049257183651</v>
      </c>
      <c r="C25" s="122">
        <f t="shared" si="10"/>
        <v>8203.8666429788736</v>
      </c>
      <c r="D25" s="122">
        <f t="shared" si="10"/>
        <v>19109.51407470195</v>
      </c>
      <c r="E25" s="122">
        <f t="shared" si="10"/>
        <v>3666.1397052127891</v>
      </c>
      <c r="F25" s="122">
        <f t="shared" si="10"/>
        <v>16794.556327276743</v>
      </c>
      <c r="G25" s="122">
        <f t="shared" si="10"/>
        <v>16127.48929512472</v>
      </c>
      <c r="H25" s="122">
        <f t="shared" si="10"/>
        <v>19251.196096039035</v>
      </c>
      <c r="I25" s="122">
        <f t="shared" si="10"/>
        <v>6303.101979142707</v>
      </c>
      <c r="J25" s="122">
        <f t="shared" si="10"/>
        <v>26925.471538534122</v>
      </c>
      <c r="K25" s="122">
        <f t="shared" si="10"/>
        <v>14475.92852999253</v>
      </c>
      <c r="L25" s="122">
        <f t="shared" si="10"/>
        <v>15805.728476451748</v>
      </c>
      <c r="M25" s="122">
        <f t="shared" si="10"/>
        <v>15474.624160061436</v>
      </c>
      <c r="N25" s="122">
        <f t="shared" si="10"/>
        <v>15741.212224454241</v>
      </c>
      <c r="O25" s="122">
        <f t="shared" si="10"/>
        <v>14740.280919556677</v>
      </c>
      <c r="P25" s="122">
        <f t="shared" si="10"/>
        <v>11448.11738864019</v>
      </c>
      <c r="Q25" s="122">
        <f t="shared" si="10"/>
        <v>15792.114063250188</v>
      </c>
      <c r="R25" s="122">
        <f t="shared" ref="R25:V25" si="11">SUM(R26:R27)</f>
        <v>15275.057897102386</v>
      </c>
      <c r="S25" s="122">
        <f t="shared" si="11"/>
        <v>14338.228540877872</v>
      </c>
      <c r="T25" s="122">
        <f t="shared" si="11"/>
        <v>13181.94814847933</v>
      </c>
      <c r="U25" s="122">
        <f t="shared" si="11"/>
        <v>14032.883790855449</v>
      </c>
      <c r="V25" s="122">
        <f t="shared" si="11"/>
        <v>13868.303559552111</v>
      </c>
      <c r="W25" s="122">
        <f t="shared" ref="W25" si="12">SUM(W26:W27)</f>
        <v>14958.754071143643</v>
      </c>
      <c r="DA25" s="130" t="s">
        <v>2264</v>
      </c>
    </row>
    <row r="26" spans="1:105" ht="12" customHeight="1" x14ac:dyDescent="0.25">
      <c r="A26" s="97" t="s">
        <v>74</v>
      </c>
      <c r="B26" s="98">
        <v>15590.475771790463</v>
      </c>
      <c r="C26" s="98">
        <v>8117.3095753912539</v>
      </c>
      <c r="D26" s="98">
        <v>18907.663127856726</v>
      </c>
      <c r="E26" s="98">
        <v>3629.6615712164771</v>
      </c>
      <c r="F26" s="98">
        <v>16620.273197760394</v>
      </c>
      <c r="G26" s="98">
        <v>15961.546259493789</v>
      </c>
      <c r="H26" s="98">
        <v>19056.850424265125</v>
      </c>
      <c r="I26" s="98">
        <v>6241.3844406746503</v>
      </c>
      <c r="J26" s="98">
        <v>26659.064288143614</v>
      </c>
      <c r="K26" s="98">
        <v>14330.082994132477</v>
      </c>
      <c r="L26" s="98">
        <v>15648.85681497173</v>
      </c>
      <c r="M26" s="98">
        <v>15319.473851365607</v>
      </c>
      <c r="N26" s="98">
        <v>15578.053478359379</v>
      </c>
      <c r="O26" s="98">
        <v>14581.290245647511</v>
      </c>
      <c r="P26" s="98">
        <v>11325.251904644865</v>
      </c>
      <c r="Q26" s="98">
        <v>15621.324928639398</v>
      </c>
      <c r="R26" s="98">
        <v>15108.106784227282</v>
      </c>
      <c r="S26" s="98">
        <v>14183.206254846207</v>
      </c>
      <c r="T26" s="98">
        <v>13039.436131892431</v>
      </c>
      <c r="U26" s="98">
        <v>13877.858949142974</v>
      </c>
      <c r="V26" s="98">
        <v>13711.439842209067</v>
      </c>
      <c r="W26" s="98">
        <v>14784.835367584439</v>
      </c>
      <c r="DA26" s="63" t="s">
        <v>2265</v>
      </c>
    </row>
    <row r="27" spans="1:105" ht="12" customHeight="1" x14ac:dyDescent="0.25">
      <c r="A27" s="97" t="s">
        <v>53</v>
      </c>
      <c r="B27" s="98">
        <v>167.57348539318738</v>
      </c>
      <c r="C27" s="98">
        <v>86.557067587620409</v>
      </c>
      <c r="D27" s="98">
        <v>201.85094684522386</v>
      </c>
      <c r="E27" s="98">
        <v>36.47813399631211</v>
      </c>
      <c r="F27" s="98">
        <v>174.28312951634754</v>
      </c>
      <c r="G27" s="98">
        <v>165.94303563093194</v>
      </c>
      <c r="H27" s="98">
        <v>194.34567177390977</v>
      </c>
      <c r="I27" s="98">
        <v>61.717538468056688</v>
      </c>
      <c r="J27" s="98">
        <v>266.4072503905071</v>
      </c>
      <c r="K27" s="98">
        <v>145.84553586005308</v>
      </c>
      <c r="L27" s="98">
        <v>156.87166148001759</v>
      </c>
      <c r="M27" s="98">
        <v>155.15030869582998</v>
      </c>
      <c r="N27" s="98">
        <v>163.15874609486193</v>
      </c>
      <c r="O27" s="98">
        <v>158.99067390916571</v>
      </c>
      <c r="P27" s="98">
        <v>122.86548399532464</v>
      </c>
      <c r="Q27" s="98">
        <v>170.78913461079026</v>
      </c>
      <c r="R27" s="98">
        <v>166.95111287510406</v>
      </c>
      <c r="S27" s="98">
        <v>155.022286031665</v>
      </c>
      <c r="T27" s="98">
        <v>142.51201658689996</v>
      </c>
      <c r="U27" s="98">
        <v>155.02484171247534</v>
      </c>
      <c r="V27" s="98">
        <v>156.86371734304328</v>
      </c>
      <c r="W27" s="98">
        <v>173.91870355920327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64.489253492789885</v>
      </c>
      <c r="C28" s="122">
        <f t="shared" si="13"/>
        <v>75.152620722527857</v>
      </c>
      <c r="D28" s="122">
        <f t="shared" si="13"/>
        <v>79.514378084195286</v>
      </c>
      <c r="E28" s="122">
        <f t="shared" si="13"/>
        <v>185.4176542157841</v>
      </c>
      <c r="F28" s="122">
        <f t="shared" si="13"/>
        <v>63.775807723066485</v>
      </c>
      <c r="G28" s="122">
        <f t="shared" si="13"/>
        <v>58.722577364227199</v>
      </c>
      <c r="H28" s="122">
        <f t="shared" si="13"/>
        <v>81.799760724430612</v>
      </c>
      <c r="I28" s="122">
        <f t="shared" si="13"/>
        <v>116.2558220479572</v>
      </c>
      <c r="J28" s="122">
        <f t="shared" si="13"/>
        <v>122.22655955936277</v>
      </c>
      <c r="K28" s="122">
        <f t="shared" si="13"/>
        <v>150.67778602483131</v>
      </c>
      <c r="L28" s="122">
        <f t="shared" si="13"/>
        <v>236.46553106688279</v>
      </c>
      <c r="M28" s="122">
        <f t="shared" si="13"/>
        <v>367.5069151245329</v>
      </c>
      <c r="N28" s="122">
        <f t="shared" si="13"/>
        <v>397.59599141377885</v>
      </c>
      <c r="O28" s="122">
        <f t="shared" si="13"/>
        <v>313.27984923750046</v>
      </c>
      <c r="P28" s="122">
        <f t="shared" si="13"/>
        <v>240.27782666082769</v>
      </c>
      <c r="Q28" s="122">
        <f t="shared" si="13"/>
        <v>316.45964889696546</v>
      </c>
      <c r="R28" s="122">
        <f t="shared" si="13"/>
        <v>255.32247667768959</v>
      </c>
      <c r="S28" s="122">
        <f t="shared" si="13"/>
        <v>279.50477340133415</v>
      </c>
      <c r="T28" s="122">
        <f t="shared" si="13"/>
        <v>270.60726910640551</v>
      </c>
      <c r="U28" s="122">
        <f t="shared" si="13"/>
        <v>255.33030748297651</v>
      </c>
      <c r="V28" s="122">
        <f t="shared" si="13"/>
        <v>258.99521574343999</v>
      </c>
      <c r="W28" s="122">
        <f t="shared" si="13"/>
        <v>281.91330716222558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64.489253492789885</v>
      </c>
      <c r="C29" s="98">
        <f>IF(RES_hhdet_fec!C29=0,0,RES_hhdet_fec!C29*1000*11630/RES_hhdet_num!C24)</f>
        <v>75.152620722527857</v>
      </c>
      <c r="D29" s="98">
        <f>IF(RES_hhdet_fec!D29=0,0,RES_hhdet_fec!D29*1000*11630/RES_hhdet_num!D24)</f>
        <v>79.514378084195286</v>
      </c>
      <c r="E29" s="98">
        <f>IF(RES_hhdet_fec!E29=0,0,RES_hhdet_fec!E29*1000*11630/RES_hhdet_num!E24)</f>
        <v>185.4176542157841</v>
      </c>
      <c r="F29" s="98">
        <f>IF(RES_hhdet_fec!F29=0,0,RES_hhdet_fec!F29*1000*11630/RES_hhdet_num!F24)</f>
        <v>63.775807723066485</v>
      </c>
      <c r="G29" s="98">
        <f>IF(RES_hhdet_fec!G29=0,0,RES_hhdet_fec!G29*1000*11630/RES_hhdet_num!G24)</f>
        <v>58.722577364227199</v>
      </c>
      <c r="H29" s="98">
        <f>IF(RES_hhdet_fec!H29=0,0,RES_hhdet_fec!H29*1000*11630/RES_hhdet_num!H24)</f>
        <v>81.799760724430612</v>
      </c>
      <c r="I29" s="98">
        <f>IF(RES_hhdet_fec!I29=0,0,RES_hhdet_fec!I29*1000*11630/RES_hhdet_num!I24)</f>
        <v>116.2558220479572</v>
      </c>
      <c r="J29" s="98">
        <f>IF(RES_hhdet_fec!J29=0,0,RES_hhdet_fec!J29*1000*11630/RES_hhdet_num!J24)</f>
        <v>122.22655955936277</v>
      </c>
      <c r="K29" s="98">
        <f>IF(RES_hhdet_fec!K29=0,0,RES_hhdet_fec!K29*1000*11630/RES_hhdet_num!K24)</f>
        <v>150.67778602483131</v>
      </c>
      <c r="L29" s="98">
        <f>IF(RES_hhdet_fec!L29=0,0,RES_hhdet_fec!L29*1000*11630/RES_hhdet_num!L24)</f>
        <v>236.46553106688279</v>
      </c>
      <c r="M29" s="98">
        <f>IF(RES_hhdet_fec!M29=0,0,RES_hhdet_fec!M29*1000*11630/RES_hhdet_num!M24)</f>
        <v>367.5069151245329</v>
      </c>
      <c r="N29" s="98">
        <f>IF(RES_hhdet_fec!N29=0,0,RES_hhdet_fec!N29*1000*11630/RES_hhdet_num!N24)</f>
        <v>397.59599141377885</v>
      </c>
      <c r="O29" s="98">
        <f>IF(RES_hhdet_fec!O29=0,0,RES_hhdet_fec!O29*1000*11630/RES_hhdet_num!O24)</f>
        <v>313.27984923750046</v>
      </c>
      <c r="P29" s="98">
        <f>IF(RES_hhdet_fec!P29=0,0,RES_hhdet_fec!P29*1000*11630/RES_hhdet_num!P24)</f>
        <v>240.27782666082769</v>
      </c>
      <c r="Q29" s="98">
        <f>IF(RES_hhdet_fec!Q29=0,0,RES_hhdet_fec!Q29*1000*11630/RES_hhdet_num!Q24)</f>
        <v>316.45964889696546</v>
      </c>
      <c r="R29" s="98">
        <f>IF(RES_hhdet_fec!R29=0,0,RES_hhdet_fec!R29*1000*11630/RES_hhdet_num!R24)</f>
        <v>255.32247667768959</v>
      </c>
      <c r="S29" s="98">
        <f>IF(RES_hhdet_fec!S29=0,0,RES_hhdet_fec!S29*1000*11630/RES_hhdet_num!S24)</f>
        <v>279.50477340133415</v>
      </c>
      <c r="T29" s="98">
        <f>IF(RES_hhdet_fec!T29=0,0,RES_hhdet_fec!T29*1000*11630/RES_hhdet_num!T24)</f>
        <v>270.60726910640551</v>
      </c>
      <c r="U29" s="98">
        <f>IF(RES_hhdet_fec!U29=0,0,RES_hhdet_fec!U29*1000*11630/RES_hhdet_num!U24)</f>
        <v>255.33030748297651</v>
      </c>
      <c r="V29" s="98">
        <f>IF(RES_hhdet_fec!V29=0,0,RES_hhdet_fec!V29*1000*11630/RES_hhdet_num!V24)</f>
        <v>258.99521574343999</v>
      </c>
      <c r="W29" s="98">
        <f>IF(RES_hhdet_fec!W29=0,0,RES_hhdet_fec!W29*1000*11630/RES_hhdet_num!W24)</f>
        <v>281.91330716222558</v>
      </c>
      <c r="DA29" s="63" t="s">
        <v>2268</v>
      </c>
    </row>
    <row r="30" spans="1:105" ht="12" customHeight="1" x14ac:dyDescent="0.25">
      <c r="A30" s="121" t="s">
        <v>55</v>
      </c>
      <c r="B30" s="122">
        <v>1532.1250111645627</v>
      </c>
      <c r="C30" s="122">
        <v>1491.9062865294472</v>
      </c>
      <c r="D30" s="122">
        <v>1627.0113953712068</v>
      </c>
      <c r="E30" s="122">
        <v>1437.1262009509608</v>
      </c>
      <c r="F30" s="122">
        <v>1644.2012637644195</v>
      </c>
      <c r="G30" s="122">
        <v>1678.0733521212815</v>
      </c>
      <c r="H30" s="122">
        <v>1728.6462817329182</v>
      </c>
      <c r="I30" s="122">
        <v>1664.5334058341286</v>
      </c>
      <c r="J30" s="122">
        <v>1748.2184387872769</v>
      </c>
      <c r="K30" s="122">
        <v>1670.294428957867</v>
      </c>
      <c r="L30" s="122">
        <v>1691.1419601935263</v>
      </c>
      <c r="M30" s="122">
        <v>1629.6736193566464</v>
      </c>
      <c r="N30" s="122">
        <v>1618.5828882800599</v>
      </c>
      <c r="O30" s="122">
        <v>1548.7595565018071</v>
      </c>
      <c r="P30" s="122">
        <v>1524.5734420760225</v>
      </c>
      <c r="Q30" s="122">
        <v>1529.4794569252533</v>
      </c>
      <c r="R30" s="122">
        <v>1545.357510714505</v>
      </c>
      <c r="S30" s="122">
        <v>1559.6327978229801</v>
      </c>
      <c r="T30" s="122">
        <v>1562.3582934401907</v>
      </c>
      <c r="U30" s="122">
        <v>1579.5224409196255</v>
      </c>
      <c r="V30" s="122">
        <v>1539.9715245459995</v>
      </c>
      <c r="W30" s="122">
        <v>1650.3314452070128</v>
      </c>
      <c r="DA30" s="130" t="s">
        <v>2269</v>
      </c>
    </row>
    <row r="31" spans="1:105" ht="12" customHeight="1" x14ac:dyDescent="0.25">
      <c r="A31" s="97" t="s">
        <v>141</v>
      </c>
      <c r="B31" s="98">
        <v>1638.5518316107075</v>
      </c>
      <c r="C31" s="98">
        <v>1718.5560798487495</v>
      </c>
      <c r="D31" s="98">
        <v>1682.2521353650197</v>
      </c>
      <c r="E31" s="98">
        <v>1816.903345949682</v>
      </c>
      <c r="F31" s="98">
        <v>1830.5455684536225</v>
      </c>
      <c r="G31" s="98">
        <v>1836.2350895121219</v>
      </c>
      <c r="H31" s="98">
        <v>1866.8922641404658</v>
      </c>
      <c r="I31" s="98">
        <v>1818.2084241381533</v>
      </c>
      <c r="J31" s="98">
        <v>2029.0862132291977</v>
      </c>
      <c r="K31" s="98">
        <v>2177.3831890761176</v>
      </c>
      <c r="L31" s="98">
        <v>2033.1079572648605</v>
      </c>
      <c r="M31" s="98">
        <v>1824.873780579512</v>
      </c>
      <c r="N31" s="98">
        <v>1774.0154896172476</v>
      </c>
      <c r="O31" s="98">
        <v>1771.1700608373546</v>
      </c>
      <c r="P31" s="98">
        <v>1642.5879017586958</v>
      </c>
      <c r="Q31" s="98">
        <v>1639.9351264911036</v>
      </c>
      <c r="R31" s="98">
        <v>1697.3798930360349</v>
      </c>
      <c r="S31" s="98">
        <v>1654.0522692894408</v>
      </c>
      <c r="T31" s="98">
        <v>1586.4578560057651</v>
      </c>
      <c r="U31" s="98">
        <v>1671.795272756128</v>
      </c>
      <c r="V31" s="98">
        <v>1596.0341316307586</v>
      </c>
      <c r="W31" s="98">
        <v>1647.9897039464863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1534.5088054759158</v>
      </c>
      <c r="C35" s="101">
        <v>1489.2895870786467</v>
      </c>
      <c r="D35" s="101">
        <v>1631.9769514029747</v>
      </c>
      <c r="E35" s="101">
        <v>1428.127603616279</v>
      </c>
      <c r="F35" s="101">
        <v>1644.3871552572193</v>
      </c>
      <c r="G35" s="101">
        <v>1682.5424331017564</v>
      </c>
      <c r="H35" s="101">
        <v>1737.0533205686438</v>
      </c>
      <c r="I35" s="101">
        <v>1676.6034739394204</v>
      </c>
      <c r="J35" s="101">
        <v>1758.4822687111723</v>
      </c>
      <c r="K35" s="101">
        <v>1673.013807183283</v>
      </c>
      <c r="L35" s="101">
        <v>1703.5133359625527</v>
      </c>
      <c r="M35" s="101">
        <v>1649.7349158924733</v>
      </c>
      <c r="N35" s="101">
        <v>1647.5273536920424</v>
      </c>
      <c r="O35" s="101">
        <v>1584.0029528209602</v>
      </c>
      <c r="P35" s="101">
        <v>1567.451809869314</v>
      </c>
      <c r="Q35" s="101">
        <v>1575.8864360709094</v>
      </c>
      <c r="R35" s="101">
        <v>1593.856261181146</v>
      </c>
      <c r="S35" s="101">
        <v>1612.3739458404964</v>
      </c>
      <c r="T35" s="101">
        <v>1619.2607613409903</v>
      </c>
      <c r="U35" s="101">
        <v>1637.2369814612064</v>
      </c>
      <c r="V35" s="101">
        <v>1596.0697716520026</v>
      </c>
      <c r="W35" s="101">
        <v>1707.4478741569271</v>
      </c>
      <c r="DA35" s="131" t="s">
        <v>2274</v>
      </c>
    </row>
    <row r="36" spans="1:105" ht="12" customHeight="1" x14ac:dyDescent="0.25">
      <c r="A36" s="107" t="s">
        <v>121</v>
      </c>
      <c r="B36" s="104">
        <v>1100.4622481638621</v>
      </c>
      <c r="C36" s="104">
        <v>1058.3819639712954</v>
      </c>
      <c r="D36" s="104">
        <v>1170.8700298227907</v>
      </c>
      <c r="E36" s="104">
        <v>998.83208935220534</v>
      </c>
      <c r="F36" s="104">
        <v>1174.6047979763662</v>
      </c>
      <c r="G36" s="104">
        <v>1212.1414292064442</v>
      </c>
      <c r="H36" s="104">
        <v>1267.4629511667749</v>
      </c>
      <c r="I36" s="104">
        <v>1226.0087019061648</v>
      </c>
      <c r="J36" s="104">
        <v>1288.4659701115927</v>
      </c>
      <c r="K36" s="104">
        <v>1215.1214522677531</v>
      </c>
      <c r="L36" s="104">
        <v>1239.8576635817831</v>
      </c>
      <c r="M36" s="104">
        <v>1210.1266993524475</v>
      </c>
      <c r="N36" s="104">
        <v>1212.4401555277161</v>
      </c>
      <c r="O36" s="104">
        <v>1169.5129257390056</v>
      </c>
      <c r="P36" s="104">
        <v>1170.059476506596</v>
      </c>
      <c r="Q36" s="104">
        <v>1195.8911658383613</v>
      </c>
      <c r="R36" s="104">
        <v>1214.6770605928214</v>
      </c>
      <c r="S36" s="104">
        <v>1235.090151309457</v>
      </c>
      <c r="T36" s="104">
        <v>1251.8890286334502</v>
      </c>
      <c r="U36" s="104">
        <v>1278.9458511166479</v>
      </c>
      <c r="V36" s="104">
        <v>1252.2197090317557</v>
      </c>
      <c r="W36" s="104">
        <v>1374.335724715417</v>
      </c>
      <c r="DA36" s="132" t="s">
        <v>2275</v>
      </c>
    </row>
    <row r="37" spans="1:105" ht="12" customHeight="1" x14ac:dyDescent="0.25">
      <c r="A37" s="108" t="s">
        <v>53</v>
      </c>
      <c r="B37" s="98">
        <v>464.0655397189995</v>
      </c>
      <c r="C37" s="98">
        <v>426.45413189850024</v>
      </c>
      <c r="D37" s="98">
        <v>494.53811552104605</v>
      </c>
      <c r="E37" s="98">
        <v>368.75896748534058</v>
      </c>
      <c r="F37" s="98">
        <v>477.36331256387967</v>
      </c>
      <c r="G37" s="98">
        <v>484.6624080497109</v>
      </c>
      <c r="H37" s="98">
        <v>505.24399515520452</v>
      </c>
      <c r="I37" s="98">
        <v>479.92003030805557</v>
      </c>
      <c r="J37" s="98">
        <v>510.20540818594822</v>
      </c>
      <c r="K37" s="98">
        <v>455.37961440239729</v>
      </c>
      <c r="L37" s="98">
        <v>467.76828530497608</v>
      </c>
      <c r="M37" s="98">
        <v>474.36650818637293</v>
      </c>
      <c r="N37" s="98">
        <v>469.98517813824873</v>
      </c>
      <c r="O37" s="98">
        <v>434.87042123116515</v>
      </c>
      <c r="P37" s="98">
        <v>447.61238863200805</v>
      </c>
      <c r="Q37" s="98">
        <v>485.4256359030814</v>
      </c>
      <c r="R37" s="98">
        <v>473.8493366165589</v>
      </c>
      <c r="S37" s="98">
        <v>465.63397505839174</v>
      </c>
      <c r="T37" s="98">
        <v>476.65036499859218</v>
      </c>
      <c r="U37" s="98">
        <v>486.67732523298474</v>
      </c>
      <c r="V37" s="98">
        <v>417.8173169700824</v>
      </c>
      <c r="W37" s="98">
        <v>505.69310916874076</v>
      </c>
      <c r="DA37" s="63" t="s">
        <v>2276</v>
      </c>
    </row>
    <row r="38" spans="1:105" ht="12" customHeight="1" x14ac:dyDescent="0.25">
      <c r="A38" s="108" t="s">
        <v>52</v>
      </c>
      <c r="B38" s="98">
        <v>636.39670844486227</v>
      </c>
      <c r="C38" s="98">
        <v>631.92783207279513</v>
      </c>
      <c r="D38" s="98">
        <v>676.33191430174452</v>
      </c>
      <c r="E38" s="98">
        <v>630.07312186686477</v>
      </c>
      <c r="F38" s="98">
        <v>697.24148541248655</v>
      </c>
      <c r="G38" s="98">
        <v>727.4790211567331</v>
      </c>
      <c r="H38" s="98">
        <v>762.21895601157041</v>
      </c>
      <c r="I38" s="98">
        <v>746.08867159810904</v>
      </c>
      <c r="J38" s="98">
        <v>778.26056192564454</v>
      </c>
      <c r="K38" s="98">
        <v>759.74183786535582</v>
      </c>
      <c r="L38" s="98">
        <v>772.08937827680677</v>
      </c>
      <c r="M38" s="98">
        <v>735.76019116607449</v>
      </c>
      <c r="N38" s="98">
        <v>742.45497738946722</v>
      </c>
      <c r="O38" s="98">
        <v>734.6425045078405</v>
      </c>
      <c r="P38" s="98">
        <v>722.44708787458808</v>
      </c>
      <c r="Q38" s="98">
        <v>710.46552993527973</v>
      </c>
      <c r="R38" s="98">
        <v>740.8277239762624</v>
      </c>
      <c r="S38" s="98">
        <v>769.45617625106536</v>
      </c>
      <c r="T38" s="98">
        <v>775.2386636348582</v>
      </c>
      <c r="U38" s="98">
        <v>792.2685258836633</v>
      </c>
      <c r="V38" s="98">
        <v>834.40239206167348</v>
      </c>
      <c r="W38" s="98">
        <v>868.64261554667587</v>
      </c>
      <c r="DA38" s="63" t="s">
        <v>2277</v>
      </c>
    </row>
    <row r="39" spans="1:105" ht="12" customHeight="1" x14ac:dyDescent="0.25">
      <c r="A39" s="121" t="s">
        <v>54</v>
      </c>
      <c r="B39" s="122">
        <v>1299.6098402587597</v>
      </c>
      <c r="C39" s="122">
        <v>1250.4288441910253</v>
      </c>
      <c r="D39" s="122">
        <v>1379.8456470354893</v>
      </c>
      <c r="E39" s="122">
        <v>1211.9429534088913</v>
      </c>
      <c r="F39" s="122">
        <v>1357.0117727423553</v>
      </c>
      <c r="G39" s="122">
        <v>1399.2122869111936</v>
      </c>
      <c r="H39" s="122">
        <v>1450.2151547287788</v>
      </c>
      <c r="I39" s="122">
        <v>1379.9553305093664</v>
      </c>
      <c r="J39" s="122">
        <v>1482.0268576701133</v>
      </c>
      <c r="K39" s="122">
        <v>1450.7529634156645</v>
      </c>
      <c r="L39" s="122">
        <v>1395.523971667435</v>
      </c>
      <c r="M39" s="122">
        <v>1302.8620748290332</v>
      </c>
      <c r="N39" s="122">
        <v>1245.070992354598</v>
      </c>
      <c r="O39" s="122">
        <v>1190.7842346748159</v>
      </c>
      <c r="P39" s="122">
        <v>1119.6844276839593</v>
      </c>
      <c r="Q39" s="122">
        <v>1124.8168485051042</v>
      </c>
      <c r="R39" s="122">
        <v>1148.3592065048163</v>
      </c>
      <c r="S39" s="122">
        <v>1127.7242781856464</v>
      </c>
      <c r="T39" s="122">
        <v>1087.6827088558362</v>
      </c>
      <c r="U39" s="122">
        <v>1101.2434486657958</v>
      </c>
      <c r="V39" s="122">
        <v>1054.8724075411419</v>
      </c>
      <c r="W39" s="122">
        <v>1109.2718338396244</v>
      </c>
      <c r="DA39" s="130" t="s">
        <v>2278</v>
      </c>
    </row>
    <row r="40" spans="1:105" ht="12" customHeight="1" x14ac:dyDescent="0.25">
      <c r="A40" s="97" t="s">
        <v>50</v>
      </c>
      <c r="B40" s="98">
        <v>1388.1256181628551</v>
      </c>
      <c r="C40" s="98">
        <v>1638.5083596071017</v>
      </c>
      <c r="D40" s="98">
        <v>1434.4702576807149</v>
      </c>
      <c r="E40" s="98">
        <v>1697.5820539405086</v>
      </c>
      <c r="F40" s="98">
        <v>1585.8424946870296</v>
      </c>
      <c r="G40" s="98">
        <v>1598.9362401798803</v>
      </c>
      <c r="H40" s="98">
        <v>1566.6398074441356</v>
      </c>
      <c r="I40" s="98">
        <v>1635.3742031837592</v>
      </c>
      <c r="J40" s="98">
        <v>1604.9441874240083</v>
      </c>
      <c r="K40" s="98">
        <v>1846.9343479224158</v>
      </c>
      <c r="L40" s="98">
        <v>1665.8940421919476</v>
      </c>
      <c r="M40" s="98">
        <v>1482.1289959585949</v>
      </c>
      <c r="N40" s="98">
        <v>1408.0559160840542</v>
      </c>
      <c r="O40" s="98">
        <v>1393.0211544216379</v>
      </c>
      <c r="P40" s="98">
        <v>1281.8357429349312</v>
      </c>
      <c r="Q40" s="98">
        <v>1298.1918088554189</v>
      </c>
      <c r="R40" s="98">
        <v>1369.0214246274907</v>
      </c>
      <c r="S40" s="98">
        <v>1342.2754097625575</v>
      </c>
      <c r="T40" s="98">
        <v>1270.8527676499093</v>
      </c>
      <c r="U40" s="98">
        <v>1329.1708190348306</v>
      </c>
      <c r="V40" s="98">
        <v>1285.4522213284922</v>
      </c>
      <c r="W40" s="98">
        <v>1334.6119341100023</v>
      </c>
      <c r="DA40" s="63" t="s">
        <v>2279</v>
      </c>
    </row>
    <row r="41" spans="1:105" ht="12" customHeight="1" x14ac:dyDescent="0.25">
      <c r="A41" s="109" t="s">
        <v>120</v>
      </c>
      <c r="B41" s="33">
        <v>1264.6375163606133</v>
      </c>
      <c r="C41" s="33">
        <v>1097.0821813993127</v>
      </c>
      <c r="D41" s="33">
        <v>1358.2568762841593</v>
      </c>
      <c r="E41" s="33">
        <v>1020.0886848664169</v>
      </c>
      <c r="F41" s="33">
        <v>1261.2730856544561</v>
      </c>
      <c r="G41" s="33">
        <v>1306.446126997919</v>
      </c>
      <c r="H41" s="33">
        <v>1386.168165565191</v>
      </c>
      <c r="I41" s="33">
        <v>1221.6657159138463</v>
      </c>
      <c r="J41" s="33">
        <v>1395.667843631353</v>
      </c>
      <c r="K41" s="33">
        <v>1149.7631299718814</v>
      </c>
      <c r="L41" s="33">
        <v>1180.3594577116562</v>
      </c>
      <c r="M41" s="33">
        <v>1153.4497768223682</v>
      </c>
      <c r="N41" s="33">
        <v>1120.929182184617</v>
      </c>
      <c r="O41" s="33">
        <v>1048.7339418766014</v>
      </c>
      <c r="P41" s="33">
        <v>1013.6269210828154</v>
      </c>
      <c r="Q41" s="33">
        <v>1016.7754639470317</v>
      </c>
      <c r="R41" s="33">
        <v>1018.1788091310419</v>
      </c>
      <c r="S41" s="33">
        <v>1007.1529519219964</v>
      </c>
      <c r="T41" s="33">
        <v>985.91279256895666</v>
      </c>
      <c r="U41" s="33">
        <v>973.22807610223083</v>
      </c>
      <c r="V41" s="33">
        <v>931.81014737373619</v>
      </c>
      <c r="W41" s="33">
        <v>994.47775533856225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15459.905335550553</v>
      </c>
      <c r="C43" s="117">
        <f t="shared" si="14"/>
        <v>16616.25538290463</v>
      </c>
      <c r="D43" s="117">
        <f t="shared" si="14"/>
        <v>18881.335553735567</v>
      </c>
      <c r="E43" s="117">
        <f t="shared" si="14"/>
        <v>19658.228971758126</v>
      </c>
      <c r="F43" s="117">
        <f t="shared" si="14"/>
        <v>20548.539858388584</v>
      </c>
      <c r="G43" s="117">
        <f t="shared" si="14"/>
        <v>20970.390803421582</v>
      </c>
      <c r="H43" s="117">
        <f t="shared" si="14"/>
        <v>20336.929196213005</v>
      </c>
      <c r="I43" s="117">
        <f t="shared" si="14"/>
        <v>19200.126822309932</v>
      </c>
      <c r="J43" s="117">
        <f t="shared" si="14"/>
        <v>18912.505573038434</v>
      </c>
      <c r="K43" s="117">
        <f t="shared" si="14"/>
        <v>20862.059331556749</v>
      </c>
      <c r="L43" s="117">
        <f t="shared" si="14"/>
        <v>21856.435104381337</v>
      </c>
      <c r="M43" s="117">
        <f t="shared" si="14"/>
        <v>21298.924942838225</v>
      </c>
      <c r="N43" s="117">
        <f t="shared" si="14"/>
        <v>19389.78233062732</v>
      </c>
      <c r="O43" s="117">
        <f t="shared" si="14"/>
        <v>18262.206481888938</v>
      </c>
      <c r="P43" s="117">
        <f t="shared" si="14"/>
        <v>15641.352373175847</v>
      </c>
      <c r="Q43" s="117">
        <f t="shared" si="14"/>
        <v>18586.443050773032</v>
      </c>
      <c r="R43" s="117">
        <f t="shared" ref="R43:V43" si="15">R44+R47+R49+R58</f>
        <v>18171.262445599048</v>
      </c>
      <c r="S43" s="117">
        <f t="shared" si="15"/>
        <v>18651.581200810237</v>
      </c>
      <c r="T43" s="117">
        <f t="shared" si="15"/>
        <v>17404.503117440199</v>
      </c>
      <c r="U43" s="117">
        <f t="shared" si="15"/>
        <v>15139.464724026622</v>
      </c>
      <c r="V43" s="117">
        <f t="shared" si="15"/>
        <v>18896.570337480549</v>
      </c>
      <c r="W43" s="117">
        <f t="shared" ref="W43" si="16">W44+W47+W49+W58</f>
        <v>16359.324677030603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12486.730433528579</v>
      </c>
      <c r="C44" s="122">
        <f t="shared" si="17"/>
        <v>13704.557725952267</v>
      </c>
      <c r="D44" s="122">
        <f t="shared" si="17"/>
        <v>15656.850039439447</v>
      </c>
      <c r="E44" s="122">
        <f t="shared" si="17"/>
        <v>16608.93812599688</v>
      </c>
      <c r="F44" s="122">
        <f t="shared" si="17"/>
        <v>17287.222160494115</v>
      </c>
      <c r="G44" s="122">
        <f t="shared" si="17"/>
        <v>17631.505726592583</v>
      </c>
      <c r="H44" s="122">
        <f t="shared" si="17"/>
        <v>16828.231059918216</v>
      </c>
      <c r="I44" s="122">
        <f t="shared" si="17"/>
        <v>15773.763551484704</v>
      </c>
      <c r="J44" s="122">
        <f t="shared" si="17"/>
        <v>15420.820258699663</v>
      </c>
      <c r="K44" s="122">
        <f t="shared" si="17"/>
        <v>17346.865393490865</v>
      </c>
      <c r="L44" s="122">
        <f t="shared" si="17"/>
        <v>18366.37479168456</v>
      </c>
      <c r="M44" s="122">
        <f t="shared" si="17"/>
        <v>18119.20150005104</v>
      </c>
      <c r="N44" s="122">
        <f t="shared" si="17"/>
        <v>16161.885147222372</v>
      </c>
      <c r="O44" s="122">
        <f t="shared" si="17"/>
        <v>15134.39543346648</v>
      </c>
      <c r="P44" s="122">
        <f t="shared" si="17"/>
        <v>12628.949357138597</v>
      </c>
      <c r="Q44" s="122">
        <f t="shared" si="17"/>
        <v>15511.382903823043</v>
      </c>
      <c r="R44" s="122">
        <f t="shared" ref="R44:V44" si="18">SUM(R45:R46)</f>
        <v>15172.102841010488</v>
      </c>
      <c r="S44" s="122">
        <f t="shared" si="18"/>
        <v>15403.597859933976</v>
      </c>
      <c r="T44" s="122">
        <f t="shared" si="18"/>
        <v>14157.161754327193</v>
      </c>
      <c r="U44" s="122">
        <f t="shared" si="18"/>
        <v>12075.706304248457</v>
      </c>
      <c r="V44" s="122">
        <f t="shared" si="18"/>
        <v>15841.021916637115</v>
      </c>
      <c r="W44" s="122">
        <f t="shared" ref="W44" si="19">SUM(W45:W46)</f>
        <v>13142.263677737581</v>
      </c>
      <c r="DA44" s="130" t="s">
        <v>2282</v>
      </c>
    </row>
    <row r="45" spans="1:105" ht="12" customHeight="1" x14ac:dyDescent="0.25">
      <c r="A45" s="97" t="s">
        <v>216</v>
      </c>
      <c r="B45" s="98">
        <v>12360.449690878064</v>
      </c>
      <c r="C45" s="98">
        <v>13565.848176480607</v>
      </c>
      <c r="D45" s="98">
        <v>15496.681726401781</v>
      </c>
      <c r="E45" s="98">
        <v>16447.82633312211</v>
      </c>
      <c r="F45" s="98">
        <v>17111.210524297494</v>
      </c>
      <c r="G45" s="98">
        <v>17455.417579437151</v>
      </c>
      <c r="H45" s="98">
        <v>16665.928622569456</v>
      </c>
      <c r="I45" s="98">
        <v>15626.430203924036</v>
      </c>
      <c r="J45" s="98">
        <v>15277.922674801466</v>
      </c>
      <c r="K45" s="98">
        <v>17186.749723160312</v>
      </c>
      <c r="L45" s="98">
        <v>18199.382716049378</v>
      </c>
      <c r="M45" s="98">
        <v>17950.202702791543</v>
      </c>
      <c r="N45" s="98">
        <v>16005.818986675229</v>
      </c>
      <c r="O45" s="98">
        <v>14980.680767509259</v>
      </c>
      <c r="P45" s="98">
        <v>12500.558264653791</v>
      </c>
      <c r="Q45" s="98">
        <v>15350.19430382983</v>
      </c>
      <c r="R45" s="98">
        <v>15008.995367808313</v>
      </c>
      <c r="S45" s="98">
        <v>15235.313895960422</v>
      </c>
      <c r="T45" s="98">
        <v>14000.557341019687</v>
      </c>
      <c r="U45" s="98">
        <v>11940.226341744023</v>
      </c>
      <c r="V45" s="98">
        <v>15662.667002706696</v>
      </c>
      <c r="W45" s="98">
        <v>12994.584159196018</v>
      </c>
      <c r="DA45" s="63" t="s">
        <v>2283</v>
      </c>
    </row>
    <row r="46" spans="1:105" ht="12" customHeight="1" x14ac:dyDescent="0.25">
      <c r="A46" s="97" t="s">
        <v>53</v>
      </c>
      <c r="B46" s="98">
        <v>126.28074265051472</v>
      </c>
      <c r="C46" s="98">
        <v>138.70954947165944</v>
      </c>
      <c r="D46" s="98">
        <v>160.16831303766588</v>
      </c>
      <c r="E46" s="98">
        <v>161.1117928747702</v>
      </c>
      <c r="F46" s="98">
        <v>176.01163619662094</v>
      </c>
      <c r="G46" s="98">
        <v>176.08814715543042</v>
      </c>
      <c r="H46" s="98">
        <v>162.30243734876001</v>
      </c>
      <c r="I46" s="98">
        <v>147.3333475606693</v>
      </c>
      <c r="J46" s="98">
        <v>142.8975838981969</v>
      </c>
      <c r="K46" s="98">
        <v>160.11567033055221</v>
      </c>
      <c r="L46" s="98">
        <v>166.99207563518351</v>
      </c>
      <c r="M46" s="98">
        <v>168.99879725949654</v>
      </c>
      <c r="N46" s="98">
        <v>156.06616054714243</v>
      </c>
      <c r="O46" s="98">
        <v>153.71466595722023</v>
      </c>
      <c r="P46" s="98">
        <v>128.39109248480577</v>
      </c>
      <c r="Q46" s="98">
        <v>161.18859999321279</v>
      </c>
      <c r="R46" s="98">
        <v>163.10747320217567</v>
      </c>
      <c r="S46" s="98">
        <v>168.28396397355445</v>
      </c>
      <c r="T46" s="98">
        <v>156.60441330750706</v>
      </c>
      <c r="U46" s="98">
        <v>135.47996250443458</v>
      </c>
      <c r="V46" s="98">
        <v>178.3549139304202</v>
      </c>
      <c r="W46" s="98">
        <v>147.67951854156314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64.542143975758478</v>
      </c>
      <c r="C47" s="122">
        <f t="shared" si="20"/>
        <v>61.716035795830436</v>
      </c>
      <c r="D47" s="122">
        <f t="shared" si="20"/>
        <v>59.917188852281257</v>
      </c>
      <c r="E47" s="122">
        <f t="shared" si="20"/>
        <v>145.89067185713023</v>
      </c>
      <c r="F47" s="122">
        <f t="shared" si="20"/>
        <v>63.894434671517672</v>
      </c>
      <c r="G47" s="122">
        <f t="shared" si="20"/>
        <v>80.566060875759504</v>
      </c>
      <c r="H47" s="122">
        <f t="shared" si="20"/>
        <v>108.34931146141737</v>
      </c>
      <c r="I47" s="122">
        <f t="shared" si="20"/>
        <v>120.74494486838742</v>
      </c>
      <c r="J47" s="122">
        <f t="shared" si="20"/>
        <v>123.3253550245544</v>
      </c>
      <c r="K47" s="122">
        <f t="shared" si="20"/>
        <v>109.58643799951433</v>
      </c>
      <c r="L47" s="122">
        <f t="shared" si="20"/>
        <v>126.00467749887515</v>
      </c>
      <c r="M47" s="122">
        <f t="shared" si="20"/>
        <v>169.77365297136402</v>
      </c>
      <c r="N47" s="122">
        <f t="shared" si="20"/>
        <v>211.36171182906409</v>
      </c>
      <c r="O47" s="122">
        <f t="shared" si="20"/>
        <v>179.28871558951502</v>
      </c>
      <c r="P47" s="122">
        <f t="shared" si="20"/>
        <v>179.25533396758192</v>
      </c>
      <c r="Q47" s="122">
        <f t="shared" si="20"/>
        <v>295.71422495280871</v>
      </c>
      <c r="R47" s="122">
        <f t="shared" si="20"/>
        <v>287.30126285154347</v>
      </c>
      <c r="S47" s="122">
        <f t="shared" si="20"/>
        <v>385.83705259254134</v>
      </c>
      <c r="T47" s="122">
        <f t="shared" si="20"/>
        <v>419.16352815599407</v>
      </c>
      <c r="U47" s="122">
        <f t="shared" si="20"/>
        <v>424.13578688328886</v>
      </c>
      <c r="V47" s="122">
        <f t="shared" si="20"/>
        <v>389.4854259835364</v>
      </c>
      <c r="W47" s="122">
        <f t="shared" si="20"/>
        <v>397.76750630778542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64.542143975758478</v>
      </c>
      <c r="C48" s="98">
        <f>IF(RES_hhdet_fec!C48=0,0,RES_hhdet_fec!C48*1000*11630/RES_hhdet_num!C43)</f>
        <v>61.716035795830436</v>
      </c>
      <c r="D48" s="98">
        <f>IF(RES_hhdet_fec!D48=0,0,RES_hhdet_fec!D48*1000*11630/RES_hhdet_num!D43)</f>
        <v>59.917188852281257</v>
      </c>
      <c r="E48" s="98">
        <f>IF(RES_hhdet_fec!E48=0,0,RES_hhdet_fec!E48*1000*11630/RES_hhdet_num!E43)</f>
        <v>145.89067185713023</v>
      </c>
      <c r="F48" s="98">
        <f>IF(RES_hhdet_fec!F48=0,0,RES_hhdet_fec!F48*1000*11630/RES_hhdet_num!F43)</f>
        <v>63.894434671517672</v>
      </c>
      <c r="G48" s="98">
        <f>IF(RES_hhdet_fec!G48=0,0,RES_hhdet_fec!G48*1000*11630/RES_hhdet_num!G43)</f>
        <v>80.566060875759504</v>
      </c>
      <c r="H48" s="98">
        <f>IF(RES_hhdet_fec!H48=0,0,RES_hhdet_fec!H48*1000*11630/RES_hhdet_num!H43)</f>
        <v>108.34931146141737</v>
      </c>
      <c r="I48" s="98">
        <f>IF(RES_hhdet_fec!I48=0,0,RES_hhdet_fec!I48*1000*11630/RES_hhdet_num!I43)</f>
        <v>120.74494486838742</v>
      </c>
      <c r="J48" s="98">
        <f>IF(RES_hhdet_fec!J48=0,0,RES_hhdet_fec!J48*1000*11630/RES_hhdet_num!J43)</f>
        <v>123.3253550245544</v>
      </c>
      <c r="K48" s="98">
        <f>IF(RES_hhdet_fec!K48=0,0,RES_hhdet_fec!K48*1000*11630/RES_hhdet_num!K43)</f>
        <v>109.58643799951433</v>
      </c>
      <c r="L48" s="98">
        <f>IF(RES_hhdet_fec!L48=0,0,RES_hhdet_fec!L48*1000*11630/RES_hhdet_num!L43)</f>
        <v>126.00467749887515</v>
      </c>
      <c r="M48" s="98">
        <f>IF(RES_hhdet_fec!M48=0,0,RES_hhdet_fec!M48*1000*11630/RES_hhdet_num!M43)</f>
        <v>169.77365297136402</v>
      </c>
      <c r="N48" s="98">
        <f>IF(RES_hhdet_fec!N48=0,0,RES_hhdet_fec!N48*1000*11630/RES_hhdet_num!N43)</f>
        <v>211.36171182906409</v>
      </c>
      <c r="O48" s="98">
        <f>IF(RES_hhdet_fec!O48=0,0,RES_hhdet_fec!O48*1000*11630/RES_hhdet_num!O43)</f>
        <v>179.28871558951502</v>
      </c>
      <c r="P48" s="98">
        <f>IF(RES_hhdet_fec!P48=0,0,RES_hhdet_fec!P48*1000*11630/RES_hhdet_num!P43)</f>
        <v>179.25533396758192</v>
      </c>
      <c r="Q48" s="98">
        <f>IF(RES_hhdet_fec!Q48=0,0,RES_hhdet_fec!Q48*1000*11630/RES_hhdet_num!Q43)</f>
        <v>295.71422495280871</v>
      </c>
      <c r="R48" s="98">
        <f>IF(RES_hhdet_fec!R48=0,0,RES_hhdet_fec!R48*1000*11630/RES_hhdet_num!R43)</f>
        <v>287.30126285154347</v>
      </c>
      <c r="S48" s="98">
        <f>IF(RES_hhdet_fec!S48=0,0,RES_hhdet_fec!S48*1000*11630/RES_hhdet_num!S43)</f>
        <v>385.83705259254134</v>
      </c>
      <c r="T48" s="98">
        <f>IF(RES_hhdet_fec!T48=0,0,RES_hhdet_fec!T48*1000*11630/RES_hhdet_num!T43)</f>
        <v>419.16352815599407</v>
      </c>
      <c r="U48" s="98">
        <f>IF(RES_hhdet_fec!U48=0,0,RES_hhdet_fec!U48*1000*11630/RES_hhdet_num!U43)</f>
        <v>424.13578688328886</v>
      </c>
      <c r="V48" s="98">
        <f>IF(RES_hhdet_fec!V48=0,0,RES_hhdet_fec!V48*1000*11630/RES_hhdet_num!V43)</f>
        <v>389.4854259835364</v>
      </c>
      <c r="W48" s="98">
        <f>IF(RES_hhdet_fec!W48=0,0,RES_hhdet_fec!W48*1000*11630/RES_hhdet_num!W43)</f>
        <v>397.76750630778542</v>
      </c>
      <c r="DA48" s="63" t="s">
        <v>2286</v>
      </c>
    </row>
    <row r="49" spans="1:105" ht="12" customHeight="1" x14ac:dyDescent="0.25">
      <c r="A49" s="121" t="s">
        <v>55</v>
      </c>
      <c r="B49" s="122">
        <v>1609.0236212417374</v>
      </c>
      <c r="C49" s="122">
        <v>1587.1283650649036</v>
      </c>
      <c r="D49" s="122">
        <v>1787.566270901898</v>
      </c>
      <c r="E49" s="122">
        <v>1651.0637492598096</v>
      </c>
      <c r="F49" s="122">
        <v>1826.2206968899193</v>
      </c>
      <c r="G49" s="122">
        <v>1842.7029814187672</v>
      </c>
      <c r="H49" s="122">
        <v>1938.7714265970269</v>
      </c>
      <c r="I49" s="122">
        <v>1909.7316172250537</v>
      </c>
      <c r="J49" s="122">
        <v>1881.2340762616968</v>
      </c>
      <c r="K49" s="122">
        <v>1958.7858525257545</v>
      </c>
      <c r="L49" s="122">
        <v>1972.9727799664261</v>
      </c>
      <c r="M49" s="122">
        <v>1715.3842187573478</v>
      </c>
      <c r="N49" s="122">
        <v>1775.5617668951586</v>
      </c>
      <c r="O49" s="122">
        <v>1758.1188478260467</v>
      </c>
      <c r="P49" s="122">
        <v>1709.831101423737</v>
      </c>
      <c r="Q49" s="122">
        <v>1649.4427340175066</v>
      </c>
      <c r="R49" s="122">
        <v>1554.7065843747862</v>
      </c>
      <c r="S49" s="122">
        <v>1728.9213608112425</v>
      </c>
      <c r="T49" s="122">
        <v>1741.2373009999296</v>
      </c>
      <c r="U49" s="122">
        <v>1537.9466836147237</v>
      </c>
      <c r="V49" s="122">
        <v>1601.0650767547038</v>
      </c>
      <c r="W49" s="122">
        <v>1692.0470959166266</v>
      </c>
      <c r="DA49" s="130" t="s">
        <v>2287</v>
      </c>
    </row>
    <row r="50" spans="1:105" ht="12" customHeight="1" x14ac:dyDescent="0.25">
      <c r="A50" s="97" t="s">
        <v>138</v>
      </c>
      <c r="B50" s="98">
        <v>1707.1531709194276</v>
      </c>
      <c r="C50" s="98">
        <v>1723.9003499552364</v>
      </c>
      <c r="D50" s="98">
        <v>2011.0195727431401</v>
      </c>
      <c r="E50" s="98">
        <v>1941.7297681289824</v>
      </c>
      <c r="F50" s="98">
        <v>2080.523577197645</v>
      </c>
      <c r="G50" s="98">
        <v>2051.1849591099754</v>
      </c>
      <c r="H50" s="98">
        <v>2184.0845158773959</v>
      </c>
      <c r="I50" s="98">
        <v>2175.1219479529991</v>
      </c>
      <c r="J50" s="98">
        <v>2016.6179474039031</v>
      </c>
      <c r="K50" s="98">
        <v>2256.411092062232</v>
      </c>
      <c r="L50" s="98">
        <v>2268.2514616600661</v>
      </c>
      <c r="M50" s="98">
        <v>1827.3779737303319</v>
      </c>
      <c r="N50" s="98">
        <v>1946.9132168627693</v>
      </c>
      <c r="O50" s="98">
        <v>1958.8127264524505</v>
      </c>
      <c r="P50" s="98">
        <v>1881.0606008404045</v>
      </c>
      <c r="Q50" s="98">
        <v>1792.236296515553</v>
      </c>
      <c r="R50" s="98">
        <v>1581.9087870660774</v>
      </c>
      <c r="S50" s="98">
        <v>1989.0115827807467</v>
      </c>
      <c r="T50" s="98">
        <v>2018.4019305485772</v>
      </c>
      <c r="U50" s="98">
        <v>1521.9252439633551</v>
      </c>
      <c r="V50" s="98">
        <v>1713.4369132501395</v>
      </c>
      <c r="W50" s="98">
        <v>1720.1495054358686</v>
      </c>
      <c r="DA50" s="63" t="s">
        <v>2288</v>
      </c>
    </row>
    <row r="51" spans="1:105" ht="12" customHeight="1" x14ac:dyDescent="0.25">
      <c r="A51" s="97" t="s">
        <v>137</v>
      </c>
      <c r="B51" s="98">
        <v>1085.7425862095304</v>
      </c>
      <c r="C51" s="98">
        <v>1081.3238225615494</v>
      </c>
      <c r="D51" s="98">
        <v>1278.4056767998868</v>
      </c>
      <c r="E51" s="98">
        <v>1187.8731775705983</v>
      </c>
      <c r="F51" s="98">
        <v>1308.6501728433736</v>
      </c>
      <c r="G51" s="98">
        <v>1290.5857372884725</v>
      </c>
      <c r="H51" s="98">
        <v>1379.0478026739552</v>
      </c>
      <c r="I51" s="98">
        <v>1369.2579121745393</v>
      </c>
      <c r="J51" s="98">
        <v>1279.6586685335158</v>
      </c>
      <c r="K51" s="98">
        <v>1412.5692334282764</v>
      </c>
      <c r="L51" s="98">
        <v>1435.0157251053565</v>
      </c>
      <c r="M51" s="98">
        <v>1186.3480732689613</v>
      </c>
      <c r="N51" s="98">
        <v>1277.9822675642313</v>
      </c>
      <c r="O51" s="98">
        <v>1304.7986821208312</v>
      </c>
      <c r="P51" s="98">
        <v>1273.7904432007376</v>
      </c>
      <c r="Q51" s="98">
        <v>1257.0162356856217</v>
      </c>
      <c r="R51" s="98">
        <v>1127.1578053825458</v>
      </c>
      <c r="S51" s="98">
        <v>1407.3157020055114</v>
      </c>
      <c r="T51" s="98">
        <v>1464.9764864217634</v>
      </c>
      <c r="U51" s="98">
        <v>1150.4472025431405</v>
      </c>
      <c r="V51" s="98">
        <v>1310.8311812610132</v>
      </c>
      <c r="W51" s="98">
        <v>1351.6297282015425</v>
      </c>
      <c r="DA51" s="63" t="s">
        <v>2289</v>
      </c>
    </row>
    <row r="52" spans="1:105" ht="12" customHeight="1" x14ac:dyDescent="0.25">
      <c r="A52" s="100" t="s">
        <v>216</v>
      </c>
      <c r="B52" s="101">
        <v>516.18746275034709</v>
      </c>
      <c r="C52" s="101">
        <v>491.52681718519096</v>
      </c>
      <c r="D52" s="101">
        <v>604.77907964616577</v>
      </c>
      <c r="E52" s="101">
        <v>493.41364748859206</v>
      </c>
      <c r="F52" s="101">
        <v>596.46299396443919</v>
      </c>
      <c r="G52" s="101">
        <v>586.18833792840587</v>
      </c>
      <c r="H52" s="101">
        <v>628.20534683976314</v>
      </c>
      <c r="I52" s="101">
        <v>612.49473529250486</v>
      </c>
      <c r="J52" s="101">
        <v>577.37581994872255</v>
      </c>
      <c r="K52" s="101">
        <v>602.88583412244634</v>
      </c>
      <c r="L52" s="101">
        <v>614.80821968402165</v>
      </c>
      <c r="M52" s="101">
        <v>525.98246325863124</v>
      </c>
      <c r="N52" s="101">
        <v>551.77935737579958</v>
      </c>
      <c r="O52" s="101">
        <v>534.19601361123955</v>
      </c>
      <c r="P52" s="101">
        <v>535.66416798009948</v>
      </c>
      <c r="Q52" s="101">
        <v>564.19759833026183</v>
      </c>
      <c r="R52" s="101">
        <v>490.19589901973745</v>
      </c>
      <c r="S52" s="101">
        <v>570.39395192808854</v>
      </c>
      <c r="T52" s="101">
        <v>589.13711261907042</v>
      </c>
      <c r="U52" s="101">
        <v>464.45410947970845</v>
      </c>
      <c r="V52" s="101">
        <v>466.96079604526358</v>
      </c>
      <c r="W52" s="101">
        <v>535.43717738449504</v>
      </c>
      <c r="DA52" s="131" t="s">
        <v>2290</v>
      </c>
    </row>
    <row r="53" spans="1:105" ht="12" customHeight="1" x14ac:dyDescent="0.25">
      <c r="A53" s="103" t="s">
        <v>52</v>
      </c>
      <c r="B53" s="104">
        <v>569.55512345918328</v>
      </c>
      <c r="C53" s="104">
        <v>589.79700537635836</v>
      </c>
      <c r="D53" s="104">
        <v>673.62659715372104</v>
      </c>
      <c r="E53" s="104">
        <v>694.45953008200638</v>
      </c>
      <c r="F53" s="104">
        <v>712.18717887893456</v>
      </c>
      <c r="G53" s="104">
        <v>704.39739936006663</v>
      </c>
      <c r="H53" s="104">
        <v>750.84245583419204</v>
      </c>
      <c r="I53" s="104">
        <v>756.76317688203449</v>
      </c>
      <c r="J53" s="104">
        <v>702.2828485847931</v>
      </c>
      <c r="K53" s="104">
        <v>809.68339930582999</v>
      </c>
      <c r="L53" s="104">
        <v>820.20750542133464</v>
      </c>
      <c r="M53" s="104">
        <v>660.36561001032999</v>
      </c>
      <c r="N53" s="104">
        <v>726.20291018843147</v>
      </c>
      <c r="O53" s="104">
        <v>770.60266850959169</v>
      </c>
      <c r="P53" s="104">
        <v>738.12627522063826</v>
      </c>
      <c r="Q53" s="104">
        <v>692.81863735535978</v>
      </c>
      <c r="R53" s="104">
        <v>636.96190636280846</v>
      </c>
      <c r="S53" s="104">
        <v>836.92175007742298</v>
      </c>
      <c r="T53" s="104">
        <v>875.83937380269288</v>
      </c>
      <c r="U53" s="104">
        <v>685.99309306343196</v>
      </c>
      <c r="V53" s="104">
        <v>843.87038521574959</v>
      </c>
      <c r="W53" s="104">
        <v>816.19255081704739</v>
      </c>
      <c r="DA53" s="132" t="s">
        <v>2291</v>
      </c>
    </row>
    <row r="54" spans="1:105" ht="12" customHeight="1" x14ac:dyDescent="0.25">
      <c r="A54" s="106" t="s">
        <v>122</v>
      </c>
      <c r="B54" s="101">
        <v>1534.5088054759158</v>
      </c>
      <c r="C54" s="101">
        <v>1481.4793492028668</v>
      </c>
      <c r="D54" s="101">
        <v>1613.7988510024331</v>
      </c>
      <c r="E54" s="101">
        <v>1405.6405790847621</v>
      </c>
      <c r="F54" s="101">
        <v>1617.3151396873839</v>
      </c>
      <c r="G54" s="101">
        <v>1674.3903938401561</v>
      </c>
      <c r="H54" s="101">
        <v>1743.1213424168882</v>
      </c>
      <c r="I54" s="101">
        <v>1685.8868594894648</v>
      </c>
      <c r="J54" s="101">
        <v>1769.751415670974</v>
      </c>
      <c r="K54" s="101">
        <v>1682.273712232186</v>
      </c>
      <c r="L54" s="101">
        <v>1706.5967216246879</v>
      </c>
      <c r="M54" s="101">
        <v>1644.7817199123822</v>
      </c>
      <c r="N54" s="101">
        <v>1644.4434552636972</v>
      </c>
      <c r="O54" s="101">
        <v>1590.4543745931685</v>
      </c>
      <c r="P54" s="101">
        <v>1582.4588003895642</v>
      </c>
      <c r="Q54" s="101">
        <v>1582.0444283330628</v>
      </c>
      <c r="R54" s="101">
        <v>1589.0913418821706</v>
      </c>
      <c r="S54" s="101">
        <v>1595.1781227892982</v>
      </c>
      <c r="T54" s="101">
        <v>1588.619418665884</v>
      </c>
      <c r="U54" s="101">
        <v>1609.6061290148205</v>
      </c>
      <c r="V54" s="101">
        <v>1592.7349670102126</v>
      </c>
      <c r="W54" s="101">
        <v>1735.7751107272377</v>
      </c>
      <c r="DA54" s="131" t="s">
        <v>2292</v>
      </c>
    </row>
    <row r="55" spans="1:105" ht="12" customHeight="1" x14ac:dyDescent="0.25">
      <c r="A55" s="107" t="s">
        <v>121</v>
      </c>
      <c r="B55" s="104">
        <v>1100.4622481638621</v>
      </c>
      <c r="C55" s="104">
        <v>1054.4895143302754</v>
      </c>
      <c r="D55" s="104">
        <v>1162.524551973599</v>
      </c>
      <c r="E55" s="104">
        <v>989.71410230018068</v>
      </c>
      <c r="F55" s="104">
        <v>1164.4178282970845</v>
      </c>
      <c r="G55" s="104">
        <v>1210.398124108696</v>
      </c>
      <c r="H55" s="104">
        <v>1269.751216113704</v>
      </c>
      <c r="I55" s="104">
        <v>1229.2268493823221</v>
      </c>
      <c r="J55" s="104">
        <v>1294.0696080314642</v>
      </c>
      <c r="K55" s="104">
        <v>1220.2252027669479</v>
      </c>
      <c r="L55" s="104">
        <v>1242.3951249968488</v>
      </c>
      <c r="M55" s="104">
        <v>1208.1405503213598</v>
      </c>
      <c r="N55" s="104">
        <v>1212.4201034834625</v>
      </c>
      <c r="O55" s="104">
        <v>1172.5127432308238</v>
      </c>
      <c r="P55" s="104">
        <v>1174.9521440956432</v>
      </c>
      <c r="Q55" s="104">
        <v>1192.7402838725748</v>
      </c>
      <c r="R55" s="104">
        <v>1204.4752826774172</v>
      </c>
      <c r="S55" s="104">
        <v>1219.9821392982731</v>
      </c>
      <c r="T55" s="104">
        <v>1234.0952816771069</v>
      </c>
      <c r="U55" s="104">
        <v>1265.856724104264</v>
      </c>
      <c r="V55" s="104">
        <v>1247.0317183949587</v>
      </c>
      <c r="W55" s="104">
        <v>1382.1177425921339</v>
      </c>
      <c r="DA55" s="132" t="s">
        <v>2293</v>
      </c>
    </row>
    <row r="56" spans="1:105" ht="12" customHeight="1" x14ac:dyDescent="0.25">
      <c r="A56" s="108" t="s">
        <v>53</v>
      </c>
      <c r="B56" s="98">
        <v>464.06553971899973</v>
      </c>
      <c r="C56" s="98">
        <v>422.65810886525333</v>
      </c>
      <c r="D56" s="98">
        <v>486.43646747079669</v>
      </c>
      <c r="E56" s="98">
        <v>360.04338305120439</v>
      </c>
      <c r="F56" s="98">
        <v>467.7310650366274</v>
      </c>
      <c r="G56" s="98">
        <v>483.18644966877804</v>
      </c>
      <c r="H56" s="98">
        <v>507.40153614701387</v>
      </c>
      <c r="I56" s="98">
        <v>482.93616205109379</v>
      </c>
      <c r="J56" s="98">
        <v>514.53989639163615</v>
      </c>
      <c r="K56" s="98">
        <v>458.26855314705853</v>
      </c>
      <c r="L56" s="98">
        <v>468.46889814210255</v>
      </c>
      <c r="M56" s="98">
        <v>471.84779483737356</v>
      </c>
      <c r="N56" s="98">
        <v>469.26920944888315</v>
      </c>
      <c r="O56" s="98">
        <v>437.318457233451</v>
      </c>
      <c r="P56" s="98">
        <v>452.63867996999676</v>
      </c>
      <c r="Q56" s="98">
        <v>485.38776090506889</v>
      </c>
      <c r="R56" s="98">
        <v>469.60610768635263</v>
      </c>
      <c r="S56" s="98">
        <v>458.44216091421504</v>
      </c>
      <c r="T56" s="98">
        <v>466.89035767431545</v>
      </c>
      <c r="U56" s="98">
        <v>480.13852750181132</v>
      </c>
      <c r="V56" s="98">
        <v>417.04477922743354</v>
      </c>
      <c r="W56" s="98">
        <v>513.97143822707096</v>
      </c>
      <c r="DA56" s="63" t="s">
        <v>2294</v>
      </c>
    </row>
    <row r="57" spans="1:105" ht="12" customHeight="1" x14ac:dyDescent="0.25">
      <c r="A57" s="108" t="s">
        <v>52</v>
      </c>
      <c r="B57" s="98">
        <v>636.39670844486238</v>
      </c>
      <c r="C57" s="98">
        <v>631.83140546502204</v>
      </c>
      <c r="D57" s="98">
        <v>676.0880845028023</v>
      </c>
      <c r="E57" s="98">
        <v>629.6707192489763</v>
      </c>
      <c r="F57" s="98">
        <v>696.68676326045704</v>
      </c>
      <c r="G57" s="98">
        <v>727.21167443991783</v>
      </c>
      <c r="H57" s="98">
        <v>762.34967996669002</v>
      </c>
      <c r="I57" s="98">
        <v>746.29068733122836</v>
      </c>
      <c r="J57" s="98">
        <v>779.52971163982829</v>
      </c>
      <c r="K57" s="98">
        <v>761.9566496198895</v>
      </c>
      <c r="L57" s="98">
        <v>773.92622685474623</v>
      </c>
      <c r="M57" s="98">
        <v>736.29275548398653</v>
      </c>
      <c r="N57" s="98">
        <v>743.15089403457921</v>
      </c>
      <c r="O57" s="98">
        <v>735.19428599737273</v>
      </c>
      <c r="P57" s="98">
        <v>722.31346412564631</v>
      </c>
      <c r="Q57" s="98">
        <v>707.35252296750593</v>
      </c>
      <c r="R57" s="98">
        <v>734.86917499106437</v>
      </c>
      <c r="S57" s="98">
        <v>761.53997838405803</v>
      </c>
      <c r="T57" s="98">
        <v>767.20492400279147</v>
      </c>
      <c r="U57" s="98">
        <v>785.71819660245274</v>
      </c>
      <c r="V57" s="98">
        <v>829.98693916752518</v>
      </c>
      <c r="W57" s="98">
        <v>868.14630436506286</v>
      </c>
      <c r="DA57" s="63" t="s">
        <v>2295</v>
      </c>
    </row>
    <row r="58" spans="1:105" ht="12" customHeight="1" x14ac:dyDescent="0.25">
      <c r="A58" s="121" t="s">
        <v>54</v>
      </c>
      <c r="B58" s="122">
        <v>1299.6091368044774</v>
      </c>
      <c r="C58" s="122">
        <v>1262.8532560916299</v>
      </c>
      <c r="D58" s="122">
        <v>1377.0020545419404</v>
      </c>
      <c r="E58" s="122">
        <v>1252.3364246443041</v>
      </c>
      <c r="F58" s="122">
        <v>1371.2025663330303</v>
      </c>
      <c r="G58" s="122">
        <v>1415.616034534474</v>
      </c>
      <c r="H58" s="122">
        <v>1461.5773982363414</v>
      </c>
      <c r="I58" s="122">
        <v>1395.8867087317883</v>
      </c>
      <c r="J58" s="122">
        <v>1487.1258830525203</v>
      </c>
      <c r="K58" s="122">
        <v>1446.8216475406166</v>
      </c>
      <c r="L58" s="122">
        <v>1391.0828552314731</v>
      </c>
      <c r="M58" s="122">
        <v>1294.5655710584742</v>
      </c>
      <c r="N58" s="122">
        <v>1240.9737046807231</v>
      </c>
      <c r="O58" s="122">
        <v>1190.4034850068963</v>
      </c>
      <c r="P58" s="122">
        <v>1123.316580645931</v>
      </c>
      <c r="Q58" s="122">
        <v>1129.9031879796742</v>
      </c>
      <c r="R58" s="122">
        <v>1157.1517573622284</v>
      </c>
      <c r="S58" s="122">
        <v>1133.2249274724736</v>
      </c>
      <c r="T58" s="122">
        <v>1086.9405339570835</v>
      </c>
      <c r="U58" s="122">
        <v>1101.6759492801527</v>
      </c>
      <c r="V58" s="122">
        <v>1064.9979181051942</v>
      </c>
      <c r="W58" s="122">
        <v>1127.246397068609</v>
      </c>
      <c r="DA58" s="130" t="s">
        <v>2296</v>
      </c>
    </row>
    <row r="59" spans="1:105" ht="12" customHeight="1" x14ac:dyDescent="0.25">
      <c r="A59" s="97" t="s">
        <v>50</v>
      </c>
      <c r="B59" s="98">
        <v>1388.1256181628548</v>
      </c>
      <c r="C59" s="98">
        <v>1634.4407881751295</v>
      </c>
      <c r="D59" s="98">
        <v>1427.8230688277824</v>
      </c>
      <c r="E59" s="98">
        <v>1686.4677063457348</v>
      </c>
      <c r="F59" s="98">
        <v>1576.4931714067661</v>
      </c>
      <c r="G59" s="98">
        <v>1596.6681406200501</v>
      </c>
      <c r="H59" s="98">
        <v>1569.0231937050589</v>
      </c>
      <c r="I59" s="98">
        <v>1638.8354158804532</v>
      </c>
      <c r="J59" s="98">
        <v>1608.0903766522165</v>
      </c>
      <c r="K59" s="98">
        <v>1849.3175684796865</v>
      </c>
      <c r="L59" s="98">
        <v>1666.4812858638893</v>
      </c>
      <c r="M59" s="98">
        <v>1481.4856608740283</v>
      </c>
      <c r="N59" s="98">
        <v>1407.2475849096793</v>
      </c>
      <c r="O59" s="98">
        <v>1392.436742692116</v>
      </c>
      <c r="P59" s="98">
        <v>1281.5934462184171</v>
      </c>
      <c r="Q59" s="98">
        <v>1298.0681452813508</v>
      </c>
      <c r="R59" s="98">
        <v>1368.9557072881862</v>
      </c>
      <c r="S59" s="98">
        <v>1341.669621832285</v>
      </c>
      <c r="T59" s="98">
        <v>1269.3411273555005</v>
      </c>
      <c r="U59" s="98">
        <v>1328.4851148967009</v>
      </c>
      <c r="V59" s="98">
        <v>1287.1687143582294</v>
      </c>
      <c r="W59" s="98">
        <v>1339.6000275171953</v>
      </c>
      <c r="DA59" s="63" t="s">
        <v>2297</v>
      </c>
    </row>
    <row r="60" spans="1:105" ht="12" customHeight="1" x14ac:dyDescent="0.25">
      <c r="A60" s="109" t="s">
        <v>120</v>
      </c>
      <c r="B60" s="33">
        <v>1264.6375163606133</v>
      </c>
      <c r="C60" s="33">
        <v>1094.7296705829449</v>
      </c>
      <c r="D60" s="33">
        <v>1351.6045963035349</v>
      </c>
      <c r="E60" s="33">
        <v>1012.2686477896802</v>
      </c>
      <c r="F60" s="33">
        <v>1250.9341441297449</v>
      </c>
      <c r="G60" s="33">
        <v>1304.0374503319445</v>
      </c>
      <c r="H60" s="33">
        <v>1389.8672430569084</v>
      </c>
      <c r="I60" s="33">
        <v>1226.156441119791</v>
      </c>
      <c r="J60" s="33">
        <v>1400.3761006801067</v>
      </c>
      <c r="K60" s="33">
        <v>1152.4999465502799</v>
      </c>
      <c r="L60" s="33">
        <v>1180.9943519642443</v>
      </c>
      <c r="M60" s="33">
        <v>1151.277494012686</v>
      </c>
      <c r="N60" s="33">
        <v>1119.293435990231</v>
      </c>
      <c r="O60" s="33">
        <v>1049.1296046579082</v>
      </c>
      <c r="P60" s="33">
        <v>1016.5101540983605</v>
      </c>
      <c r="Q60" s="33">
        <v>1020.102842750955</v>
      </c>
      <c r="R60" s="33">
        <v>1020.8261769788378</v>
      </c>
      <c r="S60" s="33">
        <v>1006.219215348628</v>
      </c>
      <c r="T60" s="33">
        <v>980.06121353709386</v>
      </c>
      <c r="U60" s="33">
        <v>968.97971628765777</v>
      </c>
      <c r="V60" s="33">
        <v>935.19661591850593</v>
      </c>
      <c r="W60" s="33">
        <v>1005.7102132397982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14573.177818210212</v>
      </c>
      <c r="C62" s="117">
        <f t="shared" si="21"/>
        <v>16479.053889826318</v>
      </c>
      <c r="D62" s="117">
        <f t="shared" si="21"/>
        <v>16099.252601355462</v>
      </c>
      <c r="E62" s="117">
        <f t="shared" si="21"/>
        <v>18197.65170426897</v>
      </c>
      <c r="F62" s="117">
        <f t="shared" si="21"/>
        <v>17729.502840628382</v>
      </c>
      <c r="G62" s="117">
        <f t="shared" si="21"/>
        <v>18959.671629691245</v>
      </c>
      <c r="H62" s="117">
        <f t="shared" si="21"/>
        <v>17670.227496492767</v>
      </c>
      <c r="I62" s="117">
        <f t="shared" si="21"/>
        <v>16604.497912108749</v>
      </c>
      <c r="J62" s="117">
        <f t="shared" si="21"/>
        <v>17366.274396790177</v>
      </c>
      <c r="K62" s="117">
        <f t="shared" si="21"/>
        <v>17807.741156022777</v>
      </c>
      <c r="L62" s="117">
        <f t="shared" si="21"/>
        <v>18830.522198047813</v>
      </c>
      <c r="M62" s="117">
        <f t="shared" si="21"/>
        <v>17764.684359441471</v>
      </c>
      <c r="N62" s="117">
        <f t="shared" si="21"/>
        <v>17184.949657191915</v>
      </c>
      <c r="O62" s="117">
        <f t="shared" si="21"/>
        <v>16774.608953380553</v>
      </c>
      <c r="P62" s="117">
        <f t="shared" si="21"/>
        <v>15107.308582612475</v>
      </c>
      <c r="Q62" s="117">
        <f t="shared" si="21"/>
        <v>15848.657697504907</v>
      </c>
      <c r="R62" s="117">
        <f t="shared" ref="R62:V62" si="22">R63+R66+R68+R77</f>
        <v>16254.997998543202</v>
      </c>
      <c r="S62" s="117">
        <f t="shared" si="22"/>
        <v>16308.068725087232</v>
      </c>
      <c r="T62" s="117">
        <f t="shared" si="22"/>
        <v>15503.049803993228</v>
      </c>
      <c r="U62" s="117">
        <f t="shared" si="22"/>
        <v>14933.299796933254</v>
      </c>
      <c r="V62" s="117">
        <f t="shared" si="22"/>
        <v>15497.431183466466</v>
      </c>
      <c r="W62" s="117">
        <f t="shared" ref="W62" si="23">W63+W66+W68+W77</f>
        <v>16504.091275376191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11368.814872676756</v>
      </c>
      <c r="C63" s="122">
        <f t="shared" si="24"/>
        <v>13130.737485571002</v>
      </c>
      <c r="D63" s="122">
        <f t="shared" si="24"/>
        <v>12800.450843825318</v>
      </c>
      <c r="E63" s="122">
        <f t="shared" si="24"/>
        <v>14728.614137019686</v>
      </c>
      <c r="F63" s="122">
        <f t="shared" si="24"/>
        <v>14314.748386458376</v>
      </c>
      <c r="G63" s="122">
        <f t="shared" si="24"/>
        <v>15352.889767519613</v>
      </c>
      <c r="H63" s="122">
        <f t="shared" si="24"/>
        <v>13945.777597559949</v>
      </c>
      <c r="I63" s="122">
        <f t="shared" si="24"/>
        <v>12871.336602274447</v>
      </c>
      <c r="J63" s="122">
        <f t="shared" si="24"/>
        <v>13577.540798493914</v>
      </c>
      <c r="K63" s="122">
        <f t="shared" si="24"/>
        <v>14033.314961375607</v>
      </c>
      <c r="L63" s="122">
        <f t="shared" si="24"/>
        <v>15013.555710400002</v>
      </c>
      <c r="M63" s="122">
        <f t="shared" si="24"/>
        <v>14158.854220166537</v>
      </c>
      <c r="N63" s="122">
        <f t="shared" si="24"/>
        <v>13664.80052109996</v>
      </c>
      <c r="O63" s="122">
        <f t="shared" si="24"/>
        <v>13464.119152339741</v>
      </c>
      <c r="P63" s="122">
        <f t="shared" si="24"/>
        <v>11883.726239262154</v>
      </c>
      <c r="Q63" s="122">
        <f t="shared" si="24"/>
        <v>12692.424906554043</v>
      </c>
      <c r="R63" s="122">
        <f t="shared" ref="R63:V63" si="25">SUM(R64:R65)</f>
        <v>13054.805227493061</v>
      </c>
      <c r="S63" s="122">
        <f t="shared" si="25"/>
        <v>12956.971239824934</v>
      </c>
      <c r="T63" s="122">
        <f t="shared" si="25"/>
        <v>12222.068837828729</v>
      </c>
      <c r="U63" s="122">
        <f t="shared" si="25"/>
        <v>11760.902547760072</v>
      </c>
      <c r="V63" s="122">
        <f t="shared" si="25"/>
        <v>12286.089310355372</v>
      </c>
      <c r="W63" s="122">
        <f t="shared" ref="W63" si="26">SUM(W64:W65)</f>
        <v>13103.962035918312</v>
      </c>
      <c r="DA63" s="130" t="s">
        <v>2300</v>
      </c>
    </row>
    <row r="64" spans="1:105" ht="12" customHeight="1" x14ac:dyDescent="0.25">
      <c r="A64" s="97" t="s">
        <v>217</v>
      </c>
      <c r="B64" s="98">
        <v>11240.028095406966</v>
      </c>
      <c r="C64" s="98">
        <v>12981.617350438984</v>
      </c>
      <c r="D64" s="98">
        <v>12652.761588468909</v>
      </c>
      <c r="E64" s="98">
        <v>14565.804192066671</v>
      </c>
      <c r="F64" s="98">
        <v>14146.615070385731</v>
      </c>
      <c r="G64" s="98">
        <v>15172.951979522653</v>
      </c>
      <c r="H64" s="98">
        <v>13785.110034629453</v>
      </c>
      <c r="I64" s="98">
        <v>12725.285010790711</v>
      </c>
      <c r="J64" s="98">
        <v>13421.749577613646</v>
      </c>
      <c r="K64" s="98">
        <v>13870.626815810685</v>
      </c>
      <c r="L64" s="98">
        <v>14842.390385523016</v>
      </c>
      <c r="M64" s="98">
        <v>13995.695727240625</v>
      </c>
      <c r="N64" s="98">
        <v>13505.486868561145</v>
      </c>
      <c r="O64" s="98">
        <v>13305.096689135118</v>
      </c>
      <c r="P64" s="98">
        <v>11743.40751847683</v>
      </c>
      <c r="Q64" s="98">
        <v>12541.423698079003</v>
      </c>
      <c r="R64" s="98">
        <v>12895.859844790397</v>
      </c>
      <c r="S64" s="98">
        <v>12797.907105105116</v>
      </c>
      <c r="T64" s="98">
        <v>12069.213753429956</v>
      </c>
      <c r="U64" s="98">
        <v>11610.050076277008</v>
      </c>
      <c r="V64" s="98">
        <v>12125.524494323354</v>
      </c>
      <c r="W64" s="98">
        <v>12930.028097165192</v>
      </c>
      <c r="DA64" s="63" t="s">
        <v>2301</v>
      </c>
    </row>
    <row r="65" spans="1:105" ht="12" customHeight="1" x14ac:dyDescent="0.25">
      <c r="A65" s="97" t="s">
        <v>53</v>
      </c>
      <c r="B65" s="98">
        <v>128.78677726979012</v>
      </c>
      <c r="C65" s="98">
        <v>149.12013513201757</v>
      </c>
      <c r="D65" s="98">
        <v>147.68925535640864</v>
      </c>
      <c r="E65" s="98">
        <v>162.80994495301536</v>
      </c>
      <c r="F65" s="98">
        <v>168.13331607264513</v>
      </c>
      <c r="G65" s="98">
        <v>179.93778799695895</v>
      </c>
      <c r="H65" s="98">
        <v>160.66756293049633</v>
      </c>
      <c r="I65" s="98">
        <v>146.05159148373664</v>
      </c>
      <c r="J65" s="98">
        <v>155.79122088026824</v>
      </c>
      <c r="K65" s="98">
        <v>162.68814556492197</v>
      </c>
      <c r="L65" s="98">
        <v>171.16532487698538</v>
      </c>
      <c r="M65" s="98">
        <v>163.15849292591085</v>
      </c>
      <c r="N65" s="98">
        <v>159.31365253881469</v>
      </c>
      <c r="O65" s="98">
        <v>159.02246320462265</v>
      </c>
      <c r="P65" s="98">
        <v>140.31872078532459</v>
      </c>
      <c r="Q65" s="98">
        <v>151.00120847503914</v>
      </c>
      <c r="R65" s="98">
        <v>158.94538270266474</v>
      </c>
      <c r="S65" s="98">
        <v>159.06413471981821</v>
      </c>
      <c r="T65" s="98">
        <v>152.85508439877168</v>
      </c>
      <c r="U65" s="98">
        <v>150.85247148306331</v>
      </c>
      <c r="V65" s="98">
        <v>160.5648160320176</v>
      </c>
      <c r="W65" s="98">
        <v>173.93393875311932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64.545325298622501</v>
      </c>
      <c r="C66" s="122">
        <f t="shared" si="27"/>
        <v>61.765298883752408</v>
      </c>
      <c r="D66" s="122">
        <f t="shared" si="27"/>
        <v>59.619338826153417</v>
      </c>
      <c r="E66" s="122">
        <f t="shared" si="27"/>
        <v>146.87487508803622</v>
      </c>
      <c r="F66" s="122">
        <f t="shared" si="27"/>
        <v>69.737592571178794</v>
      </c>
      <c r="G66" s="122">
        <f t="shared" si="27"/>
        <v>95.134729333248742</v>
      </c>
      <c r="H66" s="122">
        <f t="shared" si="27"/>
        <v>157.48685791507958</v>
      </c>
      <c r="I66" s="122">
        <f t="shared" si="27"/>
        <v>208.57851522381679</v>
      </c>
      <c r="J66" s="122">
        <f t="shared" si="27"/>
        <v>214.71265535937101</v>
      </c>
      <c r="K66" s="122">
        <f t="shared" si="27"/>
        <v>212.11430922424907</v>
      </c>
      <c r="L66" s="122">
        <f t="shared" si="27"/>
        <v>267.72350713918064</v>
      </c>
      <c r="M66" s="122">
        <f t="shared" si="27"/>
        <v>342.43128293227539</v>
      </c>
      <c r="N66" s="122">
        <f t="shared" si="27"/>
        <v>345.98742258337313</v>
      </c>
      <c r="O66" s="122">
        <f t="shared" si="27"/>
        <v>271.10050038336777</v>
      </c>
      <c r="P66" s="122">
        <f t="shared" si="27"/>
        <v>201.34992955058314</v>
      </c>
      <c r="Q66" s="122">
        <f t="shared" si="27"/>
        <v>294.77003040125157</v>
      </c>
      <c r="R66" s="122">
        <f t="shared" si="27"/>
        <v>235.53893720793457</v>
      </c>
      <c r="S66" s="122">
        <f t="shared" si="27"/>
        <v>283.73349372688682</v>
      </c>
      <c r="T66" s="122">
        <f t="shared" si="27"/>
        <v>301.46838750975809</v>
      </c>
      <c r="U66" s="122">
        <f t="shared" si="27"/>
        <v>320.80207443300901</v>
      </c>
      <c r="V66" s="122">
        <f t="shared" si="27"/>
        <v>329.44048785230171</v>
      </c>
      <c r="W66" s="122">
        <f t="shared" si="27"/>
        <v>371.98731377286259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64.545325298622501</v>
      </c>
      <c r="C67" s="98">
        <f>IF(RES_hhdet_fec!C67=0,0,RES_hhdet_fec!C67*1000*11630/RES_hhdet_num!C62)</f>
        <v>61.765298883752408</v>
      </c>
      <c r="D67" s="98">
        <f>IF(RES_hhdet_fec!D67=0,0,RES_hhdet_fec!D67*1000*11630/RES_hhdet_num!D62)</f>
        <v>59.619338826153417</v>
      </c>
      <c r="E67" s="98">
        <f>IF(RES_hhdet_fec!E67=0,0,RES_hhdet_fec!E67*1000*11630/RES_hhdet_num!E62)</f>
        <v>146.87487508803622</v>
      </c>
      <c r="F67" s="98">
        <f>IF(RES_hhdet_fec!F67=0,0,RES_hhdet_fec!F67*1000*11630/RES_hhdet_num!F62)</f>
        <v>69.737592571178794</v>
      </c>
      <c r="G67" s="98">
        <f>IF(RES_hhdet_fec!G67=0,0,RES_hhdet_fec!G67*1000*11630/RES_hhdet_num!G62)</f>
        <v>95.134729333248742</v>
      </c>
      <c r="H67" s="98">
        <f>IF(RES_hhdet_fec!H67=0,0,RES_hhdet_fec!H67*1000*11630/RES_hhdet_num!H62)</f>
        <v>157.48685791507958</v>
      </c>
      <c r="I67" s="98">
        <f>IF(RES_hhdet_fec!I67=0,0,RES_hhdet_fec!I67*1000*11630/RES_hhdet_num!I62)</f>
        <v>208.57851522381679</v>
      </c>
      <c r="J67" s="98">
        <f>IF(RES_hhdet_fec!J67=0,0,RES_hhdet_fec!J67*1000*11630/RES_hhdet_num!J62)</f>
        <v>214.71265535937101</v>
      </c>
      <c r="K67" s="98">
        <f>IF(RES_hhdet_fec!K67=0,0,RES_hhdet_fec!K67*1000*11630/RES_hhdet_num!K62)</f>
        <v>212.11430922424907</v>
      </c>
      <c r="L67" s="98">
        <f>IF(RES_hhdet_fec!L67=0,0,RES_hhdet_fec!L67*1000*11630/RES_hhdet_num!L62)</f>
        <v>267.72350713918064</v>
      </c>
      <c r="M67" s="98">
        <f>IF(RES_hhdet_fec!M67=0,0,RES_hhdet_fec!M67*1000*11630/RES_hhdet_num!M62)</f>
        <v>342.43128293227539</v>
      </c>
      <c r="N67" s="98">
        <f>IF(RES_hhdet_fec!N67=0,0,RES_hhdet_fec!N67*1000*11630/RES_hhdet_num!N62)</f>
        <v>345.98742258337313</v>
      </c>
      <c r="O67" s="98">
        <f>IF(RES_hhdet_fec!O67=0,0,RES_hhdet_fec!O67*1000*11630/RES_hhdet_num!O62)</f>
        <v>271.10050038336777</v>
      </c>
      <c r="P67" s="98">
        <f>IF(RES_hhdet_fec!P67=0,0,RES_hhdet_fec!P67*1000*11630/RES_hhdet_num!P62)</f>
        <v>201.34992955058314</v>
      </c>
      <c r="Q67" s="98">
        <f>IF(RES_hhdet_fec!Q67=0,0,RES_hhdet_fec!Q67*1000*11630/RES_hhdet_num!Q62)</f>
        <v>294.77003040125157</v>
      </c>
      <c r="R67" s="98">
        <f>IF(RES_hhdet_fec!R67=0,0,RES_hhdet_fec!R67*1000*11630/RES_hhdet_num!R62)</f>
        <v>235.53893720793457</v>
      </c>
      <c r="S67" s="98">
        <f>IF(RES_hhdet_fec!S67=0,0,RES_hhdet_fec!S67*1000*11630/RES_hhdet_num!S62)</f>
        <v>283.73349372688682</v>
      </c>
      <c r="T67" s="98">
        <f>IF(RES_hhdet_fec!T67=0,0,RES_hhdet_fec!T67*1000*11630/RES_hhdet_num!T62)</f>
        <v>301.46838750975809</v>
      </c>
      <c r="U67" s="98">
        <f>IF(RES_hhdet_fec!U67=0,0,RES_hhdet_fec!U67*1000*11630/RES_hhdet_num!U62)</f>
        <v>320.80207443300901</v>
      </c>
      <c r="V67" s="98">
        <f>IF(RES_hhdet_fec!V67=0,0,RES_hhdet_fec!V67*1000*11630/RES_hhdet_num!V62)</f>
        <v>329.44048785230171</v>
      </c>
      <c r="W67" s="98">
        <f>IF(RES_hhdet_fec!W67=0,0,RES_hhdet_fec!W67*1000*11630/RES_hhdet_num!W62)</f>
        <v>371.98731377286259</v>
      </c>
      <c r="DA67" s="63" t="s">
        <v>2304</v>
      </c>
    </row>
    <row r="68" spans="1:105" ht="12" customHeight="1" x14ac:dyDescent="0.25">
      <c r="A68" s="121" t="s">
        <v>55</v>
      </c>
      <c r="B68" s="122">
        <v>1787.9368959528147</v>
      </c>
      <c r="C68" s="122">
        <v>1778.3665113095831</v>
      </c>
      <c r="D68" s="122">
        <v>1833.4700507081759</v>
      </c>
      <c r="E68" s="122">
        <v>1757.9551046377087</v>
      </c>
      <c r="F68" s="122">
        <v>1850.1666023481789</v>
      </c>
      <c r="G68" s="122">
        <v>1943.5446966021095</v>
      </c>
      <c r="H68" s="122">
        <v>2022.1563625575243</v>
      </c>
      <c r="I68" s="122">
        <v>1920.6359209477687</v>
      </c>
      <c r="J68" s="122">
        <v>2029.5101954222532</v>
      </c>
      <c r="K68" s="122">
        <v>1935.9617663212739</v>
      </c>
      <c r="L68" s="122">
        <v>1952.428222691959</v>
      </c>
      <c r="M68" s="122">
        <v>1803.0605180582488</v>
      </c>
      <c r="N68" s="122">
        <v>1773.8115102763554</v>
      </c>
      <c r="O68" s="122">
        <v>1710.3689389970696</v>
      </c>
      <c r="P68" s="122">
        <v>1721.9202962854172</v>
      </c>
      <c r="Q68" s="122">
        <v>1614.5196891322121</v>
      </c>
      <c r="R68" s="122">
        <v>1691.1239564901871</v>
      </c>
      <c r="S68" s="122">
        <v>1726.9765720219266</v>
      </c>
      <c r="T68" s="122">
        <v>1678.2799050511144</v>
      </c>
      <c r="U68" s="122">
        <v>1645.3196882061959</v>
      </c>
      <c r="V68" s="122">
        <v>1660.3601024335596</v>
      </c>
      <c r="W68" s="122">
        <v>1736.0926250767898</v>
      </c>
      <c r="DA68" s="130" t="s">
        <v>2305</v>
      </c>
    </row>
    <row r="69" spans="1:105" ht="12" customHeight="1" x14ac:dyDescent="0.25">
      <c r="A69" s="97" t="s">
        <v>134</v>
      </c>
      <c r="B69" s="98">
        <v>1799.8112630117016</v>
      </c>
      <c r="C69" s="98">
        <v>1789.1527368523905</v>
      </c>
      <c r="D69" s="98">
        <v>1842.2991008635465</v>
      </c>
      <c r="E69" s="98">
        <v>1770.9556133765211</v>
      </c>
      <c r="F69" s="98">
        <v>1862.0353861805443</v>
      </c>
      <c r="G69" s="98">
        <v>1956.6857684175482</v>
      </c>
      <c r="H69" s="98">
        <v>2035.1696702310678</v>
      </c>
      <c r="I69" s="98">
        <v>1929.3222493529518</v>
      </c>
      <c r="J69" s="98">
        <v>2040.4228598659788</v>
      </c>
      <c r="K69" s="98">
        <v>1945.3996009483189</v>
      </c>
      <c r="L69" s="98">
        <v>1960.8293604856119</v>
      </c>
      <c r="M69" s="98">
        <v>1808.7930610521682</v>
      </c>
      <c r="N69" s="98">
        <v>1779.2020926274513</v>
      </c>
      <c r="O69" s="98">
        <v>1715.960616517003</v>
      </c>
      <c r="P69" s="98">
        <v>1728.2659238231611</v>
      </c>
      <c r="Q69" s="98">
        <v>1617.8640129552966</v>
      </c>
      <c r="R69" s="98">
        <v>1695.7779661456916</v>
      </c>
      <c r="S69" s="98">
        <v>1733.207192653339</v>
      </c>
      <c r="T69" s="98">
        <v>1683.8915154747217</v>
      </c>
      <c r="U69" s="98">
        <v>1650.0284773132785</v>
      </c>
      <c r="V69" s="98">
        <v>1665.1705086105335</v>
      </c>
      <c r="W69" s="98">
        <v>1739.9395797694251</v>
      </c>
      <c r="DA69" s="63" t="s">
        <v>2306</v>
      </c>
    </row>
    <row r="70" spans="1:105" ht="12" customHeight="1" x14ac:dyDescent="0.25">
      <c r="A70" s="97" t="s">
        <v>133</v>
      </c>
      <c r="B70" s="98">
        <v>1165.5262229101811</v>
      </c>
      <c r="C70" s="98">
        <v>1142.7606412783357</v>
      </c>
      <c r="D70" s="98">
        <v>1195.72982738926</v>
      </c>
      <c r="E70" s="98">
        <v>1107.7182463413042</v>
      </c>
      <c r="F70" s="98">
        <v>1202.2721948330252</v>
      </c>
      <c r="G70" s="98">
        <v>1270.4789883618214</v>
      </c>
      <c r="H70" s="98">
        <v>1333.3848494281194</v>
      </c>
      <c r="I70" s="98">
        <v>1267.3465720397423</v>
      </c>
      <c r="J70" s="98">
        <v>1355.6285241090404</v>
      </c>
      <c r="K70" s="98">
        <v>1290.1558664633023</v>
      </c>
      <c r="L70" s="98">
        <v>1316.9112788513396</v>
      </c>
      <c r="M70" s="98">
        <v>1236.9764391485796</v>
      </c>
      <c r="N70" s="98">
        <v>1232.6935245031677</v>
      </c>
      <c r="O70" s="98">
        <v>1194.9782484432635</v>
      </c>
      <c r="P70" s="98">
        <v>1209.1053385830087</v>
      </c>
      <c r="Q70" s="98">
        <v>1152.9479573908266</v>
      </c>
      <c r="R70" s="98">
        <v>1215.0700196786577</v>
      </c>
      <c r="S70" s="98">
        <v>1256.6978114538374</v>
      </c>
      <c r="T70" s="98">
        <v>1248.6669887955104</v>
      </c>
      <c r="U70" s="98">
        <v>1249.3306483791284</v>
      </c>
      <c r="V70" s="98">
        <v>1269.9799084193282</v>
      </c>
      <c r="W70" s="98">
        <v>1371.437244761499</v>
      </c>
      <c r="DA70" s="63" t="s">
        <v>2307</v>
      </c>
    </row>
    <row r="71" spans="1:105" ht="12" customHeight="1" x14ac:dyDescent="0.25">
      <c r="A71" s="100" t="s">
        <v>217</v>
      </c>
      <c r="B71" s="101">
        <v>544.26243758386306</v>
      </c>
      <c r="C71" s="101">
        <v>506.49688821472029</v>
      </c>
      <c r="D71" s="101">
        <v>550.24370352814981</v>
      </c>
      <c r="E71" s="101">
        <v>440.45617749345888</v>
      </c>
      <c r="F71" s="101">
        <v>524.43688776008696</v>
      </c>
      <c r="G71" s="101">
        <v>547.85855075532538</v>
      </c>
      <c r="H71" s="101">
        <v>573.14080971777548</v>
      </c>
      <c r="I71" s="101">
        <v>530.90474495686726</v>
      </c>
      <c r="J71" s="101">
        <v>569.30763594134442</v>
      </c>
      <c r="K71" s="101">
        <v>510.36913968607723</v>
      </c>
      <c r="L71" s="101">
        <v>521.45542909910307</v>
      </c>
      <c r="M71" s="101">
        <v>504.33687339471902</v>
      </c>
      <c r="N71" s="101">
        <v>495.57802971706781</v>
      </c>
      <c r="O71" s="101">
        <v>459.62198591434282</v>
      </c>
      <c r="P71" s="101">
        <v>476.04997130802985</v>
      </c>
      <c r="Q71" s="101">
        <v>481.36081740242503</v>
      </c>
      <c r="R71" s="101">
        <v>485.69367919076279</v>
      </c>
      <c r="S71" s="101">
        <v>481.62486036835151</v>
      </c>
      <c r="T71" s="101">
        <v>479.16598818999074</v>
      </c>
      <c r="U71" s="101">
        <v>477.2248995923585</v>
      </c>
      <c r="V71" s="101">
        <v>426.55611727905807</v>
      </c>
      <c r="W71" s="101">
        <v>509.36816541982938</v>
      </c>
      <c r="DA71" s="131" t="s">
        <v>2308</v>
      </c>
    </row>
    <row r="72" spans="1:105" ht="12" customHeight="1" x14ac:dyDescent="0.25">
      <c r="A72" s="103" t="s">
        <v>52</v>
      </c>
      <c r="B72" s="104">
        <v>621.26378532631838</v>
      </c>
      <c r="C72" s="104">
        <v>636.26375306361558</v>
      </c>
      <c r="D72" s="104">
        <v>645.48612386110995</v>
      </c>
      <c r="E72" s="104">
        <v>667.2620688478454</v>
      </c>
      <c r="F72" s="104">
        <v>677.83530707293801</v>
      </c>
      <c r="G72" s="104">
        <v>722.62043760649613</v>
      </c>
      <c r="H72" s="104">
        <v>760.24403971034383</v>
      </c>
      <c r="I72" s="104">
        <v>736.44182708287508</v>
      </c>
      <c r="J72" s="104">
        <v>786.32088816769601</v>
      </c>
      <c r="K72" s="104">
        <v>779.786726777225</v>
      </c>
      <c r="L72" s="104">
        <v>795.45584975223653</v>
      </c>
      <c r="M72" s="104">
        <v>732.63956575386067</v>
      </c>
      <c r="N72" s="104">
        <v>737.1154947860997</v>
      </c>
      <c r="O72" s="104">
        <v>735.35626252892098</v>
      </c>
      <c r="P72" s="104">
        <v>733.05536727497872</v>
      </c>
      <c r="Q72" s="104">
        <v>671.58713998840153</v>
      </c>
      <c r="R72" s="104">
        <v>729.37634048789494</v>
      </c>
      <c r="S72" s="104">
        <v>775.0729510854859</v>
      </c>
      <c r="T72" s="104">
        <v>769.50100060551961</v>
      </c>
      <c r="U72" s="104">
        <v>772.10574878676982</v>
      </c>
      <c r="V72" s="104">
        <v>843.42379114027028</v>
      </c>
      <c r="W72" s="104">
        <v>862.06907934166952</v>
      </c>
      <c r="DA72" s="132" t="s">
        <v>2309</v>
      </c>
    </row>
    <row r="73" spans="1:105" ht="12" customHeight="1" x14ac:dyDescent="0.25">
      <c r="A73" s="106" t="s">
        <v>122</v>
      </c>
      <c r="B73" s="101">
        <v>1534.5088054759158</v>
      </c>
      <c r="C73" s="101">
        <v>1489.2895870786469</v>
      </c>
      <c r="D73" s="101">
        <v>1619.2549910483174</v>
      </c>
      <c r="E73" s="101">
        <v>1409.2306963921612</v>
      </c>
      <c r="F73" s="101">
        <v>1608.7341133596567</v>
      </c>
      <c r="G73" s="101">
        <v>1664.508005939314</v>
      </c>
      <c r="H73" s="101">
        <v>1734.6010426747607</v>
      </c>
      <c r="I73" s="101">
        <v>1678.3061178174505</v>
      </c>
      <c r="J73" s="101">
        <v>1758.8591675920231</v>
      </c>
      <c r="K73" s="101">
        <v>1676.7117930818547</v>
      </c>
      <c r="L73" s="101">
        <v>1706.3655578134153</v>
      </c>
      <c r="M73" s="101">
        <v>1645.515194158093</v>
      </c>
      <c r="N73" s="101">
        <v>1636.9523818227569</v>
      </c>
      <c r="O73" s="101">
        <v>1580.9061826250181</v>
      </c>
      <c r="P73" s="101">
        <v>1562.7288088774806</v>
      </c>
      <c r="Q73" s="101">
        <v>1571.0741686271606</v>
      </c>
      <c r="R73" s="101">
        <v>1593.3643961227797</v>
      </c>
      <c r="S73" s="101">
        <v>1596.3845391918599</v>
      </c>
      <c r="T73" s="101">
        <v>1579.4698144347035</v>
      </c>
      <c r="U73" s="101">
        <v>1583.3542612943495</v>
      </c>
      <c r="V73" s="101">
        <v>1548.0279879354134</v>
      </c>
      <c r="W73" s="101">
        <v>1681.1849589638896</v>
      </c>
      <c r="DA73" s="131" t="s">
        <v>2310</v>
      </c>
    </row>
    <row r="74" spans="1:105" ht="12" customHeight="1" x14ac:dyDescent="0.25">
      <c r="A74" s="107" t="s">
        <v>121</v>
      </c>
      <c r="B74" s="104">
        <v>1100.4622481638619</v>
      </c>
      <c r="C74" s="104">
        <v>1058.3819639712951</v>
      </c>
      <c r="D74" s="104">
        <v>1164.722812587785</v>
      </c>
      <c r="E74" s="104">
        <v>990.09623337582013</v>
      </c>
      <c r="F74" s="104">
        <v>1161.616974835398</v>
      </c>
      <c r="G74" s="104">
        <v>1207.028849721421</v>
      </c>
      <c r="H74" s="104">
        <v>1266.0410513091203</v>
      </c>
      <c r="I74" s="104">
        <v>1225.5381452510205</v>
      </c>
      <c r="J74" s="104">
        <v>1286.5521774831429</v>
      </c>
      <c r="K74" s="104">
        <v>1215.6837258146841</v>
      </c>
      <c r="L74" s="104">
        <v>1239.8331028205268</v>
      </c>
      <c r="M74" s="104">
        <v>1205.7763910961989</v>
      </c>
      <c r="N74" s="104">
        <v>1207.6876157790482</v>
      </c>
      <c r="O74" s="104">
        <v>1167.2088998928239</v>
      </c>
      <c r="P74" s="104">
        <v>1164.6320138843403</v>
      </c>
      <c r="Q74" s="104">
        <v>1188.298521796102</v>
      </c>
      <c r="R74" s="104">
        <v>1205.8258478528278</v>
      </c>
      <c r="S74" s="104">
        <v>1218.4854961401065</v>
      </c>
      <c r="T74" s="104">
        <v>1224.9207831291362</v>
      </c>
      <c r="U74" s="104">
        <v>1248.2682302891556</v>
      </c>
      <c r="V74" s="104">
        <v>1224.4274344047601</v>
      </c>
      <c r="W74" s="104">
        <v>1352.9910906177793</v>
      </c>
      <c r="DA74" s="132" t="s">
        <v>2311</v>
      </c>
    </row>
    <row r="75" spans="1:105" ht="12" customHeight="1" x14ac:dyDescent="0.25">
      <c r="A75" s="108" t="s">
        <v>53</v>
      </c>
      <c r="B75" s="98">
        <v>464.06553971899967</v>
      </c>
      <c r="C75" s="98">
        <v>426.45413189850018</v>
      </c>
      <c r="D75" s="98">
        <v>488.665450395709</v>
      </c>
      <c r="E75" s="98">
        <v>360.61811107826691</v>
      </c>
      <c r="F75" s="98">
        <v>465.64937802513629</v>
      </c>
      <c r="G75" s="98">
        <v>480.89814346328433</v>
      </c>
      <c r="H75" s="98">
        <v>505.30376248303111</v>
      </c>
      <c r="I75" s="98">
        <v>481.05321770308132</v>
      </c>
      <c r="J75" s="98">
        <v>509.96478271181275</v>
      </c>
      <c r="K75" s="98">
        <v>456.56621171262231</v>
      </c>
      <c r="L75" s="98">
        <v>468.38861984335836</v>
      </c>
      <c r="M75" s="98">
        <v>471.60942605840006</v>
      </c>
      <c r="N75" s="98">
        <v>466.82628737448465</v>
      </c>
      <c r="O75" s="98">
        <v>434.07741361479953</v>
      </c>
      <c r="P75" s="98">
        <v>446.33645036584068</v>
      </c>
      <c r="Q75" s="98">
        <v>483.641173661842</v>
      </c>
      <c r="R75" s="98">
        <v>472.75552875996851</v>
      </c>
      <c r="S75" s="98">
        <v>459.13739008968133</v>
      </c>
      <c r="T75" s="98">
        <v>462.50086402979025</v>
      </c>
      <c r="U75" s="98">
        <v>469.88297668992425</v>
      </c>
      <c r="V75" s="98">
        <v>404.48400878188386</v>
      </c>
      <c r="W75" s="98">
        <v>496.98869731573296</v>
      </c>
      <c r="DA75" s="63" t="s">
        <v>2312</v>
      </c>
    </row>
    <row r="76" spans="1:105" ht="12" customHeight="1" x14ac:dyDescent="0.25">
      <c r="A76" s="108" t="s">
        <v>52</v>
      </c>
      <c r="B76" s="98">
        <v>636.39670844486227</v>
      </c>
      <c r="C76" s="98">
        <v>631.92783207279501</v>
      </c>
      <c r="D76" s="98">
        <v>676.05736219207597</v>
      </c>
      <c r="E76" s="98">
        <v>629.47812229755323</v>
      </c>
      <c r="F76" s="98">
        <v>695.96759681026174</v>
      </c>
      <c r="G76" s="98">
        <v>726.13070625813691</v>
      </c>
      <c r="H76" s="98">
        <v>760.7372888260893</v>
      </c>
      <c r="I76" s="98">
        <v>744.48492754793938</v>
      </c>
      <c r="J76" s="98">
        <v>776.58739477133031</v>
      </c>
      <c r="K76" s="98">
        <v>759.1175141020617</v>
      </c>
      <c r="L76" s="98">
        <v>771.4444829771686</v>
      </c>
      <c r="M76" s="98">
        <v>734.16696503779917</v>
      </c>
      <c r="N76" s="98">
        <v>740.86132840456344</v>
      </c>
      <c r="O76" s="98">
        <v>733.13148627802423</v>
      </c>
      <c r="P76" s="98">
        <v>718.29556351849965</v>
      </c>
      <c r="Q76" s="98">
        <v>704.65734813426013</v>
      </c>
      <c r="R76" s="98">
        <v>733.07031909285922</v>
      </c>
      <c r="S76" s="98">
        <v>759.34810605042503</v>
      </c>
      <c r="T76" s="98">
        <v>762.41991909934586</v>
      </c>
      <c r="U76" s="98">
        <v>778.38525359923131</v>
      </c>
      <c r="V76" s="98">
        <v>819.94342562287625</v>
      </c>
      <c r="W76" s="98">
        <v>856.00239330204624</v>
      </c>
      <c r="DA76" s="63" t="s">
        <v>2313</v>
      </c>
    </row>
    <row r="77" spans="1:105" ht="12" customHeight="1" x14ac:dyDescent="0.25">
      <c r="A77" s="121" t="s">
        <v>54</v>
      </c>
      <c r="B77" s="122">
        <v>1351.8807242820192</v>
      </c>
      <c r="C77" s="122">
        <v>1508.1845940619794</v>
      </c>
      <c r="D77" s="122">
        <v>1405.7123679958149</v>
      </c>
      <c r="E77" s="122">
        <v>1564.2075875235403</v>
      </c>
      <c r="F77" s="122">
        <v>1494.8502592506475</v>
      </c>
      <c r="G77" s="122">
        <v>1568.1024362362746</v>
      </c>
      <c r="H77" s="122">
        <v>1544.8066784602145</v>
      </c>
      <c r="I77" s="122">
        <v>1603.9468736627171</v>
      </c>
      <c r="J77" s="122">
        <v>1544.510747514636</v>
      </c>
      <c r="K77" s="122">
        <v>1626.3501191016458</v>
      </c>
      <c r="L77" s="122">
        <v>1596.8147578166727</v>
      </c>
      <c r="M77" s="122">
        <v>1460.3383382844117</v>
      </c>
      <c r="N77" s="122">
        <v>1400.3502032322258</v>
      </c>
      <c r="O77" s="122">
        <v>1329.0203616603758</v>
      </c>
      <c r="P77" s="122">
        <v>1300.3121175143199</v>
      </c>
      <c r="Q77" s="122">
        <v>1246.9430714173986</v>
      </c>
      <c r="R77" s="122">
        <v>1273.5298773520169</v>
      </c>
      <c r="S77" s="122">
        <v>1340.3874195134854</v>
      </c>
      <c r="T77" s="122">
        <v>1301.2326736036271</v>
      </c>
      <c r="U77" s="122">
        <v>1206.2754865339762</v>
      </c>
      <c r="V77" s="122">
        <v>1221.5412828252327</v>
      </c>
      <c r="W77" s="122">
        <v>1292.0493006082263</v>
      </c>
      <c r="DA77" s="130" t="s">
        <v>2314</v>
      </c>
    </row>
    <row r="78" spans="1:105" ht="12" customHeight="1" x14ac:dyDescent="0.25">
      <c r="A78" s="97" t="s">
        <v>192</v>
      </c>
      <c r="B78" s="98">
        <v>1393.2869628511323</v>
      </c>
      <c r="C78" s="98">
        <v>1665.5990693259707</v>
      </c>
      <c r="D78" s="98">
        <v>1429.4867052499737</v>
      </c>
      <c r="E78" s="98">
        <v>1715.7251563105972</v>
      </c>
      <c r="F78" s="98">
        <v>1560.4948596960537</v>
      </c>
      <c r="G78" s="98">
        <v>1637.7175254665701</v>
      </c>
      <c r="H78" s="98">
        <v>1586.9405523330443</v>
      </c>
      <c r="I78" s="98">
        <v>1698.6743952588281</v>
      </c>
      <c r="J78" s="98">
        <v>1582.8998759404001</v>
      </c>
      <c r="K78" s="98">
        <v>1715.1667105457823</v>
      </c>
      <c r="L78" s="98">
        <v>1660.1298158166762</v>
      </c>
      <c r="M78" s="98">
        <v>1499.5976722135201</v>
      </c>
      <c r="N78" s="98">
        <v>1435.1395395359968</v>
      </c>
      <c r="O78" s="98">
        <v>1363.9716635228451</v>
      </c>
      <c r="P78" s="98">
        <v>1336.3860678474623</v>
      </c>
      <c r="Q78" s="98">
        <v>1276.3320044043573</v>
      </c>
      <c r="R78" s="98">
        <v>1306.4083294430479</v>
      </c>
      <c r="S78" s="98">
        <v>1383.4650532713219</v>
      </c>
      <c r="T78" s="98">
        <v>1348.92956493271</v>
      </c>
      <c r="U78" s="98">
        <v>1253.540778376987</v>
      </c>
      <c r="V78" s="98">
        <v>1289.3227645043169</v>
      </c>
      <c r="W78" s="98">
        <v>1364.4700579482517</v>
      </c>
      <c r="DA78" s="63" t="s">
        <v>2315</v>
      </c>
    </row>
    <row r="79" spans="1:105" ht="12" customHeight="1" x14ac:dyDescent="0.25">
      <c r="A79" s="109" t="s">
        <v>120</v>
      </c>
      <c r="B79" s="33">
        <v>1264.6375163606133</v>
      </c>
      <c r="C79" s="33">
        <v>1076.3449544920099</v>
      </c>
      <c r="D79" s="33">
        <v>1330.0651559895948</v>
      </c>
      <c r="E79" s="33">
        <v>996.96264758953214</v>
      </c>
      <c r="F79" s="33">
        <v>1234.0888484877255</v>
      </c>
      <c r="G79" s="33">
        <v>1291.7164401800096</v>
      </c>
      <c r="H79" s="33">
        <v>1384.4681056641327</v>
      </c>
      <c r="I79" s="33">
        <v>1218.2312029275013</v>
      </c>
      <c r="J79" s="33">
        <v>1392.1565546242339</v>
      </c>
      <c r="K79" s="33">
        <v>1142.6428493953676</v>
      </c>
      <c r="L79" s="33">
        <v>1170.9718716613615</v>
      </c>
      <c r="M79" s="33">
        <v>1141.4587212586507</v>
      </c>
      <c r="N79" s="33">
        <v>1109.5790927500486</v>
      </c>
      <c r="O79" s="33">
        <v>1038.5881156663634</v>
      </c>
      <c r="P79" s="33">
        <v>1007.3867205939429</v>
      </c>
      <c r="Q79" s="33">
        <v>1014.6794408502593</v>
      </c>
      <c r="R79" s="33">
        <v>1019.6247786021769</v>
      </c>
      <c r="S79" s="33">
        <v>1010.790377900808</v>
      </c>
      <c r="T79" s="33">
        <v>981.85633110543597</v>
      </c>
      <c r="U79" s="33">
        <v>960.29518660450742</v>
      </c>
      <c r="V79" s="33">
        <v>920.19372175181854</v>
      </c>
      <c r="W79" s="33">
        <v>979.65068726708796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16425.774632266468</v>
      </c>
      <c r="C81" s="117">
        <f t="shared" si="28"/>
        <v>17931.274718174445</v>
      </c>
      <c r="D81" s="117">
        <f t="shared" si="28"/>
        <v>17392.193716417656</v>
      </c>
      <c r="E81" s="117">
        <f t="shared" si="28"/>
        <v>19398.210185694286</v>
      </c>
      <c r="F81" s="117">
        <f t="shared" si="28"/>
        <v>19182.273542950592</v>
      </c>
      <c r="G81" s="117">
        <f t="shared" si="28"/>
        <v>20072.732953629584</v>
      </c>
      <c r="H81" s="117">
        <f t="shared" si="28"/>
        <v>18640.497009760158</v>
      </c>
      <c r="I81" s="117">
        <f t="shared" si="28"/>
        <v>17788.075509143157</v>
      </c>
      <c r="J81" s="117">
        <f t="shared" si="28"/>
        <v>17861.019203608401</v>
      </c>
      <c r="K81" s="117">
        <f t="shared" si="28"/>
        <v>18149.751317890812</v>
      </c>
      <c r="L81" s="117">
        <f t="shared" si="28"/>
        <v>18960.922530183405</v>
      </c>
      <c r="M81" s="117">
        <f t="shared" si="28"/>
        <v>18038.63395981428</v>
      </c>
      <c r="N81" s="117">
        <f t="shared" si="28"/>
        <v>17495.490462403639</v>
      </c>
      <c r="O81" s="117">
        <f t="shared" si="28"/>
        <v>16898.997149936586</v>
      </c>
      <c r="P81" s="117">
        <f t="shared" si="28"/>
        <v>14850.991465249601</v>
      </c>
      <c r="Q81" s="117">
        <f t="shared" si="28"/>
        <v>16724.458278656559</v>
      </c>
      <c r="R81" s="117">
        <f t="shared" ref="R81:V81" si="29">R82+R85+R87+R100</f>
        <v>16510.721531765503</v>
      </c>
      <c r="S81" s="117">
        <f t="shared" si="29"/>
        <v>16247.729942646929</v>
      </c>
      <c r="T81" s="117">
        <f t="shared" si="29"/>
        <v>15813.809605749175</v>
      </c>
      <c r="U81" s="117">
        <f t="shared" si="29"/>
        <v>15582.785224655778</v>
      </c>
      <c r="V81" s="117">
        <f t="shared" si="29"/>
        <v>15694.459959165162</v>
      </c>
      <c r="W81" s="117">
        <f t="shared" ref="W81" si="30">W82+W85+W87+W100</f>
        <v>17091.747139534611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13444.233640227947</v>
      </c>
      <c r="C82" s="122">
        <f t="shared" si="31"/>
        <v>14983.383188251646</v>
      </c>
      <c r="D82" s="122">
        <f t="shared" si="31"/>
        <v>14292.164710427143</v>
      </c>
      <c r="E82" s="122">
        <f t="shared" si="31"/>
        <v>16415.179108831609</v>
      </c>
      <c r="F82" s="122">
        <f t="shared" si="31"/>
        <v>16037.492732034058</v>
      </c>
      <c r="G82" s="122">
        <f t="shared" si="31"/>
        <v>16815.450879296648</v>
      </c>
      <c r="H82" s="122">
        <f t="shared" si="31"/>
        <v>15238.430761739019</v>
      </c>
      <c r="I82" s="122">
        <f t="shared" si="31"/>
        <v>14412.969966384453</v>
      </c>
      <c r="J82" s="122">
        <f t="shared" si="31"/>
        <v>14378.954724142024</v>
      </c>
      <c r="K82" s="122">
        <f t="shared" si="31"/>
        <v>14743.738767746901</v>
      </c>
      <c r="L82" s="122">
        <f t="shared" si="31"/>
        <v>15567.246544037844</v>
      </c>
      <c r="M82" s="122">
        <f t="shared" si="31"/>
        <v>14743.900629363747</v>
      </c>
      <c r="N82" s="122">
        <f t="shared" si="31"/>
        <v>14260.780162860345</v>
      </c>
      <c r="O82" s="122">
        <f t="shared" si="31"/>
        <v>13870.121603035686</v>
      </c>
      <c r="P82" s="122">
        <f t="shared" si="31"/>
        <v>11964.909041352304</v>
      </c>
      <c r="Q82" s="122">
        <f t="shared" si="31"/>
        <v>13714.084524353751</v>
      </c>
      <c r="R82" s="122">
        <f t="shared" ref="R82:V82" si="32">SUM(R83:R84)</f>
        <v>13493.950402194385</v>
      </c>
      <c r="S82" s="122">
        <f t="shared" si="32"/>
        <v>13206.791068608281</v>
      </c>
      <c r="T82" s="122">
        <f t="shared" si="32"/>
        <v>12826.961797627566</v>
      </c>
      <c r="U82" s="122">
        <f t="shared" si="32"/>
        <v>12592.352394194861</v>
      </c>
      <c r="V82" s="122">
        <f t="shared" si="32"/>
        <v>12745.748234320075</v>
      </c>
      <c r="W82" s="122">
        <f t="shared" ref="W82" si="33">SUM(W83:W84)</f>
        <v>13960.353822350742</v>
      </c>
      <c r="DA82" s="130" t="s">
        <v>2318</v>
      </c>
    </row>
    <row r="83" spans="1:105" ht="12" customHeight="1" x14ac:dyDescent="0.25">
      <c r="A83" s="97" t="s">
        <v>204</v>
      </c>
      <c r="B83" s="98">
        <v>13389.460588627266</v>
      </c>
      <c r="C83" s="98">
        <v>14921.928791029293</v>
      </c>
      <c r="D83" s="98">
        <v>14232.377177567563</v>
      </c>
      <c r="E83" s="98">
        <v>16349.204705166332</v>
      </c>
      <c r="F83" s="98">
        <v>15968.815635797973</v>
      </c>
      <c r="G83" s="98">
        <v>16743.263729488684</v>
      </c>
      <c r="H83" s="98">
        <v>15173.796169349525</v>
      </c>
      <c r="I83" s="98">
        <v>14352.284904570763</v>
      </c>
      <c r="J83" s="98">
        <v>14317.380551015483</v>
      </c>
      <c r="K83" s="98">
        <v>14679.241001915259</v>
      </c>
      <c r="L83" s="98">
        <v>15499.400990808324</v>
      </c>
      <c r="M83" s="98">
        <v>14677.963760126284</v>
      </c>
      <c r="N83" s="98">
        <v>14195.413896411075</v>
      </c>
      <c r="O83" s="98">
        <v>13805.212989095868</v>
      </c>
      <c r="P83" s="98">
        <v>11908.861502925176</v>
      </c>
      <c r="Q83" s="98">
        <v>13649.434930845515</v>
      </c>
      <c r="R83" s="98">
        <v>13429.311852792202</v>
      </c>
      <c r="S83" s="98">
        <v>13143.574099036467</v>
      </c>
      <c r="T83" s="98">
        <v>12764.988805021805</v>
      </c>
      <c r="U83" s="98">
        <v>12530.402456434098</v>
      </c>
      <c r="V83" s="98">
        <v>12682.143733893146</v>
      </c>
      <c r="W83" s="98">
        <v>13889.819682635341</v>
      </c>
      <c r="DA83" s="63" t="s">
        <v>2319</v>
      </c>
    </row>
    <row r="84" spans="1:105" ht="12" customHeight="1" x14ac:dyDescent="0.25">
      <c r="A84" s="97" t="s">
        <v>53</v>
      </c>
      <c r="B84" s="98">
        <v>54.77305160068159</v>
      </c>
      <c r="C84" s="98">
        <v>61.45439722235318</v>
      </c>
      <c r="D84" s="98">
        <v>59.787532859579436</v>
      </c>
      <c r="E84" s="98">
        <v>65.974403665276668</v>
      </c>
      <c r="F84" s="98">
        <v>68.677096236083628</v>
      </c>
      <c r="G84" s="98">
        <v>72.187149807963678</v>
      </c>
      <c r="H84" s="98">
        <v>64.634592389493051</v>
      </c>
      <c r="I84" s="98">
        <v>60.685061813689849</v>
      </c>
      <c r="J84" s="98">
        <v>61.574173126541361</v>
      </c>
      <c r="K84" s="98">
        <v>64.497765831642582</v>
      </c>
      <c r="L84" s="98">
        <v>67.845553229519552</v>
      </c>
      <c r="M84" s="98">
        <v>65.936869237463242</v>
      </c>
      <c r="N84" s="98">
        <v>65.366266449268608</v>
      </c>
      <c r="O84" s="98">
        <v>64.908613939818096</v>
      </c>
      <c r="P84" s="98">
        <v>56.047538427128821</v>
      </c>
      <c r="Q84" s="98">
        <v>64.64959350823635</v>
      </c>
      <c r="R84" s="98">
        <v>64.638549402183429</v>
      </c>
      <c r="S84" s="98">
        <v>63.216969571815447</v>
      </c>
      <c r="T84" s="98">
        <v>61.972992605761533</v>
      </c>
      <c r="U84" s="98">
        <v>61.949937760762118</v>
      </c>
      <c r="V84" s="98">
        <v>63.604500426929199</v>
      </c>
      <c r="W84" s="98">
        <v>70.534139715399817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64.544108373728776</v>
      </c>
      <c r="C85" s="122">
        <f t="shared" si="34"/>
        <v>61.725437407829418</v>
      </c>
      <c r="D85" s="122">
        <f t="shared" si="34"/>
        <v>59.676502679047971</v>
      </c>
      <c r="E85" s="122">
        <f t="shared" si="34"/>
        <v>147.17004347853779</v>
      </c>
      <c r="F85" s="122">
        <f t="shared" si="34"/>
        <v>68.796680044431497</v>
      </c>
      <c r="G85" s="122">
        <f t="shared" si="34"/>
        <v>92.114029649444106</v>
      </c>
      <c r="H85" s="122">
        <f t="shared" si="34"/>
        <v>150.25474228961104</v>
      </c>
      <c r="I85" s="122">
        <f t="shared" si="34"/>
        <v>198.54652758781768</v>
      </c>
      <c r="J85" s="122">
        <f t="shared" si="34"/>
        <v>209.26013936140683</v>
      </c>
      <c r="K85" s="122">
        <f t="shared" si="34"/>
        <v>202.04381968906279</v>
      </c>
      <c r="L85" s="122">
        <f t="shared" si="34"/>
        <v>255.47419914043837</v>
      </c>
      <c r="M85" s="122">
        <f t="shared" si="34"/>
        <v>324.12338508185582</v>
      </c>
      <c r="N85" s="122">
        <f t="shared" si="34"/>
        <v>333.01777776391106</v>
      </c>
      <c r="O85" s="122">
        <f t="shared" si="34"/>
        <v>267.80039243656557</v>
      </c>
      <c r="P85" s="122">
        <f t="shared" si="34"/>
        <v>208.25041705710046</v>
      </c>
      <c r="Q85" s="122">
        <f t="shared" si="34"/>
        <v>327.20648012887096</v>
      </c>
      <c r="R85" s="122">
        <f t="shared" si="34"/>
        <v>277.56242794455488</v>
      </c>
      <c r="S85" s="122">
        <f t="shared" si="34"/>
        <v>331.48105084601815</v>
      </c>
      <c r="T85" s="122">
        <f t="shared" si="34"/>
        <v>337.92539932942833</v>
      </c>
      <c r="U85" s="122">
        <f t="shared" si="34"/>
        <v>336.37248070942093</v>
      </c>
      <c r="V85" s="122">
        <f t="shared" si="34"/>
        <v>322.83500593801483</v>
      </c>
      <c r="W85" s="122">
        <f t="shared" si="34"/>
        <v>346.11813686329776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64.544108373728776</v>
      </c>
      <c r="C86" s="98">
        <f>IF(RES_hhdet_fec!C86=0,0,RES_hhdet_fec!C86*1000*11630/RES_hhdet_num!C81)</f>
        <v>61.725437407829418</v>
      </c>
      <c r="D86" s="98">
        <f>IF(RES_hhdet_fec!D86=0,0,RES_hhdet_fec!D86*1000*11630/RES_hhdet_num!D81)</f>
        <v>59.676502679047971</v>
      </c>
      <c r="E86" s="98">
        <f>IF(RES_hhdet_fec!E86=0,0,RES_hhdet_fec!E86*1000*11630/RES_hhdet_num!E81)</f>
        <v>147.17004347853779</v>
      </c>
      <c r="F86" s="98">
        <f>IF(RES_hhdet_fec!F86=0,0,RES_hhdet_fec!F86*1000*11630/RES_hhdet_num!F81)</f>
        <v>68.796680044431497</v>
      </c>
      <c r="G86" s="98">
        <f>IF(RES_hhdet_fec!G86=0,0,RES_hhdet_fec!G86*1000*11630/RES_hhdet_num!G81)</f>
        <v>92.114029649444106</v>
      </c>
      <c r="H86" s="98">
        <f>IF(RES_hhdet_fec!H86=0,0,RES_hhdet_fec!H86*1000*11630/RES_hhdet_num!H81)</f>
        <v>150.25474228961104</v>
      </c>
      <c r="I86" s="98">
        <f>IF(RES_hhdet_fec!I86=0,0,RES_hhdet_fec!I86*1000*11630/RES_hhdet_num!I81)</f>
        <v>198.54652758781768</v>
      </c>
      <c r="J86" s="98">
        <f>IF(RES_hhdet_fec!J86=0,0,RES_hhdet_fec!J86*1000*11630/RES_hhdet_num!J81)</f>
        <v>209.26013936140683</v>
      </c>
      <c r="K86" s="98">
        <f>IF(RES_hhdet_fec!K86=0,0,RES_hhdet_fec!K86*1000*11630/RES_hhdet_num!K81)</f>
        <v>202.04381968906279</v>
      </c>
      <c r="L86" s="98">
        <f>IF(RES_hhdet_fec!L86=0,0,RES_hhdet_fec!L86*1000*11630/RES_hhdet_num!L81)</f>
        <v>255.47419914043837</v>
      </c>
      <c r="M86" s="98">
        <f>IF(RES_hhdet_fec!M86=0,0,RES_hhdet_fec!M86*1000*11630/RES_hhdet_num!M81)</f>
        <v>324.12338508185582</v>
      </c>
      <c r="N86" s="98">
        <f>IF(RES_hhdet_fec!N86=0,0,RES_hhdet_fec!N86*1000*11630/RES_hhdet_num!N81)</f>
        <v>333.01777776391106</v>
      </c>
      <c r="O86" s="98">
        <f>IF(RES_hhdet_fec!O86=0,0,RES_hhdet_fec!O86*1000*11630/RES_hhdet_num!O81)</f>
        <v>267.80039243656557</v>
      </c>
      <c r="P86" s="98">
        <f>IF(RES_hhdet_fec!P86=0,0,RES_hhdet_fec!P86*1000*11630/RES_hhdet_num!P81)</f>
        <v>208.25041705710046</v>
      </c>
      <c r="Q86" s="98">
        <f>IF(RES_hhdet_fec!Q86=0,0,RES_hhdet_fec!Q86*1000*11630/RES_hhdet_num!Q81)</f>
        <v>327.20648012887096</v>
      </c>
      <c r="R86" s="98">
        <f>IF(RES_hhdet_fec!R86=0,0,RES_hhdet_fec!R86*1000*11630/RES_hhdet_num!R81)</f>
        <v>277.56242794455488</v>
      </c>
      <c r="S86" s="98">
        <f>IF(RES_hhdet_fec!S86=0,0,RES_hhdet_fec!S86*1000*11630/RES_hhdet_num!S81)</f>
        <v>331.48105084601815</v>
      </c>
      <c r="T86" s="98">
        <f>IF(RES_hhdet_fec!T86=0,0,RES_hhdet_fec!T86*1000*11630/RES_hhdet_num!T81)</f>
        <v>337.92539932942833</v>
      </c>
      <c r="U86" s="98">
        <f>IF(RES_hhdet_fec!U86=0,0,RES_hhdet_fec!U86*1000*11630/RES_hhdet_num!U81)</f>
        <v>336.37248070942093</v>
      </c>
      <c r="V86" s="98">
        <f>IF(RES_hhdet_fec!V86=0,0,RES_hhdet_fec!V86*1000*11630/RES_hhdet_num!V81)</f>
        <v>322.83500593801483</v>
      </c>
      <c r="W86" s="98">
        <f>IF(RES_hhdet_fec!W86=0,0,RES_hhdet_fec!W86*1000*11630/RES_hhdet_num!W81)</f>
        <v>346.11813686329776</v>
      </c>
      <c r="DA86" s="63" t="s">
        <v>2322</v>
      </c>
    </row>
    <row r="87" spans="1:105" ht="12" customHeight="1" x14ac:dyDescent="0.25">
      <c r="A87" s="121" t="s">
        <v>55</v>
      </c>
      <c r="B87" s="122">
        <v>1599.0674336655563</v>
      </c>
      <c r="C87" s="122">
        <v>1564.2091119977065</v>
      </c>
      <c r="D87" s="122">
        <v>1654.445626548217</v>
      </c>
      <c r="E87" s="122">
        <v>1507.3989292037675</v>
      </c>
      <c r="F87" s="122">
        <v>1671.4355581926293</v>
      </c>
      <c r="G87" s="122">
        <v>1718.6635647412345</v>
      </c>
      <c r="H87" s="122">
        <v>1775.6144661821959</v>
      </c>
      <c r="I87" s="122">
        <v>1725.9154933321295</v>
      </c>
      <c r="J87" s="122">
        <v>1772.6952329427954</v>
      </c>
      <c r="K87" s="122">
        <v>1703.6429575944042</v>
      </c>
      <c r="L87" s="122">
        <v>1703.7362530202699</v>
      </c>
      <c r="M87" s="122">
        <v>1628.455721529629</v>
      </c>
      <c r="N87" s="122">
        <v>1606.3130063278247</v>
      </c>
      <c r="O87" s="122">
        <v>1539.823152202986</v>
      </c>
      <c r="P87" s="122">
        <v>1515.4181556709505</v>
      </c>
      <c r="Q87" s="122">
        <v>1519.621448475257</v>
      </c>
      <c r="R87" s="122">
        <v>1544.8044972602909</v>
      </c>
      <c r="S87" s="122">
        <v>1547.8896563814253</v>
      </c>
      <c r="T87" s="122">
        <v>1535.48336802118</v>
      </c>
      <c r="U87" s="122">
        <v>1542.3930652259069</v>
      </c>
      <c r="V87" s="122">
        <v>1526.727795094343</v>
      </c>
      <c r="W87" s="122">
        <v>1637.0363366425013</v>
      </c>
      <c r="DA87" s="130" t="s">
        <v>2323</v>
      </c>
    </row>
    <row r="88" spans="1:105" ht="12" customHeight="1" x14ac:dyDescent="0.25">
      <c r="A88" s="97" t="s">
        <v>132</v>
      </c>
      <c r="B88" s="98">
        <v>1972.789220142992</v>
      </c>
      <c r="C88" s="98">
        <v>2009.5272168170911</v>
      </c>
      <c r="D88" s="98">
        <v>1908.2646028010911</v>
      </c>
      <c r="E88" s="98">
        <v>2016.6091472929327</v>
      </c>
      <c r="F88" s="98">
        <v>1986.7101439052331</v>
      </c>
      <c r="G88" s="98">
        <v>2008.0366048442643</v>
      </c>
      <c r="H88" s="98">
        <v>2014.2945709704982</v>
      </c>
      <c r="I88" s="98">
        <v>2006.6431764679992</v>
      </c>
      <c r="J88" s="98">
        <v>1876.0024386834466</v>
      </c>
      <c r="K88" s="98">
        <v>1850.2513291451141</v>
      </c>
      <c r="L88" s="98">
        <v>1780.2505324331025</v>
      </c>
      <c r="M88" s="98">
        <v>1683.7120388343337</v>
      </c>
      <c r="N88" s="98">
        <v>1600.2325826592958</v>
      </c>
      <c r="O88" s="98">
        <v>1494.1998636880508</v>
      </c>
      <c r="P88" s="98">
        <v>1487.227929794743</v>
      </c>
      <c r="Q88" s="98">
        <v>1482.8416549056255</v>
      </c>
      <c r="R88" s="98">
        <v>1550.5642200047944</v>
      </c>
      <c r="S88" s="98">
        <v>1530.4556923967323</v>
      </c>
      <c r="T88" s="98">
        <v>1509.844254005709</v>
      </c>
      <c r="U88" s="98">
        <v>1479.00205607009</v>
      </c>
      <c r="V88" s="98">
        <v>1555.2577489286728</v>
      </c>
      <c r="W88" s="98">
        <v>1599.4288637313939</v>
      </c>
      <c r="DA88" s="63" t="s">
        <v>2324</v>
      </c>
    </row>
    <row r="89" spans="1:105" ht="12" customHeight="1" x14ac:dyDescent="0.25">
      <c r="A89" s="97" t="s">
        <v>131</v>
      </c>
      <c r="B89" s="98">
        <v>1210.0752915311161</v>
      </c>
      <c r="C89" s="98">
        <v>1206.5573235371749</v>
      </c>
      <c r="D89" s="98">
        <v>1176.200525100935</v>
      </c>
      <c r="E89" s="98">
        <v>1185.4234413814952</v>
      </c>
      <c r="F89" s="98">
        <v>1219.6046800980801</v>
      </c>
      <c r="G89" s="98">
        <v>1254.4258749979654</v>
      </c>
      <c r="H89" s="98">
        <v>1282.1698351976993</v>
      </c>
      <c r="I89" s="98">
        <v>1282.7683998988953</v>
      </c>
      <c r="J89" s="98">
        <v>1248.3662951724948</v>
      </c>
      <c r="K89" s="98">
        <v>1250.5365769285081</v>
      </c>
      <c r="L89" s="98">
        <v>1242.6042506035517</v>
      </c>
      <c r="M89" s="98">
        <v>1221.9506903110437</v>
      </c>
      <c r="N89" s="98">
        <v>1201.6114929383618</v>
      </c>
      <c r="O89" s="98">
        <v>1147.7018293963863</v>
      </c>
      <c r="P89" s="98">
        <v>1147.6015189903189</v>
      </c>
      <c r="Q89" s="98">
        <v>1158.3400234038795</v>
      </c>
      <c r="R89" s="98">
        <v>1210.6501142149841</v>
      </c>
      <c r="S89" s="98">
        <v>1207.942626311265</v>
      </c>
      <c r="T89" s="98">
        <v>1209.5217577322073</v>
      </c>
      <c r="U89" s="98">
        <v>1202.6521612889533</v>
      </c>
      <c r="V89" s="98">
        <v>1257.45149764651</v>
      </c>
      <c r="W89" s="98">
        <v>1320.8800104174986</v>
      </c>
      <c r="DA89" s="63" t="s">
        <v>2325</v>
      </c>
    </row>
    <row r="90" spans="1:105" ht="12" customHeight="1" x14ac:dyDescent="0.25">
      <c r="A90" s="100" t="s">
        <v>204</v>
      </c>
      <c r="B90" s="101">
        <v>596.54177329669324</v>
      </c>
      <c r="C90" s="101">
        <v>556.734029964878</v>
      </c>
      <c r="D90" s="101">
        <v>559.62225550177709</v>
      </c>
      <c r="E90" s="101">
        <v>473.77002040622233</v>
      </c>
      <c r="F90" s="101">
        <v>533.35909645042227</v>
      </c>
      <c r="G90" s="101">
        <v>541.63055289347926</v>
      </c>
      <c r="H90" s="101">
        <v>549.63945092560584</v>
      </c>
      <c r="I90" s="101">
        <v>521.25684726406212</v>
      </c>
      <c r="J90" s="101">
        <v>507.21727506455682</v>
      </c>
      <c r="K90" s="101">
        <v>468.41088646403023</v>
      </c>
      <c r="L90" s="101">
        <v>460.47576686920672</v>
      </c>
      <c r="M90" s="101">
        <v>463.20060597784368</v>
      </c>
      <c r="N90" s="101">
        <v>446.56844442277151</v>
      </c>
      <c r="O90" s="101">
        <v>407.05743843858608</v>
      </c>
      <c r="P90" s="101">
        <v>419.98743222647323</v>
      </c>
      <c r="Q90" s="101">
        <v>453.82209988192443</v>
      </c>
      <c r="R90" s="101">
        <v>457.53168878642572</v>
      </c>
      <c r="S90" s="101">
        <v>443.53867233424501</v>
      </c>
      <c r="T90" s="101">
        <v>448.41273901070247</v>
      </c>
      <c r="U90" s="101">
        <v>448.09429488057833</v>
      </c>
      <c r="V90" s="101">
        <v>409.87631831481997</v>
      </c>
      <c r="W90" s="101">
        <v>477.7037405272452</v>
      </c>
      <c r="DA90" s="131" t="s">
        <v>2326</v>
      </c>
    </row>
    <row r="91" spans="1:105" ht="12" customHeight="1" x14ac:dyDescent="0.25">
      <c r="A91" s="103" t="s">
        <v>52</v>
      </c>
      <c r="B91" s="104">
        <v>613.53351823442301</v>
      </c>
      <c r="C91" s="104">
        <v>649.82329357229673</v>
      </c>
      <c r="D91" s="104">
        <v>616.57826959915792</v>
      </c>
      <c r="E91" s="104">
        <v>711.65342097527275</v>
      </c>
      <c r="F91" s="104">
        <v>686.2455836476579</v>
      </c>
      <c r="G91" s="104">
        <v>712.79532210448588</v>
      </c>
      <c r="H91" s="104">
        <v>732.53038427209344</v>
      </c>
      <c r="I91" s="104">
        <v>761.51155263483327</v>
      </c>
      <c r="J91" s="104">
        <v>741.1490201079381</v>
      </c>
      <c r="K91" s="104">
        <v>782.12569046447777</v>
      </c>
      <c r="L91" s="104">
        <v>782.12848373434508</v>
      </c>
      <c r="M91" s="104">
        <v>758.75008433320045</v>
      </c>
      <c r="N91" s="104">
        <v>755.04304851559039</v>
      </c>
      <c r="O91" s="104">
        <v>740.64439095780028</v>
      </c>
      <c r="P91" s="104">
        <v>727.61408676384599</v>
      </c>
      <c r="Q91" s="104">
        <v>704.51792352195503</v>
      </c>
      <c r="R91" s="104">
        <v>753.11842542855823</v>
      </c>
      <c r="S91" s="104">
        <v>764.40395397702002</v>
      </c>
      <c r="T91" s="104">
        <v>761.10901872150498</v>
      </c>
      <c r="U91" s="104">
        <v>754.55786640837471</v>
      </c>
      <c r="V91" s="104">
        <v>847.57517933169004</v>
      </c>
      <c r="W91" s="104">
        <v>843.17626989025337</v>
      </c>
      <c r="DA91" s="132" t="s">
        <v>2327</v>
      </c>
    </row>
    <row r="92" spans="1:105" ht="12" customHeight="1" x14ac:dyDescent="0.25">
      <c r="A92" s="106" t="s">
        <v>124</v>
      </c>
      <c r="B92" s="101">
        <v>1638.5518316107075</v>
      </c>
      <c r="C92" s="101">
        <v>1708.4730529323981</v>
      </c>
      <c r="D92" s="101">
        <v>1661.021584773594</v>
      </c>
      <c r="E92" s="101">
        <v>1781.250808120644</v>
      </c>
      <c r="F92" s="101">
        <v>1794.3327160438516</v>
      </c>
      <c r="G92" s="101">
        <v>1821.0088645093754</v>
      </c>
      <c r="H92" s="101">
        <v>1872.028962110963</v>
      </c>
      <c r="I92" s="101">
        <v>1826.9456145534743</v>
      </c>
      <c r="J92" s="101">
        <v>2035.9950011964409</v>
      </c>
      <c r="K92" s="101">
        <v>2180.0204521181386</v>
      </c>
      <c r="L92" s="101">
        <v>2027.9044969394349</v>
      </c>
      <c r="M92" s="101">
        <v>1809.4974965443073</v>
      </c>
      <c r="N92" s="101">
        <v>1761.8598801697237</v>
      </c>
      <c r="O92" s="101">
        <v>1771.7323741428947</v>
      </c>
      <c r="P92" s="101">
        <v>1638.670626763666</v>
      </c>
      <c r="Q92" s="101">
        <v>1638.4946302181193</v>
      </c>
      <c r="R92" s="101">
        <v>1701.9674973673871</v>
      </c>
      <c r="S92" s="101">
        <v>1651.6893988323277</v>
      </c>
      <c r="T92" s="101">
        <v>1557.4263521217049</v>
      </c>
      <c r="U92" s="101">
        <v>1623.9088230874847</v>
      </c>
      <c r="V92" s="101">
        <v>1568.2314999230846</v>
      </c>
      <c r="W92" s="101">
        <v>1629.4635858876973</v>
      </c>
      <c r="DA92" s="131" t="s">
        <v>2328</v>
      </c>
    </row>
    <row r="93" spans="1:105" ht="12" customHeight="1" x14ac:dyDescent="0.25">
      <c r="A93" s="107" t="s">
        <v>123</v>
      </c>
      <c r="B93" s="104">
        <v>1102.0396825666469</v>
      </c>
      <c r="C93" s="104">
        <v>1136.2567715259938</v>
      </c>
      <c r="D93" s="104">
        <v>1124.9400094569371</v>
      </c>
      <c r="E93" s="104">
        <v>1169.8312399458216</v>
      </c>
      <c r="F93" s="104">
        <v>1212.9101451625231</v>
      </c>
      <c r="G93" s="104">
        <v>1235.3729272138014</v>
      </c>
      <c r="H93" s="104">
        <v>1278.9752048293722</v>
      </c>
      <c r="I93" s="104">
        <v>1248.1961815911181</v>
      </c>
      <c r="J93" s="104">
        <v>1395.3821876831867</v>
      </c>
      <c r="K93" s="104">
        <v>1480.6958345325847</v>
      </c>
      <c r="L93" s="104">
        <v>1386.6480602958345</v>
      </c>
      <c r="M93" s="104">
        <v>1253.9149871013681</v>
      </c>
      <c r="N93" s="104">
        <v>1225.8705443063172</v>
      </c>
      <c r="O93" s="104">
        <v>1229.0929285337277</v>
      </c>
      <c r="P93" s="104">
        <v>1162.8905909252564</v>
      </c>
      <c r="Q93" s="104">
        <v>1192.5709416077959</v>
      </c>
      <c r="R93" s="104">
        <v>1253.9214148613851</v>
      </c>
      <c r="S93" s="104">
        <v>1244.7756214892622</v>
      </c>
      <c r="T93" s="104">
        <v>1208.4258107274875</v>
      </c>
      <c r="U93" s="104">
        <v>1287.2658647054566</v>
      </c>
      <c r="V93" s="104">
        <v>1244.9265583018844</v>
      </c>
      <c r="W93" s="104">
        <v>1328.1740966197895</v>
      </c>
      <c r="DA93" s="132" t="s">
        <v>2329</v>
      </c>
    </row>
    <row r="94" spans="1:105" ht="12" customHeight="1" x14ac:dyDescent="0.25">
      <c r="A94" s="108" t="s">
        <v>50</v>
      </c>
      <c r="B94" s="98">
        <v>495.42476432952105</v>
      </c>
      <c r="C94" s="98">
        <v>485.42570968458767</v>
      </c>
      <c r="D94" s="98">
        <v>502.8166924464029</v>
      </c>
      <c r="E94" s="98">
        <v>455.10055892534433</v>
      </c>
      <c r="F94" s="98">
        <v>520.16785906197356</v>
      </c>
      <c r="G94" s="98">
        <v>526.1060851183704</v>
      </c>
      <c r="H94" s="98">
        <v>545.12936054377042</v>
      </c>
      <c r="I94" s="98">
        <v>523.22985101683696</v>
      </c>
      <c r="J94" s="98">
        <v>589.44282615591783</v>
      </c>
      <c r="K94" s="98">
        <v>592.28227486812193</v>
      </c>
      <c r="L94" s="98">
        <v>557.34989543781012</v>
      </c>
      <c r="M94" s="98">
        <v>520.28555078602608</v>
      </c>
      <c r="N94" s="98">
        <v>502.92393833970704</v>
      </c>
      <c r="O94" s="98">
        <v>480.15260010982757</v>
      </c>
      <c r="P94" s="98">
        <v>467.45253996472076</v>
      </c>
      <c r="Q94" s="98">
        <v>499.80012192171768</v>
      </c>
      <c r="R94" s="98">
        <v>497.06174426669423</v>
      </c>
      <c r="S94" s="98">
        <v>471.79266316316023</v>
      </c>
      <c r="T94" s="98">
        <v>458.25274232017222</v>
      </c>
      <c r="U94" s="98">
        <v>484.42811039135773</v>
      </c>
      <c r="V94" s="98">
        <v>409.93259210792655</v>
      </c>
      <c r="W94" s="98">
        <v>483.6196608219019</v>
      </c>
      <c r="DA94" s="63" t="s">
        <v>2330</v>
      </c>
    </row>
    <row r="95" spans="1:105" ht="12" customHeight="1" x14ac:dyDescent="0.25">
      <c r="A95" s="108" t="s">
        <v>52</v>
      </c>
      <c r="B95" s="98">
        <v>606.61491823712595</v>
      </c>
      <c r="C95" s="98">
        <v>650.83106184140615</v>
      </c>
      <c r="D95" s="98">
        <v>622.12331701053415</v>
      </c>
      <c r="E95" s="98">
        <v>714.73068102047716</v>
      </c>
      <c r="F95" s="98">
        <v>692.74228610054968</v>
      </c>
      <c r="G95" s="98">
        <v>709.266842095431</v>
      </c>
      <c r="H95" s="98">
        <v>733.84584428560163</v>
      </c>
      <c r="I95" s="98">
        <v>724.9663305742813</v>
      </c>
      <c r="J95" s="98">
        <v>805.93936152726894</v>
      </c>
      <c r="K95" s="98">
        <v>888.41355966446292</v>
      </c>
      <c r="L95" s="98">
        <v>829.29816485802428</v>
      </c>
      <c r="M95" s="98">
        <v>733.62943631534199</v>
      </c>
      <c r="N95" s="98">
        <v>722.94660596661015</v>
      </c>
      <c r="O95" s="98">
        <v>748.94032842390004</v>
      </c>
      <c r="P95" s="98">
        <v>695.43805096053563</v>
      </c>
      <c r="Q95" s="98">
        <v>692.77081968607843</v>
      </c>
      <c r="R95" s="98">
        <v>756.8596705946909</v>
      </c>
      <c r="S95" s="98">
        <v>772.98295832610177</v>
      </c>
      <c r="T95" s="98">
        <v>750.17306840731533</v>
      </c>
      <c r="U95" s="98">
        <v>802.8377543140989</v>
      </c>
      <c r="V95" s="98">
        <v>834.99396619395804</v>
      </c>
      <c r="W95" s="98">
        <v>844.55443579788744</v>
      </c>
      <c r="DA95" s="63" t="s">
        <v>2331</v>
      </c>
    </row>
    <row r="96" spans="1:105" ht="12" customHeight="1" x14ac:dyDescent="0.25">
      <c r="A96" s="106" t="s">
        <v>122</v>
      </c>
      <c r="B96" s="101">
        <v>1534.5088054759158</v>
      </c>
      <c r="C96" s="101">
        <v>1481.6812087073679</v>
      </c>
      <c r="D96" s="101">
        <v>1613.9732998268032</v>
      </c>
      <c r="E96" s="101">
        <v>1403.3971344296558</v>
      </c>
      <c r="F96" s="101">
        <v>1613.8269657435046</v>
      </c>
      <c r="G96" s="101">
        <v>1668.4614411751668</v>
      </c>
      <c r="H96" s="101">
        <v>1737.8120959876567</v>
      </c>
      <c r="I96" s="101">
        <v>1680.342732481032</v>
      </c>
      <c r="J96" s="101">
        <v>1761.0169705958979</v>
      </c>
      <c r="K96" s="101">
        <v>1673.5023972917318</v>
      </c>
      <c r="L96" s="101">
        <v>1700.4151686252249</v>
      </c>
      <c r="M96" s="101">
        <v>1641.3619493328856</v>
      </c>
      <c r="N96" s="101">
        <v>1641.4536174549698</v>
      </c>
      <c r="O96" s="101">
        <v>1586.2515536456865</v>
      </c>
      <c r="P96" s="101">
        <v>1565.6848601714123</v>
      </c>
      <c r="Q96" s="101">
        <v>1574.4882029791743</v>
      </c>
      <c r="R96" s="101">
        <v>1592.6752584301698</v>
      </c>
      <c r="S96" s="101">
        <v>1604.6993115491432</v>
      </c>
      <c r="T96" s="101">
        <v>1598.0156799757845</v>
      </c>
      <c r="U96" s="101">
        <v>1611.4025598799285</v>
      </c>
      <c r="V96" s="101">
        <v>1581.1173295145275</v>
      </c>
      <c r="W96" s="101">
        <v>1702.3385126509629</v>
      </c>
      <c r="DA96" s="131" t="s">
        <v>2332</v>
      </c>
    </row>
    <row r="97" spans="1:105" ht="12" customHeight="1" x14ac:dyDescent="0.25">
      <c r="A97" s="107" t="s">
        <v>121</v>
      </c>
      <c r="B97" s="104">
        <v>1100.4622481638617</v>
      </c>
      <c r="C97" s="104">
        <v>1054.6145174571118</v>
      </c>
      <c r="D97" s="104">
        <v>1162.6619923226274</v>
      </c>
      <c r="E97" s="104">
        <v>988.84397530596857</v>
      </c>
      <c r="F97" s="104">
        <v>1163.3329599205599</v>
      </c>
      <c r="G97" s="104">
        <v>1208.7519734646526</v>
      </c>
      <c r="H97" s="104">
        <v>1267.9282938851504</v>
      </c>
      <c r="I97" s="104">
        <v>1225.6165959559337</v>
      </c>
      <c r="J97" s="104">
        <v>1288.1488888002114</v>
      </c>
      <c r="K97" s="104">
        <v>1215.1035540873793</v>
      </c>
      <c r="L97" s="104">
        <v>1239.1741958041969</v>
      </c>
      <c r="M97" s="104">
        <v>1207.0175453533834</v>
      </c>
      <c r="N97" s="104">
        <v>1211.1946209586299</v>
      </c>
      <c r="O97" s="104">
        <v>1170.520553694497</v>
      </c>
      <c r="P97" s="104">
        <v>1166.6007421821282</v>
      </c>
      <c r="Q97" s="104">
        <v>1192.860402755018</v>
      </c>
      <c r="R97" s="104">
        <v>1210.1852795925054</v>
      </c>
      <c r="S97" s="104">
        <v>1227.7958780466413</v>
      </c>
      <c r="T97" s="104">
        <v>1239.5411208638843</v>
      </c>
      <c r="U97" s="104">
        <v>1266.6450761734648</v>
      </c>
      <c r="V97" s="104">
        <v>1243.4885034933486</v>
      </c>
      <c r="W97" s="104">
        <v>1369.5352852177491</v>
      </c>
      <c r="DA97" s="132" t="s">
        <v>2333</v>
      </c>
    </row>
    <row r="98" spans="1:105" ht="12" customHeight="1" x14ac:dyDescent="0.25">
      <c r="A98" s="108" t="s">
        <v>53</v>
      </c>
      <c r="B98" s="98">
        <v>464.06553971899962</v>
      </c>
      <c r="C98" s="98">
        <v>422.74950238723875</v>
      </c>
      <c r="D98" s="98">
        <v>486.5081138723138</v>
      </c>
      <c r="E98" s="98">
        <v>359.15655172473367</v>
      </c>
      <c r="F98" s="98">
        <v>466.67305641647391</v>
      </c>
      <c r="G98" s="98">
        <v>481.80126084013739</v>
      </c>
      <c r="H98" s="98">
        <v>506.17247660860215</v>
      </c>
      <c r="I98" s="98">
        <v>480.63633753790572</v>
      </c>
      <c r="J98" s="98">
        <v>510.61503930818094</v>
      </c>
      <c r="K98" s="98">
        <v>455.54637935231341</v>
      </c>
      <c r="L98" s="98">
        <v>467.22559347599946</v>
      </c>
      <c r="M98" s="98">
        <v>471.84221920422755</v>
      </c>
      <c r="N98" s="98">
        <v>468.87553954385663</v>
      </c>
      <c r="O98" s="98">
        <v>435.79770437189507</v>
      </c>
      <c r="P98" s="98">
        <v>446.24970192996187</v>
      </c>
      <c r="Q98" s="98">
        <v>484.48800098467365</v>
      </c>
      <c r="R98" s="98">
        <v>472.48869214806012</v>
      </c>
      <c r="S98" s="98">
        <v>462.43590275596739</v>
      </c>
      <c r="T98" s="98">
        <v>469.3925700494716</v>
      </c>
      <c r="U98" s="98">
        <v>479.18401770668675</v>
      </c>
      <c r="V98" s="98">
        <v>413.63422193107914</v>
      </c>
      <c r="W98" s="98">
        <v>504.06026852500941</v>
      </c>
      <c r="DA98" s="63" t="s">
        <v>2334</v>
      </c>
    </row>
    <row r="99" spans="1:105" ht="12" customHeight="1" x14ac:dyDescent="0.25">
      <c r="A99" s="108" t="s">
        <v>52</v>
      </c>
      <c r="B99" s="98">
        <v>636.39670844486227</v>
      </c>
      <c r="C99" s="98">
        <v>631.86501506987304</v>
      </c>
      <c r="D99" s="98">
        <v>676.15387845031353</v>
      </c>
      <c r="E99" s="98">
        <v>629.68742358123495</v>
      </c>
      <c r="F99" s="98">
        <v>696.65990350408595</v>
      </c>
      <c r="G99" s="98">
        <v>726.95071262451506</v>
      </c>
      <c r="H99" s="98">
        <v>761.75581727654833</v>
      </c>
      <c r="I99" s="98">
        <v>744.9802584180278</v>
      </c>
      <c r="J99" s="98">
        <v>777.53384949203041</v>
      </c>
      <c r="K99" s="98">
        <v>759.55717473506593</v>
      </c>
      <c r="L99" s="98">
        <v>771.94860232819713</v>
      </c>
      <c r="M99" s="98">
        <v>735.17532614915581</v>
      </c>
      <c r="N99" s="98">
        <v>742.31908141477311</v>
      </c>
      <c r="O99" s="98">
        <v>734.72284932260186</v>
      </c>
      <c r="P99" s="98">
        <v>720.3510402521664</v>
      </c>
      <c r="Q99" s="98">
        <v>708.37240177034425</v>
      </c>
      <c r="R99" s="98">
        <v>737.69658744444541</v>
      </c>
      <c r="S99" s="98">
        <v>765.35997529067379</v>
      </c>
      <c r="T99" s="98">
        <v>770.14855081441283</v>
      </c>
      <c r="U99" s="98">
        <v>787.46105846677801</v>
      </c>
      <c r="V99" s="98">
        <v>829.85428156226976</v>
      </c>
      <c r="W99" s="98">
        <v>865.47501669273959</v>
      </c>
      <c r="DA99" s="63" t="s">
        <v>2335</v>
      </c>
    </row>
    <row r="100" spans="1:105" ht="12" customHeight="1" x14ac:dyDescent="0.25">
      <c r="A100" s="121" t="s">
        <v>54</v>
      </c>
      <c r="B100" s="122">
        <v>1317.9294499992357</v>
      </c>
      <c r="C100" s="122">
        <v>1321.9569805172664</v>
      </c>
      <c r="D100" s="122">
        <v>1385.9068767632482</v>
      </c>
      <c r="E100" s="122">
        <v>1328.4621041803734</v>
      </c>
      <c r="F100" s="122">
        <v>1404.5485726794739</v>
      </c>
      <c r="G100" s="122">
        <v>1446.5044799422587</v>
      </c>
      <c r="H100" s="122">
        <v>1476.1970395493342</v>
      </c>
      <c r="I100" s="122">
        <v>1450.6435218387562</v>
      </c>
      <c r="J100" s="122">
        <v>1500.1091071621743</v>
      </c>
      <c r="K100" s="122">
        <v>1500.3257728604428</v>
      </c>
      <c r="L100" s="122">
        <v>1434.4655339848509</v>
      </c>
      <c r="M100" s="122">
        <v>1342.1542238390496</v>
      </c>
      <c r="N100" s="122">
        <v>1295.3795154515601</v>
      </c>
      <c r="O100" s="122">
        <v>1221.2520022613467</v>
      </c>
      <c r="P100" s="122">
        <v>1162.4138511692458</v>
      </c>
      <c r="Q100" s="122">
        <v>1163.5458256986801</v>
      </c>
      <c r="R100" s="122">
        <v>1194.4042043662714</v>
      </c>
      <c r="S100" s="122">
        <v>1161.5681668112052</v>
      </c>
      <c r="T100" s="122">
        <v>1113.4390407710009</v>
      </c>
      <c r="U100" s="122">
        <v>1111.667284525588</v>
      </c>
      <c r="V100" s="122">
        <v>1099.1489238127288</v>
      </c>
      <c r="W100" s="122">
        <v>1148.2388436780695</v>
      </c>
      <c r="DA100" s="130" t="s">
        <v>2336</v>
      </c>
    </row>
    <row r="101" spans="1:105" ht="12" customHeight="1" x14ac:dyDescent="0.25">
      <c r="A101" s="97" t="s">
        <v>207</v>
      </c>
      <c r="B101" s="98">
        <v>1424.9394743371497</v>
      </c>
      <c r="C101" s="98">
        <v>1651.7526784841964</v>
      </c>
      <c r="D101" s="98">
        <v>1434.3364736151905</v>
      </c>
      <c r="E101" s="98">
        <v>1719.7799202293149</v>
      </c>
      <c r="F101" s="98">
        <v>1577.6887619946608</v>
      </c>
      <c r="G101" s="98">
        <v>1621.9556773548884</v>
      </c>
      <c r="H101" s="98">
        <v>1569.106388597404</v>
      </c>
      <c r="I101" s="98">
        <v>1749.3747142942495</v>
      </c>
      <c r="J101" s="98">
        <v>1559.28999143428</v>
      </c>
      <c r="K101" s="98">
        <v>1680.8319188519899</v>
      </c>
      <c r="L101" s="98">
        <v>1584.3224437269664</v>
      </c>
      <c r="M101" s="98">
        <v>1523.7089076614477</v>
      </c>
      <c r="N101" s="98">
        <v>1523.7671957671967</v>
      </c>
      <c r="O101" s="98">
        <v>1358.9582234426557</v>
      </c>
      <c r="P101" s="98">
        <v>1357.9673546002539</v>
      </c>
      <c r="Q101" s="98">
        <v>1347.2390527953478</v>
      </c>
      <c r="R101" s="98">
        <v>1408.1379101042651</v>
      </c>
      <c r="S101" s="98">
        <v>1336.2459869419183</v>
      </c>
      <c r="T101" s="98">
        <v>1282.0757756250375</v>
      </c>
      <c r="U101" s="98">
        <v>1207.5147315511103</v>
      </c>
      <c r="V101" s="98">
        <v>1368.8985172198654</v>
      </c>
      <c r="W101" s="98">
        <v>1361.2113873149419</v>
      </c>
      <c r="DA101" s="63" t="s">
        <v>2337</v>
      </c>
    </row>
    <row r="102" spans="1:105" ht="12" customHeight="1" x14ac:dyDescent="0.25">
      <c r="A102" s="97" t="s">
        <v>50</v>
      </c>
      <c r="B102" s="98">
        <v>1388.1256181628548</v>
      </c>
      <c r="C102" s="98">
        <v>1634.6312383170323</v>
      </c>
      <c r="D102" s="98">
        <v>1427.8113516070805</v>
      </c>
      <c r="E102" s="98">
        <v>1685.8978984452237</v>
      </c>
      <c r="F102" s="98">
        <v>1575.6867177471765</v>
      </c>
      <c r="G102" s="98">
        <v>1595.395926156664</v>
      </c>
      <c r="H102" s="98">
        <v>1567.9290604101691</v>
      </c>
      <c r="I102" s="98">
        <v>1637.5076346541398</v>
      </c>
      <c r="J102" s="98">
        <v>1606.3137578397482</v>
      </c>
      <c r="K102" s="98">
        <v>1847.6201703403917</v>
      </c>
      <c r="L102" s="98">
        <v>1665.6127962972328</v>
      </c>
      <c r="M102" s="98">
        <v>1481.2039644230151</v>
      </c>
      <c r="N102" s="98">
        <v>1407.342434641268</v>
      </c>
      <c r="O102" s="98">
        <v>1392.7979700700455</v>
      </c>
      <c r="P102" s="98">
        <v>1281.680301460239</v>
      </c>
      <c r="Q102" s="98">
        <v>1298.0299833754343</v>
      </c>
      <c r="R102" s="98">
        <v>1368.9568133763521</v>
      </c>
      <c r="S102" s="98">
        <v>1341.7805812894546</v>
      </c>
      <c r="T102" s="98">
        <v>1269.2176399131897</v>
      </c>
      <c r="U102" s="98">
        <v>1327.2380913619647</v>
      </c>
      <c r="V102" s="98">
        <v>1284.8136474111172</v>
      </c>
      <c r="W102" s="98">
        <v>1335.4161212435768</v>
      </c>
      <c r="DA102" s="63" t="s">
        <v>2338</v>
      </c>
    </row>
    <row r="103" spans="1:105" ht="12" customHeight="1" x14ac:dyDescent="0.25">
      <c r="A103" s="109" t="s">
        <v>120</v>
      </c>
      <c r="B103" s="33">
        <v>1264.6375163606135</v>
      </c>
      <c r="C103" s="33">
        <v>1094.8548522979311</v>
      </c>
      <c r="D103" s="33">
        <v>1351.5643308911701</v>
      </c>
      <c r="E103" s="33">
        <v>1011.7093190723846</v>
      </c>
      <c r="F103" s="33">
        <v>1249.5686435993164</v>
      </c>
      <c r="G103" s="33">
        <v>1301.4019113739739</v>
      </c>
      <c r="H103" s="33">
        <v>1387.5650195142357</v>
      </c>
      <c r="I103" s="33">
        <v>1224.4221612808708</v>
      </c>
      <c r="J103" s="33">
        <v>1397.9798115842946</v>
      </c>
      <c r="K103" s="33">
        <v>1150.6094238051103</v>
      </c>
      <c r="L103" s="33">
        <v>1179.6119803529873</v>
      </c>
      <c r="M103" s="33">
        <v>1150.4747325661149</v>
      </c>
      <c r="N103" s="33">
        <v>1118.8982163250141</v>
      </c>
      <c r="O103" s="33">
        <v>1049.2222843135278</v>
      </c>
      <c r="P103" s="33">
        <v>1014.0133263953975</v>
      </c>
      <c r="Q103" s="33">
        <v>1017.2985855831761</v>
      </c>
      <c r="R103" s="33">
        <v>1018.9896805904589</v>
      </c>
      <c r="S103" s="33">
        <v>1005.5960097077676</v>
      </c>
      <c r="T103" s="33">
        <v>979.34040505670896</v>
      </c>
      <c r="U103" s="33">
        <v>965.56139322329261</v>
      </c>
      <c r="V103" s="33">
        <v>929.38078325649792</v>
      </c>
      <c r="W103" s="33">
        <v>996.37101153596609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9647.6593156191466</v>
      </c>
      <c r="C124" s="117">
        <f t="shared" si="42"/>
        <v>11287.044488093346</v>
      </c>
      <c r="D124" s="117">
        <f t="shared" si="42"/>
        <v>11677.944021931491</v>
      </c>
      <c r="E124" s="117">
        <f t="shared" si="42"/>
        <v>12759.134134792197</v>
      </c>
      <c r="F124" s="117">
        <f t="shared" si="42"/>
        <v>12982.061288228886</v>
      </c>
      <c r="G124" s="117">
        <f t="shared" si="42"/>
        <v>13896.930665565802</v>
      </c>
      <c r="H124" s="117">
        <f t="shared" si="42"/>
        <v>13040.299145066105</v>
      </c>
      <c r="I124" s="117">
        <f t="shared" si="42"/>
        <v>12605.542215103585</v>
      </c>
      <c r="J124" s="117">
        <f t="shared" si="42"/>
        <v>13317.802952493517</v>
      </c>
      <c r="K124" s="117">
        <f t="shared" si="42"/>
        <v>13748.386881622697</v>
      </c>
      <c r="L124" s="117">
        <f t="shared" si="42"/>
        <v>14655.531437849657</v>
      </c>
      <c r="M124" s="117">
        <f t="shared" si="42"/>
        <v>14332.366312569678</v>
      </c>
      <c r="N124" s="117">
        <f t="shared" si="42"/>
        <v>13949.562039428567</v>
      </c>
      <c r="O124" s="117">
        <f t="shared" si="42"/>
        <v>14223.832613149894</v>
      </c>
      <c r="P124" s="117">
        <f t="shared" si="42"/>
        <v>12416.596607962958</v>
      </c>
      <c r="Q124" s="117">
        <f t="shared" si="42"/>
        <v>13542.469496227484</v>
      </c>
      <c r="R124" s="117">
        <f t="shared" ref="R124:V124" si="43">R125+R128+R130+R139</f>
        <v>13846.778325500323</v>
      </c>
      <c r="S124" s="117">
        <f t="shared" si="43"/>
        <v>13910.77570369042</v>
      </c>
      <c r="T124" s="117">
        <f t="shared" si="43"/>
        <v>13470.190344925442</v>
      </c>
      <c r="U124" s="117">
        <f t="shared" si="43"/>
        <v>13382.034113823407</v>
      </c>
      <c r="V124" s="117">
        <f t="shared" si="43"/>
        <v>13819.605123215058</v>
      </c>
      <c r="W124" s="117">
        <f t="shared" ref="W124" si="44">W125+W128+W130+W139</f>
        <v>14968.568978304551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7040.2343526521763</v>
      </c>
      <c r="C125" s="122">
        <f t="shared" si="45"/>
        <v>8681.3236579949935</v>
      </c>
      <c r="D125" s="122">
        <f t="shared" si="45"/>
        <v>8916.0889658717224</v>
      </c>
      <c r="E125" s="122">
        <f t="shared" si="45"/>
        <v>10092.234312552968</v>
      </c>
      <c r="F125" s="122">
        <f t="shared" si="45"/>
        <v>10174.318149548335</v>
      </c>
      <c r="G125" s="122">
        <f t="shared" si="45"/>
        <v>10977.075373237039</v>
      </c>
      <c r="H125" s="122">
        <f t="shared" si="45"/>
        <v>9995.9364617378051</v>
      </c>
      <c r="I125" s="122">
        <f t="shared" si="45"/>
        <v>9595.0311283032897</v>
      </c>
      <c r="J125" s="122">
        <f t="shared" si="45"/>
        <v>10175.328897488516</v>
      </c>
      <c r="K125" s="122">
        <f t="shared" si="45"/>
        <v>10637.648037818879</v>
      </c>
      <c r="L125" s="122">
        <f t="shared" si="45"/>
        <v>11542.048111234895</v>
      </c>
      <c r="M125" s="122">
        <f t="shared" si="45"/>
        <v>11385.311310265855</v>
      </c>
      <c r="N125" s="122">
        <f t="shared" si="45"/>
        <v>10990.571155009395</v>
      </c>
      <c r="O125" s="122">
        <f t="shared" si="45"/>
        <v>11369.390052617953</v>
      </c>
      <c r="P125" s="122">
        <f t="shared" si="45"/>
        <v>9737.5179323135562</v>
      </c>
      <c r="Q125" s="122">
        <f t="shared" si="45"/>
        <v>10795.69332352667</v>
      </c>
      <c r="R125" s="122">
        <f t="shared" ref="R125:V125" si="46">SUM(R126:R127)</f>
        <v>11127.678480120278</v>
      </c>
      <c r="S125" s="122">
        <f t="shared" si="46"/>
        <v>11118.290937101647</v>
      </c>
      <c r="T125" s="122">
        <f t="shared" si="46"/>
        <v>10689.654062943026</v>
      </c>
      <c r="U125" s="122">
        <f t="shared" si="46"/>
        <v>10619.084326852057</v>
      </c>
      <c r="V125" s="122">
        <f t="shared" si="46"/>
        <v>11063.482657593418</v>
      </c>
      <c r="W125" s="122">
        <f t="shared" ref="W125" si="47">SUM(W126:W127)</f>
        <v>12004.901824258546</v>
      </c>
      <c r="DA125" s="130" t="s">
        <v>2359</v>
      </c>
    </row>
    <row r="126" spans="1:105" ht="12" customHeight="1" x14ac:dyDescent="0.25">
      <c r="A126" s="97" t="s">
        <v>203</v>
      </c>
      <c r="B126" s="98">
        <v>7015.8685257941634</v>
      </c>
      <c r="C126" s="98">
        <v>8651.4863816796205</v>
      </c>
      <c r="D126" s="98">
        <v>8885.3749492938223</v>
      </c>
      <c r="E126" s="98">
        <v>10059.426663556464</v>
      </c>
      <c r="F126" s="98">
        <v>10139.733470201974</v>
      </c>
      <c r="G126" s="98">
        <v>10940.489263335889</v>
      </c>
      <c r="H126" s="98">
        <v>9963.778627736021</v>
      </c>
      <c r="I126" s="98">
        <v>9565.1472038291267</v>
      </c>
      <c r="J126" s="98">
        <v>10143.893990946743</v>
      </c>
      <c r="K126" s="98">
        <v>10604.993853494934</v>
      </c>
      <c r="L126" s="98">
        <v>11507.796066388275</v>
      </c>
      <c r="M126" s="98">
        <v>11351.735705132212</v>
      </c>
      <c r="N126" s="98">
        <v>10958.438627858348</v>
      </c>
      <c r="O126" s="98">
        <v>11336.37931776143</v>
      </c>
      <c r="P126" s="98">
        <v>9709.4029539505937</v>
      </c>
      <c r="Q126" s="98">
        <v>10764.55908534264</v>
      </c>
      <c r="R126" s="98">
        <v>11095.29952183237</v>
      </c>
      <c r="S126" s="98">
        <v>11086.278025854686</v>
      </c>
      <c r="T126" s="98">
        <v>10658.866340028912</v>
      </c>
      <c r="U126" s="98">
        <v>10588.224191841733</v>
      </c>
      <c r="V126" s="98">
        <v>11031.196310786714</v>
      </c>
      <c r="W126" s="98">
        <v>11969.772844682131</v>
      </c>
      <c r="DA126" s="63" t="s">
        <v>2360</v>
      </c>
    </row>
    <row r="127" spans="1:105" ht="12" customHeight="1" x14ac:dyDescent="0.25">
      <c r="A127" s="97" t="s">
        <v>53</v>
      </c>
      <c r="B127" s="98">
        <v>24.365826858013214</v>
      </c>
      <c r="C127" s="98">
        <v>29.837276315372197</v>
      </c>
      <c r="D127" s="98">
        <v>30.714016577900512</v>
      </c>
      <c r="E127" s="98">
        <v>32.807648996504568</v>
      </c>
      <c r="F127" s="98">
        <v>34.584679346359884</v>
      </c>
      <c r="G127" s="98">
        <v>36.586109901151559</v>
      </c>
      <c r="H127" s="98">
        <v>32.157834001783456</v>
      </c>
      <c r="I127" s="98">
        <v>29.883924474162747</v>
      </c>
      <c r="J127" s="98">
        <v>31.434906541773703</v>
      </c>
      <c r="K127" s="98">
        <v>32.65418432394528</v>
      </c>
      <c r="L127" s="98">
        <v>34.252044846619611</v>
      </c>
      <c r="M127" s="98">
        <v>33.575605133643329</v>
      </c>
      <c r="N127" s="98">
        <v>32.132527151046162</v>
      </c>
      <c r="O127" s="98">
        <v>33.01073485652406</v>
      </c>
      <c r="P127" s="98">
        <v>28.114978362962695</v>
      </c>
      <c r="Q127" s="98">
        <v>31.134238184030156</v>
      </c>
      <c r="R127" s="98">
        <v>32.378958287906364</v>
      </c>
      <c r="S127" s="98">
        <v>32.012911246959767</v>
      </c>
      <c r="T127" s="98">
        <v>30.787722914113164</v>
      </c>
      <c r="U127" s="98">
        <v>30.860135010322903</v>
      </c>
      <c r="V127" s="98">
        <v>32.286346806704337</v>
      </c>
      <c r="W127" s="98">
        <v>35.128979576415503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64.540881819920656</v>
      </c>
      <c r="C128" s="122">
        <f t="shared" si="48"/>
        <v>62.109586820378638</v>
      </c>
      <c r="D128" s="122">
        <f t="shared" si="48"/>
        <v>60.899621243377517</v>
      </c>
      <c r="E128" s="122">
        <f t="shared" si="48"/>
        <v>136.07915502113721</v>
      </c>
      <c r="F128" s="122">
        <f t="shared" si="48"/>
        <v>59.246745309466831</v>
      </c>
      <c r="G128" s="122">
        <f t="shared" si="48"/>
        <v>77.557846030174446</v>
      </c>
      <c r="H128" s="122">
        <f t="shared" si="48"/>
        <v>123.07272175053606</v>
      </c>
      <c r="I128" s="122">
        <f t="shared" si="48"/>
        <v>164.47798662239606</v>
      </c>
      <c r="J128" s="122">
        <f t="shared" si="48"/>
        <v>180.18311854390632</v>
      </c>
      <c r="K128" s="122">
        <f t="shared" si="48"/>
        <v>182.82391069406793</v>
      </c>
      <c r="L128" s="122">
        <f t="shared" si="48"/>
        <v>242.41287098626654</v>
      </c>
      <c r="M128" s="122">
        <f t="shared" si="48"/>
        <v>322.97434254388594</v>
      </c>
      <c r="N128" s="122">
        <f t="shared" si="48"/>
        <v>348.24851324393961</v>
      </c>
      <c r="O128" s="122">
        <f t="shared" si="48"/>
        <v>278.82787556123708</v>
      </c>
      <c r="P128" s="122">
        <f t="shared" si="48"/>
        <v>219.45659541027172</v>
      </c>
      <c r="Q128" s="122">
        <f t="shared" si="48"/>
        <v>317.32588840424847</v>
      </c>
      <c r="R128" s="122">
        <f t="shared" si="48"/>
        <v>242.17422602929867</v>
      </c>
      <c r="S128" s="122">
        <f t="shared" si="48"/>
        <v>273.68515397970788</v>
      </c>
      <c r="T128" s="122">
        <f t="shared" si="48"/>
        <v>274.90668600429757</v>
      </c>
      <c r="U128" s="122">
        <f t="shared" si="48"/>
        <v>273.02082299852088</v>
      </c>
      <c r="V128" s="122">
        <f t="shared" si="48"/>
        <v>273.38392615178418</v>
      </c>
      <c r="W128" s="122">
        <f t="shared" si="48"/>
        <v>313.43676322108587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64.540881819920656</v>
      </c>
      <c r="C129" s="98">
        <f>IF(RES_hhdet_fec!C129=0,0,RES_hhdet_fec!C129*1000*11630/RES_hhdet_num!C124)</f>
        <v>62.109586820378638</v>
      </c>
      <c r="D129" s="98">
        <f>IF(RES_hhdet_fec!D129=0,0,RES_hhdet_fec!D129*1000*11630/RES_hhdet_num!D124)</f>
        <v>60.899621243377517</v>
      </c>
      <c r="E129" s="98">
        <f>IF(RES_hhdet_fec!E129=0,0,RES_hhdet_fec!E129*1000*11630/RES_hhdet_num!E124)</f>
        <v>136.07915502113721</v>
      </c>
      <c r="F129" s="98">
        <f>IF(RES_hhdet_fec!F129=0,0,RES_hhdet_fec!F129*1000*11630/RES_hhdet_num!F124)</f>
        <v>59.246745309466831</v>
      </c>
      <c r="G129" s="98">
        <f>IF(RES_hhdet_fec!G129=0,0,RES_hhdet_fec!G129*1000*11630/RES_hhdet_num!G124)</f>
        <v>77.557846030174446</v>
      </c>
      <c r="H129" s="98">
        <f>IF(RES_hhdet_fec!H129=0,0,RES_hhdet_fec!H129*1000*11630/RES_hhdet_num!H124)</f>
        <v>123.07272175053606</v>
      </c>
      <c r="I129" s="98">
        <f>IF(RES_hhdet_fec!I129=0,0,RES_hhdet_fec!I129*1000*11630/RES_hhdet_num!I124)</f>
        <v>164.47798662239606</v>
      </c>
      <c r="J129" s="98">
        <f>IF(RES_hhdet_fec!J129=0,0,RES_hhdet_fec!J129*1000*11630/RES_hhdet_num!J124)</f>
        <v>180.18311854390632</v>
      </c>
      <c r="K129" s="98">
        <f>IF(RES_hhdet_fec!K129=0,0,RES_hhdet_fec!K129*1000*11630/RES_hhdet_num!K124)</f>
        <v>182.82391069406793</v>
      </c>
      <c r="L129" s="98">
        <f>IF(RES_hhdet_fec!L129=0,0,RES_hhdet_fec!L129*1000*11630/RES_hhdet_num!L124)</f>
        <v>242.41287098626654</v>
      </c>
      <c r="M129" s="98">
        <f>IF(RES_hhdet_fec!M129=0,0,RES_hhdet_fec!M129*1000*11630/RES_hhdet_num!M124)</f>
        <v>322.97434254388594</v>
      </c>
      <c r="N129" s="98">
        <f>IF(RES_hhdet_fec!N129=0,0,RES_hhdet_fec!N129*1000*11630/RES_hhdet_num!N124)</f>
        <v>348.24851324393961</v>
      </c>
      <c r="O129" s="98">
        <f>IF(RES_hhdet_fec!O129=0,0,RES_hhdet_fec!O129*1000*11630/RES_hhdet_num!O124)</f>
        <v>278.82787556123708</v>
      </c>
      <c r="P129" s="98">
        <f>IF(RES_hhdet_fec!P129=0,0,RES_hhdet_fec!P129*1000*11630/RES_hhdet_num!P124)</f>
        <v>219.45659541027172</v>
      </c>
      <c r="Q129" s="98">
        <f>IF(RES_hhdet_fec!Q129=0,0,RES_hhdet_fec!Q129*1000*11630/RES_hhdet_num!Q124)</f>
        <v>317.32588840424847</v>
      </c>
      <c r="R129" s="98">
        <f>IF(RES_hhdet_fec!R129=0,0,RES_hhdet_fec!R129*1000*11630/RES_hhdet_num!R124)</f>
        <v>242.17422602929867</v>
      </c>
      <c r="S129" s="98">
        <f>IF(RES_hhdet_fec!S129=0,0,RES_hhdet_fec!S129*1000*11630/RES_hhdet_num!S124)</f>
        <v>273.68515397970788</v>
      </c>
      <c r="T129" s="98">
        <f>IF(RES_hhdet_fec!T129=0,0,RES_hhdet_fec!T129*1000*11630/RES_hhdet_num!T124)</f>
        <v>274.90668600429757</v>
      </c>
      <c r="U129" s="98">
        <f>IF(RES_hhdet_fec!U129=0,0,RES_hhdet_fec!U129*1000*11630/RES_hhdet_num!U124)</f>
        <v>273.02082299852088</v>
      </c>
      <c r="V129" s="98">
        <f>IF(RES_hhdet_fec!V129=0,0,RES_hhdet_fec!V129*1000*11630/RES_hhdet_num!V124)</f>
        <v>273.38392615178418</v>
      </c>
      <c r="W129" s="98">
        <f>IF(RES_hhdet_fec!W129=0,0,RES_hhdet_fec!W129*1000*11630/RES_hhdet_num!W124)</f>
        <v>313.43676322108587</v>
      </c>
      <c r="DA129" s="63" t="s">
        <v>2363</v>
      </c>
    </row>
    <row r="130" spans="1:105" ht="12" customHeight="1" x14ac:dyDescent="0.25">
      <c r="A130" s="121" t="s">
        <v>55</v>
      </c>
      <c r="B130" s="122">
        <v>1243.2750106197236</v>
      </c>
      <c r="C130" s="122">
        <v>1283.7433886088827</v>
      </c>
      <c r="D130" s="122">
        <v>1323.3714453144785</v>
      </c>
      <c r="E130" s="122">
        <v>1282.2525719759035</v>
      </c>
      <c r="F130" s="122">
        <v>1378.9581232612497</v>
      </c>
      <c r="G130" s="122">
        <v>1430.0041463447683</v>
      </c>
      <c r="H130" s="122">
        <v>1462.8018740661307</v>
      </c>
      <c r="I130" s="122">
        <v>1453.2570768223</v>
      </c>
      <c r="J130" s="122">
        <v>1474.3187737470214</v>
      </c>
      <c r="K130" s="122">
        <v>1468.4070707371138</v>
      </c>
      <c r="L130" s="122">
        <v>1471.219684300384</v>
      </c>
      <c r="M130" s="122">
        <v>1323.7574975504701</v>
      </c>
      <c r="N130" s="122">
        <v>1366.6412522304654</v>
      </c>
      <c r="O130" s="122">
        <v>1382.8574950138136</v>
      </c>
      <c r="P130" s="122">
        <v>1337.1427040973847</v>
      </c>
      <c r="Q130" s="122">
        <v>1301.7098199092152</v>
      </c>
      <c r="R130" s="122">
        <v>1323.7731522354643</v>
      </c>
      <c r="S130" s="122">
        <v>1388.3056829270949</v>
      </c>
      <c r="T130" s="122">
        <v>1421.5895320186337</v>
      </c>
      <c r="U130" s="122">
        <v>1395.9849979186054</v>
      </c>
      <c r="V130" s="122">
        <v>1430.716849795743</v>
      </c>
      <c r="W130" s="122">
        <v>1539.7908538793126</v>
      </c>
      <c r="DA130" s="130" t="s">
        <v>2364</v>
      </c>
    </row>
    <row r="131" spans="1:105" ht="12" customHeight="1" x14ac:dyDescent="0.25">
      <c r="A131" s="97" t="s">
        <v>128</v>
      </c>
      <c r="B131" s="98">
        <v>1064.1409941379668</v>
      </c>
      <c r="C131" s="98">
        <v>1170.9105801042303</v>
      </c>
      <c r="D131" s="98">
        <v>1171.5452650090733</v>
      </c>
      <c r="E131" s="98">
        <v>1224.2201584924205</v>
      </c>
      <c r="F131" s="98">
        <v>1266.5008163512098</v>
      </c>
      <c r="G131" s="98">
        <v>1319.0917568816055</v>
      </c>
      <c r="H131" s="98">
        <v>1336.3508911390265</v>
      </c>
      <c r="I131" s="98">
        <v>1360.5217119840568</v>
      </c>
      <c r="J131" s="98">
        <v>1364.3519041707546</v>
      </c>
      <c r="K131" s="98">
        <v>1401.3678879024205</v>
      </c>
      <c r="L131" s="98">
        <v>1402.7786662351318</v>
      </c>
      <c r="M131" s="98">
        <v>1235.0151460752436</v>
      </c>
      <c r="N131" s="98">
        <v>1305.5223179774355</v>
      </c>
      <c r="O131" s="98">
        <v>1347.2085149623115</v>
      </c>
      <c r="P131" s="98">
        <v>1296.3608912358613</v>
      </c>
      <c r="Q131" s="98">
        <v>1237.7742308342297</v>
      </c>
      <c r="R131" s="98">
        <v>1244.1098596375869</v>
      </c>
      <c r="S131" s="98">
        <v>1318.9496624323124</v>
      </c>
      <c r="T131" s="98">
        <v>1366.2232475438061</v>
      </c>
      <c r="U131" s="98">
        <v>1306.4102263725335</v>
      </c>
      <c r="V131" s="98">
        <v>1371.5608514951493</v>
      </c>
      <c r="W131" s="98">
        <v>1467.0273508420742</v>
      </c>
      <c r="DA131" s="63" t="s">
        <v>2365</v>
      </c>
    </row>
    <row r="132" spans="1:105" ht="12" customHeight="1" x14ac:dyDescent="0.25">
      <c r="A132" s="97" t="s">
        <v>127</v>
      </c>
      <c r="B132" s="98">
        <v>885.31272072702177</v>
      </c>
      <c r="C132" s="98">
        <v>968.95562517086023</v>
      </c>
      <c r="D132" s="98">
        <v>975.11302886004012</v>
      </c>
      <c r="E132" s="98">
        <v>1006.0662175447943</v>
      </c>
      <c r="F132" s="98">
        <v>1051.9925654387346</v>
      </c>
      <c r="G132" s="98">
        <v>1097.2937911647391</v>
      </c>
      <c r="H132" s="98">
        <v>1114.3145872604014</v>
      </c>
      <c r="I132" s="98">
        <v>1135.7104882954395</v>
      </c>
      <c r="J132" s="98">
        <v>1145.3029645868037</v>
      </c>
      <c r="K132" s="98">
        <v>1176.5325857441167</v>
      </c>
      <c r="L132" s="98">
        <v>1184.4129456665491</v>
      </c>
      <c r="M132" s="98">
        <v>1050.9324361454183</v>
      </c>
      <c r="N132" s="98">
        <v>1116.9698332316127</v>
      </c>
      <c r="O132" s="98">
        <v>1154.4604675102657</v>
      </c>
      <c r="P132" s="98">
        <v>1114.7013084080563</v>
      </c>
      <c r="Q132" s="98">
        <v>1072.6458587868265</v>
      </c>
      <c r="R132" s="98">
        <v>1078.9000797521605</v>
      </c>
      <c r="S132" s="98">
        <v>1145.3655013364523</v>
      </c>
      <c r="T132" s="98">
        <v>1191.8812241905298</v>
      </c>
      <c r="U132" s="98">
        <v>1145.7158836545807</v>
      </c>
      <c r="V132" s="98">
        <v>1197.710649012065</v>
      </c>
      <c r="W132" s="98">
        <v>1291.5873299015079</v>
      </c>
      <c r="DA132" s="63" t="s">
        <v>2366</v>
      </c>
    </row>
    <row r="133" spans="1:105" ht="12" customHeight="1" x14ac:dyDescent="0.25">
      <c r="A133" s="100" t="s">
        <v>203</v>
      </c>
      <c r="B133" s="101">
        <v>321.75970857629642</v>
      </c>
      <c r="C133" s="101">
        <v>333.35668826985409</v>
      </c>
      <c r="D133" s="101">
        <v>352.53864623086781</v>
      </c>
      <c r="E133" s="101">
        <v>311.77335734337584</v>
      </c>
      <c r="F133" s="101">
        <v>364.12995595370597</v>
      </c>
      <c r="G133" s="101">
        <v>377.74579546713932</v>
      </c>
      <c r="H133" s="101">
        <v>384.93814812232227</v>
      </c>
      <c r="I133" s="101">
        <v>384.27176394832344</v>
      </c>
      <c r="J133" s="101">
        <v>391.33689587088651</v>
      </c>
      <c r="K133" s="101">
        <v>378.24310013652871</v>
      </c>
      <c r="L133" s="101">
        <v>383.16786153342679</v>
      </c>
      <c r="M133" s="101">
        <v>353.38253131359534</v>
      </c>
      <c r="N133" s="101">
        <v>372.52425645442122</v>
      </c>
      <c r="O133" s="101">
        <v>370.34235581233474</v>
      </c>
      <c r="P133" s="101">
        <v>370.6109699250685</v>
      </c>
      <c r="Q133" s="101">
        <v>383.42801709256685</v>
      </c>
      <c r="R133" s="101">
        <v>372.31729831889629</v>
      </c>
      <c r="S133" s="101">
        <v>383.65408357058197</v>
      </c>
      <c r="T133" s="101">
        <v>405.31516738332522</v>
      </c>
      <c r="U133" s="101">
        <v>393.37339261181222</v>
      </c>
      <c r="V133" s="101">
        <v>361.68281917904062</v>
      </c>
      <c r="W133" s="101">
        <v>434.23925657630184</v>
      </c>
      <c r="DA133" s="131" t="s">
        <v>2367</v>
      </c>
    </row>
    <row r="134" spans="1:105" ht="12" customHeight="1" x14ac:dyDescent="0.25">
      <c r="A134" s="103" t="s">
        <v>52</v>
      </c>
      <c r="B134" s="104">
        <v>563.55301215072529</v>
      </c>
      <c r="C134" s="104">
        <v>635.59893690100614</v>
      </c>
      <c r="D134" s="104">
        <v>622.57438262917231</v>
      </c>
      <c r="E134" s="104">
        <v>694.29286020141842</v>
      </c>
      <c r="F134" s="104">
        <v>687.86260948502877</v>
      </c>
      <c r="G134" s="104">
        <v>719.54799569759996</v>
      </c>
      <c r="H134" s="104">
        <v>729.37643913807904</v>
      </c>
      <c r="I134" s="104">
        <v>751.43872434711625</v>
      </c>
      <c r="J134" s="104">
        <v>753.96606871591712</v>
      </c>
      <c r="K134" s="104">
        <v>798.28948560758818</v>
      </c>
      <c r="L134" s="104">
        <v>801.2450841331223</v>
      </c>
      <c r="M134" s="104">
        <v>697.5499048318228</v>
      </c>
      <c r="N134" s="104">
        <v>744.4455767771916</v>
      </c>
      <c r="O134" s="104">
        <v>784.11811169793089</v>
      </c>
      <c r="P134" s="104">
        <v>744.09033848298782</v>
      </c>
      <c r="Q134" s="104">
        <v>689.21784169425962</v>
      </c>
      <c r="R134" s="104">
        <v>706.58278143326424</v>
      </c>
      <c r="S134" s="104">
        <v>761.71141776587024</v>
      </c>
      <c r="T134" s="104">
        <v>786.56605680720463</v>
      </c>
      <c r="U134" s="104">
        <v>752.34249104276876</v>
      </c>
      <c r="V134" s="104">
        <v>836.02782983302438</v>
      </c>
      <c r="W134" s="104">
        <v>857.34807332520597</v>
      </c>
      <c r="DA134" s="132" t="s">
        <v>2368</v>
      </c>
    </row>
    <row r="135" spans="1:105" ht="12" customHeight="1" x14ac:dyDescent="0.25">
      <c r="A135" s="106" t="s">
        <v>122</v>
      </c>
      <c r="B135" s="101">
        <v>1534.5088054759158</v>
      </c>
      <c r="C135" s="101">
        <v>1485.8878465244579</v>
      </c>
      <c r="D135" s="101">
        <v>1623.6884325269066</v>
      </c>
      <c r="E135" s="101">
        <v>1412.7491127082692</v>
      </c>
      <c r="F135" s="101">
        <v>1621.5259374654031</v>
      </c>
      <c r="G135" s="101">
        <v>1672.9887778806401</v>
      </c>
      <c r="H135" s="101">
        <v>1736.845865516746</v>
      </c>
      <c r="I135" s="101">
        <v>1678.3533687817887</v>
      </c>
      <c r="J135" s="101">
        <v>1761.8611641505645</v>
      </c>
      <c r="K135" s="101">
        <v>1678.0513988433702</v>
      </c>
      <c r="L135" s="101">
        <v>1707.0821058193173</v>
      </c>
      <c r="M135" s="101">
        <v>1646.2329662810096</v>
      </c>
      <c r="N135" s="101">
        <v>1647.2172569934398</v>
      </c>
      <c r="O135" s="101">
        <v>1588.6438939857471</v>
      </c>
      <c r="P135" s="101">
        <v>1560.9831030541195</v>
      </c>
      <c r="Q135" s="101">
        <v>1564.6630600294823</v>
      </c>
      <c r="R135" s="101">
        <v>1574.0759002136201</v>
      </c>
      <c r="S135" s="101">
        <v>1584.6678714547513</v>
      </c>
      <c r="T135" s="101">
        <v>1576.3199010767571</v>
      </c>
      <c r="U135" s="101">
        <v>1590.4450604440456</v>
      </c>
      <c r="V135" s="101">
        <v>1568.8968025595727</v>
      </c>
      <c r="W135" s="101">
        <v>1694.9098337279363</v>
      </c>
      <c r="DA135" s="131" t="s">
        <v>2369</v>
      </c>
    </row>
    <row r="136" spans="1:105" ht="12" customHeight="1" x14ac:dyDescent="0.25">
      <c r="A136" s="107" t="s">
        <v>121</v>
      </c>
      <c r="B136" s="104">
        <v>1100.4622481638619</v>
      </c>
      <c r="C136" s="104">
        <v>1056.5555948693438</v>
      </c>
      <c r="D136" s="104">
        <v>1166.5531527947026</v>
      </c>
      <c r="E136" s="104">
        <v>990.88815433252034</v>
      </c>
      <c r="F136" s="104">
        <v>1164.5868507392229</v>
      </c>
      <c r="G136" s="104">
        <v>1208.7326231933571</v>
      </c>
      <c r="H136" s="104">
        <v>1266.5100116928024</v>
      </c>
      <c r="I136" s="104">
        <v>1225.1087926272862</v>
      </c>
      <c r="J136" s="104">
        <v>1289.3682045012702</v>
      </c>
      <c r="K136" s="104">
        <v>1217.3888702053885</v>
      </c>
      <c r="L136" s="104">
        <v>1240.945523375324</v>
      </c>
      <c r="M136" s="104">
        <v>1206.5061429867908</v>
      </c>
      <c r="N136" s="104">
        <v>1210.9094807715812</v>
      </c>
      <c r="O136" s="104">
        <v>1169.7650382108579</v>
      </c>
      <c r="P136" s="104">
        <v>1167.3052275564976</v>
      </c>
      <c r="Q136" s="104">
        <v>1193.2146577270223</v>
      </c>
      <c r="R136" s="104">
        <v>1207.4677806996492</v>
      </c>
      <c r="S136" s="104">
        <v>1224.2106378107999</v>
      </c>
      <c r="T136" s="104">
        <v>1233.863432716649</v>
      </c>
      <c r="U136" s="104">
        <v>1259.6068967874705</v>
      </c>
      <c r="V136" s="104">
        <v>1237.8778710915726</v>
      </c>
      <c r="W136" s="104">
        <v>1363.5712261907377</v>
      </c>
      <c r="DA136" s="132" t="s">
        <v>2370</v>
      </c>
    </row>
    <row r="137" spans="1:105" ht="12" customHeight="1" x14ac:dyDescent="0.25">
      <c r="A137" s="108" t="s">
        <v>53</v>
      </c>
      <c r="B137" s="98">
        <v>464.06553971899956</v>
      </c>
      <c r="C137" s="98">
        <v>424.68154388863991</v>
      </c>
      <c r="D137" s="98">
        <v>490.37338694331288</v>
      </c>
      <c r="E137" s="98">
        <v>361.34269868714694</v>
      </c>
      <c r="F137" s="98">
        <v>468.24718372902794</v>
      </c>
      <c r="G137" s="98">
        <v>482.31642107166931</v>
      </c>
      <c r="H137" s="98">
        <v>505.54471848533575</v>
      </c>
      <c r="I137" s="98">
        <v>480.58734908126149</v>
      </c>
      <c r="J137" s="98">
        <v>511.88048176577576</v>
      </c>
      <c r="K137" s="98">
        <v>457.63335832925731</v>
      </c>
      <c r="L137" s="98">
        <v>468.98891929924451</v>
      </c>
      <c r="M137" s="98">
        <v>471.79037574814583</v>
      </c>
      <c r="N137" s="98">
        <v>469.0698201964347</v>
      </c>
      <c r="O137" s="98">
        <v>435.6504566893376</v>
      </c>
      <c r="P137" s="98">
        <v>445.23892868655258</v>
      </c>
      <c r="Q137" s="98">
        <v>482.06952707583281</v>
      </c>
      <c r="R137" s="98">
        <v>468.06662969862623</v>
      </c>
      <c r="S137" s="98">
        <v>458.02282707985165</v>
      </c>
      <c r="T137" s="98">
        <v>464.38658637333748</v>
      </c>
      <c r="U137" s="98">
        <v>474.16522070244361</v>
      </c>
      <c r="V137" s="98">
        <v>410.71246202558603</v>
      </c>
      <c r="W137" s="98">
        <v>501.70150959119866</v>
      </c>
      <c r="DA137" s="63" t="s">
        <v>2371</v>
      </c>
    </row>
    <row r="138" spans="1:105" ht="12" customHeight="1" x14ac:dyDescent="0.25">
      <c r="A138" s="108" t="s">
        <v>52</v>
      </c>
      <c r="B138" s="98">
        <v>636.39670844486216</v>
      </c>
      <c r="C138" s="98">
        <v>631.87405098070371</v>
      </c>
      <c r="D138" s="98">
        <v>676.17976585138979</v>
      </c>
      <c r="E138" s="98">
        <v>629.54545564537352</v>
      </c>
      <c r="F138" s="98">
        <v>696.33966701019494</v>
      </c>
      <c r="G138" s="98">
        <v>726.41620212168755</v>
      </c>
      <c r="H138" s="98">
        <v>760.96529320746674</v>
      </c>
      <c r="I138" s="98">
        <v>744.52144354602478</v>
      </c>
      <c r="J138" s="98">
        <v>777.48772273549434</v>
      </c>
      <c r="K138" s="98">
        <v>759.7555118761311</v>
      </c>
      <c r="L138" s="98">
        <v>771.95660407607954</v>
      </c>
      <c r="M138" s="98">
        <v>734.71576723864507</v>
      </c>
      <c r="N138" s="98">
        <v>741.83966057514635</v>
      </c>
      <c r="O138" s="98">
        <v>734.11458152152034</v>
      </c>
      <c r="P138" s="98">
        <v>722.06629886994494</v>
      </c>
      <c r="Q138" s="98">
        <v>711.14513065118956</v>
      </c>
      <c r="R138" s="98">
        <v>739.40115100102298</v>
      </c>
      <c r="S138" s="98">
        <v>766.18781073094829</v>
      </c>
      <c r="T138" s="98">
        <v>769.47684634331131</v>
      </c>
      <c r="U138" s="98">
        <v>785.44167608502664</v>
      </c>
      <c r="V138" s="98">
        <v>827.16540906598686</v>
      </c>
      <c r="W138" s="98">
        <v>861.86971659953917</v>
      </c>
      <c r="DA138" s="63" t="s">
        <v>2372</v>
      </c>
    </row>
    <row r="139" spans="1:105" ht="12" customHeight="1" x14ac:dyDescent="0.25">
      <c r="A139" s="121" t="s">
        <v>54</v>
      </c>
      <c r="B139" s="122">
        <v>1299.609070527325</v>
      </c>
      <c r="C139" s="122">
        <v>1259.8678546690926</v>
      </c>
      <c r="D139" s="122">
        <v>1377.5839895019133</v>
      </c>
      <c r="E139" s="122">
        <v>1248.5680952421885</v>
      </c>
      <c r="F139" s="122">
        <v>1369.5382701098351</v>
      </c>
      <c r="G139" s="122">
        <v>1412.2932999538182</v>
      </c>
      <c r="H139" s="122">
        <v>1458.4880875116337</v>
      </c>
      <c r="I139" s="122">
        <v>1392.7760233555991</v>
      </c>
      <c r="J139" s="122">
        <v>1487.9721627140741</v>
      </c>
      <c r="K139" s="122">
        <v>1459.5078623726367</v>
      </c>
      <c r="L139" s="122">
        <v>1399.8507713281099</v>
      </c>
      <c r="M139" s="122">
        <v>1300.3231622094668</v>
      </c>
      <c r="N139" s="122">
        <v>1244.1011189447672</v>
      </c>
      <c r="O139" s="122">
        <v>1192.7571899568904</v>
      </c>
      <c r="P139" s="122">
        <v>1122.479376141745</v>
      </c>
      <c r="Q139" s="122">
        <v>1127.7404643873517</v>
      </c>
      <c r="R139" s="122">
        <v>1153.1524671152827</v>
      </c>
      <c r="S139" s="122">
        <v>1130.49392968197</v>
      </c>
      <c r="T139" s="122">
        <v>1084.0400639594857</v>
      </c>
      <c r="U139" s="122">
        <v>1093.9439660542248</v>
      </c>
      <c r="V139" s="122">
        <v>1052.0216896741133</v>
      </c>
      <c r="W139" s="122">
        <v>1110.439536945607</v>
      </c>
      <c r="DA139" s="130" t="s">
        <v>2373</v>
      </c>
    </row>
    <row r="140" spans="1:105" ht="12" customHeight="1" x14ac:dyDescent="0.25">
      <c r="A140" s="97" t="s">
        <v>50</v>
      </c>
      <c r="B140" s="98">
        <v>1388.1256181628548</v>
      </c>
      <c r="C140" s="98">
        <v>1635.3485143251169</v>
      </c>
      <c r="D140" s="98">
        <v>1429.0185732826633</v>
      </c>
      <c r="E140" s="98">
        <v>1687.1643097779524</v>
      </c>
      <c r="F140" s="98">
        <v>1576.6591452000728</v>
      </c>
      <c r="G140" s="98">
        <v>1596.1046214890609</v>
      </c>
      <c r="H140" s="98">
        <v>1568.1477130777969</v>
      </c>
      <c r="I140" s="98">
        <v>1637.5926518414847</v>
      </c>
      <c r="J140" s="98">
        <v>1606.4862681311149</v>
      </c>
      <c r="K140" s="98">
        <v>1847.9132493217105</v>
      </c>
      <c r="L140" s="98">
        <v>1665.9492574383289</v>
      </c>
      <c r="M140" s="98">
        <v>1481.4190108524692</v>
      </c>
      <c r="N140" s="98">
        <v>1407.4712884385247</v>
      </c>
      <c r="O140" s="98">
        <v>1392.8372112647971</v>
      </c>
      <c r="P140" s="98">
        <v>1281.7683815262299</v>
      </c>
      <c r="Q140" s="98">
        <v>1298.1213340041791</v>
      </c>
      <c r="R140" s="98">
        <v>1368.9570396871054</v>
      </c>
      <c r="S140" s="98">
        <v>1341.7022672912224</v>
      </c>
      <c r="T140" s="98">
        <v>1268.8360709620954</v>
      </c>
      <c r="U140" s="98">
        <v>1326.4589483792518</v>
      </c>
      <c r="V140" s="98">
        <v>1283.9799428979093</v>
      </c>
      <c r="W140" s="98">
        <v>1334.8009456287225</v>
      </c>
      <c r="DA140" s="63" t="s">
        <v>2374</v>
      </c>
    </row>
    <row r="141" spans="1:105" ht="12" customHeight="1" x14ac:dyDescent="0.25">
      <c r="A141" s="109" t="s">
        <v>120</v>
      </c>
      <c r="B141" s="33">
        <v>1264.6375163606133</v>
      </c>
      <c r="C141" s="33">
        <v>1095.3121762318092</v>
      </c>
      <c r="D141" s="33">
        <v>1353.0489610280979</v>
      </c>
      <c r="E141" s="33">
        <v>1012.9667528788873</v>
      </c>
      <c r="F141" s="33">
        <v>1251.1418612721402</v>
      </c>
      <c r="G141" s="33">
        <v>1302.8344417747571</v>
      </c>
      <c r="H141" s="33">
        <v>1388.155441902089</v>
      </c>
      <c r="I141" s="33">
        <v>1224.5167452745052</v>
      </c>
      <c r="J141" s="33">
        <v>1398.190896465964</v>
      </c>
      <c r="K141" s="33">
        <v>1150.9699706696624</v>
      </c>
      <c r="L141" s="33">
        <v>1180.2337403783674</v>
      </c>
      <c r="M141" s="33">
        <v>1151.0583328863515</v>
      </c>
      <c r="N141" s="33">
        <v>1119.486221415538</v>
      </c>
      <c r="O141" s="33">
        <v>1049.6128199101654</v>
      </c>
      <c r="P141" s="33">
        <v>1015.3614423335619</v>
      </c>
      <c r="Q141" s="33">
        <v>1019.3476421848461</v>
      </c>
      <c r="R141" s="33">
        <v>1020.4631195282276</v>
      </c>
      <c r="S141" s="33">
        <v>1006.458795973167</v>
      </c>
      <c r="T141" s="33">
        <v>978.68788922878934</v>
      </c>
      <c r="U141" s="33">
        <v>963.40355968205984</v>
      </c>
      <c r="V141" s="33">
        <v>926.95196320679167</v>
      </c>
      <c r="W141" s="33">
        <v>994.61552343844903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7043.6565958286519</v>
      </c>
      <c r="C143" s="117">
        <f t="shared" si="49"/>
        <v>8423.1935427907156</v>
      </c>
      <c r="D143" s="117">
        <f t="shared" si="49"/>
        <v>7704.5871470366092</v>
      </c>
      <c r="E143" s="117">
        <f t="shared" si="49"/>
        <v>7632.0305900042049</v>
      </c>
      <c r="F143" s="117">
        <f t="shared" si="49"/>
        <v>8329.9991406522659</v>
      </c>
      <c r="G143" s="117">
        <f t="shared" si="49"/>
        <v>8435.3295006542303</v>
      </c>
      <c r="H143" s="117">
        <f t="shared" si="49"/>
        <v>7433.4271004177917</v>
      </c>
      <c r="I143" s="117">
        <f t="shared" si="49"/>
        <v>7695.638495838024</v>
      </c>
      <c r="J143" s="117">
        <f t="shared" si="49"/>
        <v>7849.7674277962924</v>
      </c>
      <c r="K143" s="117">
        <f t="shared" si="49"/>
        <v>7828.6130917803766</v>
      </c>
      <c r="L143" s="117">
        <f t="shared" si="49"/>
        <v>8279.00052833472</v>
      </c>
      <c r="M143" s="117">
        <f t="shared" si="49"/>
        <v>7893.8745941805282</v>
      </c>
      <c r="N143" s="117">
        <f t="shared" si="49"/>
        <v>7814.861705364161</v>
      </c>
      <c r="O143" s="117">
        <f t="shared" si="49"/>
        <v>7641.2611930242483</v>
      </c>
      <c r="P143" s="117">
        <f t="shared" si="49"/>
        <v>6561.9871341568851</v>
      </c>
      <c r="Q143" s="117">
        <f t="shared" si="49"/>
        <v>7428.7703177634594</v>
      </c>
      <c r="R143" s="117">
        <f t="shared" ref="R143:V143" si="50">R144+R146+R148+R157</f>
        <v>7265.4151758759972</v>
      </c>
      <c r="S143" s="117">
        <f t="shared" si="50"/>
        <v>7209.2579303535749</v>
      </c>
      <c r="T143" s="117">
        <f t="shared" si="50"/>
        <v>6919.0253953767497</v>
      </c>
      <c r="U143" s="117">
        <f t="shared" si="50"/>
        <v>6758.5928453442766</v>
      </c>
      <c r="V143" s="117">
        <f t="shared" si="50"/>
        <v>6669.5443917763032</v>
      </c>
      <c r="W143" s="117">
        <f t="shared" ref="W143" si="51">W144+W146+W148+W157</f>
        <v>6980.0058509672799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3566.3405040519506</v>
      </c>
      <c r="C144" s="122">
        <f t="shared" si="52"/>
        <v>5208.2717671942437</v>
      </c>
      <c r="D144" s="122">
        <f t="shared" si="52"/>
        <v>4389.4489418804224</v>
      </c>
      <c r="E144" s="122">
        <f t="shared" si="52"/>
        <v>4287.7229714064879</v>
      </c>
      <c r="F144" s="122">
        <f t="shared" si="52"/>
        <v>5113.6777868752442</v>
      </c>
      <c r="G144" s="122">
        <f t="shared" si="52"/>
        <v>5071.1050109564567</v>
      </c>
      <c r="H144" s="122">
        <f t="shared" si="52"/>
        <v>3855.0945405426451</v>
      </c>
      <c r="I144" s="122">
        <f t="shared" si="52"/>
        <v>4191.0055720034279</v>
      </c>
      <c r="J144" s="122">
        <f t="shared" si="52"/>
        <v>4139.5609977431395</v>
      </c>
      <c r="K144" s="122">
        <f t="shared" si="52"/>
        <v>4196.9056833520299</v>
      </c>
      <c r="L144" s="122">
        <f t="shared" si="52"/>
        <v>4568.4430372860943</v>
      </c>
      <c r="M144" s="122">
        <f t="shared" si="52"/>
        <v>4167.4980942197126</v>
      </c>
      <c r="N144" s="122">
        <f t="shared" si="52"/>
        <v>4155.3506915670259</v>
      </c>
      <c r="O144" s="122">
        <f t="shared" si="52"/>
        <v>4162.1189300680007</v>
      </c>
      <c r="P144" s="122">
        <f t="shared" si="52"/>
        <v>3327.6661448327236</v>
      </c>
      <c r="Q144" s="122">
        <f t="shared" si="52"/>
        <v>3844.0895563816193</v>
      </c>
      <c r="R144" s="122">
        <f t="shared" si="52"/>
        <v>3806.6810587864638</v>
      </c>
      <c r="S144" s="122">
        <f t="shared" si="52"/>
        <v>3615.6086056692175</v>
      </c>
      <c r="T144" s="122">
        <f t="shared" si="52"/>
        <v>3310.6454964886461</v>
      </c>
      <c r="U144" s="122">
        <f t="shared" si="52"/>
        <v>3086.0592774171137</v>
      </c>
      <c r="V144" s="122">
        <f t="shared" si="52"/>
        <v>3036.9884911284084</v>
      </c>
      <c r="W144" s="122">
        <f t="shared" si="52"/>
        <v>3117.6617655272944</v>
      </c>
      <c r="DA144" s="130" t="s">
        <v>2377</v>
      </c>
    </row>
    <row r="145" spans="1:105" ht="12" customHeight="1" x14ac:dyDescent="0.25">
      <c r="A145" s="97" t="s">
        <v>53</v>
      </c>
      <c r="B145" s="98">
        <v>3566.3405040519506</v>
      </c>
      <c r="C145" s="98">
        <v>5208.2717671942437</v>
      </c>
      <c r="D145" s="98">
        <v>4389.4489418804224</v>
      </c>
      <c r="E145" s="98">
        <v>4287.7229714064879</v>
      </c>
      <c r="F145" s="98">
        <v>5113.6777868752442</v>
      </c>
      <c r="G145" s="98">
        <v>5071.1050109564567</v>
      </c>
      <c r="H145" s="98">
        <v>3855.0945405426451</v>
      </c>
      <c r="I145" s="98">
        <v>4191.0055720034279</v>
      </c>
      <c r="J145" s="98">
        <v>4139.5609977431395</v>
      </c>
      <c r="K145" s="98">
        <v>4196.9056833520299</v>
      </c>
      <c r="L145" s="98">
        <v>4568.4430372860943</v>
      </c>
      <c r="M145" s="98">
        <v>4167.4980942197126</v>
      </c>
      <c r="N145" s="98">
        <v>4155.3506915670259</v>
      </c>
      <c r="O145" s="98">
        <v>4162.1189300680007</v>
      </c>
      <c r="P145" s="98">
        <v>3327.6661448327236</v>
      </c>
      <c r="Q145" s="98">
        <v>3844.0895563816193</v>
      </c>
      <c r="R145" s="98">
        <v>3806.6810587864638</v>
      </c>
      <c r="S145" s="98">
        <v>3615.6086056692175</v>
      </c>
      <c r="T145" s="98">
        <v>3310.6454964886461</v>
      </c>
      <c r="U145" s="98">
        <v>3086.0592774171137</v>
      </c>
      <c r="V145" s="98">
        <v>3036.9884911284084</v>
      </c>
      <c r="W145" s="98">
        <v>3117.6617655272944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645.56697080588685</v>
      </c>
      <c r="C146" s="122">
        <f t="shared" si="53"/>
        <v>462.60432147111072</v>
      </c>
      <c r="D146" s="122">
        <f t="shared" si="53"/>
        <v>354.38413103662026</v>
      </c>
      <c r="E146" s="122">
        <f t="shared" si="53"/>
        <v>671.31328255831033</v>
      </c>
      <c r="F146" s="122">
        <f t="shared" si="53"/>
        <v>253.64774725811873</v>
      </c>
      <c r="G146" s="122">
        <f t="shared" si="53"/>
        <v>307.64808662017549</v>
      </c>
      <c r="H146" s="122">
        <f t="shared" si="53"/>
        <v>401.32052206879109</v>
      </c>
      <c r="I146" s="122">
        <f t="shared" si="53"/>
        <v>449.75082406830285</v>
      </c>
      <c r="J146" s="122">
        <f t="shared" si="53"/>
        <v>477.44853057118041</v>
      </c>
      <c r="K146" s="122">
        <f t="shared" si="53"/>
        <v>491.66801854314383</v>
      </c>
      <c r="L146" s="122">
        <f t="shared" si="53"/>
        <v>618.5805020964832</v>
      </c>
      <c r="M146" s="122">
        <f t="shared" si="53"/>
        <v>802.72801440449052</v>
      </c>
      <c r="N146" s="122">
        <f t="shared" si="53"/>
        <v>794.60218484463371</v>
      </c>
      <c r="O146" s="122">
        <f t="shared" si="53"/>
        <v>717.20262061326196</v>
      </c>
      <c r="P146" s="122">
        <f t="shared" si="53"/>
        <v>579.25842275507421</v>
      </c>
      <c r="Q146" s="122">
        <f t="shared" si="53"/>
        <v>924.83172152864893</v>
      </c>
      <c r="R146" s="122">
        <f t="shared" si="53"/>
        <v>764.07612292037697</v>
      </c>
      <c r="S146" s="122">
        <f t="shared" si="53"/>
        <v>913.44584652062406</v>
      </c>
      <c r="T146" s="122">
        <f t="shared" si="53"/>
        <v>978.32923871549042</v>
      </c>
      <c r="U146" s="122">
        <f t="shared" si="53"/>
        <v>1008.4090817041375</v>
      </c>
      <c r="V146" s="122">
        <f t="shared" si="53"/>
        <v>1034.4961565254689</v>
      </c>
      <c r="W146" s="122">
        <f t="shared" si="53"/>
        <v>1091.0382533794063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645.56697080588685</v>
      </c>
      <c r="C147" s="98">
        <f>IF(RES_hhdet_fec!C147=0,0,RES_hhdet_fec!C147*1000*11630/RES_hhdet_num!C143)</f>
        <v>462.60432147111072</v>
      </c>
      <c r="D147" s="98">
        <f>IF(RES_hhdet_fec!D147=0,0,RES_hhdet_fec!D147*1000*11630/RES_hhdet_num!D143)</f>
        <v>354.38413103662026</v>
      </c>
      <c r="E147" s="98">
        <f>IF(RES_hhdet_fec!E147=0,0,RES_hhdet_fec!E147*1000*11630/RES_hhdet_num!E143)</f>
        <v>671.31328255831033</v>
      </c>
      <c r="F147" s="98">
        <f>IF(RES_hhdet_fec!F147=0,0,RES_hhdet_fec!F147*1000*11630/RES_hhdet_num!F143)</f>
        <v>253.64774725811873</v>
      </c>
      <c r="G147" s="98">
        <f>IF(RES_hhdet_fec!G147=0,0,RES_hhdet_fec!G147*1000*11630/RES_hhdet_num!G143)</f>
        <v>307.64808662017549</v>
      </c>
      <c r="H147" s="98">
        <f>IF(RES_hhdet_fec!H147=0,0,RES_hhdet_fec!H147*1000*11630/RES_hhdet_num!H143)</f>
        <v>401.32052206879109</v>
      </c>
      <c r="I147" s="98">
        <f>IF(RES_hhdet_fec!I147=0,0,RES_hhdet_fec!I147*1000*11630/RES_hhdet_num!I143)</f>
        <v>449.75082406830285</v>
      </c>
      <c r="J147" s="98">
        <f>IF(RES_hhdet_fec!J147=0,0,RES_hhdet_fec!J147*1000*11630/RES_hhdet_num!J143)</f>
        <v>477.44853057118041</v>
      </c>
      <c r="K147" s="98">
        <f>IF(RES_hhdet_fec!K147=0,0,RES_hhdet_fec!K147*1000*11630/RES_hhdet_num!K143)</f>
        <v>491.66801854314383</v>
      </c>
      <c r="L147" s="98">
        <f>IF(RES_hhdet_fec!L147=0,0,RES_hhdet_fec!L147*1000*11630/RES_hhdet_num!L143)</f>
        <v>618.5805020964832</v>
      </c>
      <c r="M147" s="98">
        <f>IF(RES_hhdet_fec!M147=0,0,RES_hhdet_fec!M147*1000*11630/RES_hhdet_num!M143)</f>
        <v>802.72801440449052</v>
      </c>
      <c r="N147" s="98">
        <f>IF(RES_hhdet_fec!N147=0,0,RES_hhdet_fec!N147*1000*11630/RES_hhdet_num!N143)</f>
        <v>794.60218484463371</v>
      </c>
      <c r="O147" s="98">
        <f>IF(RES_hhdet_fec!O147=0,0,RES_hhdet_fec!O147*1000*11630/RES_hhdet_num!O143)</f>
        <v>717.20262061326196</v>
      </c>
      <c r="P147" s="98">
        <f>IF(RES_hhdet_fec!P147=0,0,RES_hhdet_fec!P147*1000*11630/RES_hhdet_num!P143)</f>
        <v>579.25842275507421</v>
      </c>
      <c r="Q147" s="98">
        <f>IF(RES_hhdet_fec!Q147=0,0,RES_hhdet_fec!Q147*1000*11630/RES_hhdet_num!Q143)</f>
        <v>924.83172152864893</v>
      </c>
      <c r="R147" s="98">
        <f>IF(RES_hhdet_fec!R147=0,0,RES_hhdet_fec!R147*1000*11630/RES_hhdet_num!R143)</f>
        <v>764.07612292037697</v>
      </c>
      <c r="S147" s="98">
        <f>IF(RES_hhdet_fec!S147=0,0,RES_hhdet_fec!S147*1000*11630/RES_hhdet_num!S143)</f>
        <v>913.44584652062406</v>
      </c>
      <c r="T147" s="98">
        <f>IF(RES_hhdet_fec!T147=0,0,RES_hhdet_fec!T147*1000*11630/RES_hhdet_num!T143)</f>
        <v>978.32923871549042</v>
      </c>
      <c r="U147" s="98">
        <f>IF(RES_hhdet_fec!U147=0,0,RES_hhdet_fec!U147*1000*11630/RES_hhdet_num!U143)</f>
        <v>1008.4090817041375</v>
      </c>
      <c r="V147" s="98">
        <f>IF(RES_hhdet_fec!V147=0,0,RES_hhdet_fec!V147*1000*11630/RES_hhdet_num!V143)</f>
        <v>1034.4961565254689</v>
      </c>
      <c r="W147" s="98">
        <f>IF(RES_hhdet_fec!W147=0,0,RES_hhdet_fec!W147*1000*11630/RES_hhdet_num!W143)</f>
        <v>1091.0382533794063</v>
      </c>
      <c r="DA147" s="63" t="s">
        <v>2380</v>
      </c>
    </row>
    <row r="148" spans="1:105" ht="12" customHeight="1" x14ac:dyDescent="0.25">
      <c r="A148" s="121" t="s">
        <v>55</v>
      </c>
      <c r="B148" s="122">
        <v>1532.1530856158715</v>
      </c>
      <c r="C148" s="122">
        <v>1471.7391261340442</v>
      </c>
      <c r="D148" s="122">
        <v>1587.0672812829648</v>
      </c>
      <c r="E148" s="122">
        <v>1389.4814659352846</v>
      </c>
      <c r="F148" s="122">
        <v>1588.5570038133885</v>
      </c>
      <c r="G148" s="122">
        <v>1645.9357506742758</v>
      </c>
      <c r="H148" s="122">
        <v>1721.2542369947103</v>
      </c>
      <c r="I148" s="122">
        <v>1660.9973501107281</v>
      </c>
      <c r="J148" s="122">
        <v>1740.999763014873</v>
      </c>
      <c r="K148" s="122">
        <v>1662.6508495059325</v>
      </c>
      <c r="L148" s="122">
        <v>1681.3929939481518</v>
      </c>
      <c r="M148" s="122">
        <v>1616.3240564260293</v>
      </c>
      <c r="N148" s="122">
        <v>1614.4025438572451</v>
      </c>
      <c r="O148" s="122">
        <v>1561.4692999291233</v>
      </c>
      <c r="P148" s="122">
        <v>1529.8978597099187</v>
      </c>
      <c r="Q148" s="122">
        <v>1531.3812950251408</v>
      </c>
      <c r="R148" s="122">
        <v>1541.4607678076766</v>
      </c>
      <c r="S148" s="122">
        <v>1548.8480777686657</v>
      </c>
      <c r="T148" s="122">
        <v>1542.163994359156</v>
      </c>
      <c r="U148" s="122">
        <v>1561.4350683135656</v>
      </c>
      <c r="V148" s="122">
        <v>1534.6156756610824</v>
      </c>
      <c r="W148" s="122">
        <v>1651.723886210777</v>
      </c>
      <c r="DA148" s="130" t="s">
        <v>2381</v>
      </c>
    </row>
    <row r="149" spans="1:105" ht="12" customHeight="1" x14ac:dyDescent="0.25">
      <c r="A149" s="97" t="s">
        <v>124</v>
      </c>
      <c r="B149" s="98">
        <v>1638.5518316107075</v>
      </c>
      <c r="C149" s="98">
        <v>1694.652739439279</v>
      </c>
      <c r="D149" s="98">
        <v>1641.480779911255</v>
      </c>
      <c r="E149" s="98">
        <v>1758.9398863640799</v>
      </c>
      <c r="F149" s="98">
        <v>1773.80276312979</v>
      </c>
      <c r="G149" s="98">
        <v>1805.2837647174813</v>
      </c>
      <c r="H149" s="98">
        <v>1863.6638733112618</v>
      </c>
      <c r="I149" s="98">
        <v>1819.7150992837346</v>
      </c>
      <c r="J149" s="98">
        <v>2026.657370291377</v>
      </c>
      <c r="K149" s="98">
        <v>2172.4603284350396</v>
      </c>
      <c r="L149" s="98">
        <v>2025.2621024440912</v>
      </c>
      <c r="M149" s="98">
        <v>1813.3501422412871</v>
      </c>
      <c r="N149" s="98">
        <v>1771.1082980788799</v>
      </c>
      <c r="O149" s="98">
        <v>1789.021969055646</v>
      </c>
      <c r="P149" s="98">
        <v>1653.6272594054537</v>
      </c>
      <c r="Q149" s="98">
        <v>1646.2809684255569</v>
      </c>
      <c r="R149" s="98">
        <v>1696.1983499205933</v>
      </c>
      <c r="S149" s="98">
        <v>1644.7396086939859</v>
      </c>
      <c r="T149" s="98">
        <v>1558.9312978195323</v>
      </c>
      <c r="U149" s="98">
        <v>1636.7852875869551</v>
      </c>
      <c r="V149" s="98">
        <v>1587.2378460892703</v>
      </c>
      <c r="W149" s="98">
        <v>1646.8088842733302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1534.5088054759158</v>
      </c>
      <c r="C153" s="101">
        <v>1470.4487492256796</v>
      </c>
      <c r="D153" s="101">
        <v>1594.7106169980123</v>
      </c>
      <c r="E153" s="101">
        <v>1384.6712575982431</v>
      </c>
      <c r="F153" s="101">
        <v>1593.6696371244643</v>
      </c>
      <c r="G153" s="101">
        <v>1653.2147385253566</v>
      </c>
      <c r="H153" s="101">
        <v>1730.3757240187049</v>
      </c>
      <c r="I153" s="101">
        <v>1675.6300118566221</v>
      </c>
      <c r="J153" s="101">
        <v>1755.5297433915903</v>
      </c>
      <c r="K153" s="101">
        <v>1669.4175140031032</v>
      </c>
      <c r="L153" s="101">
        <v>1698.6547355178482</v>
      </c>
      <c r="M153" s="101">
        <v>1643.0596499509008</v>
      </c>
      <c r="N153" s="101">
        <v>1647.1864862876369</v>
      </c>
      <c r="O153" s="101">
        <v>1595.4208837512579</v>
      </c>
      <c r="P153" s="101">
        <v>1573.2828538791312</v>
      </c>
      <c r="Q153" s="101">
        <v>1578.7344120234818</v>
      </c>
      <c r="R153" s="101">
        <v>1591.0515824756735</v>
      </c>
      <c r="S153" s="101">
        <v>1603.1028199847781</v>
      </c>
      <c r="T153" s="101">
        <v>1600.6024264224545</v>
      </c>
      <c r="U153" s="101">
        <v>1620.2173077979764</v>
      </c>
      <c r="V153" s="101">
        <v>1593.8849792833737</v>
      </c>
      <c r="W153" s="101">
        <v>1711.9090557710535</v>
      </c>
      <c r="DA153" s="131" t="s">
        <v>2386</v>
      </c>
    </row>
    <row r="154" spans="1:105" ht="12" customHeight="1" x14ac:dyDescent="0.25">
      <c r="A154" s="107" t="s">
        <v>121</v>
      </c>
      <c r="B154" s="104">
        <v>1100.4622481638619</v>
      </c>
      <c r="C154" s="104">
        <v>1050.3213623092638</v>
      </c>
      <c r="D154" s="104">
        <v>1156.6468261810642</v>
      </c>
      <c r="E154" s="104">
        <v>984.7762339476875</v>
      </c>
      <c r="F154" s="104">
        <v>1158.9420720697192</v>
      </c>
      <c r="G154" s="104">
        <v>1205.3377909762758</v>
      </c>
      <c r="H154" s="104">
        <v>1265.5761500264268</v>
      </c>
      <c r="I154" s="104">
        <v>1223.1685147837086</v>
      </c>
      <c r="J154" s="104">
        <v>1285.7929364512145</v>
      </c>
      <c r="K154" s="104">
        <v>1213.8135290070111</v>
      </c>
      <c r="L154" s="104">
        <v>1238.9791519738089</v>
      </c>
      <c r="M154" s="104">
        <v>1208.6797691199813</v>
      </c>
      <c r="N154" s="104">
        <v>1214.2889188612207</v>
      </c>
      <c r="O154" s="104">
        <v>1174.7376978520001</v>
      </c>
      <c r="P154" s="104">
        <v>1170.6838772514168</v>
      </c>
      <c r="Q154" s="104">
        <v>1196.2276440560202</v>
      </c>
      <c r="R154" s="104">
        <v>1211.6206398789818</v>
      </c>
      <c r="S154" s="104">
        <v>1229.4046978129402</v>
      </c>
      <c r="T154" s="104">
        <v>1242.3696045621671</v>
      </c>
      <c r="U154" s="104">
        <v>1270.9697894487863</v>
      </c>
      <c r="V154" s="104">
        <v>1247.6773752961751</v>
      </c>
      <c r="W154" s="104">
        <v>1372.2774573908348</v>
      </c>
      <c r="DA154" s="132" t="s">
        <v>2387</v>
      </c>
    </row>
    <row r="155" spans="1:105" ht="12" customHeight="1" x14ac:dyDescent="0.25">
      <c r="A155" s="108" t="s">
        <v>53</v>
      </c>
      <c r="B155" s="98">
        <v>464.06553971899956</v>
      </c>
      <c r="C155" s="98">
        <v>418.59364071662498</v>
      </c>
      <c r="D155" s="98">
        <v>480.77856431440222</v>
      </c>
      <c r="E155" s="98">
        <v>355.5405912214739</v>
      </c>
      <c r="F155" s="98">
        <v>462.89484275536921</v>
      </c>
      <c r="G155" s="98">
        <v>479.11882842055678</v>
      </c>
      <c r="H155" s="98">
        <v>504.68029858234564</v>
      </c>
      <c r="I155" s="98">
        <v>479.11990807704683</v>
      </c>
      <c r="J155" s="98">
        <v>509.10087635360048</v>
      </c>
      <c r="K155" s="98">
        <v>454.77240759518213</v>
      </c>
      <c r="L155" s="98">
        <v>467.14728569228663</v>
      </c>
      <c r="M155" s="98">
        <v>472.95947518155378</v>
      </c>
      <c r="N155" s="98">
        <v>470.92271054873663</v>
      </c>
      <c r="O155" s="98">
        <v>438.43534955375463</v>
      </c>
      <c r="P155" s="98">
        <v>448.22195753323371</v>
      </c>
      <c r="Q155" s="98">
        <v>485.5047910064801</v>
      </c>
      <c r="R155" s="98">
        <v>471.99604937242503</v>
      </c>
      <c r="S155" s="98">
        <v>462.33325432303303</v>
      </c>
      <c r="T155" s="98">
        <v>470.81662665091949</v>
      </c>
      <c r="U155" s="98">
        <v>482.43912838006401</v>
      </c>
      <c r="V155" s="98">
        <v>417.05061713181317</v>
      </c>
      <c r="W155" s="98">
        <v>506.91220211244416</v>
      </c>
      <c r="DA155" s="63" t="s">
        <v>2388</v>
      </c>
    </row>
    <row r="156" spans="1:105" ht="12" customHeight="1" x14ac:dyDescent="0.25">
      <c r="A156" s="108" t="s">
        <v>52</v>
      </c>
      <c r="B156" s="98">
        <v>636.39670844486227</v>
      </c>
      <c r="C156" s="98">
        <v>631.72772159263877</v>
      </c>
      <c r="D156" s="98">
        <v>675.86826186666178</v>
      </c>
      <c r="E156" s="98">
        <v>629.23564272621354</v>
      </c>
      <c r="F156" s="98">
        <v>696.04722931434992</v>
      </c>
      <c r="G156" s="98">
        <v>726.21896255571914</v>
      </c>
      <c r="H156" s="98">
        <v>760.89585144408102</v>
      </c>
      <c r="I156" s="98">
        <v>744.04860670666176</v>
      </c>
      <c r="J156" s="98">
        <v>776.69206009761388</v>
      </c>
      <c r="K156" s="98">
        <v>759.04112141182895</v>
      </c>
      <c r="L156" s="98">
        <v>771.83186628152237</v>
      </c>
      <c r="M156" s="98">
        <v>735.7202939384274</v>
      </c>
      <c r="N156" s="98">
        <v>743.36620831248433</v>
      </c>
      <c r="O156" s="98">
        <v>736.30234829824553</v>
      </c>
      <c r="P156" s="98">
        <v>722.46191971818303</v>
      </c>
      <c r="Q156" s="98">
        <v>710.72285304954005</v>
      </c>
      <c r="R156" s="98">
        <v>739.62459050655684</v>
      </c>
      <c r="S156" s="98">
        <v>767.0714434899071</v>
      </c>
      <c r="T156" s="98">
        <v>771.55297791124735</v>
      </c>
      <c r="U156" s="98">
        <v>788.53066106872222</v>
      </c>
      <c r="V156" s="98">
        <v>830.62675816436183</v>
      </c>
      <c r="W156" s="98">
        <v>865.3652552783908</v>
      </c>
      <c r="DA156" s="63" t="s">
        <v>2389</v>
      </c>
    </row>
    <row r="157" spans="1:105" ht="12" customHeight="1" x14ac:dyDescent="0.25">
      <c r="A157" s="121" t="s">
        <v>54</v>
      </c>
      <c r="B157" s="122">
        <v>1299.5960353549426</v>
      </c>
      <c r="C157" s="122">
        <v>1280.5783279913167</v>
      </c>
      <c r="D157" s="122">
        <v>1373.6867928366014</v>
      </c>
      <c r="E157" s="122">
        <v>1283.5128701041222</v>
      </c>
      <c r="F157" s="122">
        <v>1374.116602705514</v>
      </c>
      <c r="G157" s="122">
        <v>1410.640652403323</v>
      </c>
      <c r="H157" s="122">
        <v>1455.7578008116452</v>
      </c>
      <c r="I157" s="122">
        <v>1393.8847496555659</v>
      </c>
      <c r="J157" s="122">
        <v>1491.7581364671</v>
      </c>
      <c r="K157" s="122">
        <v>1477.3885403792704</v>
      </c>
      <c r="L157" s="122">
        <v>1410.5839950039897</v>
      </c>
      <c r="M157" s="122">
        <v>1307.3244291302954</v>
      </c>
      <c r="N157" s="122">
        <v>1250.5062850952568</v>
      </c>
      <c r="O157" s="122">
        <v>1200.4703424138618</v>
      </c>
      <c r="P157" s="122">
        <v>1125.1647068591683</v>
      </c>
      <c r="Q157" s="122">
        <v>1128.4677448280504</v>
      </c>
      <c r="R157" s="122">
        <v>1153.1972263614798</v>
      </c>
      <c r="S157" s="122">
        <v>1131.3554003950678</v>
      </c>
      <c r="T157" s="122">
        <v>1087.8866658134566</v>
      </c>
      <c r="U157" s="122">
        <v>1102.68941790946</v>
      </c>
      <c r="V157" s="122">
        <v>1063.4440684613437</v>
      </c>
      <c r="W157" s="122">
        <v>1119.5819458498024</v>
      </c>
      <c r="DA157" s="130" t="s">
        <v>2390</v>
      </c>
    </row>
    <row r="158" spans="1:105" ht="12" customHeight="1" x14ac:dyDescent="0.25">
      <c r="A158" s="97" t="s">
        <v>50</v>
      </c>
      <c r="B158" s="98">
        <v>1388.1256181628551</v>
      </c>
      <c r="C158" s="98">
        <v>1629.7712918504419</v>
      </c>
      <c r="D158" s="98">
        <v>1422.5781716708095</v>
      </c>
      <c r="E158" s="98">
        <v>1680.0036108380677</v>
      </c>
      <c r="F158" s="98">
        <v>1571.0614636882938</v>
      </c>
      <c r="G158" s="98">
        <v>1592.2142012141132</v>
      </c>
      <c r="H158" s="98">
        <v>1566.6398427693414</v>
      </c>
      <c r="I158" s="98">
        <v>1636.5254470391906</v>
      </c>
      <c r="J158" s="98">
        <v>1605.2298073668767</v>
      </c>
      <c r="K158" s="98">
        <v>1846.7557195840186</v>
      </c>
      <c r="L158" s="98">
        <v>1665.3020075667944</v>
      </c>
      <c r="M158" s="98">
        <v>1481.2986438675766</v>
      </c>
      <c r="N158" s="98">
        <v>1407.6435397375785</v>
      </c>
      <c r="O158" s="98">
        <v>1393.242914929951</v>
      </c>
      <c r="P158" s="98">
        <v>1281.9732329368628</v>
      </c>
      <c r="Q158" s="98">
        <v>1298.1716926308643</v>
      </c>
      <c r="R158" s="98">
        <v>1368.8815957683814</v>
      </c>
      <c r="S158" s="98">
        <v>1341.8903283156733</v>
      </c>
      <c r="T158" s="98">
        <v>1269.9505562026441</v>
      </c>
      <c r="U158" s="98">
        <v>1329.0410206357217</v>
      </c>
      <c r="V158" s="98">
        <v>1287.2725046236078</v>
      </c>
      <c r="W158" s="98">
        <v>1337.6699820343822</v>
      </c>
      <c r="DA158" s="63" t="s">
        <v>2391</v>
      </c>
    </row>
    <row r="159" spans="1:105" ht="12" customHeight="1" x14ac:dyDescent="0.25">
      <c r="A159" s="109" t="s">
        <v>120</v>
      </c>
      <c r="B159" s="33">
        <v>1264.6375163606133</v>
      </c>
      <c r="C159" s="33">
        <v>1091.0239973445132</v>
      </c>
      <c r="D159" s="33">
        <v>1343.1725515260071</v>
      </c>
      <c r="E159" s="33">
        <v>1004.2088829104679</v>
      </c>
      <c r="F159" s="33">
        <v>1240.5231514133948</v>
      </c>
      <c r="G159" s="33">
        <v>1294.6377959136912</v>
      </c>
      <c r="H159" s="33">
        <v>1384.7149895186958</v>
      </c>
      <c r="I159" s="33">
        <v>1223.2103307397533</v>
      </c>
      <c r="J159" s="33">
        <v>1396.402015303315</v>
      </c>
      <c r="K159" s="33">
        <v>1149.4827645445996</v>
      </c>
      <c r="L159" s="33">
        <v>1179.041713815908</v>
      </c>
      <c r="M159" s="33">
        <v>1150.8141186964951</v>
      </c>
      <c r="N159" s="33">
        <v>1120.2021901271301</v>
      </c>
      <c r="O159" s="33">
        <v>1051.0939103542303</v>
      </c>
      <c r="P159" s="33">
        <v>1014.7065585431236</v>
      </c>
      <c r="Q159" s="33">
        <v>1016.9345793036191</v>
      </c>
      <c r="R159" s="33">
        <v>1017.4192226750783</v>
      </c>
      <c r="S159" s="33">
        <v>1004.7750760594553</v>
      </c>
      <c r="T159" s="33">
        <v>980.91508730134626</v>
      </c>
      <c r="U159" s="33">
        <v>970.48826033676551</v>
      </c>
      <c r="V159" s="33">
        <v>936.23466959772168</v>
      </c>
      <c r="W159" s="33">
        <v>1001.8519497006063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11135.859841918329</v>
      </c>
      <c r="C161" s="117">
        <f t="shared" si="54"/>
        <v>12896.403393886159</v>
      </c>
      <c r="D161" s="117">
        <f t="shared" si="54"/>
        <v>13633.532228875591</v>
      </c>
      <c r="E161" s="117">
        <f t="shared" si="54"/>
        <v>13714.233231980877</v>
      </c>
      <c r="F161" s="117">
        <f t="shared" si="54"/>
        <v>14607.476187443863</v>
      </c>
      <c r="G161" s="117">
        <f t="shared" si="54"/>
        <v>15655.716030550635</v>
      </c>
      <c r="H161" s="117">
        <f t="shared" si="54"/>
        <v>14786.945597389362</v>
      </c>
      <c r="I161" s="117">
        <f t="shared" si="54"/>
        <v>12983.527992551832</v>
      </c>
      <c r="J161" s="117">
        <f t="shared" si="54"/>
        <v>15074.903144372654</v>
      </c>
      <c r="K161" s="117">
        <f t="shared" si="54"/>
        <v>15264.00976912547</v>
      </c>
      <c r="L161" s="117">
        <f t="shared" si="54"/>
        <v>17425.794592891718</v>
      </c>
      <c r="M161" s="117">
        <f t="shared" si="54"/>
        <v>15710.733247919705</v>
      </c>
      <c r="N161" s="117">
        <f t="shared" si="54"/>
        <v>15357.118137753758</v>
      </c>
      <c r="O161" s="117">
        <f t="shared" si="54"/>
        <v>14665.573848692527</v>
      </c>
      <c r="P161" s="117">
        <f t="shared" si="54"/>
        <v>15479.55955661062</v>
      </c>
      <c r="Q161" s="117">
        <f t="shared" si="54"/>
        <v>11217.447401024638</v>
      </c>
      <c r="R161" s="117">
        <f t="shared" ref="R161:V161" si="55">R162+R164+R166+R175</f>
        <v>10278.222981040222</v>
      </c>
      <c r="S161" s="117">
        <f t="shared" si="55"/>
        <v>13917.35105218862</v>
      </c>
      <c r="T161" s="117">
        <f t="shared" si="55"/>
        <v>17923.869193035152</v>
      </c>
      <c r="U161" s="117">
        <f t="shared" si="55"/>
        <v>18352.418830407885</v>
      </c>
      <c r="V161" s="117">
        <f t="shared" si="55"/>
        <v>5871.4570849570564</v>
      </c>
      <c r="W161" s="117">
        <f t="shared" ref="W161" si="56">W162+W164+W166+W175</f>
        <v>20549.993977779795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7981.3915549119783</v>
      </c>
      <c r="C162" s="122">
        <f t="shared" si="57"/>
        <v>9857.2559905721846</v>
      </c>
      <c r="D162" s="122">
        <f t="shared" si="57"/>
        <v>10377.698618632801</v>
      </c>
      <c r="E162" s="122">
        <f t="shared" si="57"/>
        <v>10483.875547239897</v>
      </c>
      <c r="F162" s="122">
        <f t="shared" si="57"/>
        <v>11414.217896104505</v>
      </c>
      <c r="G162" s="122">
        <f t="shared" si="57"/>
        <v>12342.554045028985</v>
      </c>
      <c r="H162" s="122">
        <f t="shared" si="57"/>
        <v>11304.848914661199</v>
      </c>
      <c r="I162" s="122">
        <f t="shared" si="57"/>
        <v>9594.0492960576976</v>
      </c>
      <c r="J162" s="122">
        <f t="shared" si="57"/>
        <v>11488.686161108581</v>
      </c>
      <c r="K162" s="122">
        <f t="shared" si="57"/>
        <v>11782.639580415496</v>
      </c>
      <c r="L162" s="122">
        <f t="shared" si="57"/>
        <v>13891.349729886811</v>
      </c>
      <c r="M162" s="122">
        <f t="shared" si="57"/>
        <v>12155.706340379666</v>
      </c>
      <c r="N162" s="122">
        <f t="shared" si="57"/>
        <v>11793.551480833685</v>
      </c>
      <c r="O162" s="122">
        <f t="shared" si="57"/>
        <v>11310.66121212966</v>
      </c>
      <c r="P162" s="122">
        <f t="shared" si="57"/>
        <v>12267.740320391504</v>
      </c>
      <c r="Q162" s="122">
        <f t="shared" si="57"/>
        <v>7434.5536152549557</v>
      </c>
      <c r="R162" s="122">
        <f t="shared" si="57"/>
        <v>6708.1668986273926</v>
      </c>
      <c r="S162" s="122">
        <f t="shared" si="57"/>
        <v>10379.128876341314</v>
      </c>
      <c r="T162" s="122">
        <f t="shared" si="57"/>
        <v>14663.405327721453</v>
      </c>
      <c r="U162" s="122">
        <f t="shared" si="57"/>
        <v>15178.451841760172</v>
      </c>
      <c r="V162" s="122">
        <f t="shared" si="57"/>
        <v>2821.7357345513606</v>
      </c>
      <c r="W162" s="122">
        <f t="shared" si="57"/>
        <v>17236.270090312635</v>
      </c>
      <c r="DA162" s="130" t="s">
        <v>2394</v>
      </c>
    </row>
    <row r="163" spans="1:105" ht="12" customHeight="1" x14ac:dyDescent="0.25">
      <c r="A163" s="97" t="s">
        <v>53</v>
      </c>
      <c r="B163" s="33">
        <v>7981.3915549119783</v>
      </c>
      <c r="C163" s="33">
        <v>9857.2559905721846</v>
      </c>
      <c r="D163" s="33">
        <v>10377.698618632801</v>
      </c>
      <c r="E163" s="33">
        <v>10483.875547239897</v>
      </c>
      <c r="F163" s="33">
        <v>11414.217896104505</v>
      </c>
      <c r="G163" s="33">
        <v>12342.554045028985</v>
      </c>
      <c r="H163" s="33">
        <v>11304.848914661199</v>
      </c>
      <c r="I163" s="33">
        <v>9594.0492960576976</v>
      </c>
      <c r="J163" s="33">
        <v>11488.686161108581</v>
      </c>
      <c r="K163" s="33">
        <v>11782.639580415496</v>
      </c>
      <c r="L163" s="33">
        <v>13891.349729886811</v>
      </c>
      <c r="M163" s="33">
        <v>12155.706340379666</v>
      </c>
      <c r="N163" s="33">
        <v>11793.551480833685</v>
      </c>
      <c r="O163" s="33">
        <v>11310.66121212966</v>
      </c>
      <c r="P163" s="33">
        <v>12267.740320391504</v>
      </c>
      <c r="Q163" s="33">
        <v>7434.5536152549557</v>
      </c>
      <c r="R163" s="33">
        <v>6708.1668986273926</v>
      </c>
      <c r="S163" s="33">
        <v>10379.128876341314</v>
      </c>
      <c r="T163" s="33">
        <v>14663.405327721453</v>
      </c>
      <c r="U163" s="33">
        <v>15178.451841760172</v>
      </c>
      <c r="V163" s="33">
        <v>2821.7357345513606</v>
      </c>
      <c r="W163" s="33">
        <v>17236.270090312635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322.73183985145852</v>
      </c>
      <c r="C164" s="122">
        <f t="shared" si="58"/>
        <v>292.65021484746399</v>
      </c>
      <c r="D164" s="122">
        <f t="shared" si="58"/>
        <v>271.14224425159733</v>
      </c>
      <c r="E164" s="122">
        <f t="shared" si="58"/>
        <v>565.77299551079022</v>
      </c>
      <c r="F164" s="122">
        <f t="shared" si="58"/>
        <v>211.76874071355184</v>
      </c>
      <c r="G164" s="122">
        <f t="shared" si="58"/>
        <v>236.90107373239022</v>
      </c>
      <c r="H164" s="122">
        <f t="shared" si="58"/>
        <v>293.22970490525984</v>
      </c>
      <c r="I164" s="122">
        <f t="shared" si="58"/>
        <v>326.2658250769511</v>
      </c>
      <c r="J164" s="122">
        <f t="shared" si="58"/>
        <v>345.64075968339927</v>
      </c>
      <c r="K164" s="122">
        <f t="shared" si="58"/>
        <v>347.27559684307164</v>
      </c>
      <c r="L164" s="122">
        <f t="shared" si="58"/>
        <v>443.16188411092389</v>
      </c>
      <c r="M164" s="122">
        <f t="shared" si="58"/>
        <v>623.61310584892249</v>
      </c>
      <c r="N164" s="122">
        <f t="shared" si="58"/>
        <v>682.07764476494458</v>
      </c>
      <c r="O164" s="122">
        <f t="shared" si="58"/>
        <v>563.88370960268253</v>
      </c>
      <c r="P164" s="122">
        <f t="shared" si="58"/>
        <v>512.71041980143684</v>
      </c>
      <c r="Q164" s="122">
        <f t="shared" si="58"/>
        <v>1059.3200981533589</v>
      </c>
      <c r="R164" s="122">
        <f t="shared" si="58"/>
        <v>812.77014628448808</v>
      </c>
      <c r="S164" s="122">
        <f t="shared" si="58"/>
        <v>816.1067465900154</v>
      </c>
      <c r="T164" s="122">
        <f t="shared" si="58"/>
        <v>647.30017375436614</v>
      </c>
      <c r="U164" s="122">
        <f t="shared" si="58"/>
        <v>551.56525489705143</v>
      </c>
      <c r="V164" s="122">
        <f t="shared" si="58"/>
        <v>522.24385203594898</v>
      </c>
      <c r="W164" s="122">
        <f t="shared" si="58"/>
        <v>613.10923940950477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322.73183985145852</v>
      </c>
      <c r="C165" s="98">
        <f>IF(RES_hhdet_fec!C165=0,0,RES_hhdet_fec!C165*1000*11630/RES_hhdet_num!C161)</f>
        <v>292.65021484746399</v>
      </c>
      <c r="D165" s="98">
        <f>IF(RES_hhdet_fec!D165=0,0,RES_hhdet_fec!D165*1000*11630/RES_hhdet_num!D161)</f>
        <v>271.14224425159733</v>
      </c>
      <c r="E165" s="98">
        <f>IF(RES_hhdet_fec!E165=0,0,RES_hhdet_fec!E165*1000*11630/RES_hhdet_num!E161)</f>
        <v>565.77299551079022</v>
      </c>
      <c r="F165" s="98">
        <f>IF(RES_hhdet_fec!F165=0,0,RES_hhdet_fec!F165*1000*11630/RES_hhdet_num!F161)</f>
        <v>211.76874071355184</v>
      </c>
      <c r="G165" s="98">
        <f>IF(RES_hhdet_fec!G165=0,0,RES_hhdet_fec!G165*1000*11630/RES_hhdet_num!G161)</f>
        <v>236.90107373239022</v>
      </c>
      <c r="H165" s="98">
        <f>IF(RES_hhdet_fec!H165=0,0,RES_hhdet_fec!H165*1000*11630/RES_hhdet_num!H161)</f>
        <v>293.22970490525984</v>
      </c>
      <c r="I165" s="98">
        <f>IF(RES_hhdet_fec!I165=0,0,RES_hhdet_fec!I165*1000*11630/RES_hhdet_num!I161)</f>
        <v>326.2658250769511</v>
      </c>
      <c r="J165" s="98">
        <f>IF(RES_hhdet_fec!J165=0,0,RES_hhdet_fec!J165*1000*11630/RES_hhdet_num!J161)</f>
        <v>345.64075968339927</v>
      </c>
      <c r="K165" s="98">
        <f>IF(RES_hhdet_fec!K165=0,0,RES_hhdet_fec!K165*1000*11630/RES_hhdet_num!K161)</f>
        <v>347.27559684307164</v>
      </c>
      <c r="L165" s="98">
        <f>IF(RES_hhdet_fec!L165=0,0,RES_hhdet_fec!L165*1000*11630/RES_hhdet_num!L161)</f>
        <v>443.16188411092389</v>
      </c>
      <c r="M165" s="98">
        <f>IF(RES_hhdet_fec!M165=0,0,RES_hhdet_fec!M165*1000*11630/RES_hhdet_num!M161)</f>
        <v>623.61310584892249</v>
      </c>
      <c r="N165" s="98">
        <f>IF(RES_hhdet_fec!N165=0,0,RES_hhdet_fec!N165*1000*11630/RES_hhdet_num!N161)</f>
        <v>682.07764476494458</v>
      </c>
      <c r="O165" s="98">
        <f>IF(RES_hhdet_fec!O165=0,0,RES_hhdet_fec!O165*1000*11630/RES_hhdet_num!O161)</f>
        <v>563.88370960268253</v>
      </c>
      <c r="P165" s="98">
        <f>IF(RES_hhdet_fec!P165=0,0,RES_hhdet_fec!P165*1000*11630/RES_hhdet_num!P161)</f>
        <v>512.71041980143684</v>
      </c>
      <c r="Q165" s="98">
        <f>IF(RES_hhdet_fec!Q165=0,0,RES_hhdet_fec!Q165*1000*11630/RES_hhdet_num!Q161)</f>
        <v>1059.3200981533589</v>
      </c>
      <c r="R165" s="98">
        <f>IF(RES_hhdet_fec!R165=0,0,RES_hhdet_fec!R165*1000*11630/RES_hhdet_num!R161)</f>
        <v>812.77014628448808</v>
      </c>
      <c r="S165" s="98">
        <f>IF(RES_hhdet_fec!S165=0,0,RES_hhdet_fec!S165*1000*11630/RES_hhdet_num!S161)</f>
        <v>816.1067465900154</v>
      </c>
      <c r="T165" s="98">
        <f>IF(RES_hhdet_fec!T165=0,0,RES_hhdet_fec!T165*1000*11630/RES_hhdet_num!T161)</f>
        <v>647.30017375436614</v>
      </c>
      <c r="U165" s="98">
        <f>IF(RES_hhdet_fec!U165=0,0,RES_hhdet_fec!U165*1000*11630/RES_hhdet_num!U161)</f>
        <v>551.56525489705143</v>
      </c>
      <c r="V165" s="98">
        <f>IF(RES_hhdet_fec!V165=0,0,RES_hhdet_fec!V165*1000*11630/RES_hhdet_num!V161)</f>
        <v>522.24385203594898</v>
      </c>
      <c r="W165" s="98">
        <f>IF(RES_hhdet_fec!W165=0,0,RES_hhdet_fec!W165*1000*11630/RES_hhdet_num!W161)</f>
        <v>613.10923940950477</v>
      </c>
      <c r="DA165" s="63" t="s">
        <v>2397</v>
      </c>
    </row>
    <row r="166" spans="1:105" ht="12" customHeight="1" x14ac:dyDescent="0.25">
      <c r="A166" s="121" t="s">
        <v>55</v>
      </c>
      <c r="B166" s="122">
        <v>1532.1271146162792</v>
      </c>
      <c r="C166" s="122">
        <v>1483.6379192818702</v>
      </c>
      <c r="D166" s="122">
        <v>1607.7341942156659</v>
      </c>
      <c r="E166" s="122">
        <v>1411.1304106281787</v>
      </c>
      <c r="F166" s="122">
        <v>1610.8393481201892</v>
      </c>
      <c r="G166" s="122">
        <v>1663.3647892878453</v>
      </c>
      <c r="H166" s="122">
        <v>1730.2423440795274</v>
      </c>
      <c r="I166" s="122">
        <v>1669.8930674789897</v>
      </c>
      <c r="J166" s="122">
        <v>1751.9473215370192</v>
      </c>
      <c r="K166" s="122">
        <v>1672.4395668742732</v>
      </c>
      <c r="L166" s="122">
        <v>1689.9741527345054</v>
      </c>
      <c r="M166" s="122">
        <v>1626.5492089330608</v>
      </c>
      <c r="N166" s="122">
        <v>1625.7705226719206</v>
      </c>
      <c r="O166" s="122">
        <v>1576.3385634524604</v>
      </c>
      <c r="P166" s="122">
        <v>1557.0300469825715</v>
      </c>
      <c r="Q166" s="122">
        <v>1574.5192422984592</v>
      </c>
      <c r="R166" s="122">
        <v>1587.4591544754023</v>
      </c>
      <c r="S166" s="122">
        <v>1584.6571532279293</v>
      </c>
      <c r="T166" s="122">
        <v>1535.8721579853484</v>
      </c>
      <c r="U166" s="122">
        <v>1538.2585375760559</v>
      </c>
      <c r="V166" s="122">
        <v>1496.3216276042513</v>
      </c>
      <c r="W166" s="122">
        <v>1612.3989662550111</v>
      </c>
      <c r="DA166" s="130" t="s">
        <v>2398</v>
      </c>
    </row>
    <row r="167" spans="1:105" ht="12" customHeight="1" x14ac:dyDescent="0.25">
      <c r="A167" s="97" t="s">
        <v>124</v>
      </c>
      <c r="B167" s="98">
        <v>1638.5518316107075</v>
      </c>
      <c r="C167" s="98">
        <v>1708.4000028000462</v>
      </c>
      <c r="D167" s="98">
        <v>1661.2374494155292</v>
      </c>
      <c r="E167" s="98">
        <v>1782.5490958164994</v>
      </c>
      <c r="F167" s="98">
        <v>1794.9403902670354</v>
      </c>
      <c r="G167" s="98">
        <v>1822.0693055461097</v>
      </c>
      <c r="H167" s="98">
        <v>1873.1584013045194</v>
      </c>
      <c r="I167" s="98">
        <v>1828.0040264973907</v>
      </c>
      <c r="J167" s="98">
        <v>2037.1994260791191</v>
      </c>
      <c r="K167" s="98">
        <v>2183.0346550284366</v>
      </c>
      <c r="L167" s="98">
        <v>2034.0724841758281</v>
      </c>
      <c r="M167" s="98">
        <v>1823.4760664177049</v>
      </c>
      <c r="N167" s="98">
        <v>1782.4137576346727</v>
      </c>
      <c r="O167" s="98">
        <v>1808.3736020054153</v>
      </c>
      <c r="P167" s="98">
        <v>1692.1570089917923</v>
      </c>
      <c r="Q167" s="98">
        <v>1722.2580735916388</v>
      </c>
      <c r="R167" s="98">
        <v>1787.4689895800491</v>
      </c>
      <c r="S167" s="98">
        <v>1715.0667136397115</v>
      </c>
      <c r="T167" s="98">
        <v>1551.5441068781561</v>
      </c>
      <c r="U167" s="98">
        <v>1599.6265435569476</v>
      </c>
      <c r="V167" s="98">
        <v>1529.2503077817789</v>
      </c>
      <c r="W167" s="98">
        <v>1585.3559744116371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1534.5088054759158</v>
      </c>
      <c r="C171" s="101">
        <v>1481.613593063815</v>
      </c>
      <c r="D171" s="101">
        <v>1614.144709360065</v>
      </c>
      <c r="E171" s="101">
        <v>1404.313094156973</v>
      </c>
      <c r="F171" s="101">
        <v>1614.2626213370215</v>
      </c>
      <c r="G171" s="101">
        <v>1669.4180846234649</v>
      </c>
      <c r="H171" s="101">
        <v>1738.7924781582878</v>
      </c>
      <c r="I171" s="101">
        <v>1681.2603024775644</v>
      </c>
      <c r="J171" s="101">
        <v>1761.9564361991161</v>
      </c>
      <c r="K171" s="101">
        <v>1675.1489120304389</v>
      </c>
      <c r="L171" s="101">
        <v>1703.9040553445438</v>
      </c>
      <c r="M171" s="101">
        <v>1649.2308067733002</v>
      </c>
      <c r="N171" s="101">
        <v>1655.0471160339582</v>
      </c>
      <c r="O171" s="101">
        <v>1606.818001020649</v>
      </c>
      <c r="P171" s="101">
        <v>1594.8946945473956</v>
      </c>
      <c r="Q171" s="101">
        <v>1613.6246294618124</v>
      </c>
      <c r="R171" s="101">
        <v>1628.7336510552786</v>
      </c>
      <c r="S171" s="101">
        <v>1633.142868359655</v>
      </c>
      <c r="T171" s="101">
        <v>1593.6754398714215</v>
      </c>
      <c r="U171" s="101">
        <v>1597.8860705362556</v>
      </c>
      <c r="V171" s="101">
        <v>1550.1498435459789</v>
      </c>
      <c r="W171" s="101">
        <v>1667.0795911071375</v>
      </c>
      <c r="DA171" s="131" t="s">
        <v>2403</v>
      </c>
    </row>
    <row r="172" spans="1:105" ht="12" customHeight="1" x14ac:dyDescent="0.25">
      <c r="A172" s="107" t="s">
        <v>121</v>
      </c>
      <c r="B172" s="104">
        <v>1100.4622481638621</v>
      </c>
      <c r="C172" s="104">
        <v>1054.5894454211923</v>
      </c>
      <c r="D172" s="104">
        <v>1162.7540251769742</v>
      </c>
      <c r="E172" s="104">
        <v>989.28451870596473</v>
      </c>
      <c r="F172" s="104">
        <v>1163.6811312534523</v>
      </c>
      <c r="G172" s="104">
        <v>1209.220781032591</v>
      </c>
      <c r="H172" s="104">
        <v>1268.4677945635926</v>
      </c>
      <c r="I172" s="104">
        <v>1226.2777343576238</v>
      </c>
      <c r="J172" s="104">
        <v>1288.7791948359586</v>
      </c>
      <c r="K172" s="104">
        <v>1216.1243641437743</v>
      </c>
      <c r="L172" s="104">
        <v>1240.9002005437524</v>
      </c>
      <c r="M172" s="104">
        <v>1210.9900229645291</v>
      </c>
      <c r="N172" s="104">
        <v>1217.2144842625999</v>
      </c>
      <c r="O172" s="104">
        <v>1179.2951000312769</v>
      </c>
      <c r="P172" s="104">
        <v>1180.7423707996395</v>
      </c>
      <c r="Q172" s="104">
        <v>1212.1742041031175</v>
      </c>
      <c r="R172" s="104">
        <v>1227.3030272272983</v>
      </c>
      <c r="S172" s="104">
        <v>1242.5370211357015</v>
      </c>
      <c r="T172" s="104">
        <v>1241.8645515221488</v>
      </c>
      <c r="U172" s="104">
        <v>1262.7167700963821</v>
      </c>
      <c r="V172" s="104">
        <v>1233.692291823083</v>
      </c>
      <c r="W172" s="104">
        <v>1354.2938419015857</v>
      </c>
      <c r="DA172" s="132" t="s">
        <v>2404</v>
      </c>
    </row>
    <row r="173" spans="1:105" ht="12" customHeight="1" x14ac:dyDescent="0.25">
      <c r="A173" s="108" t="s">
        <v>53</v>
      </c>
      <c r="B173" s="98">
        <v>464.06553971899967</v>
      </c>
      <c r="C173" s="98">
        <v>422.71585608076407</v>
      </c>
      <c r="D173" s="98">
        <v>486.56578501985621</v>
      </c>
      <c r="E173" s="98">
        <v>359.48119133623402</v>
      </c>
      <c r="F173" s="98">
        <v>466.8967694460834</v>
      </c>
      <c r="G173" s="98">
        <v>482.07674065657653</v>
      </c>
      <c r="H173" s="98">
        <v>506.44421226172909</v>
      </c>
      <c r="I173" s="98">
        <v>480.91770418292771</v>
      </c>
      <c r="J173" s="98">
        <v>510.87198185205744</v>
      </c>
      <c r="K173" s="98">
        <v>456.03304001778542</v>
      </c>
      <c r="L173" s="98">
        <v>468.16254738704748</v>
      </c>
      <c r="M173" s="98">
        <v>474.45773868234824</v>
      </c>
      <c r="N173" s="98">
        <v>473.03168534522155</v>
      </c>
      <c r="O173" s="98">
        <v>442.09167994715466</v>
      </c>
      <c r="P173" s="98">
        <v>456.02548297514255</v>
      </c>
      <c r="Q173" s="98">
        <v>498.03140122045909</v>
      </c>
      <c r="R173" s="98">
        <v>482.60843621304798</v>
      </c>
      <c r="S173" s="98">
        <v>469.1633400576012</v>
      </c>
      <c r="T173" s="98">
        <v>467.25840217020254</v>
      </c>
      <c r="U173" s="98">
        <v>474.12102399192412</v>
      </c>
      <c r="V173" s="98">
        <v>406.18818184358736</v>
      </c>
      <c r="W173" s="98">
        <v>493.88519982039992</v>
      </c>
      <c r="DA173" s="63" t="s">
        <v>2405</v>
      </c>
    </row>
    <row r="174" spans="1:105" ht="12" customHeight="1" x14ac:dyDescent="0.25">
      <c r="A174" s="115" t="s">
        <v>52</v>
      </c>
      <c r="B174" s="33">
        <v>636.39670844486227</v>
      </c>
      <c r="C174" s="33">
        <v>631.87358934042823</v>
      </c>
      <c r="D174" s="33">
        <v>676.188240157118</v>
      </c>
      <c r="E174" s="33">
        <v>629.80332736973082</v>
      </c>
      <c r="F174" s="33">
        <v>696.78436180736912</v>
      </c>
      <c r="G174" s="33">
        <v>727.14404037601457</v>
      </c>
      <c r="H174" s="33">
        <v>762.0235823018636</v>
      </c>
      <c r="I174" s="33">
        <v>745.36003017469602</v>
      </c>
      <c r="J174" s="33">
        <v>777.90721298390122</v>
      </c>
      <c r="K174" s="33">
        <v>760.09132412598876</v>
      </c>
      <c r="L174" s="33">
        <v>772.73765315670494</v>
      </c>
      <c r="M174" s="33">
        <v>736.53228428218085</v>
      </c>
      <c r="N174" s="33">
        <v>744.18279891737825</v>
      </c>
      <c r="O174" s="33">
        <v>737.20342008412229</v>
      </c>
      <c r="P174" s="33">
        <v>724.71688782449678</v>
      </c>
      <c r="Q174" s="33">
        <v>714.14280288265843</v>
      </c>
      <c r="R174" s="33">
        <v>744.69459101425025</v>
      </c>
      <c r="S174" s="33">
        <v>773.37368107810016</v>
      </c>
      <c r="T174" s="33">
        <v>774.6061493519461</v>
      </c>
      <c r="U174" s="33">
        <v>788.59574610445804</v>
      </c>
      <c r="V174" s="33">
        <v>827.50410997949575</v>
      </c>
      <c r="W174" s="33">
        <v>860.4086420811858</v>
      </c>
      <c r="DA174" s="60" t="s">
        <v>2406</v>
      </c>
    </row>
    <row r="175" spans="1:105" ht="12" customHeight="1" x14ac:dyDescent="0.25">
      <c r="A175" s="121" t="s">
        <v>54</v>
      </c>
      <c r="B175" s="122">
        <v>1299.6093325386121</v>
      </c>
      <c r="C175" s="122">
        <v>1262.8592691846402</v>
      </c>
      <c r="D175" s="122">
        <v>1376.9571717755261</v>
      </c>
      <c r="E175" s="122">
        <v>1253.4542786020129</v>
      </c>
      <c r="F175" s="122">
        <v>1370.6502025056168</v>
      </c>
      <c r="G175" s="122">
        <v>1412.8961225014152</v>
      </c>
      <c r="H175" s="122">
        <v>1458.6246337433745</v>
      </c>
      <c r="I175" s="122">
        <v>1393.3198039381925</v>
      </c>
      <c r="J175" s="122">
        <v>1488.6289020436541</v>
      </c>
      <c r="K175" s="122">
        <v>1461.6550249926295</v>
      </c>
      <c r="L175" s="122">
        <v>1401.3088261594755</v>
      </c>
      <c r="M175" s="122">
        <v>1304.8645927580569</v>
      </c>
      <c r="N175" s="122">
        <v>1255.7184894832076</v>
      </c>
      <c r="O175" s="122">
        <v>1214.6903635077249</v>
      </c>
      <c r="P175" s="122">
        <v>1142.07876943511</v>
      </c>
      <c r="Q175" s="122">
        <v>1149.0544453178625</v>
      </c>
      <c r="R175" s="122">
        <v>1169.8267816529387</v>
      </c>
      <c r="S175" s="122">
        <v>1137.458276029362</v>
      </c>
      <c r="T175" s="122">
        <v>1077.2915335739854</v>
      </c>
      <c r="U175" s="122">
        <v>1084.1431961746061</v>
      </c>
      <c r="V175" s="122">
        <v>1031.1558707654956</v>
      </c>
      <c r="W175" s="122">
        <v>1088.2156818026435</v>
      </c>
      <c r="DA175" s="130" t="s">
        <v>2407</v>
      </c>
    </row>
    <row r="176" spans="1:105" ht="12" customHeight="1" x14ac:dyDescent="0.25">
      <c r="A176" s="97" t="s">
        <v>50</v>
      </c>
      <c r="B176" s="98">
        <v>1388.1256181628548</v>
      </c>
      <c r="C176" s="98">
        <v>1634.4409591235062</v>
      </c>
      <c r="D176" s="98">
        <v>1427.7566002414305</v>
      </c>
      <c r="E176" s="98">
        <v>1686.1647314471991</v>
      </c>
      <c r="F176" s="98">
        <v>1575.7558196295338</v>
      </c>
      <c r="G176" s="98">
        <v>1595.5627812997398</v>
      </c>
      <c r="H176" s="98">
        <v>1568.064246970343</v>
      </c>
      <c r="I176" s="98">
        <v>1637.637129416262</v>
      </c>
      <c r="J176" s="98">
        <v>1606.4264755663185</v>
      </c>
      <c r="K176" s="98">
        <v>1847.8043439348355</v>
      </c>
      <c r="L176" s="98">
        <v>1665.9983147671746</v>
      </c>
      <c r="M176" s="98">
        <v>1481.9184096831179</v>
      </c>
      <c r="N176" s="98">
        <v>1408.1231433675782</v>
      </c>
      <c r="O176" s="98">
        <v>1393.6642451727621</v>
      </c>
      <c r="P176" s="98">
        <v>1282.5061016078187</v>
      </c>
      <c r="Q176" s="98">
        <v>1298.8227438070064</v>
      </c>
      <c r="R176" s="98">
        <v>1369.3894288176975</v>
      </c>
      <c r="S176" s="98">
        <v>1341.8183447675058</v>
      </c>
      <c r="T176" s="98">
        <v>1266.7205144151419</v>
      </c>
      <c r="U176" s="98">
        <v>1323.5202066869924</v>
      </c>
      <c r="V176" s="98">
        <v>1278.5794576071612</v>
      </c>
      <c r="W176" s="98">
        <v>1327.7751576228463</v>
      </c>
      <c r="DA176" s="63" t="s">
        <v>2408</v>
      </c>
    </row>
    <row r="177" spans="1:105" ht="12" customHeight="1" x14ac:dyDescent="0.25">
      <c r="A177" s="109" t="s">
        <v>120</v>
      </c>
      <c r="B177" s="33">
        <v>1264.6375163606133</v>
      </c>
      <c r="C177" s="33">
        <v>1094.7300473121215</v>
      </c>
      <c r="D177" s="33">
        <v>1351.515609809243</v>
      </c>
      <c r="E177" s="33">
        <v>1011.9736029547074</v>
      </c>
      <c r="F177" s="33">
        <v>1249.6155179430248</v>
      </c>
      <c r="G177" s="33">
        <v>1301.7099585048659</v>
      </c>
      <c r="H177" s="33">
        <v>1387.8315785092682</v>
      </c>
      <c r="I177" s="33">
        <v>1224.5959938961792</v>
      </c>
      <c r="J177" s="33">
        <v>1398.165017221268</v>
      </c>
      <c r="K177" s="33">
        <v>1150.8758808328848</v>
      </c>
      <c r="L177" s="33">
        <v>1180.3843475656179</v>
      </c>
      <c r="M177" s="33">
        <v>1152.7654761018534</v>
      </c>
      <c r="N177" s="33">
        <v>1122.718736895491</v>
      </c>
      <c r="O177" s="33">
        <v>1054.2513633675944</v>
      </c>
      <c r="P177" s="33">
        <v>1019.691473218855</v>
      </c>
      <c r="Q177" s="33">
        <v>1024.0289740215101</v>
      </c>
      <c r="R177" s="33">
        <v>1023.7582171235584</v>
      </c>
      <c r="S177" s="33">
        <v>1007.6561837949442</v>
      </c>
      <c r="T177" s="33">
        <v>971.08267163872779</v>
      </c>
      <c r="U177" s="33">
        <v>955.04151708780387</v>
      </c>
      <c r="V177" s="33">
        <v>913.06495288437793</v>
      </c>
      <c r="W177" s="33">
        <v>979.9339309593031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9447.9419618558259</v>
      </c>
      <c r="C3" s="117">
        <f t="shared" si="0"/>
        <v>6000.8951370865625</v>
      </c>
      <c r="D3" s="117">
        <f t="shared" si="0"/>
        <v>8274.7872879572133</v>
      </c>
      <c r="E3" s="117">
        <f t="shared" si="0"/>
        <v>10442.050030299919</v>
      </c>
      <c r="F3" s="117">
        <f t="shared" si="0"/>
        <v>8213.7094268775199</v>
      </c>
      <c r="G3" s="117">
        <f t="shared" si="0"/>
        <v>11464.023249063081</v>
      </c>
      <c r="H3" s="117">
        <f t="shared" si="0"/>
        <v>10487.909127133671</v>
      </c>
      <c r="I3" s="117">
        <f t="shared" si="0"/>
        <v>7412.6308333443512</v>
      </c>
      <c r="J3" s="117">
        <f t="shared" si="0"/>
        <v>8399.7020620689782</v>
      </c>
      <c r="K3" s="117">
        <f t="shared" si="0"/>
        <v>7402.1749193276301</v>
      </c>
      <c r="L3" s="117">
        <f t="shared" si="0"/>
        <v>13238.049585496501</v>
      </c>
      <c r="M3" s="117">
        <f t="shared" si="0"/>
        <v>10647.265686277238</v>
      </c>
      <c r="N3" s="117">
        <f t="shared" si="0"/>
        <v>9709.8883657168608</v>
      </c>
      <c r="O3" s="117">
        <f t="shared" si="0"/>
        <v>12815.456457321823</v>
      </c>
      <c r="P3" s="117">
        <f t="shared" si="0"/>
        <v>9893.7433827750992</v>
      </c>
      <c r="Q3" s="117">
        <f t="shared" si="0"/>
        <v>10160.37483706758</v>
      </c>
      <c r="R3" s="117">
        <f t="shared" ref="R3:V3" si="1">R4+R7+R9+R19</f>
        <v>10407.588504002108</v>
      </c>
      <c r="S3" s="117">
        <f t="shared" si="1"/>
        <v>12596.217453357232</v>
      </c>
      <c r="T3" s="117">
        <f t="shared" si="1"/>
        <v>10421.694112878091</v>
      </c>
      <c r="U3" s="117">
        <f t="shared" si="1"/>
        <v>11600.783492393162</v>
      </c>
      <c r="V3" s="117">
        <f t="shared" si="1"/>
        <v>11463.982552150113</v>
      </c>
      <c r="W3" s="117">
        <f t="shared" ref="W3" si="2">W4+W7+W9+W19</f>
        <v>10833.608359541922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7485.888810279168</v>
      </c>
      <c r="C4" s="122">
        <f t="shared" si="3"/>
        <v>4234.0630047311506</v>
      </c>
      <c r="D4" s="122">
        <f t="shared" si="3"/>
        <v>6275.8520883339397</v>
      </c>
      <c r="E4" s="122">
        <f t="shared" si="3"/>
        <v>8419.3681843000468</v>
      </c>
      <c r="F4" s="122">
        <f t="shared" si="3"/>
        <v>6210.7802710014721</v>
      </c>
      <c r="G4" s="122">
        <f t="shared" si="3"/>
        <v>9241.0076738183434</v>
      </c>
      <c r="H4" s="122">
        <f t="shared" si="3"/>
        <v>8080.9094010396193</v>
      </c>
      <c r="I4" s="122">
        <f t="shared" si="3"/>
        <v>5138.7965921590576</v>
      </c>
      <c r="J4" s="122">
        <f t="shared" si="3"/>
        <v>6009.5120467565193</v>
      </c>
      <c r="K4" s="122">
        <f t="shared" si="3"/>
        <v>5170.2058346971744</v>
      </c>
      <c r="L4" s="122">
        <f t="shared" si="3"/>
        <v>10763.766026084049</v>
      </c>
      <c r="M4" s="122">
        <f t="shared" si="3"/>
        <v>8061.0778815352842</v>
      </c>
      <c r="N4" s="122">
        <f t="shared" si="3"/>
        <v>7027.0918376871568</v>
      </c>
      <c r="O4" s="122">
        <f t="shared" si="3"/>
        <v>10258.847606474992</v>
      </c>
      <c r="P4" s="122">
        <f t="shared" si="3"/>
        <v>7462.6347400465074</v>
      </c>
      <c r="Q4" s="122">
        <f t="shared" si="3"/>
        <v>7359.9721013098533</v>
      </c>
      <c r="R4" s="122">
        <f t="shared" ref="R4:V4" si="4">SUM(R5:R6)</f>
        <v>7720.5128520292537</v>
      </c>
      <c r="S4" s="122">
        <f t="shared" si="4"/>
        <v>9591.9985726234718</v>
      </c>
      <c r="T4" s="122">
        <f t="shared" si="4"/>
        <v>7365.9647964685064</v>
      </c>
      <c r="U4" s="122">
        <f t="shared" si="4"/>
        <v>8753.3210760082275</v>
      </c>
      <c r="V4" s="122">
        <f t="shared" si="4"/>
        <v>8663.8740517354454</v>
      </c>
      <c r="W4" s="122">
        <f t="shared" ref="W4" si="5">SUM(W5:W6)</f>
        <v>7914.1881763407991</v>
      </c>
      <c r="DA4" s="130" t="s">
        <v>2412</v>
      </c>
    </row>
    <row r="5" spans="1:105" ht="12" customHeight="1" x14ac:dyDescent="0.25">
      <c r="A5" s="97" t="s">
        <v>51</v>
      </c>
      <c r="B5" s="98">
        <v>7413.8096764091288</v>
      </c>
      <c r="C5" s="98">
        <v>4193.6146243786743</v>
      </c>
      <c r="D5" s="98">
        <v>6215.8295682722628</v>
      </c>
      <c r="E5" s="98">
        <v>8343.5212468402278</v>
      </c>
      <c r="F5" s="98">
        <v>6152.4242516908598</v>
      </c>
      <c r="G5" s="98">
        <v>9156.0889476699358</v>
      </c>
      <c r="H5" s="98">
        <v>8009.4311089715484</v>
      </c>
      <c r="I5" s="98">
        <v>5094.9399983744652</v>
      </c>
      <c r="J5" s="98">
        <v>5958.8397015002411</v>
      </c>
      <c r="K5" s="98">
        <v>5127.0726477701137</v>
      </c>
      <c r="L5" s="98">
        <v>10677.342396912802</v>
      </c>
      <c r="M5" s="98">
        <v>7997.0993015079866</v>
      </c>
      <c r="N5" s="98">
        <v>6972.1300757282561</v>
      </c>
      <c r="O5" s="98">
        <v>10179.624754629391</v>
      </c>
      <c r="P5" s="98">
        <v>7405.342983263452</v>
      </c>
      <c r="Q5" s="98">
        <v>7303.5616474116887</v>
      </c>
      <c r="R5" s="98">
        <v>7660.9086010845931</v>
      </c>
      <c r="S5" s="98">
        <v>9518.9186912235691</v>
      </c>
      <c r="T5" s="98">
        <v>7310.0240771415974</v>
      </c>
      <c r="U5" s="98">
        <v>8686.537348224776</v>
      </c>
      <c r="V5" s="98">
        <v>8597.8066167097204</v>
      </c>
      <c r="W5" s="98">
        <v>7853.9600298042524</v>
      </c>
      <c r="DA5" s="63" t="s">
        <v>2413</v>
      </c>
    </row>
    <row r="6" spans="1:105" ht="12" customHeight="1" x14ac:dyDescent="0.25">
      <c r="A6" s="97" t="s">
        <v>53</v>
      </c>
      <c r="B6" s="98">
        <v>72.079133870039257</v>
      </c>
      <c r="C6" s="98">
        <v>40.448380352476207</v>
      </c>
      <c r="D6" s="98">
        <v>60.022520061676687</v>
      </c>
      <c r="E6" s="98">
        <v>75.846937459818548</v>
      </c>
      <c r="F6" s="98">
        <v>58.356019310612595</v>
      </c>
      <c r="G6" s="98">
        <v>84.918726148407401</v>
      </c>
      <c r="H6" s="98">
        <v>71.47829206807117</v>
      </c>
      <c r="I6" s="98">
        <v>43.856593784592484</v>
      </c>
      <c r="J6" s="98">
        <v>50.672345256278369</v>
      </c>
      <c r="K6" s="98">
        <v>43.133186927060365</v>
      </c>
      <c r="L6" s="98">
        <v>86.423629171248308</v>
      </c>
      <c r="M6" s="98">
        <v>63.978580027297731</v>
      </c>
      <c r="N6" s="98">
        <v>54.961761958900638</v>
      </c>
      <c r="O6" s="98">
        <v>79.222851845600573</v>
      </c>
      <c r="P6" s="98">
        <v>57.291756783055298</v>
      </c>
      <c r="Q6" s="98">
        <v>56.41045389816432</v>
      </c>
      <c r="R6" s="98">
        <v>59.604250944660699</v>
      </c>
      <c r="S6" s="98">
        <v>73.079881399902888</v>
      </c>
      <c r="T6" s="98">
        <v>55.940719326909161</v>
      </c>
      <c r="U6" s="98">
        <v>66.783727783452107</v>
      </c>
      <c r="V6" s="98">
        <v>66.067435025725359</v>
      </c>
      <c r="W6" s="98">
        <v>60.228146536546959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111.76198639273767</v>
      </c>
      <c r="C7" s="122">
        <f t="shared" si="6"/>
        <v>112.97572275585595</v>
      </c>
      <c r="D7" s="122">
        <f t="shared" si="6"/>
        <v>115.59986817219684</v>
      </c>
      <c r="E7" s="122">
        <f t="shared" si="6"/>
        <v>270.8265168340846</v>
      </c>
      <c r="F7" s="122">
        <f t="shared" si="6"/>
        <v>132.00188274029216</v>
      </c>
      <c r="G7" s="122">
        <f t="shared" si="6"/>
        <v>183.53554566344741</v>
      </c>
      <c r="H7" s="122">
        <f t="shared" si="6"/>
        <v>314.00768355759021</v>
      </c>
      <c r="I7" s="122">
        <f t="shared" si="6"/>
        <v>387.55749286376772</v>
      </c>
      <c r="J7" s="122">
        <f t="shared" si="6"/>
        <v>381.78401948756294</v>
      </c>
      <c r="K7" s="122">
        <f t="shared" si="6"/>
        <v>362.23438821740154</v>
      </c>
      <c r="L7" s="122">
        <f t="shared" si="6"/>
        <v>428.96424166745675</v>
      </c>
      <c r="M7" s="122">
        <f t="shared" si="6"/>
        <v>644.9623872917997</v>
      </c>
      <c r="N7" s="122">
        <f t="shared" si="6"/>
        <v>735.42739459066354</v>
      </c>
      <c r="O7" s="122">
        <f t="shared" si="6"/>
        <v>622.44129339721746</v>
      </c>
      <c r="P7" s="122">
        <f t="shared" si="6"/>
        <v>579.57113103662493</v>
      </c>
      <c r="Q7" s="122">
        <f t="shared" si="6"/>
        <v>1014.9339033180366</v>
      </c>
      <c r="R7" s="122">
        <f t="shared" si="6"/>
        <v>920.3595899686967</v>
      </c>
      <c r="S7" s="122">
        <f t="shared" si="6"/>
        <v>1088.8721413999319</v>
      </c>
      <c r="T7" s="122">
        <f t="shared" si="6"/>
        <v>1139.6229213771953</v>
      </c>
      <c r="U7" s="122">
        <f t="shared" si="6"/>
        <v>976.66120625936401</v>
      </c>
      <c r="V7" s="122">
        <f t="shared" si="6"/>
        <v>889.46888191111202</v>
      </c>
      <c r="W7" s="122">
        <f t="shared" si="6"/>
        <v>890.48918086565482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111.76198639273767</v>
      </c>
      <c r="C8" s="98">
        <f>IF(RES_hhdet_tes!C8=0,0,RES_hhdet_tes!C8*1000*11630/RES_hhdet_num!C3)</f>
        <v>112.97572275585595</v>
      </c>
      <c r="D8" s="98">
        <f>IF(RES_hhdet_tes!D8=0,0,RES_hhdet_tes!D8*1000*11630/RES_hhdet_num!D3)</f>
        <v>115.59986817219684</v>
      </c>
      <c r="E8" s="98">
        <f>IF(RES_hhdet_tes!E8=0,0,RES_hhdet_tes!E8*1000*11630/RES_hhdet_num!E3)</f>
        <v>270.8265168340846</v>
      </c>
      <c r="F8" s="98">
        <f>IF(RES_hhdet_tes!F8=0,0,RES_hhdet_tes!F8*1000*11630/RES_hhdet_num!F3)</f>
        <v>132.00188274029216</v>
      </c>
      <c r="G8" s="98">
        <f>IF(RES_hhdet_tes!G8=0,0,RES_hhdet_tes!G8*1000*11630/RES_hhdet_num!G3)</f>
        <v>183.53554566344741</v>
      </c>
      <c r="H8" s="98">
        <f>IF(RES_hhdet_tes!H8=0,0,RES_hhdet_tes!H8*1000*11630/RES_hhdet_num!H3)</f>
        <v>314.00768355759021</v>
      </c>
      <c r="I8" s="98">
        <f>IF(RES_hhdet_tes!I8=0,0,RES_hhdet_tes!I8*1000*11630/RES_hhdet_num!I3)</f>
        <v>387.55749286376772</v>
      </c>
      <c r="J8" s="98">
        <f>IF(RES_hhdet_tes!J8=0,0,RES_hhdet_tes!J8*1000*11630/RES_hhdet_num!J3)</f>
        <v>381.78401948756294</v>
      </c>
      <c r="K8" s="98">
        <f>IF(RES_hhdet_tes!K8=0,0,RES_hhdet_tes!K8*1000*11630/RES_hhdet_num!K3)</f>
        <v>362.23438821740154</v>
      </c>
      <c r="L8" s="98">
        <f>IF(RES_hhdet_tes!L8=0,0,RES_hhdet_tes!L8*1000*11630/RES_hhdet_num!L3)</f>
        <v>428.96424166745675</v>
      </c>
      <c r="M8" s="98">
        <f>IF(RES_hhdet_tes!M8=0,0,RES_hhdet_tes!M8*1000*11630/RES_hhdet_num!M3)</f>
        <v>644.9623872917997</v>
      </c>
      <c r="N8" s="98">
        <f>IF(RES_hhdet_tes!N8=0,0,RES_hhdet_tes!N8*1000*11630/RES_hhdet_num!N3)</f>
        <v>735.42739459066354</v>
      </c>
      <c r="O8" s="98">
        <f>IF(RES_hhdet_tes!O8=0,0,RES_hhdet_tes!O8*1000*11630/RES_hhdet_num!O3)</f>
        <v>622.44129339721746</v>
      </c>
      <c r="P8" s="98">
        <f>IF(RES_hhdet_tes!P8=0,0,RES_hhdet_tes!P8*1000*11630/RES_hhdet_num!P3)</f>
        <v>579.57113103662493</v>
      </c>
      <c r="Q8" s="98">
        <f>IF(RES_hhdet_tes!Q8=0,0,RES_hhdet_tes!Q8*1000*11630/RES_hhdet_num!Q3)</f>
        <v>1014.9339033180366</v>
      </c>
      <c r="R8" s="98">
        <f>IF(RES_hhdet_tes!R8=0,0,RES_hhdet_tes!R8*1000*11630/RES_hhdet_num!R3)</f>
        <v>920.3595899686967</v>
      </c>
      <c r="S8" s="98">
        <f>IF(RES_hhdet_tes!S8=0,0,RES_hhdet_tes!S8*1000*11630/RES_hhdet_num!S3)</f>
        <v>1088.8721413999319</v>
      </c>
      <c r="T8" s="98">
        <f>IF(RES_hhdet_tes!T8=0,0,RES_hhdet_tes!T8*1000*11630/RES_hhdet_num!T3)</f>
        <v>1139.6229213771953</v>
      </c>
      <c r="U8" s="98">
        <f>IF(RES_hhdet_tes!U8=0,0,RES_hhdet_tes!U8*1000*11630/RES_hhdet_num!U3)</f>
        <v>976.66120625936401</v>
      </c>
      <c r="V8" s="98">
        <f>IF(RES_hhdet_tes!V8=0,0,RES_hhdet_tes!V8*1000*11630/RES_hhdet_num!V3)</f>
        <v>889.46888191111202</v>
      </c>
      <c r="W8" s="98">
        <f>IF(RES_hhdet_tes!W8=0,0,RES_hhdet_tes!W8*1000*11630/RES_hhdet_num!W3)</f>
        <v>890.48918086565482</v>
      </c>
      <c r="DA8" s="63" t="s">
        <v>2416</v>
      </c>
    </row>
    <row r="9" spans="1:105" ht="12" customHeight="1" x14ac:dyDescent="0.25">
      <c r="A9" s="121" t="s">
        <v>55</v>
      </c>
      <c r="B9" s="122">
        <v>953.68911673517857</v>
      </c>
      <c r="C9" s="122">
        <v>801.78353258061213</v>
      </c>
      <c r="D9" s="122">
        <v>935.97415283301018</v>
      </c>
      <c r="E9" s="122">
        <v>917.22836305245096</v>
      </c>
      <c r="F9" s="122">
        <v>941.31081105923238</v>
      </c>
      <c r="G9" s="122">
        <v>1077.6325802976755</v>
      </c>
      <c r="H9" s="122">
        <v>1094.6934677351626</v>
      </c>
      <c r="I9" s="122">
        <v>944.05049197769927</v>
      </c>
      <c r="J9" s="122">
        <v>993.90564545125187</v>
      </c>
      <c r="K9" s="122">
        <v>907.5136639033185</v>
      </c>
      <c r="L9" s="122">
        <v>1111.0257285677674</v>
      </c>
      <c r="M9" s="122">
        <v>1063.9027462187519</v>
      </c>
      <c r="N9" s="122">
        <v>1099.5630078114534</v>
      </c>
      <c r="O9" s="122">
        <v>1120.0341684021903</v>
      </c>
      <c r="P9" s="122">
        <v>1077.2551279074926</v>
      </c>
      <c r="Q9" s="122">
        <v>1003.6305448553657</v>
      </c>
      <c r="R9" s="122">
        <v>965.58167511484896</v>
      </c>
      <c r="S9" s="122">
        <v>1121.7929551198979</v>
      </c>
      <c r="T9" s="122">
        <v>1144.4511586044814</v>
      </c>
      <c r="U9" s="122">
        <v>1086.3508812993914</v>
      </c>
      <c r="V9" s="122">
        <v>1144.8184542444592</v>
      </c>
      <c r="W9" s="122">
        <v>1207.2595965864618</v>
      </c>
      <c r="DA9" s="130" t="s">
        <v>2417</v>
      </c>
    </row>
    <row r="10" spans="1:105" ht="12" customHeight="1" x14ac:dyDescent="0.25">
      <c r="A10" s="97" t="s">
        <v>143</v>
      </c>
      <c r="B10" s="98">
        <v>1074.8465973986986</v>
      </c>
      <c r="C10" s="98">
        <v>561.61338462698882</v>
      </c>
      <c r="D10" s="98">
        <v>847.8535165346575</v>
      </c>
      <c r="E10" s="98">
        <v>1105.2637223931367</v>
      </c>
      <c r="F10" s="98">
        <v>821.40429665875604</v>
      </c>
      <c r="G10" s="98">
        <v>1248.9049256229757</v>
      </c>
      <c r="H10" s="98">
        <v>1154.7401238179627</v>
      </c>
      <c r="I10" s="98">
        <v>701.37508528636511</v>
      </c>
      <c r="J10" s="98">
        <v>757.260041387348</v>
      </c>
      <c r="K10" s="98">
        <v>616.72651430777034</v>
      </c>
      <c r="L10" s="98">
        <v>1188.3354058546363</v>
      </c>
      <c r="M10" s="98">
        <v>1118.1480990760922</v>
      </c>
      <c r="N10" s="98">
        <v>1202.1382132882545</v>
      </c>
      <c r="O10" s="98">
        <v>1292.608996741383</v>
      </c>
      <c r="P10" s="98">
        <v>1182.0783859008654</v>
      </c>
      <c r="Q10" s="98">
        <v>961.76393354487232</v>
      </c>
      <c r="R10" s="98">
        <v>792.6646575257671</v>
      </c>
      <c r="S10" s="98">
        <v>1198.4066176476529</v>
      </c>
      <c r="T10" s="98">
        <v>1234.4644618491279</v>
      </c>
      <c r="U10" s="98">
        <v>989.14429482939499</v>
      </c>
      <c r="V10" s="98">
        <v>1171.6163011508545</v>
      </c>
      <c r="W10" s="98">
        <v>1144.1487571999692</v>
      </c>
      <c r="DA10" s="63" t="s">
        <v>2418</v>
      </c>
    </row>
    <row r="11" spans="1:105" ht="12" customHeight="1" x14ac:dyDescent="0.25">
      <c r="A11" s="97" t="s">
        <v>124</v>
      </c>
      <c r="B11" s="98">
        <v>869.51837097504881</v>
      </c>
      <c r="C11" s="98">
        <v>911.95850642317714</v>
      </c>
      <c r="D11" s="98">
        <v>892.61394808125408</v>
      </c>
      <c r="E11" s="98">
        <v>963.78454143844783</v>
      </c>
      <c r="F11" s="98">
        <v>977.41590481439187</v>
      </c>
      <c r="G11" s="98">
        <v>999.10840705123223</v>
      </c>
      <c r="H11" s="98">
        <v>1036.3212018968441</v>
      </c>
      <c r="I11" s="98">
        <v>1016.9899796311622</v>
      </c>
      <c r="J11" s="98">
        <v>1137.7831221389361</v>
      </c>
      <c r="K11" s="98">
        <v>1225.9999543234062</v>
      </c>
      <c r="L11" s="98">
        <v>1147.1745870613108</v>
      </c>
      <c r="M11" s="98">
        <v>1031.7164287885287</v>
      </c>
      <c r="N11" s="98">
        <v>1012.7346158153206</v>
      </c>
      <c r="O11" s="98">
        <v>1033.5909875838306</v>
      </c>
      <c r="P11" s="98">
        <v>975.12986663675008</v>
      </c>
      <c r="Q11" s="98">
        <v>1006.8145692503568</v>
      </c>
      <c r="R11" s="98">
        <v>1084.7161762866681</v>
      </c>
      <c r="S11" s="98">
        <v>1092.7912990730676</v>
      </c>
      <c r="T11" s="98">
        <v>1069.3304314084473</v>
      </c>
      <c r="U11" s="98">
        <v>1149.9401258808105</v>
      </c>
      <c r="V11" s="98">
        <v>1137.5301374659896</v>
      </c>
      <c r="W11" s="98">
        <v>1209.4699924611434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912.29155633390974</v>
      </c>
      <c r="C15" s="101">
        <v>885.39753313908841</v>
      </c>
      <c r="D15" s="101">
        <v>970.1491049622133</v>
      </c>
      <c r="E15" s="101">
        <v>848.76990771353542</v>
      </c>
      <c r="F15" s="101">
        <v>982.87565014375991</v>
      </c>
      <c r="G15" s="101">
        <v>1024.1134332261893</v>
      </c>
      <c r="H15" s="101">
        <v>1076.0585981637212</v>
      </c>
      <c r="I15" s="101">
        <v>1045.3105909225094</v>
      </c>
      <c r="J15" s="101">
        <v>1098.0883278751401</v>
      </c>
      <c r="K15" s="101">
        <v>1047.2114166555932</v>
      </c>
      <c r="L15" s="101">
        <v>1067.1378576418433</v>
      </c>
      <c r="M15" s="101">
        <v>1034.0521075804959</v>
      </c>
      <c r="N15" s="101">
        <v>1040.4000582165911</v>
      </c>
      <c r="O15" s="101">
        <v>1013.9588519357613</v>
      </c>
      <c r="P15" s="101">
        <v>1011.5755487593947</v>
      </c>
      <c r="Q15" s="101">
        <v>1030.5261818055437</v>
      </c>
      <c r="R15" s="101">
        <v>1057.4476273897146</v>
      </c>
      <c r="S15" s="101">
        <v>1082.8611676421338</v>
      </c>
      <c r="T15" s="101">
        <v>1098.7454750802638</v>
      </c>
      <c r="U15" s="101">
        <v>1129.9492949376715</v>
      </c>
      <c r="V15" s="101">
        <v>1133.2709806216158</v>
      </c>
      <c r="W15" s="101">
        <v>1242.2108131941748</v>
      </c>
      <c r="DA15" s="131" t="s">
        <v>2423</v>
      </c>
    </row>
    <row r="16" spans="1:105" ht="12" customHeight="1" x14ac:dyDescent="0.25">
      <c r="A16" s="107" t="s">
        <v>121</v>
      </c>
      <c r="B16" s="104">
        <v>912.29155633390997</v>
      </c>
      <c r="C16" s="104">
        <v>885.44380204080539</v>
      </c>
      <c r="D16" s="104">
        <v>970.2025531066929</v>
      </c>
      <c r="E16" s="104">
        <v>848.77482645093573</v>
      </c>
      <c r="F16" s="104">
        <v>982.88628794366798</v>
      </c>
      <c r="G16" s="104">
        <v>1024.1043899280014</v>
      </c>
      <c r="H16" s="104">
        <v>1075.9969350221863</v>
      </c>
      <c r="I16" s="104">
        <v>1045.6364560166155</v>
      </c>
      <c r="J16" s="104">
        <v>1098.6280457079702</v>
      </c>
      <c r="K16" s="104">
        <v>1047.8707697040613</v>
      </c>
      <c r="L16" s="104">
        <v>1066.9215937949073</v>
      </c>
      <c r="M16" s="104">
        <v>1033.5705600251158</v>
      </c>
      <c r="N16" s="104">
        <v>1040.3056294696494</v>
      </c>
      <c r="O16" s="104">
        <v>1014.4138646639069</v>
      </c>
      <c r="P16" s="104">
        <v>1012.8198829289979</v>
      </c>
      <c r="Q16" s="104">
        <v>1032.2773774066864</v>
      </c>
      <c r="R16" s="104">
        <v>1059.3376268265147</v>
      </c>
      <c r="S16" s="104">
        <v>1084.0454526653868</v>
      </c>
      <c r="T16" s="104">
        <v>1099.7101637378066</v>
      </c>
      <c r="U16" s="104">
        <v>1130.7155672377824</v>
      </c>
      <c r="V16" s="104">
        <v>1132.6280564890853</v>
      </c>
      <c r="W16" s="104">
        <v>1241.5223918232239</v>
      </c>
      <c r="DA16" s="132" t="s">
        <v>2424</v>
      </c>
    </row>
    <row r="17" spans="1:105" ht="12" customHeight="1" x14ac:dyDescent="0.25">
      <c r="A17" s="108" t="s">
        <v>53</v>
      </c>
      <c r="B17" s="98">
        <v>275.8948478890477</v>
      </c>
      <c r="C17" s="98">
        <v>253.5289994078469</v>
      </c>
      <c r="D17" s="98">
        <v>293.96868836654807</v>
      </c>
      <c r="E17" s="98">
        <v>219.09620522408849</v>
      </c>
      <c r="F17" s="98">
        <v>286.16062050040921</v>
      </c>
      <c r="G17" s="98">
        <v>297.04493024198979</v>
      </c>
      <c r="H17" s="98">
        <v>313.86709713035759</v>
      </c>
      <c r="I17" s="98">
        <v>299.56037051036202</v>
      </c>
      <c r="J17" s="98">
        <v>319.36882234282712</v>
      </c>
      <c r="K17" s="98">
        <v>286.09909224472983</v>
      </c>
      <c r="L17" s="98">
        <v>293.91454751790684</v>
      </c>
      <c r="M17" s="98">
        <v>298.10329368269038</v>
      </c>
      <c r="N17" s="98">
        <v>297.9454679837898</v>
      </c>
      <c r="O17" s="98">
        <v>279.57493570323237</v>
      </c>
      <c r="P17" s="98">
        <v>290.5099790360814</v>
      </c>
      <c r="Q17" s="98">
        <v>320.64190583915325</v>
      </c>
      <c r="R17" s="98">
        <v>317.16300985306901</v>
      </c>
      <c r="S17" s="98">
        <v>314.80468525306316</v>
      </c>
      <c r="T17" s="98">
        <v>325.14818038437659</v>
      </c>
      <c r="U17" s="98">
        <v>338.30304647023627</v>
      </c>
      <c r="V17" s="98">
        <v>296.53801013341689</v>
      </c>
      <c r="W17" s="98">
        <v>367.33308078521759</v>
      </c>
      <c r="DA17" s="63" t="s">
        <v>2425</v>
      </c>
    </row>
    <row r="18" spans="1:105" ht="12" customHeight="1" x14ac:dyDescent="0.25">
      <c r="A18" s="108" t="s">
        <v>52</v>
      </c>
      <c r="B18" s="98">
        <v>636.39670844486227</v>
      </c>
      <c r="C18" s="98">
        <v>631.91480263295853</v>
      </c>
      <c r="D18" s="98">
        <v>676.2338647401449</v>
      </c>
      <c r="E18" s="98">
        <v>629.67862122684733</v>
      </c>
      <c r="F18" s="98">
        <v>696.72566744325866</v>
      </c>
      <c r="G18" s="98">
        <v>727.05945968601168</v>
      </c>
      <c r="H18" s="98">
        <v>762.12983789182863</v>
      </c>
      <c r="I18" s="98">
        <v>746.07608550625332</v>
      </c>
      <c r="J18" s="98">
        <v>779.25922336514338</v>
      </c>
      <c r="K18" s="98">
        <v>761.77167745933139</v>
      </c>
      <c r="L18" s="98">
        <v>773.00704627700065</v>
      </c>
      <c r="M18" s="98">
        <v>735.46726634242566</v>
      </c>
      <c r="N18" s="98">
        <v>742.36016148585975</v>
      </c>
      <c r="O18" s="98">
        <v>734.83892896067471</v>
      </c>
      <c r="P18" s="98">
        <v>722.30990389291662</v>
      </c>
      <c r="Q18" s="98">
        <v>711.63547156753316</v>
      </c>
      <c r="R18" s="98">
        <v>742.17461697344561</v>
      </c>
      <c r="S18" s="98">
        <v>769.24076741232386</v>
      </c>
      <c r="T18" s="98">
        <v>774.56198335343015</v>
      </c>
      <c r="U18" s="98">
        <v>792.41252076754608</v>
      </c>
      <c r="V18" s="98">
        <v>836.09004635566862</v>
      </c>
      <c r="W18" s="98">
        <v>874.18931103800628</v>
      </c>
      <c r="DA18" s="63" t="s">
        <v>2426</v>
      </c>
    </row>
    <row r="19" spans="1:105" ht="12" customHeight="1" x14ac:dyDescent="0.25">
      <c r="A19" s="121" t="s">
        <v>54</v>
      </c>
      <c r="B19" s="122">
        <v>896.60204844874204</v>
      </c>
      <c r="C19" s="122">
        <v>852.07287701894427</v>
      </c>
      <c r="D19" s="122">
        <v>947.36117861806702</v>
      </c>
      <c r="E19" s="122">
        <v>834.62696611333683</v>
      </c>
      <c r="F19" s="122">
        <v>929.61646207652348</v>
      </c>
      <c r="G19" s="122">
        <v>961.84744928361454</v>
      </c>
      <c r="H19" s="122">
        <v>998.29857480129897</v>
      </c>
      <c r="I19" s="122">
        <v>942.22625634382598</v>
      </c>
      <c r="J19" s="122">
        <v>1014.5003503736439</v>
      </c>
      <c r="K19" s="122">
        <v>962.22103250973475</v>
      </c>
      <c r="L19" s="122">
        <v>934.29358917722868</v>
      </c>
      <c r="M19" s="122">
        <v>877.32267123140343</v>
      </c>
      <c r="N19" s="122">
        <v>847.80612562758677</v>
      </c>
      <c r="O19" s="122">
        <v>814.13338904742341</v>
      </c>
      <c r="P19" s="122">
        <v>774.28238378447327</v>
      </c>
      <c r="Q19" s="122">
        <v>781.83828758432458</v>
      </c>
      <c r="R19" s="122">
        <v>801.13438688930967</v>
      </c>
      <c r="S19" s="122">
        <v>793.55378421393107</v>
      </c>
      <c r="T19" s="122">
        <v>771.65523642790799</v>
      </c>
      <c r="U19" s="122">
        <v>784.45032882617863</v>
      </c>
      <c r="V19" s="122">
        <v>765.82116425909578</v>
      </c>
      <c r="W19" s="122">
        <v>821.67140574900634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808.23988512996323</v>
      </c>
      <c r="C21" s="98">
        <v>954.02591165056947</v>
      </c>
      <c r="D21" s="98">
        <v>835.22417648673434</v>
      </c>
      <c r="E21" s="98">
        <v>988.42172950560325</v>
      </c>
      <c r="F21" s="98">
        <v>925.61232368591254</v>
      </c>
      <c r="G21" s="98">
        <v>939.09022443873585</v>
      </c>
      <c r="H21" s="98">
        <v>924.96204353913345</v>
      </c>
      <c r="I21" s="98">
        <v>967.21973638210454</v>
      </c>
      <c r="J21" s="98">
        <v>949.60759075910698</v>
      </c>
      <c r="K21" s="98">
        <v>1093.3331868328539</v>
      </c>
      <c r="L21" s="98">
        <v>986.55646589638332</v>
      </c>
      <c r="M21" s="98">
        <v>878.03155962044389</v>
      </c>
      <c r="N21" s="98">
        <v>834.73552915668017</v>
      </c>
      <c r="O21" s="98">
        <v>826.54729483480924</v>
      </c>
      <c r="P21" s="98">
        <v>760.84533304005799</v>
      </c>
      <c r="Q21" s="98">
        <v>770.77791396254861</v>
      </c>
      <c r="R21" s="98">
        <v>813.44261603500024</v>
      </c>
      <c r="S21" s="98">
        <v>798.35664516313022</v>
      </c>
      <c r="T21" s="98">
        <v>756.70106474915133</v>
      </c>
      <c r="U21" s="98">
        <v>793.46444100721953</v>
      </c>
      <c r="V21" s="98">
        <v>770.3903583547434</v>
      </c>
      <c r="W21" s="98">
        <v>803.65410515595113</v>
      </c>
      <c r="DA21" s="63" t="s">
        <v>2429</v>
      </c>
    </row>
    <row r="22" spans="1:105" ht="12" customHeight="1" x14ac:dyDescent="0.25">
      <c r="A22" s="109" t="s">
        <v>120</v>
      </c>
      <c r="B22" s="33">
        <v>931.50596195671051</v>
      </c>
      <c r="C22" s="33">
        <v>808.08815135492625</v>
      </c>
      <c r="D22" s="33">
        <v>1000.4640553195572</v>
      </c>
      <c r="E22" s="33">
        <v>751.37632672182326</v>
      </c>
      <c r="F22" s="33">
        <v>931.91769103664456</v>
      </c>
      <c r="G22" s="33">
        <v>975.48452848927695</v>
      </c>
      <c r="H22" s="33">
        <v>1045.8206470591824</v>
      </c>
      <c r="I22" s="33">
        <v>925.46581773143305</v>
      </c>
      <c r="J22" s="33">
        <v>1057.7366216534631</v>
      </c>
      <c r="K22" s="33">
        <v>872.20542461301443</v>
      </c>
      <c r="L22" s="33">
        <v>896.30774493715921</v>
      </c>
      <c r="M22" s="33">
        <v>876.81040643877111</v>
      </c>
      <c r="N22" s="33">
        <v>856.30756410106426</v>
      </c>
      <c r="O22" s="33">
        <v>806.58141261371179</v>
      </c>
      <c r="P22" s="33">
        <v>782.39435746596189</v>
      </c>
      <c r="Q22" s="33">
        <v>788.42818558515228</v>
      </c>
      <c r="R22" s="33">
        <v>793.93351081948515</v>
      </c>
      <c r="S22" s="33">
        <v>790.88253009050038</v>
      </c>
      <c r="T22" s="33">
        <v>779.41422316966873</v>
      </c>
      <c r="U22" s="33">
        <v>779.897631661324</v>
      </c>
      <c r="V22" s="33">
        <v>763.51164433438669</v>
      </c>
      <c r="W22" s="33">
        <v>830.78623234095983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8980.7610822255956</v>
      </c>
      <c r="C24" s="117">
        <f t="shared" si="7"/>
        <v>5546.6781100151311</v>
      </c>
      <c r="D24" s="117">
        <f t="shared" si="7"/>
        <v>10631.472209113106</v>
      </c>
      <c r="E24" s="117">
        <f t="shared" si="7"/>
        <v>3663.7776259531261</v>
      </c>
      <c r="F24" s="117">
        <f t="shared" si="7"/>
        <v>9560.8300751072638</v>
      </c>
      <c r="G24" s="117">
        <f t="shared" si="7"/>
        <v>9432.2726240990814</v>
      </c>
      <c r="H24" s="117">
        <f t="shared" si="7"/>
        <v>11178.470345478141</v>
      </c>
      <c r="I24" s="117">
        <f t="shared" si="7"/>
        <v>5212.8103016528985</v>
      </c>
      <c r="J24" s="117">
        <f t="shared" si="7"/>
        <v>15229.114069930098</v>
      </c>
      <c r="K24" s="117">
        <f t="shared" si="7"/>
        <v>9508.2851427680216</v>
      </c>
      <c r="L24" s="117">
        <f t="shared" si="7"/>
        <v>10566.182591696444</v>
      </c>
      <c r="M24" s="117">
        <f t="shared" si="7"/>
        <v>10844.563510440128</v>
      </c>
      <c r="N24" s="117">
        <f t="shared" si="7"/>
        <v>11442.983898406434</v>
      </c>
      <c r="O24" s="117">
        <f t="shared" si="7"/>
        <v>11067.124115508532</v>
      </c>
      <c r="P24" s="117">
        <f t="shared" si="7"/>
        <v>8980.6889455169658</v>
      </c>
      <c r="Q24" s="117">
        <f t="shared" si="7"/>
        <v>11804.048638084569</v>
      </c>
      <c r="R24" s="117">
        <f t="shared" ref="R24:V24" si="8">R25+R28+R30+R39</f>
        <v>11430.021268646684</v>
      </c>
      <c r="S24" s="117">
        <f t="shared" si="8"/>
        <v>11044.326998787374</v>
      </c>
      <c r="T24" s="117">
        <f t="shared" si="8"/>
        <v>10395.651186822142</v>
      </c>
      <c r="U24" s="117">
        <f t="shared" si="8"/>
        <v>11035.56685556111</v>
      </c>
      <c r="V24" s="117">
        <f t="shared" si="8"/>
        <v>11156.610007165482</v>
      </c>
      <c r="W24" s="117">
        <f t="shared" ref="W24" si="9">W25+W28+W30+W39</f>
        <v>12355.63947455517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7061.9844518602567</v>
      </c>
      <c r="C25" s="122">
        <f t="shared" si="10"/>
        <v>3676.1889026883464</v>
      </c>
      <c r="D25" s="122">
        <f t="shared" si="10"/>
        <v>8563.1865421854145</v>
      </c>
      <c r="E25" s="122">
        <f t="shared" si="10"/>
        <v>1641.5849253129882</v>
      </c>
      <c r="F25" s="122">
        <f t="shared" si="10"/>
        <v>7524.0905040707939</v>
      </c>
      <c r="G25" s="122">
        <f t="shared" si="10"/>
        <v>7322.8530054193589</v>
      </c>
      <c r="H25" s="122">
        <f t="shared" si="10"/>
        <v>8905.2324283714297</v>
      </c>
      <c r="I25" s="122">
        <f t="shared" si="10"/>
        <v>2929.6753820394574</v>
      </c>
      <c r="J25" s="122">
        <f t="shared" si="10"/>
        <v>12797.724617808217</v>
      </c>
      <c r="K25" s="122">
        <f t="shared" si="10"/>
        <v>7080.2801184188738</v>
      </c>
      <c r="L25" s="122">
        <f t="shared" si="10"/>
        <v>7909.2535415595376</v>
      </c>
      <c r="M25" s="122">
        <f t="shared" si="10"/>
        <v>7912.4492344974215</v>
      </c>
      <c r="N25" s="122">
        <f t="shared" si="10"/>
        <v>8442.1073112208906</v>
      </c>
      <c r="O25" s="122">
        <f t="shared" si="10"/>
        <v>8330.7005388113848</v>
      </c>
      <c r="P25" s="122">
        <f t="shared" si="10"/>
        <v>6475.3399122826931</v>
      </c>
      <c r="Q25" s="122">
        <f t="shared" si="10"/>
        <v>9015.7381618944728</v>
      </c>
      <c r="R25" s="122">
        <f t="shared" ref="R25:V25" si="11">SUM(R26:R27)</f>
        <v>8750.2128521964059</v>
      </c>
      <c r="S25" s="122">
        <f t="shared" si="11"/>
        <v>8231.9075124216688</v>
      </c>
      <c r="T25" s="122">
        <f t="shared" si="11"/>
        <v>7591.5851430464672</v>
      </c>
      <c r="U25" s="122">
        <f t="shared" si="11"/>
        <v>8220.6367632543697</v>
      </c>
      <c r="V25" s="122">
        <f t="shared" si="11"/>
        <v>8322.3625375624142</v>
      </c>
      <c r="W25" s="122">
        <f t="shared" ref="W25" si="12">SUM(W26:W27)</f>
        <v>9245.7605233003305</v>
      </c>
      <c r="DA25" s="130" t="s">
        <v>2432</v>
      </c>
    </row>
    <row r="26" spans="1:105" ht="12" customHeight="1" x14ac:dyDescent="0.25">
      <c r="A26" s="97" t="s">
        <v>74</v>
      </c>
      <c r="B26" s="98">
        <v>6894.4109664670696</v>
      </c>
      <c r="C26" s="98">
        <v>3589.6318351007258</v>
      </c>
      <c r="D26" s="98">
        <v>8361.3355953401915</v>
      </c>
      <c r="E26" s="98">
        <v>1605.106791316676</v>
      </c>
      <c r="F26" s="98">
        <v>7349.8073745544461</v>
      </c>
      <c r="G26" s="98">
        <v>7156.9099697884267</v>
      </c>
      <c r="H26" s="98">
        <v>8710.8867565975197</v>
      </c>
      <c r="I26" s="98">
        <v>2867.9578435714006</v>
      </c>
      <c r="J26" s="98">
        <v>12531.317367417711</v>
      </c>
      <c r="K26" s="98">
        <v>6934.4345825588207</v>
      </c>
      <c r="L26" s="98">
        <v>7752.3818800795198</v>
      </c>
      <c r="M26" s="98">
        <v>7757.2989258015914</v>
      </c>
      <c r="N26" s="98">
        <v>8278.9485651260293</v>
      </c>
      <c r="O26" s="98">
        <v>8171.7098649022191</v>
      </c>
      <c r="P26" s="98">
        <v>6352.4744282873689</v>
      </c>
      <c r="Q26" s="98">
        <v>8844.9490272836829</v>
      </c>
      <c r="R26" s="98">
        <v>8583.2617393213022</v>
      </c>
      <c r="S26" s="98">
        <v>8076.8852263900035</v>
      </c>
      <c r="T26" s="98">
        <v>7449.073126459567</v>
      </c>
      <c r="U26" s="98">
        <v>8065.6119215418939</v>
      </c>
      <c r="V26" s="98">
        <v>8165.4988202193708</v>
      </c>
      <c r="W26" s="98">
        <v>9071.8418197411265</v>
      </c>
      <c r="DA26" s="63" t="s">
        <v>2433</v>
      </c>
    </row>
    <row r="27" spans="1:105" ht="12" customHeight="1" x14ac:dyDescent="0.25">
      <c r="A27" s="97" t="s">
        <v>53</v>
      </c>
      <c r="B27" s="98">
        <v>167.57348539318738</v>
      </c>
      <c r="C27" s="98">
        <v>86.557067587620409</v>
      </c>
      <c r="D27" s="98">
        <v>201.85094684522386</v>
      </c>
      <c r="E27" s="98">
        <v>36.47813399631211</v>
      </c>
      <c r="F27" s="98">
        <v>174.28312951634754</v>
      </c>
      <c r="G27" s="98">
        <v>165.94303563093194</v>
      </c>
      <c r="H27" s="98">
        <v>194.34567177390977</v>
      </c>
      <c r="I27" s="98">
        <v>61.717538468056688</v>
      </c>
      <c r="J27" s="98">
        <v>266.4072503905071</v>
      </c>
      <c r="K27" s="98">
        <v>145.84553586005308</v>
      </c>
      <c r="L27" s="98">
        <v>156.87166148001759</v>
      </c>
      <c r="M27" s="98">
        <v>155.15030869582998</v>
      </c>
      <c r="N27" s="98">
        <v>163.15874609486193</v>
      </c>
      <c r="O27" s="98">
        <v>158.99067390916571</v>
      </c>
      <c r="P27" s="98">
        <v>122.86548399532464</v>
      </c>
      <c r="Q27" s="98">
        <v>170.78913461079026</v>
      </c>
      <c r="R27" s="98">
        <v>166.95111287510406</v>
      </c>
      <c r="S27" s="98">
        <v>155.022286031665</v>
      </c>
      <c r="T27" s="98">
        <v>142.51201658689996</v>
      </c>
      <c r="U27" s="98">
        <v>155.02484171247534</v>
      </c>
      <c r="V27" s="98">
        <v>156.86371734304328</v>
      </c>
      <c r="W27" s="98">
        <v>173.91870355920327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111.5825451515398</v>
      </c>
      <c r="C28" s="122">
        <f t="shared" si="13"/>
        <v>134.60617849465737</v>
      </c>
      <c r="D28" s="122">
        <f t="shared" si="13"/>
        <v>147.45348895331597</v>
      </c>
      <c r="E28" s="122">
        <f t="shared" si="13"/>
        <v>350.08146959301308</v>
      </c>
      <c r="F28" s="122">
        <f t="shared" si="13"/>
        <v>123.516380971584</v>
      </c>
      <c r="G28" s="122">
        <f t="shared" si="13"/>
        <v>121.8099936642503</v>
      </c>
      <c r="H28" s="122">
        <f t="shared" si="13"/>
        <v>195.73562050210228</v>
      </c>
      <c r="I28" s="122">
        <f t="shared" si="13"/>
        <v>297.47995643544698</v>
      </c>
      <c r="J28" s="122">
        <f t="shared" si="13"/>
        <v>319.21112805196844</v>
      </c>
      <c r="K28" s="122">
        <f t="shared" si="13"/>
        <v>406.98105362639092</v>
      </c>
      <c r="L28" s="122">
        <f t="shared" si="13"/>
        <v>650.85319305507835</v>
      </c>
      <c r="M28" s="122">
        <f t="shared" si="13"/>
        <v>1020.5601003178911</v>
      </c>
      <c r="N28" s="122">
        <f t="shared" si="13"/>
        <v>1114.2138390467492</v>
      </c>
      <c r="O28" s="122">
        <f t="shared" si="13"/>
        <v>906.97627355025065</v>
      </c>
      <c r="P28" s="122">
        <f t="shared" si="13"/>
        <v>720.81918019129671</v>
      </c>
      <c r="Q28" s="122">
        <f t="shared" si="13"/>
        <v>977.74356913172562</v>
      </c>
      <c r="R28" s="122">
        <f t="shared" si="13"/>
        <v>821.47141973544024</v>
      </c>
      <c r="S28" s="122">
        <f t="shared" si="13"/>
        <v>935.07295276472917</v>
      </c>
      <c r="T28" s="122">
        <f t="shared" si="13"/>
        <v>933.53181116776841</v>
      </c>
      <c r="U28" s="122">
        <f t="shared" si="13"/>
        <v>898.98372907994496</v>
      </c>
      <c r="V28" s="122">
        <f t="shared" si="13"/>
        <v>937.68787260761144</v>
      </c>
      <c r="W28" s="122">
        <f t="shared" si="13"/>
        <v>1054.7973148279591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111.5825451515398</v>
      </c>
      <c r="C29" s="98">
        <f>IF(RES_hhdet_tes!C29=0,0,RES_hhdet_tes!C29*1000*11630/RES_hhdet_num!C24)</f>
        <v>134.60617849465737</v>
      </c>
      <c r="D29" s="98">
        <f>IF(RES_hhdet_tes!D29=0,0,RES_hhdet_tes!D29*1000*11630/RES_hhdet_num!D24)</f>
        <v>147.45348895331597</v>
      </c>
      <c r="E29" s="98">
        <f>IF(RES_hhdet_tes!E29=0,0,RES_hhdet_tes!E29*1000*11630/RES_hhdet_num!E24)</f>
        <v>350.08146959301308</v>
      </c>
      <c r="F29" s="98">
        <f>IF(RES_hhdet_tes!F29=0,0,RES_hhdet_tes!F29*1000*11630/RES_hhdet_num!F24)</f>
        <v>123.516380971584</v>
      </c>
      <c r="G29" s="98">
        <f>IF(RES_hhdet_tes!G29=0,0,RES_hhdet_tes!G29*1000*11630/RES_hhdet_num!G24)</f>
        <v>121.8099936642503</v>
      </c>
      <c r="H29" s="98">
        <f>IF(RES_hhdet_tes!H29=0,0,RES_hhdet_tes!H29*1000*11630/RES_hhdet_num!H24)</f>
        <v>195.73562050210228</v>
      </c>
      <c r="I29" s="98">
        <f>IF(RES_hhdet_tes!I29=0,0,RES_hhdet_tes!I29*1000*11630/RES_hhdet_num!I24)</f>
        <v>297.47995643544698</v>
      </c>
      <c r="J29" s="98">
        <f>IF(RES_hhdet_tes!J29=0,0,RES_hhdet_tes!J29*1000*11630/RES_hhdet_num!J24)</f>
        <v>319.21112805196844</v>
      </c>
      <c r="K29" s="98">
        <f>IF(RES_hhdet_tes!K29=0,0,RES_hhdet_tes!K29*1000*11630/RES_hhdet_num!K24)</f>
        <v>406.98105362639092</v>
      </c>
      <c r="L29" s="98">
        <f>IF(RES_hhdet_tes!L29=0,0,RES_hhdet_tes!L29*1000*11630/RES_hhdet_num!L24)</f>
        <v>650.85319305507835</v>
      </c>
      <c r="M29" s="98">
        <f>IF(RES_hhdet_tes!M29=0,0,RES_hhdet_tes!M29*1000*11630/RES_hhdet_num!M24)</f>
        <v>1020.5601003178911</v>
      </c>
      <c r="N29" s="98">
        <f>IF(RES_hhdet_tes!N29=0,0,RES_hhdet_tes!N29*1000*11630/RES_hhdet_num!N24)</f>
        <v>1114.2138390467492</v>
      </c>
      <c r="O29" s="98">
        <f>IF(RES_hhdet_tes!O29=0,0,RES_hhdet_tes!O29*1000*11630/RES_hhdet_num!O24)</f>
        <v>906.97627355025065</v>
      </c>
      <c r="P29" s="98">
        <f>IF(RES_hhdet_tes!P29=0,0,RES_hhdet_tes!P29*1000*11630/RES_hhdet_num!P24)</f>
        <v>720.81918019129671</v>
      </c>
      <c r="Q29" s="98">
        <f>IF(RES_hhdet_tes!Q29=0,0,RES_hhdet_tes!Q29*1000*11630/RES_hhdet_num!Q24)</f>
        <v>977.74356913172562</v>
      </c>
      <c r="R29" s="98">
        <f>IF(RES_hhdet_tes!R29=0,0,RES_hhdet_tes!R29*1000*11630/RES_hhdet_num!R24)</f>
        <v>821.47141973544024</v>
      </c>
      <c r="S29" s="98">
        <f>IF(RES_hhdet_tes!S29=0,0,RES_hhdet_tes!S29*1000*11630/RES_hhdet_num!S24)</f>
        <v>935.07295276472917</v>
      </c>
      <c r="T29" s="98">
        <f>IF(RES_hhdet_tes!T29=0,0,RES_hhdet_tes!T29*1000*11630/RES_hhdet_num!T24)</f>
        <v>933.53181116776841</v>
      </c>
      <c r="U29" s="98">
        <f>IF(RES_hhdet_tes!U29=0,0,RES_hhdet_tes!U29*1000*11630/RES_hhdet_num!U24)</f>
        <v>898.98372907994496</v>
      </c>
      <c r="V29" s="98">
        <f>IF(RES_hhdet_tes!V29=0,0,RES_hhdet_tes!V29*1000*11630/RES_hhdet_num!V24)</f>
        <v>937.68787260761144</v>
      </c>
      <c r="W29" s="98">
        <f>IF(RES_hhdet_tes!W29=0,0,RES_hhdet_tes!W29*1000*11630/RES_hhdet_num!W24)</f>
        <v>1054.7973148279591</v>
      </c>
      <c r="DA29" s="63" t="s">
        <v>2436</v>
      </c>
    </row>
    <row r="30" spans="1:105" ht="12" customHeight="1" x14ac:dyDescent="0.25">
      <c r="A30" s="121" t="s">
        <v>55</v>
      </c>
      <c r="B30" s="122">
        <v>910.59756879494489</v>
      </c>
      <c r="C30" s="122">
        <v>886.46132284430041</v>
      </c>
      <c r="D30" s="122">
        <v>967.17520295660631</v>
      </c>
      <c r="E30" s="122">
        <v>853.60779365764768</v>
      </c>
      <c r="F30" s="122">
        <v>983.1654019487454</v>
      </c>
      <c r="G30" s="122">
        <v>1023.6679134534287</v>
      </c>
      <c r="H30" s="122">
        <v>1074.5727630155807</v>
      </c>
      <c r="I30" s="122">
        <v>1044.2136170384244</v>
      </c>
      <c r="J30" s="122">
        <v>1099.0617312633563</v>
      </c>
      <c r="K30" s="122">
        <v>1053.3510244928818</v>
      </c>
      <c r="L30" s="122">
        <v>1069.774416945578</v>
      </c>
      <c r="M30" s="122">
        <v>1034.1886525480916</v>
      </c>
      <c r="N30" s="122">
        <v>1039.6820461890725</v>
      </c>
      <c r="O30" s="122">
        <v>1014.6281189513822</v>
      </c>
      <c r="P30" s="122">
        <v>1010.6566015738871</v>
      </c>
      <c r="Q30" s="122">
        <v>1028.9150150980702</v>
      </c>
      <c r="R30" s="122">
        <v>1057.164618787463</v>
      </c>
      <c r="S30" s="122">
        <v>1083.7749447921735</v>
      </c>
      <c r="T30" s="122">
        <v>1099.2323012653483</v>
      </c>
      <c r="U30" s="122">
        <v>1131.1694070465785</v>
      </c>
      <c r="V30" s="122">
        <v>1130.6542609690023</v>
      </c>
      <c r="W30" s="122">
        <v>1233.4524007430246</v>
      </c>
      <c r="DA30" s="130" t="s">
        <v>2437</v>
      </c>
    </row>
    <row r="31" spans="1:105" ht="12" customHeight="1" x14ac:dyDescent="0.25">
      <c r="A31" s="97" t="s">
        <v>141</v>
      </c>
      <c r="B31" s="98">
        <v>869.5183709750487</v>
      </c>
      <c r="C31" s="98">
        <v>911.97364291517579</v>
      </c>
      <c r="D31" s="98">
        <v>892.70849300750956</v>
      </c>
      <c r="E31" s="98">
        <v>964.16287059793456</v>
      </c>
      <c r="F31" s="98">
        <v>977.96423973523486</v>
      </c>
      <c r="G31" s="98">
        <v>999.64614899179662</v>
      </c>
      <c r="H31" s="98">
        <v>1036.4286792846221</v>
      </c>
      <c r="I31" s="98">
        <v>1016.9822064085524</v>
      </c>
      <c r="J31" s="98">
        <v>1136.9438055434302</v>
      </c>
      <c r="K31" s="98">
        <v>1223.8694919871814</v>
      </c>
      <c r="L31" s="98">
        <v>1145.9027531438439</v>
      </c>
      <c r="M31" s="98">
        <v>1031.4237731318915</v>
      </c>
      <c r="N31" s="98">
        <v>1012.69788399096</v>
      </c>
      <c r="O31" s="98">
        <v>1033.3744676974702</v>
      </c>
      <c r="P31" s="98">
        <v>975.04874954440004</v>
      </c>
      <c r="Q31" s="98">
        <v>1005.9432511462875</v>
      </c>
      <c r="R31" s="98">
        <v>1083.2319937928532</v>
      </c>
      <c r="S31" s="98">
        <v>1094.3520339989459</v>
      </c>
      <c r="T31" s="98">
        <v>1071.4142470569502</v>
      </c>
      <c r="U31" s="98">
        <v>1152.6674289709322</v>
      </c>
      <c r="V31" s="98">
        <v>1137.5040734826885</v>
      </c>
      <c r="W31" s="98">
        <v>1204.1751574552868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912.29155633390963</v>
      </c>
      <c r="C35" s="101">
        <v>885.40796271708928</v>
      </c>
      <c r="D35" s="101">
        <v>970.23802508238975</v>
      </c>
      <c r="E35" s="101">
        <v>849.04612439968218</v>
      </c>
      <c r="F35" s="101">
        <v>983.37964767188396</v>
      </c>
      <c r="G35" s="101">
        <v>1024.6456144353392</v>
      </c>
      <c r="H35" s="101">
        <v>1076.1853655755392</v>
      </c>
      <c r="I35" s="101">
        <v>1045.3780380141734</v>
      </c>
      <c r="J35" s="101">
        <v>1097.4066648166945</v>
      </c>
      <c r="K35" s="101">
        <v>1045.6754529503867</v>
      </c>
      <c r="L35" s="101">
        <v>1066.3603078798433</v>
      </c>
      <c r="M35" s="101">
        <v>1034.3389248439603</v>
      </c>
      <c r="N35" s="101">
        <v>1040.7917497894109</v>
      </c>
      <c r="O35" s="101">
        <v>1013.9349646223611</v>
      </c>
      <c r="P35" s="101">
        <v>1011.6952481149928</v>
      </c>
      <c r="Q35" s="101">
        <v>1029.5334719525388</v>
      </c>
      <c r="R35" s="101">
        <v>1056.1172935535392</v>
      </c>
      <c r="S35" s="101">
        <v>1083.2816066088158</v>
      </c>
      <c r="T35" s="101">
        <v>1100.0212529838309</v>
      </c>
      <c r="U35" s="101">
        <v>1130.4706489053517</v>
      </c>
      <c r="V35" s="101">
        <v>1130.4835128243185</v>
      </c>
      <c r="W35" s="101">
        <v>1234.3387675514398</v>
      </c>
      <c r="DA35" s="131" t="s">
        <v>2442</v>
      </c>
    </row>
    <row r="36" spans="1:105" ht="12" customHeight="1" x14ac:dyDescent="0.25">
      <c r="A36" s="107" t="s">
        <v>121</v>
      </c>
      <c r="B36" s="104">
        <v>912.29155633390974</v>
      </c>
      <c r="C36" s="104">
        <v>885.46205899047527</v>
      </c>
      <c r="D36" s="104">
        <v>970.34322623762466</v>
      </c>
      <c r="E36" s="104">
        <v>849.30659329354091</v>
      </c>
      <c r="F36" s="104">
        <v>983.61396374595222</v>
      </c>
      <c r="G36" s="104">
        <v>1024.6953660005718</v>
      </c>
      <c r="H36" s="104">
        <v>1076.122754559658</v>
      </c>
      <c r="I36" s="104">
        <v>1045.6540956069182</v>
      </c>
      <c r="J36" s="104">
        <v>1097.2200964239537</v>
      </c>
      <c r="K36" s="104">
        <v>1045.0785819125579</v>
      </c>
      <c r="L36" s="104">
        <v>1065.655007920876</v>
      </c>
      <c r="M36" s="104">
        <v>1033.9822146124504</v>
      </c>
      <c r="N36" s="104">
        <v>1040.4384996361857</v>
      </c>
      <c r="O36" s="104">
        <v>1014.1427090671347</v>
      </c>
      <c r="P36" s="104">
        <v>1013.0122417261117</v>
      </c>
      <c r="Q36" s="104">
        <v>1030.5802946612166</v>
      </c>
      <c r="R36" s="104">
        <v>1057.4151487484528</v>
      </c>
      <c r="S36" s="104">
        <v>1084.3490155835191</v>
      </c>
      <c r="T36" s="104">
        <v>1100.6709030964125</v>
      </c>
      <c r="U36" s="104">
        <v>1130.5100969145083</v>
      </c>
      <c r="V36" s="104">
        <v>1130.3418379037012</v>
      </c>
      <c r="W36" s="104">
        <v>1233.6449829300236</v>
      </c>
      <c r="DA36" s="132" t="s">
        <v>2443</v>
      </c>
    </row>
    <row r="37" spans="1:105" ht="12" customHeight="1" x14ac:dyDescent="0.25">
      <c r="A37" s="108" t="s">
        <v>53</v>
      </c>
      <c r="B37" s="98">
        <v>275.89484788904764</v>
      </c>
      <c r="C37" s="98">
        <v>253.53422691768023</v>
      </c>
      <c r="D37" s="98">
        <v>294.01131193587997</v>
      </c>
      <c r="E37" s="98">
        <v>219.23347142667609</v>
      </c>
      <c r="F37" s="98">
        <v>286.37247833346578</v>
      </c>
      <c r="G37" s="98">
        <v>297.21634484383878</v>
      </c>
      <c r="H37" s="98">
        <v>313.90379854808776</v>
      </c>
      <c r="I37" s="98">
        <v>299.5654240088092</v>
      </c>
      <c r="J37" s="98">
        <v>318.95953449830898</v>
      </c>
      <c r="K37" s="98">
        <v>285.33674404720205</v>
      </c>
      <c r="L37" s="98">
        <v>293.56562964406902</v>
      </c>
      <c r="M37" s="98">
        <v>298.22202344637583</v>
      </c>
      <c r="N37" s="98">
        <v>297.98352224671828</v>
      </c>
      <c r="O37" s="98">
        <v>279.50020455929422</v>
      </c>
      <c r="P37" s="98">
        <v>290.56515385152375</v>
      </c>
      <c r="Q37" s="98">
        <v>320.11476472593705</v>
      </c>
      <c r="R37" s="98">
        <v>316.58742477219033</v>
      </c>
      <c r="S37" s="98">
        <v>314.89283933245383</v>
      </c>
      <c r="T37" s="98">
        <v>325.43223946155427</v>
      </c>
      <c r="U37" s="98">
        <v>338.24157103084491</v>
      </c>
      <c r="V37" s="98">
        <v>295.93944584202779</v>
      </c>
      <c r="W37" s="98">
        <v>365.00236738334769</v>
      </c>
      <c r="DA37" s="63" t="s">
        <v>2444</v>
      </c>
    </row>
    <row r="38" spans="1:105" ht="12" customHeight="1" x14ac:dyDescent="0.25">
      <c r="A38" s="108" t="s">
        <v>52</v>
      </c>
      <c r="B38" s="98">
        <v>636.39670844486227</v>
      </c>
      <c r="C38" s="98">
        <v>631.92783207279513</v>
      </c>
      <c r="D38" s="98">
        <v>676.33191430174452</v>
      </c>
      <c r="E38" s="98">
        <v>630.07312186686477</v>
      </c>
      <c r="F38" s="98">
        <v>697.24148541248655</v>
      </c>
      <c r="G38" s="98">
        <v>727.4790211567331</v>
      </c>
      <c r="H38" s="98">
        <v>762.21895601157041</v>
      </c>
      <c r="I38" s="98">
        <v>746.08867159810904</v>
      </c>
      <c r="J38" s="98">
        <v>778.26056192564454</v>
      </c>
      <c r="K38" s="98">
        <v>759.74183786535582</v>
      </c>
      <c r="L38" s="98">
        <v>772.08937827680677</v>
      </c>
      <c r="M38" s="98">
        <v>735.76019116607449</v>
      </c>
      <c r="N38" s="98">
        <v>742.45497738946722</v>
      </c>
      <c r="O38" s="98">
        <v>734.6425045078405</v>
      </c>
      <c r="P38" s="98">
        <v>722.44708787458808</v>
      </c>
      <c r="Q38" s="98">
        <v>710.46552993527973</v>
      </c>
      <c r="R38" s="98">
        <v>740.8277239762624</v>
      </c>
      <c r="S38" s="98">
        <v>769.45617625106536</v>
      </c>
      <c r="T38" s="98">
        <v>775.2386636348582</v>
      </c>
      <c r="U38" s="98">
        <v>792.2685258836633</v>
      </c>
      <c r="V38" s="98">
        <v>834.40239206167348</v>
      </c>
      <c r="W38" s="98">
        <v>868.64261554667587</v>
      </c>
      <c r="DA38" s="63" t="s">
        <v>2445</v>
      </c>
    </row>
    <row r="39" spans="1:105" ht="12" customHeight="1" x14ac:dyDescent="0.25">
      <c r="A39" s="121" t="s">
        <v>54</v>
      </c>
      <c r="B39" s="122">
        <v>896.59651641885318</v>
      </c>
      <c r="C39" s="122">
        <v>849.42170598782604</v>
      </c>
      <c r="D39" s="122">
        <v>953.65697501776992</v>
      </c>
      <c r="E39" s="122">
        <v>818.50343738947743</v>
      </c>
      <c r="F39" s="122">
        <v>930.05778811614027</v>
      </c>
      <c r="G39" s="122">
        <v>963.94171156204447</v>
      </c>
      <c r="H39" s="122">
        <v>1002.9295335890279</v>
      </c>
      <c r="I39" s="122">
        <v>941.44134613956942</v>
      </c>
      <c r="J39" s="122">
        <v>1013.116592806557</v>
      </c>
      <c r="K39" s="122">
        <v>967.67294622987527</v>
      </c>
      <c r="L39" s="122">
        <v>936.30144013625068</v>
      </c>
      <c r="M39" s="122">
        <v>877.36552307672378</v>
      </c>
      <c r="N39" s="122">
        <v>846.98070194971933</v>
      </c>
      <c r="O39" s="122">
        <v>814.81918419551414</v>
      </c>
      <c r="P39" s="122">
        <v>773.8732514690887</v>
      </c>
      <c r="Q39" s="122">
        <v>781.65189196029996</v>
      </c>
      <c r="R39" s="122">
        <v>801.17237792737342</v>
      </c>
      <c r="S39" s="122">
        <v>793.57158880880138</v>
      </c>
      <c r="T39" s="122">
        <v>771.3019313425566</v>
      </c>
      <c r="U39" s="122">
        <v>784.77695618021869</v>
      </c>
      <c r="V39" s="122">
        <v>765.90533602645291</v>
      </c>
      <c r="W39" s="122">
        <v>821.6292356838552</v>
      </c>
      <c r="DA39" s="130" t="s">
        <v>2446</v>
      </c>
    </row>
    <row r="40" spans="1:105" ht="12" customHeight="1" x14ac:dyDescent="0.25">
      <c r="A40" s="97" t="s">
        <v>50</v>
      </c>
      <c r="B40" s="98">
        <v>808.23988512996334</v>
      </c>
      <c r="C40" s="98">
        <v>954.0259116505697</v>
      </c>
      <c r="D40" s="98">
        <v>835.22417648673456</v>
      </c>
      <c r="E40" s="98">
        <v>988.42172950560314</v>
      </c>
      <c r="F40" s="98">
        <v>925.61232368591277</v>
      </c>
      <c r="G40" s="98">
        <v>939.09022443873505</v>
      </c>
      <c r="H40" s="98">
        <v>924.96204353913299</v>
      </c>
      <c r="I40" s="98">
        <v>967.21973638210443</v>
      </c>
      <c r="J40" s="98">
        <v>949.60759075910698</v>
      </c>
      <c r="K40" s="98">
        <v>1093.3331868328539</v>
      </c>
      <c r="L40" s="98">
        <v>986.55646589638354</v>
      </c>
      <c r="M40" s="98">
        <v>878.03155962044343</v>
      </c>
      <c r="N40" s="98">
        <v>834.73552915668051</v>
      </c>
      <c r="O40" s="98">
        <v>826.54729483480946</v>
      </c>
      <c r="P40" s="98">
        <v>760.84533304005811</v>
      </c>
      <c r="Q40" s="98">
        <v>770.77791396254861</v>
      </c>
      <c r="R40" s="98">
        <v>813.44261603500206</v>
      </c>
      <c r="S40" s="98">
        <v>798.35664516313011</v>
      </c>
      <c r="T40" s="98">
        <v>756.70106474915247</v>
      </c>
      <c r="U40" s="98">
        <v>793.46444100722022</v>
      </c>
      <c r="V40" s="98">
        <v>770.39035835474522</v>
      </c>
      <c r="W40" s="98">
        <v>803.65410515595204</v>
      </c>
      <c r="DA40" s="63" t="s">
        <v>2447</v>
      </c>
    </row>
    <row r="41" spans="1:105" ht="12" customHeight="1" x14ac:dyDescent="0.25">
      <c r="A41" s="109" t="s">
        <v>120</v>
      </c>
      <c r="B41" s="33">
        <v>931.50596195671085</v>
      </c>
      <c r="C41" s="33">
        <v>808.08815135492625</v>
      </c>
      <c r="D41" s="33">
        <v>1000.4640553195577</v>
      </c>
      <c r="E41" s="33">
        <v>751.37632672182349</v>
      </c>
      <c r="F41" s="33">
        <v>931.91769103664421</v>
      </c>
      <c r="G41" s="33">
        <v>975.48452848927695</v>
      </c>
      <c r="H41" s="33">
        <v>1045.8206470591829</v>
      </c>
      <c r="I41" s="33">
        <v>925.46581773143339</v>
      </c>
      <c r="J41" s="33">
        <v>1057.7366216534626</v>
      </c>
      <c r="K41" s="33">
        <v>872.20542461301466</v>
      </c>
      <c r="L41" s="33">
        <v>896.30774493715944</v>
      </c>
      <c r="M41" s="33">
        <v>876.81040643877134</v>
      </c>
      <c r="N41" s="33">
        <v>856.30756410106392</v>
      </c>
      <c r="O41" s="33">
        <v>806.58141261371111</v>
      </c>
      <c r="P41" s="33">
        <v>782.3943574659628</v>
      </c>
      <c r="Q41" s="33">
        <v>788.42818558515364</v>
      </c>
      <c r="R41" s="33">
        <v>793.93351081948515</v>
      </c>
      <c r="S41" s="33">
        <v>790.88253009050254</v>
      </c>
      <c r="T41" s="33">
        <v>779.41422316966782</v>
      </c>
      <c r="U41" s="33">
        <v>779.89763166132366</v>
      </c>
      <c r="V41" s="33">
        <v>763.5116443343868</v>
      </c>
      <c r="W41" s="33">
        <v>830.78623234095755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7198.9020748926578</v>
      </c>
      <c r="C43" s="117">
        <f t="shared" si="14"/>
        <v>7716.2499125480263</v>
      </c>
      <c r="D43" s="117">
        <f t="shared" si="14"/>
        <v>8824.1017650804606</v>
      </c>
      <c r="E43" s="117">
        <f t="shared" si="14"/>
        <v>9274.3985049089115</v>
      </c>
      <c r="F43" s="117">
        <f t="shared" si="14"/>
        <v>9659.1982505395499</v>
      </c>
      <c r="G43" s="117">
        <f t="shared" si="14"/>
        <v>9922.6622012892949</v>
      </c>
      <c r="H43" s="117">
        <f t="shared" si="14"/>
        <v>9757.4708606039876</v>
      </c>
      <c r="I43" s="117">
        <f t="shared" si="14"/>
        <v>9279.7484016722337</v>
      </c>
      <c r="J43" s="117">
        <f t="shared" si="14"/>
        <v>9223.9627952764367</v>
      </c>
      <c r="K43" s="117">
        <f t="shared" si="14"/>
        <v>10095.698344556182</v>
      </c>
      <c r="L43" s="117">
        <f t="shared" si="14"/>
        <v>10783.21961779111</v>
      </c>
      <c r="M43" s="117">
        <f t="shared" si="14"/>
        <v>10949.864638853553</v>
      </c>
      <c r="N43" s="117">
        <f t="shared" si="14"/>
        <v>10569.012194681793</v>
      </c>
      <c r="O43" s="117">
        <f t="shared" si="14"/>
        <v>10462.333513330683</v>
      </c>
      <c r="P43" s="117">
        <f t="shared" si="14"/>
        <v>9131.4957456332595</v>
      </c>
      <c r="Q43" s="117">
        <f t="shared" si="14"/>
        <v>11257.687042090449</v>
      </c>
      <c r="R43" s="117">
        <f t="shared" ref="R43:V43" si="15">R44+R47+R49+R58</f>
        <v>11291.977901413791</v>
      </c>
      <c r="S43" s="117">
        <f t="shared" si="15"/>
        <v>12158.750510829264</v>
      </c>
      <c r="T43" s="117">
        <f t="shared" si="15"/>
        <v>11723.713430994349</v>
      </c>
      <c r="U43" s="117">
        <f t="shared" si="15"/>
        <v>10529.804954219893</v>
      </c>
      <c r="V43" s="117">
        <f t="shared" si="15"/>
        <v>12768.096200149777</v>
      </c>
      <c r="W43" s="117">
        <f t="shared" ref="W43" si="16">W44+W47+W49+W58</f>
        <v>11339.708053825674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5321.8003974485382</v>
      </c>
      <c r="C44" s="122">
        <f t="shared" si="17"/>
        <v>5891.171231608877</v>
      </c>
      <c r="D44" s="122">
        <f t="shared" si="17"/>
        <v>6794.8709883455003</v>
      </c>
      <c r="E44" s="122">
        <f t="shared" si="17"/>
        <v>7250.3349677949454</v>
      </c>
      <c r="F44" s="122">
        <f t="shared" si="17"/>
        <v>7598.7129918317132</v>
      </c>
      <c r="G44" s="122">
        <f t="shared" si="17"/>
        <v>7770.5437454074863</v>
      </c>
      <c r="H44" s="122">
        <f t="shared" si="17"/>
        <v>7436.9596970665925</v>
      </c>
      <c r="I44" s="122">
        <f t="shared" si="17"/>
        <v>6993.7799208463302</v>
      </c>
      <c r="J44" s="122">
        <f t="shared" si="17"/>
        <v>6864.5426301221787</v>
      </c>
      <c r="K44" s="122">
        <f t="shared" si="17"/>
        <v>7773.0442046339622</v>
      </c>
      <c r="L44" s="122">
        <f t="shared" si="17"/>
        <v>8419.5109120980142</v>
      </c>
      <c r="M44" s="122">
        <f t="shared" si="17"/>
        <v>8618.7028259701347</v>
      </c>
      <c r="N44" s="122">
        <f t="shared" si="17"/>
        <v>8075.1250332800601</v>
      </c>
      <c r="O44" s="122">
        <f t="shared" si="17"/>
        <v>8054.2513534135287</v>
      </c>
      <c r="P44" s="122">
        <f t="shared" si="17"/>
        <v>6766.5542714996909</v>
      </c>
      <c r="Q44" s="122">
        <f t="shared" si="17"/>
        <v>8508.9383205372742</v>
      </c>
      <c r="R44" s="122">
        <f t="shared" ref="R44:V44" si="18">SUM(R45:R46)</f>
        <v>8548.7606744536242</v>
      </c>
      <c r="S44" s="122">
        <f t="shared" si="18"/>
        <v>8936.1217842642054</v>
      </c>
      <c r="T44" s="122">
        <f t="shared" si="18"/>
        <v>8342.284151707554</v>
      </c>
      <c r="U44" s="122">
        <f t="shared" si="18"/>
        <v>7184.2134985947405</v>
      </c>
      <c r="V44" s="122">
        <f t="shared" si="18"/>
        <v>9462.5722201815897</v>
      </c>
      <c r="W44" s="122">
        <f t="shared" ref="W44" si="19">SUM(W45:W46)</f>
        <v>7850.8489006002046</v>
      </c>
      <c r="DA44" s="130" t="s">
        <v>2450</v>
      </c>
    </row>
    <row r="45" spans="1:105" ht="12" customHeight="1" x14ac:dyDescent="0.25">
      <c r="A45" s="97" t="s">
        <v>216</v>
      </c>
      <c r="B45" s="98">
        <v>5195.5196547980231</v>
      </c>
      <c r="C45" s="98">
        <v>5752.4616821372174</v>
      </c>
      <c r="D45" s="98">
        <v>6634.7026753078344</v>
      </c>
      <c r="E45" s="98">
        <v>7089.2231749201756</v>
      </c>
      <c r="F45" s="98">
        <v>7422.7013556350921</v>
      </c>
      <c r="G45" s="98">
        <v>7594.455598252056</v>
      </c>
      <c r="H45" s="98">
        <v>7274.6572597178329</v>
      </c>
      <c r="I45" s="98">
        <v>6846.4465732856606</v>
      </c>
      <c r="J45" s="98">
        <v>6721.6450462239818</v>
      </c>
      <c r="K45" s="98">
        <v>7612.9285343034098</v>
      </c>
      <c r="L45" s="98">
        <v>8252.5188364628302</v>
      </c>
      <c r="M45" s="98">
        <v>8449.7040287106374</v>
      </c>
      <c r="N45" s="98">
        <v>7919.0588727329177</v>
      </c>
      <c r="O45" s="98">
        <v>7900.5366874563088</v>
      </c>
      <c r="P45" s="98">
        <v>6638.1631790148849</v>
      </c>
      <c r="Q45" s="98">
        <v>8347.7497205440613</v>
      </c>
      <c r="R45" s="98">
        <v>8385.653201251449</v>
      </c>
      <c r="S45" s="98">
        <v>8767.8378202906515</v>
      </c>
      <c r="T45" s="98">
        <v>8185.6797384000465</v>
      </c>
      <c r="U45" s="98">
        <v>7048.7335360903062</v>
      </c>
      <c r="V45" s="98">
        <v>9284.2173062511702</v>
      </c>
      <c r="W45" s="98">
        <v>7703.1693820586415</v>
      </c>
      <c r="DA45" s="63" t="s">
        <v>2451</v>
      </c>
    </row>
    <row r="46" spans="1:105" ht="12" customHeight="1" x14ac:dyDescent="0.25">
      <c r="A46" s="97" t="s">
        <v>53</v>
      </c>
      <c r="B46" s="98">
        <v>126.28074265051472</v>
      </c>
      <c r="C46" s="98">
        <v>138.70954947165944</v>
      </c>
      <c r="D46" s="98">
        <v>160.16831303766588</v>
      </c>
      <c r="E46" s="98">
        <v>161.1117928747702</v>
      </c>
      <c r="F46" s="98">
        <v>176.01163619662094</v>
      </c>
      <c r="G46" s="98">
        <v>176.08814715543042</v>
      </c>
      <c r="H46" s="98">
        <v>162.30243734876001</v>
      </c>
      <c r="I46" s="98">
        <v>147.3333475606693</v>
      </c>
      <c r="J46" s="98">
        <v>142.8975838981969</v>
      </c>
      <c r="K46" s="98">
        <v>160.11567033055221</v>
      </c>
      <c r="L46" s="98">
        <v>166.99207563518351</v>
      </c>
      <c r="M46" s="98">
        <v>168.99879725949654</v>
      </c>
      <c r="N46" s="98">
        <v>156.06616054714243</v>
      </c>
      <c r="O46" s="98">
        <v>153.71466595722023</v>
      </c>
      <c r="P46" s="98">
        <v>128.39109248480577</v>
      </c>
      <c r="Q46" s="98">
        <v>161.18859999321279</v>
      </c>
      <c r="R46" s="98">
        <v>163.10747320217567</v>
      </c>
      <c r="S46" s="98">
        <v>168.28396397355445</v>
      </c>
      <c r="T46" s="98">
        <v>156.60441330750706</v>
      </c>
      <c r="U46" s="98">
        <v>135.47996250443458</v>
      </c>
      <c r="V46" s="98">
        <v>178.3549139304202</v>
      </c>
      <c r="W46" s="98">
        <v>147.67951854156314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111.67405892142068</v>
      </c>
      <c r="C47" s="122">
        <f t="shared" si="20"/>
        <v>112.90593009620119</v>
      </c>
      <c r="D47" s="122">
        <f t="shared" si="20"/>
        <v>115.4482179380785</v>
      </c>
      <c r="E47" s="122">
        <f t="shared" si="20"/>
        <v>298.63841239295908</v>
      </c>
      <c r="F47" s="122">
        <f t="shared" si="20"/>
        <v>137.90927764864105</v>
      </c>
      <c r="G47" s="122">
        <f t="shared" si="20"/>
        <v>181.14374772337416</v>
      </c>
      <c r="H47" s="122">
        <f t="shared" si="20"/>
        <v>254.30099093463056</v>
      </c>
      <c r="I47" s="122">
        <f t="shared" si="20"/>
        <v>290.63695196778713</v>
      </c>
      <c r="J47" s="122">
        <f t="shared" si="20"/>
        <v>301.21501587518037</v>
      </c>
      <c r="K47" s="122">
        <f t="shared" si="20"/>
        <v>276.29453506393139</v>
      </c>
      <c r="L47" s="122">
        <f t="shared" si="20"/>
        <v>328.43599084893413</v>
      </c>
      <c r="M47" s="122">
        <f t="shared" si="20"/>
        <v>469.91151183401632</v>
      </c>
      <c r="N47" s="122">
        <f t="shared" si="20"/>
        <v>617.04291487439048</v>
      </c>
      <c r="O47" s="122">
        <f t="shared" si="20"/>
        <v>553.24605914959636</v>
      </c>
      <c r="P47" s="122">
        <f t="shared" si="20"/>
        <v>567.64947294349918</v>
      </c>
      <c r="Q47" s="122">
        <f t="shared" si="20"/>
        <v>950.39947589462304</v>
      </c>
      <c r="R47" s="122">
        <f t="shared" si="20"/>
        <v>950.07962118143814</v>
      </c>
      <c r="S47" s="122">
        <f t="shared" si="20"/>
        <v>1310.107463929563</v>
      </c>
      <c r="T47" s="122">
        <f t="shared" si="20"/>
        <v>1454.3482601416913</v>
      </c>
      <c r="U47" s="122">
        <f t="shared" si="20"/>
        <v>1499.9613801607813</v>
      </c>
      <c r="V47" s="122">
        <f t="shared" si="20"/>
        <v>1407.1921733387874</v>
      </c>
      <c r="W47" s="122">
        <f t="shared" si="20"/>
        <v>1463.7687087567333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111.67405892142068</v>
      </c>
      <c r="C48" s="98">
        <f>IF(RES_hhdet_tes!C48=0,0,RES_hhdet_tes!C48*1000*11630/RES_hhdet_num!C43)</f>
        <v>112.90593009620119</v>
      </c>
      <c r="D48" s="98">
        <f>IF(RES_hhdet_tes!D48=0,0,RES_hhdet_tes!D48*1000*11630/RES_hhdet_num!D43)</f>
        <v>115.4482179380785</v>
      </c>
      <c r="E48" s="98">
        <f>IF(RES_hhdet_tes!E48=0,0,RES_hhdet_tes!E48*1000*11630/RES_hhdet_num!E43)</f>
        <v>298.63841239295908</v>
      </c>
      <c r="F48" s="98">
        <f>IF(RES_hhdet_tes!F48=0,0,RES_hhdet_tes!F48*1000*11630/RES_hhdet_num!F43)</f>
        <v>137.90927764864105</v>
      </c>
      <c r="G48" s="98">
        <f>IF(RES_hhdet_tes!G48=0,0,RES_hhdet_tes!G48*1000*11630/RES_hhdet_num!G43)</f>
        <v>181.14374772337416</v>
      </c>
      <c r="H48" s="98">
        <f>IF(RES_hhdet_tes!H48=0,0,RES_hhdet_tes!H48*1000*11630/RES_hhdet_num!H43)</f>
        <v>254.30099093463056</v>
      </c>
      <c r="I48" s="98">
        <f>IF(RES_hhdet_tes!I48=0,0,RES_hhdet_tes!I48*1000*11630/RES_hhdet_num!I43)</f>
        <v>290.63695196778713</v>
      </c>
      <c r="J48" s="98">
        <f>IF(RES_hhdet_tes!J48=0,0,RES_hhdet_tes!J48*1000*11630/RES_hhdet_num!J43)</f>
        <v>301.21501587518037</v>
      </c>
      <c r="K48" s="98">
        <f>IF(RES_hhdet_tes!K48=0,0,RES_hhdet_tes!K48*1000*11630/RES_hhdet_num!K43)</f>
        <v>276.29453506393139</v>
      </c>
      <c r="L48" s="98">
        <f>IF(RES_hhdet_tes!L48=0,0,RES_hhdet_tes!L48*1000*11630/RES_hhdet_num!L43)</f>
        <v>328.43599084893413</v>
      </c>
      <c r="M48" s="98">
        <f>IF(RES_hhdet_tes!M48=0,0,RES_hhdet_tes!M48*1000*11630/RES_hhdet_num!M43)</f>
        <v>469.91151183401632</v>
      </c>
      <c r="N48" s="98">
        <f>IF(RES_hhdet_tes!N48=0,0,RES_hhdet_tes!N48*1000*11630/RES_hhdet_num!N43)</f>
        <v>617.04291487439048</v>
      </c>
      <c r="O48" s="98">
        <f>IF(RES_hhdet_tes!O48=0,0,RES_hhdet_tes!O48*1000*11630/RES_hhdet_num!O43)</f>
        <v>553.24605914959636</v>
      </c>
      <c r="P48" s="98">
        <f>IF(RES_hhdet_tes!P48=0,0,RES_hhdet_tes!P48*1000*11630/RES_hhdet_num!P43)</f>
        <v>567.64947294349918</v>
      </c>
      <c r="Q48" s="98">
        <f>IF(RES_hhdet_tes!Q48=0,0,RES_hhdet_tes!Q48*1000*11630/RES_hhdet_num!Q43)</f>
        <v>950.39947589462304</v>
      </c>
      <c r="R48" s="98">
        <f>IF(RES_hhdet_tes!R48=0,0,RES_hhdet_tes!R48*1000*11630/RES_hhdet_num!R43)</f>
        <v>950.07962118143814</v>
      </c>
      <c r="S48" s="98">
        <f>IF(RES_hhdet_tes!S48=0,0,RES_hhdet_tes!S48*1000*11630/RES_hhdet_num!S43)</f>
        <v>1310.107463929563</v>
      </c>
      <c r="T48" s="98">
        <f>IF(RES_hhdet_tes!T48=0,0,RES_hhdet_tes!T48*1000*11630/RES_hhdet_num!T43)</f>
        <v>1454.3482601416913</v>
      </c>
      <c r="U48" s="98">
        <f>IF(RES_hhdet_tes!U48=0,0,RES_hhdet_tes!U48*1000*11630/RES_hhdet_num!U43)</f>
        <v>1499.9613801607813</v>
      </c>
      <c r="V48" s="98">
        <f>IF(RES_hhdet_tes!V48=0,0,RES_hhdet_tes!V48*1000*11630/RES_hhdet_num!V43)</f>
        <v>1407.1921733387874</v>
      </c>
      <c r="W48" s="98">
        <f>IF(RES_hhdet_tes!W48=0,0,RES_hhdet_tes!W48*1000*11630/RES_hhdet_num!W43)</f>
        <v>1463.7687087567333</v>
      </c>
      <c r="DA48" s="63" t="s">
        <v>2454</v>
      </c>
    </row>
    <row r="49" spans="1:105" ht="12" customHeight="1" x14ac:dyDescent="0.25">
      <c r="A49" s="121" t="s">
        <v>55</v>
      </c>
      <c r="B49" s="122">
        <v>868.83039991433691</v>
      </c>
      <c r="C49" s="122">
        <v>858.6240211855569</v>
      </c>
      <c r="D49" s="122">
        <v>968.37960327358087</v>
      </c>
      <c r="E49" s="122">
        <v>889.64203098026985</v>
      </c>
      <c r="F49" s="122">
        <v>992.98762669930454</v>
      </c>
      <c r="G49" s="122">
        <v>1009.3671414977257</v>
      </c>
      <c r="H49" s="122">
        <v>1068.765195912541</v>
      </c>
      <c r="I49" s="122">
        <v>1052.6927892676556</v>
      </c>
      <c r="J49" s="122">
        <v>1045.6275320047118</v>
      </c>
      <c r="K49" s="122">
        <v>1080.7542760744782</v>
      </c>
      <c r="L49" s="122">
        <v>1099.9109452068767</v>
      </c>
      <c r="M49" s="122">
        <v>983.90999647745184</v>
      </c>
      <c r="N49" s="122">
        <v>1029.6523385752962</v>
      </c>
      <c r="O49" s="122">
        <v>1040.0385535517039</v>
      </c>
      <c r="P49" s="122">
        <v>1023.5801007590655</v>
      </c>
      <c r="Q49" s="122">
        <v>1016.8931745779787</v>
      </c>
      <c r="R49" s="122">
        <v>991.56443828058696</v>
      </c>
      <c r="S49" s="122">
        <v>1118.8089392612551</v>
      </c>
      <c r="T49" s="122">
        <v>1156.0585536489425</v>
      </c>
      <c r="U49" s="122">
        <v>1060.7248291722451</v>
      </c>
      <c r="V49" s="122">
        <v>1132.2834099752379</v>
      </c>
      <c r="W49" s="122">
        <v>1204.1803301050843</v>
      </c>
      <c r="DA49" s="130" t="s">
        <v>2455</v>
      </c>
    </row>
    <row r="50" spans="1:105" ht="12" customHeight="1" x14ac:dyDescent="0.25">
      <c r="A50" s="97" t="s">
        <v>138</v>
      </c>
      <c r="B50" s="98">
        <v>816.41127729994389</v>
      </c>
      <c r="C50" s="98">
        <v>826.38475163073986</v>
      </c>
      <c r="D50" s="98">
        <v>966.40012858470823</v>
      </c>
      <c r="E50" s="98">
        <v>936.23237000369079</v>
      </c>
      <c r="F50" s="98">
        <v>1004.7296310149272</v>
      </c>
      <c r="G50" s="98">
        <v>992.1937051428838</v>
      </c>
      <c r="H50" s="98">
        <v>1059.9805099274554</v>
      </c>
      <c r="I50" s="98">
        <v>1060.5371071146831</v>
      </c>
      <c r="J50" s="98">
        <v>989.86292155430942</v>
      </c>
      <c r="K50" s="98">
        <v>1113.9212512456693</v>
      </c>
      <c r="L50" s="98">
        <v>1131.923883490457</v>
      </c>
      <c r="M50" s="98">
        <v>928.10475452241155</v>
      </c>
      <c r="N50" s="98">
        <v>1017.3765936952813</v>
      </c>
      <c r="O50" s="98">
        <v>1063.7284881752182</v>
      </c>
      <c r="P50" s="98">
        <v>1034.6591097673986</v>
      </c>
      <c r="Q50" s="98">
        <v>1004.3530332758263</v>
      </c>
      <c r="R50" s="98">
        <v>909.09890369845516</v>
      </c>
      <c r="S50" s="98">
        <v>1180.0806958893058</v>
      </c>
      <c r="T50" s="98">
        <v>1243.8914344294253</v>
      </c>
      <c r="U50" s="98">
        <v>979.06004986388859</v>
      </c>
      <c r="V50" s="98">
        <v>1145.3559965296424</v>
      </c>
      <c r="W50" s="98">
        <v>1161.6929186498121</v>
      </c>
      <c r="DA50" s="63" t="s">
        <v>2456</v>
      </c>
    </row>
    <row r="51" spans="1:105" ht="12" customHeight="1" x14ac:dyDescent="0.25">
      <c r="A51" s="97" t="s">
        <v>137</v>
      </c>
      <c r="B51" s="98">
        <v>816.41127729994366</v>
      </c>
      <c r="C51" s="98">
        <v>826.38587269638754</v>
      </c>
      <c r="D51" s="98">
        <v>966.40482940516222</v>
      </c>
      <c r="E51" s="98">
        <v>936.24319143020591</v>
      </c>
      <c r="F51" s="98">
        <v>1004.7447783807492</v>
      </c>
      <c r="G51" s="98">
        <v>992.21049312994433</v>
      </c>
      <c r="H51" s="98">
        <v>1060.0028797492423</v>
      </c>
      <c r="I51" s="98">
        <v>1060.5710430560403</v>
      </c>
      <c r="J51" s="98">
        <v>989.92784127880316</v>
      </c>
      <c r="K51" s="98">
        <v>1113.9603414767257</v>
      </c>
      <c r="L51" s="98">
        <v>1132.1249573732139</v>
      </c>
      <c r="M51" s="98">
        <v>928.5677632217803</v>
      </c>
      <c r="N51" s="98">
        <v>1017.6185123175796</v>
      </c>
      <c r="O51" s="98">
        <v>1063.8105712889273</v>
      </c>
      <c r="P51" s="98">
        <v>1035.0204078700267</v>
      </c>
      <c r="Q51" s="98">
        <v>1004.9954096056941</v>
      </c>
      <c r="R51" s="98">
        <v>909.9232992301927</v>
      </c>
      <c r="S51" s="98">
        <v>1179.8925361733432</v>
      </c>
      <c r="T51" s="98">
        <v>1243.9395908816921</v>
      </c>
      <c r="U51" s="98">
        <v>979.13284912586937</v>
      </c>
      <c r="V51" s="98">
        <v>1145.0128294444141</v>
      </c>
      <c r="W51" s="98">
        <v>1161.4953293244623</v>
      </c>
      <c r="DA51" s="63" t="s">
        <v>2457</v>
      </c>
    </row>
    <row r="52" spans="1:105" ht="12" customHeight="1" x14ac:dyDescent="0.25">
      <c r="A52" s="100" t="s">
        <v>216</v>
      </c>
      <c r="B52" s="101">
        <v>246.8561538407603</v>
      </c>
      <c r="C52" s="101">
        <v>236.58886732002929</v>
      </c>
      <c r="D52" s="101">
        <v>292.77823225144135</v>
      </c>
      <c r="E52" s="101">
        <v>241.78366134819939</v>
      </c>
      <c r="F52" s="101">
        <v>292.55759950181442</v>
      </c>
      <c r="G52" s="101">
        <v>287.81309376987775</v>
      </c>
      <c r="H52" s="101">
        <v>309.16042391505022</v>
      </c>
      <c r="I52" s="101">
        <v>303.80786617400577</v>
      </c>
      <c r="J52" s="101">
        <v>287.64499269401</v>
      </c>
      <c r="K52" s="101">
        <v>304.27694217089555</v>
      </c>
      <c r="L52" s="101">
        <v>311.91745195187934</v>
      </c>
      <c r="M52" s="101">
        <v>268.20215321145037</v>
      </c>
      <c r="N52" s="101">
        <v>291.41560212914828</v>
      </c>
      <c r="O52" s="101">
        <v>293.2079027793356</v>
      </c>
      <c r="P52" s="101">
        <v>296.89413264938867</v>
      </c>
      <c r="Q52" s="101">
        <v>312.17677225033424</v>
      </c>
      <c r="R52" s="101">
        <v>272.96139286738452</v>
      </c>
      <c r="S52" s="101">
        <v>342.97078609592018</v>
      </c>
      <c r="T52" s="101">
        <v>368.10021707899932</v>
      </c>
      <c r="U52" s="101">
        <v>293.13975606243741</v>
      </c>
      <c r="V52" s="101">
        <v>301.14244422866443</v>
      </c>
      <c r="W52" s="101">
        <v>345.30277850741498</v>
      </c>
      <c r="DA52" s="131" t="s">
        <v>2458</v>
      </c>
    </row>
    <row r="53" spans="1:105" ht="12" customHeight="1" x14ac:dyDescent="0.25">
      <c r="A53" s="103" t="s">
        <v>52</v>
      </c>
      <c r="B53" s="104">
        <v>569.55512345918328</v>
      </c>
      <c r="C53" s="104">
        <v>589.79700537635836</v>
      </c>
      <c r="D53" s="104">
        <v>673.62659715372104</v>
      </c>
      <c r="E53" s="104">
        <v>694.45953008200638</v>
      </c>
      <c r="F53" s="104">
        <v>712.18717887893456</v>
      </c>
      <c r="G53" s="104">
        <v>704.39739936006663</v>
      </c>
      <c r="H53" s="104">
        <v>750.84245583419204</v>
      </c>
      <c r="I53" s="104">
        <v>756.76317688203449</v>
      </c>
      <c r="J53" s="104">
        <v>702.2828485847931</v>
      </c>
      <c r="K53" s="104">
        <v>809.68339930582999</v>
      </c>
      <c r="L53" s="104">
        <v>820.20750542133464</v>
      </c>
      <c r="M53" s="104">
        <v>660.36561001032999</v>
      </c>
      <c r="N53" s="104">
        <v>726.20291018843147</v>
      </c>
      <c r="O53" s="104">
        <v>770.60266850959169</v>
      </c>
      <c r="P53" s="104">
        <v>738.12627522063826</v>
      </c>
      <c r="Q53" s="104">
        <v>692.81863735535978</v>
      </c>
      <c r="R53" s="104">
        <v>636.96190636280846</v>
      </c>
      <c r="S53" s="104">
        <v>836.92175007742298</v>
      </c>
      <c r="T53" s="104">
        <v>875.83937380269288</v>
      </c>
      <c r="U53" s="104">
        <v>685.99309306343196</v>
      </c>
      <c r="V53" s="104">
        <v>843.87038521574959</v>
      </c>
      <c r="W53" s="104">
        <v>816.19255081704739</v>
      </c>
      <c r="DA53" s="132" t="s">
        <v>2459</v>
      </c>
    </row>
    <row r="54" spans="1:105" ht="12" customHeight="1" x14ac:dyDescent="0.25">
      <c r="A54" s="106" t="s">
        <v>122</v>
      </c>
      <c r="B54" s="101">
        <v>912.29155633390985</v>
      </c>
      <c r="C54" s="101">
        <v>885.32839697893291</v>
      </c>
      <c r="D54" s="101">
        <v>969.99802964199625</v>
      </c>
      <c r="E54" s="101">
        <v>848.70764773001679</v>
      </c>
      <c r="F54" s="101">
        <v>982.80487868425382</v>
      </c>
      <c r="G54" s="101">
        <v>1024.3020996830153</v>
      </c>
      <c r="H54" s="101">
        <v>1076.3092736530114</v>
      </c>
      <c r="I54" s="101">
        <v>1045.5964985673613</v>
      </c>
      <c r="J54" s="101">
        <v>1098.4101884770041</v>
      </c>
      <c r="K54" s="101">
        <v>1047.5895719354669</v>
      </c>
      <c r="L54" s="101">
        <v>1068.1817991850137</v>
      </c>
      <c r="M54" s="101">
        <v>1035.3281492304823</v>
      </c>
      <c r="N54" s="101">
        <v>1041.8845705089432</v>
      </c>
      <c r="O54" s="101">
        <v>1015.0327600703564</v>
      </c>
      <c r="P54" s="101">
        <v>1012.391881113005</v>
      </c>
      <c r="Q54" s="101">
        <v>1027.3566171921852</v>
      </c>
      <c r="R54" s="101">
        <v>1050.1961977961371</v>
      </c>
      <c r="S54" s="101">
        <v>1074.0077374501459</v>
      </c>
      <c r="T54" s="101">
        <v>1089.09714321253</v>
      </c>
      <c r="U54" s="101">
        <v>1120.2052625099659</v>
      </c>
      <c r="V54" s="101">
        <v>1124.2088306106903</v>
      </c>
      <c r="W54" s="101">
        <v>1232.9956933055437</v>
      </c>
      <c r="DA54" s="131" t="s">
        <v>2460</v>
      </c>
    </row>
    <row r="55" spans="1:105" ht="12" customHeight="1" x14ac:dyDescent="0.25">
      <c r="A55" s="107" t="s">
        <v>121</v>
      </c>
      <c r="B55" s="104">
        <v>912.29155633391008</v>
      </c>
      <c r="C55" s="104">
        <v>885.32694529817263</v>
      </c>
      <c r="D55" s="104">
        <v>969.99340008162721</v>
      </c>
      <c r="E55" s="104">
        <v>848.76417498577564</v>
      </c>
      <c r="F55" s="104">
        <v>982.83140495369605</v>
      </c>
      <c r="G55" s="104">
        <v>1024.3187930220133</v>
      </c>
      <c r="H55" s="104">
        <v>1076.3073144181617</v>
      </c>
      <c r="I55" s="104">
        <v>1045.937223587217</v>
      </c>
      <c r="J55" s="104">
        <v>1099.009389932965</v>
      </c>
      <c r="K55" s="104">
        <v>1048.1252119811807</v>
      </c>
      <c r="L55" s="104">
        <v>1068.190267362266</v>
      </c>
      <c r="M55" s="104">
        <v>1034.7306405798643</v>
      </c>
      <c r="N55" s="104">
        <v>1041.4137216929598</v>
      </c>
      <c r="O55" s="104">
        <v>1014.9044199280955</v>
      </c>
      <c r="P55" s="104">
        <v>1012.8248750722278</v>
      </c>
      <c r="Q55" s="104">
        <v>1026.0646587817071</v>
      </c>
      <c r="R55" s="104">
        <v>1048.9102565075273</v>
      </c>
      <c r="S55" s="104">
        <v>1073.1931867927537</v>
      </c>
      <c r="T55" s="104">
        <v>1089.2647337825542</v>
      </c>
      <c r="U55" s="104">
        <v>1121.163249035799</v>
      </c>
      <c r="V55" s="104">
        <v>1124.3603460155773</v>
      </c>
      <c r="W55" s="104">
        <v>1232.9401225096274</v>
      </c>
      <c r="DA55" s="132" t="s">
        <v>2461</v>
      </c>
    </row>
    <row r="56" spans="1:105" ht="12" customHeight="1" x14ac:dyDescent="0.25">
      <c r="A56" s="108" t="s">
        <v>53</v>
      </c>
      <c r="B56" s="98">
        <v>275.8948478890477</v>
      </c>
      <c r="C56" s="98">
        <v>253.49553983315059</v>
      </c>
      <c r="D56" s="98">
        <v>293.90531557882491</v>
      </c>
      <c r="E56" s="98">
        <v>219.09345573679943</v>
      </c>
      <c r="F56" s="98">
        <v>286.1446416932389</v>
      </c>
      <c r="G56" s="98">
        <v>297.10711858209527</v>
      </c>
      <c r="H56" s="98">
        <v>313.95763445147179</v>
      </c>
      <c r="I56" s="98">
        <v>299.64653625598851</v>
      </c>
      <c r="J56" s="98">
        <v>319.47967829313689</v>
      </c>
      <c r="K56" s="98">
        <v>286.16856236129121</v>
      </c>
      <c r="L56" s="98">
        <v>294.26404050751989</v>
      </c>
      <c r="M56" s="98">
        <v>298.43788509587796</v>
      </c>
      <c r="N56" s="98">
        <v>298.26282765838056</v>
      </c>
      <c r="O56" s="98">
        <v>279.71013393072292</v>
      </c>
      <c r="P56" s="98">
        <v>290.51141094658146</v>
      </c>
      <c r="Q56" s="98">
        <v>318.71213581420119</v>
      </c>
      <c r="R56" s="98">
        <v>314.04108151646284</v>
      </c>
      <c r="S56" s="98">
        <v>311.65320840869572</v>
      </c>
      <c r="T56" s="98">
        <v>322.05980977976282</v>
      </c>
      <c r="U56" s="98">
        <v>335.44505243334629</v>
      </c>
      <c r="V56" s="98">
        <v>294.37340684805218</v>
      </c>
      <c r="W56" s="98">
        <v>364.79381814456411</v>
      </c>
      <c r="DA56" s="63" t="s">
        <v>2462</v>
      </c>
    </row>
    <row r="57" spans="1:105" ht="12" customHeight="1" x14ac:dyDescent="0.25">
      <c r="A57" s="108" t="s">
        <v>52</v>
      </c>
      <c r="B57" s="98">
        <v>636.39670844486238</v>
      </c>
      <c r="C57" s="98">
        <v>631.83140546502204</v>
      </c>
      <c r="D57" s="98">
        <v>676.0880845028023</v>
      </c>
      <c r="E57" s="98">
        <v>629.6707192489763</v>
      </c>
      <c r="F57" s="98">
        <v>696.68676326045704</v>
      </c>
      <c r="G57" s="98">
        <v>727.21167443991783</v>
      </c>
      <c r="H57" s="98">
        <v>762.34967996669002</v>
      </c>
      <c r="I57" s="98">
        <v>746.29068733122836</v>
      </c>
      <c r="J57" s="98">
        <v>779.52971163982829</v>
      </c>
      <c r="K57" s="98">
        <v>761.9566496198895</v>
      </c>
      <c r="L57" s="98">
        <v>773.92622685474623</v>
      </c>
      <c r="M57" s="98">
        <v>736.29275548398653</v>
      </c>
      <c r="N57" s="98">
        <v>743.15089403457921</v>
      </c>
      <c r="O57" s="98">
        <v>735.19428599737273</v>
      </c>
      <c r="P57" s="98">
        <v>722.31346412564631</v>
      </c>
      <c r="Q57" s="98">
        <v>707.35252296750593</v>
      </c>
      <c r="R57" s="98">
        <v>734.86917499106437</v>
      </c>
      <c r="S57" s="98">
        <v>761.53997838405803</v>
      </c>
      <c r="T57" s="98">
        <v>767.20492400279147</v>
      </c>
      <c r="U57" s="98">
        <v>785.71819660245274</v>
      </c>
      <c r="V57" s="98">
        <v>829.98693916752518</v>
      </c>
      <c r="W57" s="98">
        <v>868.14630436506286</v>
      </c>
      <c r="DA57" s="63" t="s">
        <v>2463</v>
      </c>
    </row>
    <row r="58" spans="1:105" ht="12" customHeight="1" x14ac:dyDescent="0.25">
      <c r="A58" s="121" t="s">
        <v>54</v>
      </c>
      <c r="B58" s="122">
        <v>896.59721860836214</v>
      </c>
      <c r="C58" s="122">
        <v>853.5487296573915</v>
      </c>
      <c r="D58" s="122">
        <v>945.40295552330156</v>
      </c>
      <c r="E58" s="122">
        <v>835.78309374073581</v>
      </c>
      <c r="F58" s="122">
        <v>929.5883543598909</v>
      </c>
      <c r="G58" s="122">
        <v>961.60756666070768</v>
      </c>
      <c r="H58" s="122">
        <v>997.44497669022371</v>
      </c>
      <c r="I58" s="122">
        <v>942.63873959045975</v>
      </c>
      <c r="J58" s="122">
        <v>1012.5776172743666</v>
      </c>
      <c r="K58" s="122">
        <v>965.60532878381207</v>
      </c>
      <c r="L58" s="122">
        <v>935.36176963728553</v>
      </c>
      <c r="M58" s="122">
        <v>877.34030457194899</v>
      </c>
      <c r="N58" s="122">
        <v>847.1919079520452</v>
      </c>
      <c r="O58" s="122">
        <v>814.79754721585471</v>
      </c>
      <c r="P58" s="122">
        <v>773.71190043100512</v>
      </c>
      <c r="Q58" s="122">
        <v>781.45607108057288</v>
      </c>
      <c r="R58" s="122">
        <v>801.5731674981414</v>
      </c>
      <c r="S58" s="122">
        <v>793.71232337424021</v>
      </c>
      <c r="T58" s="122">
        <v>771.02246549616234</v>
      </c>
      <c r="U58" s="122">
        <v>784.90524629212553</v>
      </c>
      <c r="V58" s="122">
        <v>766.04839665416159</v>
      </c>
      <c r="W58" s="122">
        <v>820.9101143636517</v>
      </c>
      <c r="DA58" s="130" t="s">
        <v>2464</v>
      </c>
    </row>
    <row r="59" spans="1:105" ht="12" customHeight="1" x14ac:dyDescent="0.25">
      <c r="A59" s="97" t="s">
        <v>50</v>
      </c>
      <c r="B59" s="98">
        <v>808.23988512996323</v>
      </c>
      <c r="C59" s="98">
        <v>954.02591165056958</v>
      </c>
      <c r="D59" s="98">
        <v>835.22417648673434</v>
      </c>
      <c r="E59" s="98">
        <v>988.42172950560359</v>
      </c>
      <c r="F59" s="98">
        <v>925.61232368591266</v>
      </c>
      <c r="G59" s="98">
        <v>939.09022443873505</v>
      </c>
      <c r="H59" s="98">
        <v>924.96204353913265</v>
      </c>
      <c r="I59" s="98">
        <v>967.21973638210454</v>
      </c>
      <c r="J59" s="98">
        <v>949.60759075910676</v>
      </c>
      <c r="K59" s="98">
        <v>1093.3331868328537</v>
      </c>
      <c r="L59" s="98">
        <v>986.55646589638422</v>
      </c>
      <c r="M59" s="98">
        <v>878.03155962044218</v>
      </c>
      <c r="N59" s="98">
        <v>834.73552915668074</v>
      </c>
      <c r="O59" s="98">
        <v>826.54729483480969</v>
      </c>
      <c r="P59" s="98">
        <v>760.84533304005845</v>
      </c>
      <c r="Q59" s="98">
        <v>770.77791396255066</v>
      </c>
      <c r="R59" s="98">
        <v>813.44261603499865</v>
      </c>
      <c r="S59" s="98">
        <v>798.35664516312931</v>
      </c>
      <c r="T59" s="98">
        <v>756.70106474915588</v>
      </c>
      <c r="U59" s="98">
        <v>793.46444100722272</v>
      </c>
      <c r="V59" s="98">
        <v>770.39035835474078</v>
      </c>
      <c r="W59" s="98">
        <v>803.65410515594886</v>
      </c>
      <c r="DA59" s="63" t="s">
        <v>2465</v>
      </c>
    </row>
    <row r="60" spans="1:105" ht="12" customHeight="1" x14ac:dyDescent="0.25">
      <c r="A60" s="109" t="s">
        <v>120</v>
      </c>
      <c r="B60" s="33">
        <v>931.50596195671062</v>
      </c>
      <c r="C60" s="33">
        <v>808.08815135492614</v>
      </c>
      <c r="D60" s="33">
        <v>1000.4640553195575</v>
      </c>
      <c r="E60" s="33">
        <v>751.37632672182349</v>
      </c>
      <c r="F60" s="33">
        <v>931.91769103664456</v>
      </c>
      <c r="G60" s="33">
        <v>975.48452848927673</v>
      </c>
      <c r="H60" s="33">
        <v>1045.8206470591826</v>
      </c>
      <c r="I60" s="33">
        <v>925.46581773143339</v>
      </c>
      <c r="J60" s="33">
        <v>1057.7366216534629</v>
      </c>
      <c r="K60" s="33">
        <v>872.20542461301409</v>
      </c>
      <c r="L60" s="33">
        <v>896.30774493715921</v>
      </c>
      <c r="M60" s="33">
        <v>876.81040643877066</v>
      </c>
      <c r="N60" s="33">
        <v>856.30756410106528</v>
      </c>
      <c r="O60" s="33">
        <v>806.58141261371247</v>
      </c>
      <c r="P60" s="33">
        <v>782.39435746596052</v>
      </c>
      <c r="Q60" s="33">
        <v>788.42818558515444</v>
      </c>
      <c r="R60" s="33">
        <v>793.93351081948401</v>
      </c>
      <c r="S60" s="33">
        <v>790.88253009050231</v>
      </c>
      <c r="T60" s="33">
        <v>779.41422316966384</v>
      </c>
      <c r="U60" s="33">
        <v>779.89763166131786</v>
      </c>
      <c r="V60" s="33">
        <v>763.51164433439203</v>
      </c>
      <c r="W60" s="33">
        <v>830.78623234095562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7275.8506446277706</v>
      </c>
      <c r="C62" s="117">
        <f t="shared" si="21"/>
        <v>8259.7550788769622</v>
      </c>
      <c r="D62" s="117">
        <f t="shared" si="21"/>
        <v>8178.2308175966546</v>
      </c>
      <c r="E62" s="117">
        <f t="shared" si="21"/>
        <v>9474.4524074255078</v>
      </c>
      <c r="F62" s="117">
        <f t="shared" si="21"/>
        <v>9284.306082253559</v>
      </c>
      <c r="G62" s="117">
        <f t="shared" si="21"/>
        <v>10140.840365568294</v>
      </c>
      <c r="H62" s="117">
        <f t="shared" si="21"/>
        <v>9775.2229542428304</v>
      </c>
      <c r="I62" s="117">
        <f t="shared" si="21"/>
        <v>9475.4837217007826</v>
      </c>
      <c r="J62" s="117">
        <f t="shared" si="21"/>
        <v>10100.649030131255</v>
      </c>
      <c r="K62" s="117">
        <f t="shared" si="21"/>
        <v>10516.979988575729</v>
      </c>
      <c r="L62" s="117">
        <f t="shared" si="21"/>
        <v>11413.470910284195</v>
      </c>
      <c r="M62" s="117">
        <f t="shared" si="21"/>
        <v>11173.214581086006</v>
      </c>
      <c r="N62" s="117">
        <f t="shared" si="21"/>
        <v>11095.22068029494</v>
      </c>
      <c r="O62" s="117">
        <f t="shared" si="21"/>
        <v>10939.464448841041</v>
      </c>
      <c r="P62" s="117">
        <f t="shared" si="21"/>
        <v>9817.7668435769538</v>
      </c>
      <c r="Q62" s="117">
        <f t="shared" si="21"/>
        <v>10626.285596586253</v>
      </c>
      <c r="R62" s="117">
        <f t="shared" ref="R62:V62" si="22">R63+R66+R68+R77</f>
        <v>10916.508124017779</v>
      </c>
      <c r="S62" s="117">
        <f t="shared" si="22"/>
        <v>11323.496268329893</v>
      </c>
      <c r="T62" s="117">
        <f t="shared" si="22"/>
        <v>11097.555373230703</v>
      </c>
      <c r="U62" s="117">
        <f t="shared" si="22"/>
        <v>11015.262679418182</v>
      </c>
      <c r="V62" s="117">
        <f t="shared" si="22"/>
        <v>11649.323035026126</v>
      </c>
      <c r="W62" s="117">
        <f t="shared" ref="W62" si="23">W63+W66+W68+W77</f>
        <v>12693.564623702821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5427.4112431955346</v>
      </c>
      <c r="C63" s="122">
        <f t="shared" si="24"/>
        <v>6333.3220639063502</v>
      </c>
      <c r="D63" s="122">
        <f t="shared" si="24"/>
        <v>6265.467978523423</v>
      </c>
      <c r="E63" s="122">
        <f t="shared" si="24"/>
        <v>7326.7550185798345</v>
      </c>
      <c r="F63" s="122">
        <f t="shared" si="24"/>
        <v>7258.5929021974725</v>
      </c>
      <c r="G63" s="122">
        <f t="shared" si="24"/>
        <v>7940.4234508075378</v>
      </c>
      <c r="H63" s="122">
        <f t="shared" si="24"/>
        <v>7362.0471119138201</v>
      </c>
      <c r="I63" s="122">
        <f t="shared" si="24"/>
        <v>6932.9361263986193</v>
      </c>
      <c r="J63" s="122">
        <f t="shared" si="24"/>
        <v>7483.9297345521954</v>
      </c>
      <c r="K63" s="122">
        <f t="shared" si="24"/>
        <v>7897.9286938960058</v>
      </c>
      <c r="L63" s="122">
        <f t="shared" si="24"/>
        <v>8629.9204024681858</v>
      </c>
      <c r="M63" s="122">
        <f t="shared" si="24"/>
        <v>8320.8554549790242</v>
      </c>
      <c r="N63" s="122">
        <f t="shared" si="24"/>
        <v>8243.1557183779187</v>
      </c>
      <c r="O63" s="122">
        <f t="shared" si="24"/>
        <v>8332.3662157613544</v>
      </c>
      <c r="P63" s="122">
        <f t="shared" si="24"/>
        <v>7395.1722126959494</v>
      </c>
      <c r="Q63" s="122">
        <f t="shared" si="24"/>
        <v>7971.1590602238666</v>
      </c>
      <c r="R63" s="122">
        <f t="shared" ref="R63:V63" si="25">SUM(R64:R65)</f>
        <v>8330.6179070671642</v>
      </c>
      <c r="S63" s="122">
        <f t="shared" si="25"/>
        <v>8446.5355212828144</v>
      </c>
      <c r="T63" s="122">
        <f t="shared" si="25"/>
        <v>8142.5581894930328</v>
      </c>
      <c r="U63" s="122">
        <f t="shared" si="25"/>
        <v>7999.3848676296129</v>
      </c>
      <c r="V63" s="122">
        <f t="shared" si="25"/>
        <v>8518.7233378715118</v>
      </c>
      <c r="W63" s="122">
        <f t="shared" ref="W63" si="26">SUM(W64:W65)</f>
        <v>9246.5704474291906</v>
      </c>
      <c r="DA63" s="130" t="s">
        <v>2468</v>
      </c>
    </row>
    <row r="64" spans="1:105" ht="12" customHeight="1" x14ac:dyDescent="0.25">
      <c r="A64" s="97" t="s">
        <v>217</v>
      </c>
      <c r="B64" s="98">
        <v>5298.6244659257445</v>
      </c>
      <c r="C64" s="98">
        <v>6184.2019287743324</v>
      </c>
      <c r="D64" s="98">
        <v>6117.7787231670145</v>
      </c>
      <c r="E64" s="98">
        <v>7163.9450736268191</v>
      </c>
      <c r="F64" s="98">
        <v>7090.4595861248272</v>
      </c>
      <c r="G64" s="98">
        <v>7760.485662810579</v>
      </c>
      <c r="H64" s="98">
        <v>7201.3795489833237</v>
      </c>
      <c r="I64" s="98">
        <v>6786.8845349148824</v>
      </c>
      <c r="J64" s="98">
        <v>7328.1385136719273</v>
      </c>
      <c r="K64" s="98">
        <v>7735.240548331084</v>
      </c>
      <c r="L64" s="98">
        <v>8458.7550775912005</v>
      </c>
      <c r="M64" s="98">
        <v>8157.6969620531127</v>
      </c>
      <c r="N64" s="98">
        <v>8083.8420658391042</v>
      </c>
      <c r="O64" s="98">
        <v>8173.3437525567315</v>
      </c>
      <c r="P64" s="98">
        <v>7254.8534919106251</v>
      </c>
      <c r="Q64" s="98">
        <v>7820.1578517488279</v>
      </c>
      <c r="R64" s="98">
        <v>8171.6725243644996</v>
      </c>
      <c r="S64" s="98">
        <v>8287.4713865629965</v>
      </c>
      <c r="T64" s="98">
        <v>7989.7031050942614</v>
      </c>
      <c r="U64" s="98">
        <v>7848.5323961465492</v>
      </c>
      <c r="V64" s="98">
        <v>8358.1585218394939</v>
      </c>
      <c r="W64" s="98">
        <v>9072.6365086760707</v>
      </c>
      <c r="DA64" s="63" t="s">
        <v>2469</v>
      </c>
    </row>
    <row r="65" spans="1:105" ht="12" customHeight="1" x14ac:dyDescent="0.25">
      <c r="A65" s="97" t="s">
        <v>53</v>
      </c>
      <c r="B65" s="98">
        <v>128.78677726979012</v>
      </c>
      <c r="C65" s="98">
        <v>149.12013513201757</v>
      </c>
      <c r="D65" s="98">
        <v>147.68925535640864</v>
      </c>
      <c r="E65" s="98">
        <v>162.80994495301536</v>
      </c>
      <c r="F65" s="98">
        <v>168.13331607264513</v>
      </c>
      <c r="G65" s="98">
        <v>179.93778799695895</v>
      </c>
      <c r="H65" s="98">
        <v>160.66756293049633</v>
      </c>
      <c r="I65" s="98">
        <v>146.05159148373664</v>
      </c>
      <c r="J65" s="98">
        <v>155.79122088026824</v>
      </c>
      <c r="K65" s="98">
        <v>162.68814556492197</v>
      </c>
      <c r="L65" s="98">
        <v>171.16532487698538</v>
      </c>
      <c r="M65" s="98">
        <v>163.15849292591085</v>
      </c>
      <c r="N65" s="98">
        <v>159.31365253881469</v>
      </c>
      <c r="O65" s="98">
        <v>159.02246320462265</v>
      </c>
      <c r="P65" s="98">
        <v>140.31872078532459</v>
      </c>
      <c r="Q65" s="98">
        <v>151.00120847503914</v>
      </c>
      <c r="R65" s="98">
        <v>158.94538270266474</v>
      </c>
      <c r="S65" s="98">
        <v>159.06413471981821</v>
      </c>
      <c r="T65" s="98">
        <v>152.85508439877168</v>
      </c>
      <c r="U65" s="98">
        <v>150.85247148306331</v>
      </c>
      <c r="V65" s="98">
        <v>160.5648160320176</v>
      </c>
      <c r="W65" s="98">
        <v>173.93393875311932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111.67956340601138</v>
      </c>
      <c r="C66" s="122">
        <f t="shared" si="27"/>
        <v>112.88931156794443</v>
      </c>
      <c r="D66" s="122">
        <f t="shared" si="27"/>
        <v>115.03253951351499</v>
      </c>
      <c r="E66" s="122">
        <f t="shared" si="27"/>
        <v>304.11343341621824</v>
      </c>
      <c r="F66" s="122">
        <f t="shared" si="27"/>
        <v>154.40677455037019</v>
      </c>
      <c r="G66" s="122">
        <f t="shared" si="27"/>
        <v>221.71118940618513</v>
      </c>
      <c r="H66" s="122">
        <f t="shared" si="27"/>
        <v>385.94466500180835</v>
      </c>
      <c r="I66" s="122">
        <f t="shared" si="27"/>
        <v>527.3375980850534</v>
      </c>
      <c r="J66" s="122">
        <f t="shared" si="27"/>
        <v>552.85174651204727</v>
      </c>
      <c r="K66" s="122">
        <f t="shared" si="27"/>
        <v>558.9765452128471</v>
      </c>
      <c r="L66" s="122">
        <f t="shared" si="27"/>
        <v>718.65776045756024</v>
      </c>
      <c r="M66" s="122">
        <f t="shared" si="27"/>
        <v>938.87066012641606</v>
      </c>
      <c r="N66" s="122">
        <f t="shared" si="27"/>
        <v>970.51329921147556</v>
      </c>
      <c r="O66" s="122">
        <f t="shared" si="27"/>
        <v>785.70000081158139</v>
      </c>
      <c r="P66" s="122">
        <f t="shared" si="27"/>
        <v>604.58171990301253</v>
      </c>
      <c r="Q66" s="122">
        <f t="shared" si="27"/>
        <v>921.1299943022151</v>
      </c>
      <c r="R66" s="122">
        <f t="shared" si="27"/>
        <v>768.14225780698928</v>
      </c>
      <c r="S66" s="122">
        <f t="shared" si="27"/>
        <v>966.41535085507815</v>
      </c>
      <c r="T66" s="122">
        <f t="shared" si="27"/>
        <v>1061.9802928997001</v>
      </c>
      <c r="U66" s="122">
        <f t="shared" si="27"/>
        <v>1159.6159224106834</v>
      </c>
      <c r="V66" s="122">
        <f t="shared" si="27"/>
        <v>1215.8651198855562</v>
      </c>
      <c r="W66" s="122">
        <f t="shared" si="27"/>
        <v>1397.7032664321785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111.67956340601138</v>
      </c>
      <c r="C67" s="98">
        <f>IF(RES_hhdet_tes!C67=0,0,RES_hhdet_tes!C67*1000*11630/RES_hhdet_num!C62)</f>
        <v>112.88931156794443</v>
      </c>
      <c r="D67" s="98">
        <f>IF(RES_hhdet_tes!D67=0,0,RES_hhdet_tes!D67*1000*11630/RES_hhdet_num!D62)</f>
        <v>115.03253951351499</v>
      </c>
      <c r="E67" s="98">
        <f>IF(RES_hhdet_tes!E67=0,0,RES_hhdet_tes!E67*1000*11630/RES_hhdet_num!E62)</f>
        <v>304.11343341621824</v>
      </c>
      <c r="F67" s="98">
        <f>IF(RES_hhdet_tes!F67=0,0,RES_hhdet_tes!F67*1000*11630/RES_hhdet_num!F62)</f>
        <v>154.40677455037019</v>
      </c>
      <c r="G67" s="98">
        <f>IF(RES_hhdet_tes!G67=0,0,RES_hhdet_tes!G67*1000*11630/RES_hhdet_num!G62)</f>
        <v>221.71118940618513</v>
      </c>
      <c r="H67" s="98">
        <f>IF(RES_hhdet_tes!H67=0,0,RES_hhdet_tes!H67*1000*11630/RES_hhdet_num!H62)</f>
        <v>385.94466500180835</v>
      </c>
      <c r="I67" s="98">
        <f>IF(RES_hhdet_tes!I67=0,0,RES_hhdet_tes!I67*1000*11630/RES_hhdet_num!I62)</f>
        <v>527.3375980850534</v>
      </c>
      <c r="J67" s="98">
        <f>IF(RES_hhdet_tes!J67=0,0,RES_hhdet_tes!J67*1000*11630/RES_hhdet_num!J62)</f>
        <v>552.85174651204727</v>
      </c>
      <c r="K67" s="98">
        <f>IF(RES_hhdet_tes!K67=0,0,RES_hhdet_tes!K67*1000*11630/RES_hhdet_num!K62)</f>
        <v>558.9765452128471</v>
      </c>
      <c r="L67" s="98">
        <f>IF(RES_hhdet_tes!L67=0,0,RES_hhdet_tes!L67*1000*11630/RES_hhdet_num!L62)</f>
        <v>718.65776045756024</v>
      </c>
      <c r="M67" s="98">
        <f>IF(RES_hhdet_tes!M67=0,0,RES_hhdet_tes!M67*1000*11630/RES_hhdet_num!M62)</f>
        <v>938.87066012641606</v>
      </c>
      <c r="N67" s="98">
        <f>IF(RES_hhdet_tes!N67=0,0,RES_hhdet_tes!N67*1000*11630/RES_hhdet_num!N62)</f>
        <v>970.51329921147556</v>
      </c>
      <c r="O67" s="98">
        <f>IF(RES_hhdet_tes!O67=0,0,RES_hhdet_tes!O67*1000*11630/RES_hhdet_num!O62)</f>
        <v>785.70000081158139</v>
      </c>
      <c r="P67" s="98">
        <f>IF(RES_hhdet_tes!P67=0,0,RES_hhdet_tes!P67*1000*11630/RES_hhdet_num!P62)</f>
        <v>604.58171990301253</v>
      </c>
      <c r="Q67" s="98">
        <f>IF(RES_hhdet_tes!Q67=0,0,RES_hhdet_tes!Q67*1000*11630/RES_hhdet_num!Q62)</f>
        <v>921.1299943022151</v>
      </c>
      <c r="R67" s="98">
        <f>IF(RES_hhdet_tes!R67=0,0,RES_hhdet_tes!R67*1000*11630/RES_hhdet_num!R62)</f>
        <v>768.14225780698928</v>
      </c>
      <c r="S67" s="98">
        <f>IF(RES_hhdet_tes!S67=0,0,RES_hhdet_tes!S67*1000*11630/RES_hhdet_num!S62)</f>
        <v>966.41535085507815</v>
      </c>
      <c r="T67" s="98">
        <f>IF(RES_hhdet_tes!T67=0,0,RES_hhdet_tes!T67*1000*11630/RES_hhdet_num!T62)</f>
        <v>1061.9802928997001</v>
      </c>
      <c r="U67" s="98">
        <f>IF(RES_hhdet_tes!U67=0,0,RES_hhdet_tes!U67*1000*11630/RES_hhdet_num!U62)</f>
        <v>1159.6159224106834</v>
      </c>
      <c r="V67" s="98">
        <f>IF(RES_hhdet_tes!V67=0,0,RES_hhdet_tes!V67*1000*11630/RES_hhdet_num!V62)</f>
        <v>1215.8651198855562</v>
      </c>
      <c r="W67" s="98">
        <f>IF(RES_hhdet_tes!W67=0,0,RES_hhdet_tes!W67*1000*11630/RES_hhdet_num!W62)</f>
        <v>1397.7032664321785</v>
      </c>
      <c r="DA67" s="63" t="s">
        <v>2472</v>
      </c>
    </row>
    <row r="68" spans="1:105" ht="12" customHeight="1" x14ac:dyDescent="0.25">
      <c r="A68" s="121" t="s">
        <v>55</v>
      </c>
      <c r="B68" s="122">
        <v>891.51307848882971</v>
      </c>
      <c r="C68" s="122">
        <v>891.34245671250505</v>
      </c>
      <c r="D68" s="122">
        <v>927.69478554017496</v>
      </c>
      <c r="E68" s="122">
        <v>898.01671434526872</v>
      </c>
      <c r="F68" s="122">
        <v>957.435405668822</v>
      </c>
      <c r="G68" s="122">
        <v>1018.2460053013068</v>
      </c>
      <c r="H68" s="122">
        <v>1073.5329277591215</v>
      </c>
      <c r="I68" s="122">
        <v>1032.6892585079377</v>
      </c>
      <c r="J68" s="122">
        <v>1108.5352485026112</v>
      </c>
      <c r="K68" s="122">
        <v>1072.4213060070342</v>
      </c>
      <c r="L68" s="122">
        <v>1097.6367216171984</v>
      </c>
      <c r="M68" s="122">
        <v>1030.0098047130484</v>
      </c>
      <c r="N68" s="122">
        <v>1033.4202029467704</v>
      </c>
      <c r="O68" s="122">
        <v>1015.5157138855413</v>
      </c>
      <c r="P68" s="122">
        <v>1028.9793166621464</v>
      </c>
      <c r="Q68" s="122">
        <v>975.57416867668633</v>
      </c>
      <c r="R68" s="122">
        <v>1042.209572169764</v>
      </c>
      <c r="S68" s="122">
        <v>1093.3848250221347</v>
      </c>
      <c r="T68" s="122">
        <v>1093.3589764254616</v>
      </c>
      <c r="U68" s="122">
        <v>1102.4252811535744</v>
      </c>
      <c r="V68" s="122">
        <v>1142.6952845235969</v>
      </c>
      <c r="W68" s="122">
        <v>1224.1622048431304</v>
      </c>
      <c r="DA68" s="130" t="s">
        <v>2473</v>
      </c>
    </row>
    <row r="69" spans="1:105" ht="12" customHeight="1" x14ac:dyDescent="0.25">
      <c r="A69" s="97" t="s">
        <v>134</v>
      </c>
      <c r="B69" s="98">
        <v>890.57274037158243</v>
      </c>
      <c r="C69" s="98">
        <v>891.55651762264415</v>
      </c>
      <c r="D69" s="98">
        <v>926.03905405759269</v>
      </c>
      <c r="E69" s="98">
        <v>899.7851796120425</v>
      </c>
      <c r="F69" s="98">
        <v>956.30469058003541</v>
      </c>
      <c r="G69" s="98">
        <v>1018.0425819244166</v>
      </c>
      <c r="H69" s="98">
        <v>1073.5116408799413</v>
      </c>
      <c r="I69" s="98">
        <v>1032.3517671974139</v>
      </c>
      <c r="J69" s="98">
        <v>1109.0258663412662</v>
      </c>
      <c r="K69" s="98">
        <v>1073.3291651401782</v>
      </c>
      <c r="L69" s="98">
        <v>1098.5972585848845</v>
      </c>
      <c r="M69" s="98">
        <v>1029.9423476864956</v>
      </c>
      <c r="N69" s="98">
        <v>1033.2810594623429</v>
      </c>
      <c r="O69" s="98">
        <v>1015.6132872333982</v>
      </c>
      <c r="P69" s="98">
        <v>1029.57079241416</v>
      </c>
      <c r="Q69" s="98">
        <v>974.2000945081985</v>
      </c>
      <c r="R69" s="98">
        <v>1042.0772870515902</v>
      </c>
      <c r="S69" s="98">
        <v>1094.0363153377336</v>
      </c>
      <c r="T69" s="98">
        <v>1093.6683757506228</v>
      </c>
      <c r="U69" s="98">
        <v>1102.1480604081344</v>
      </c>
      <c r="V69" s="98">
        <v>1143.4214534895866</v>
      </c>
      <c r="W69" s="98">
        <v>1224.3792842485973</v>
      </c>
      <c r="DA69" s="63" t="s">
        <v>2474</v>
      </c>
    </row>
    <row r="70" spans="1:105" ht="12" customHeight="1" x14ac:dyDescent="0.25">
      <c r="A70" s="97" t="s">
        <v>133</v>
      </c>
      <c r="B70" s="98">
        <v>890.57274037158254</v>
      </c>
      <c r="C70" s="98">
        <v>891.53487415760071</v>
      </c>
      <c r="D70" s="98">
        <v>926.00782298265858</v>
      </c>
      <c r="E70" s="98">
        <v>899.65071846938872</v>
      </c>
      <c r="F70" s="98">
        <v>956.17844749953667</v>
      </c>
      <c r="G70" s="98">
        <v>1017.8717244432939</v>
      </c>
      <c r="H70" s="98">
        <v>1073.305023079183</v>
      </c>
      <c r="I70" s="98">
        <v>1032.0354507987727</v>
      </c>
      <c r="J70" s="98">
        <v>1108.5745025620556</v>
      </c>
      <c r="K70" s="98">
        <v>1072.8593362055365</v>
      </c>
      <c r="L70" s="98">
        <v>1098.1206359295345</v>
      </c>
      <c r="M70" s="98">
        <v>1029.4646566981737</v>
      </c>
      <c r="N70" s="98">
        <v>1032.838136557735</v>
      </c>
      <c r="O70" s="98">
        <v>1015.1360438389802</v>
      </c>
      <c r="P70" s="98">
        <v>1028.2648543732828</v>
      </c>
      <c r="Q70" s="98">
        <v>972.8831864420755</v>
      </c>
      <c r="R70" s="98">
        <v>1040.5329064416117</v>
      </c>
      <c r="S70" s="98">
        <v>1092.5396150381459</v>
      </c>
      <c r="T70" s="98">
        <v>1092.4108495487362</v>
      </c>
      <c r="U70" s="98">
        <v>1101.0824648453174</v>
      </c>
      <c r="V70" s="98">
        <v>1142.7730723424079</v>
      </c>
      <c r="W70" s="98">
        <v>1224.1750304434684</v>
      </c>
      <c r="DA70" s="63" t="s">
        <v>2475</v>
      </c>
    </row>
    <row r="71" spans="1:105" ht="12" customHeight="1" x14ac:dyDescent="0.25">
      <c r="A71" s="100" t="s">
        <v>217</v>
      </c>
      <c r="B71" s="101">
        <v>269.30895504526404</v>
      </c>
      <c r="C71" s="101">
        <v>255.27112109398502</v>
      </c>
      <c r="D71" s="101">
        <v>280.52169912154852</v>
      </c>
      <c r="E71" s="101">
        <v>232.38864962154329</v>
      </c>
      <c r="F71" s="101">
        <v>278.3431404265985</v>
      </c>
      <c r="G71" s="101">
        <v>295.25128683679793</v>
      </c>
      <c r="H71" s="101">
        <v>313.06098336883912</v>
      </c>
      <c r="I71" s="101">
        <v>295.59362371589759</v>
      </c>
      <c r="J71" s="101">
        <v>322.25361439435966</v>
      </c>
      <c r="K71" s="101">
        <v>293.0726094283113</v>
      </c>
      <c r="L71" s="101">
        <v>302.66478617729808</v>
      </c>
      <c r="M71" s="101">
        <v>296.8250909443131</v>
      </c>
      <c r="N71" s="101">
        <v>295.7226417716351</v>
      </c>
      <c r="O71" s="101">
        <v>279.77978131005909</v>
      </c>
      <c r="P71" s="101">
        <v>295.20948709830412</v>
      </c>
      <c r="Q71" s="101">
        <v>301.29604645367397</v>
      </c>
      <c r="R71" s="101">
        <v>311.15656595371684</v>
      </c>
      <c r="S71" s="101">
        <v>317.46666395266004</v>
      </c>
      <c r="T71" s="101">
        <v>322.90984894321667</v>
      </c>
      <c r="U71" s="101">
        <v>328.97671605854765</v>
      </c>
      <c r="V71" s="101">
        <v>299.34928120213749</v>
      </c>
      <c r="W71" s="101">
        <v>362.10595110179895</v>
      </c>
      <c r="DA71" s="131" t="s">
        <v>2476</v>
      </c>
    </row>
    <row r="72" spans="1:105" ht="12" customHeight="1" x14ac:dyDescent="0.25">
      <c r="A72" s="103" t="s">
        <v>52</v>
      </c>
      <c r="B72" s="104">
        <v>621.26378532631838</v>
      </c>
      <c r="C72" s="104">
        <v>636.26375306361558</v>
      </c>
      <c r="D72" s="104">
        <v>645.48612386110995</v>
      </c>
      <c r="E72" s="104">
        <v>667.2620688478454</v>
      </c>
      <c r="F72" s="104">
        <v>677.83530707293801</v>
      </c>
      <c r="G72" s="104">
        <v>722.62043760649613</v>
      </c>
      <c r="H72" s="104">
        <v>760.24403971034383</v>
      </c>
      <c r="I72" s="104">
        <v>736.44182708287508</v>
      </c>
      <c r="J72" s="104">
        <v>786.32088816769601</v>
      </c>
      <c r="K72" s="104">
        <v>779.786726777225</v>
      </c>
      <c r="L72" s="104">
        <v>795.45584975223653</v>
      </c>
      <c r="M72" s="104">
        <v>732.63956575386067</v>
      </c>
      <c r="N72" s="104">
        <v>737.1154947860997</v>
      </c>
      <c r="O72" s="104">
        <v>735.35626252892098</v>
      </c>
      <c r="P72" s="104">
        <v>733.05536727497872</v>
      </c>
      <c r="Q72" s="104">
        <v>671.58713998840153</v>
      </c>
      <c r="R72" s="104">
        <v>729.37634048789494</v>
      </c>
      <c r="S72" s="104">
        <v>775.0729510854859</v>
      </c>
      <c r="T72" s="104">
        <v>769.50100060551961</v>
      </c>
      <c r="U72" s="104">
        <v>772.10574878676982</v>
      </c>
      <c r="V72" s="104">
        <v>843.42379114027028</v>
      </c>
      <c r="W72" s="104">
        <v>862.06907934166952</v>
      </c>
      <c r="DA72" s="132" t="s">
        <v>2477</v>
      </c>
    </row>
    <row r="73" spans="1:105" ht="12" customHeight="1" x14ac:dyDescent="0.25">
      <c r="A73" s="106" t="s">
        <v>122</v>
      </c>
      <c r="B73" s="101">
        <v>912.29155633390974</v>
      </c>
      <c r="C73" s="101">
        <v>885.40796271708916</v>
      </c>
      <c r="D73" s="101">
        <v>969.97990259762219</v>
      </c>
      <c r="E73" s="101">
        <v>848.60022681388432</v>
      </c>
      <c r="F73" s="101">
        <v>981.8785304285359</v>
      </c>
      <c r="G73" s="101">
        <v>1022.8340183413036</v>
      </c>
      <c r="H73" s="101">
        <v>1074.0373407564787</v>
      </c>
      <c r="I73" s="101">
        <v>1042.9790017605226</v>
      </c>
      <c r="J73" s="101">
        <v>1095.0352167751462</v>
      </c>
      <c r="K73" s="101">
        <v>1044.3231150120164</v>
      </c>
      <c r="L73" s="101">
        <v>1065.1255952790484</v>
      </c>
      <c r="M73" s="101">
        <v>1032.477807696232</v>
      </c>
      <c r="N73" s="101">
        <v>1038.4889032939188</v>
      </c>
      <c r="O73" s="101">
        <v>1012.1614130941977</v>
      </c>
      <c r="P73" s="101">
        <v>1007.486993360296</v>
      </c>
      <c r="Q73" s="101">
        <v>1023.3198771713393</v>
      </c>
      <c r="R73" s="101">
        <v>1047.5817768373358</v>
      </c>
      <c r="S73" s="101">
        <v>1071.2488659005478</v>
      </c>
      <c r="T73" s="101">
        <v>1083.5442154933921</v>
      </c>
      <c r="U73" s="101">
        <v>1111.2744428062281</v>
      </c>
      <c r="V73" s="101">
        <v>1111.0382848468632</v>
      </c>
      <c r="W73" s="101">
        <v>1216.0389497491115</v>
      </c>
      <c r="DA73" s="131" t="s">
        <v>2478</v>
      </c>
    </row>
    <row r="74" spans="1:105" ht="12" customHeight="1" x14ac:dyDescent="0.25">
      <c r="A74" s="107" t="s">
        <v>121</v>
      </c>
      <c r="B74" s="104">
        <v>912.29155633390985</v>
      </c>
      <c r="C74" s="104">
        <v>885.46205899047516</v>
      </c>
      <c r="D74" s="104">
        <v>969.94932233595637</v>
      </c>
      <c r="E74" s="104">
        <v>848.50456406917726</v>
      </c>
      <c r="F74" s="104">
        <v>981.81686095786495</v>
      </c>
      <c r="G74" s="104">
        <v>1022.7961881709429</v>
      </c>
      <c r="H74" s="104">
        <v>1074.0308939985882</v>
      </c>
      <c r="I74" s="104">
        <v>1043.4064250575541</v>
      </c>
      <c r="J74" s="104">
        <v>1094.8612044073163</v>
      </c>
      <c r="K74" s="104">
        <v>1044.2197804609609</v>
      </c>
      <c r="L74" s="104">
        <v>1064.7649090217328</v>
      </c>
      <c r="M74" s="104">
        <v>1031.743214051844</v>
      </c>
      <c r="N74" s="104">
        <v>1038.2052413117144</v>
      </c>
      <c r="O74" s="104">
        <v>1012.0568127139658</v>
      </c>
      <c r="P74" s="104">
        <v>1007.1909918863286</v>
      </c>
      <c r="Q74" s="104">
        <v>1022.1551178444247</v>
      </c>
      <c r="R74" s="104">
        <v>1046.3426724179794</v>
      </c>
      <c r="S74" s="104">
        <v>1070.1043109339109</v>
      </c>
      <c r="T74" s="104">
        <v>1082.4710637613737</v>
      </c>
      <c r="U74" s="104">
        <v>1110.699667769594</v>
      </c>
      <c r="V74" s="104">
        <v>1110.7546760569626</v>
      </c>
      <c r="W74" s="104">
        <v>1215.6933576285248</v>
      </c>
      <c r="DA74" s="132" t="s">
        <v>2479</v>
      </c>
    </row>
    <row r="75" spans="1:105" ht="12" customHeight="1" x14ac:dyDescent="0.25">
      <c r="A75" s="108" t="s">
        <v>53</v>
      </c>
      <c r="B75" s="98">
        <v>275.8948478890477</v>
      </c>
      <c r="C75" s="98">
        <v>253.53422691768014</v>
      </c>
      <c r="D75" s="98">
        <v>293.8919601438804</v>
      </c>
      <c r="E75" s="98">
        <v>219.02644177162409</v>
      </c>
      <c r="F75" s="98">
        <v>285.84926414760298</v>
      </c>
      <c r="G75" s="98">
        <v>296.665481912806</v>
      </c>
      <c r="H75" s="98">
        <v>313.29360517249893</v>
      </c>
      <c r="I75" s="98">
        <v>298.92149750961488</v>
      </c>
      <c r="J75" s="98">
        <v>318.27380963598591</v>
      </c>
      <c r="K75" s="98">
        <v>285.10226635889921</v>
      </c>
      <c r="L75" s="98">
        <v>293.32042604456421</v>
      </c>
      <c r="M75" s="98">
        <v>297.57624901404483</v>
      </c>
      <c r="N75" s="98">
        <v>297.3439129071507</v>
      </c>
      <c r="O75" s="98">
        <v>278.9253264359416</v>
      </c>
      <c r="P75" s="98">
        <v>288.89542836782914</v>
      </c>
      <c r="Q75" s="98">
        <v>317.4977697101645</v>
      </c>
      <c r="R75" s="98">
        <v>313.27235332512009</v>
      </c>
      <c r="S75" s="98">
        <v>310.75620488348579</v>
      </c>
      <c r="T75" s="98">
        <v>320.05114466202775</v>
      </c>
      <c r="U75" s="98">
        <v>332.31441417036291</v>
      </c>
      <c r="V75" s="98">
        <v>290.81125043408628</v>
      </c>
      <c r="W75" s="98">
        <v>359.69096432647848</v>
      </c>
      <c r="DA75" s="63" t="s">
        <v>2480</v>
      </c>
    </row>
    <row r="76" spans="1:105" ht="12" customHeight="1" x14ac:dyDescent="0.25">
      <c r="A76" s="108" t="s">
        <v>52</v>
      </c>
      <c r="B76" s="98">
        <v>636.39670844486227</v>
      </c>
      <c r="C76" s="98">
        <v>631.92783207279501</v>
      </c>
      <c r="D76" s="98">
        <v>676.05736219207597</v>
      </c>
      <c r="E76" s="98">
        <v>629.47812229755323</v>
      </c>
      <c r="F76" s="98">
        <v>695.96759681026174</v>
      </c>
      <c r="G76" s="98">
        <v>726.13070625813691</v>
      </c>
      <c r="H76" s="98">
        <v>760.7372888260893</v>
      </c>
      <c r="I76" s="98">
        <v>744.48492754793938</v>
      </c>
      <c r="J76" s="98">
        <v>776.58739477133031</v>
      </c>
      <c r="K76" s="98">
        <v>759.1175141020617</v>
      </c>
      <c r="L76" s="98">
        <v>771.4444829771686</v>
      </c>
      <c r="M76" s="98">
        <v>734.16696503779917</v>
      </c>
      <c r="N76" s="98">
        <v>740.86132840456344</v>
      </c>
      <c r="O76" s="98">
        <v>733.13148627802423</v>
      </c>
      <c r="P76" s="98">
        <v>718.29556351849965</v>
      </c>
      <c r="Q76" s="98">
        <v>704.65734813426013</v>
      </c>
      <c r="R76" s="98">
        <v>733.07031909285922</v>
      </c>
      <c r="S76" s="98">
        <v>759.34810605042503</v>
      </c>
      <c r="T76" s="98">
        <v>762.41991909934586</v>
      </c>
      <c r="U76" s="98">
        <v>778.38525359923131</v>
      </c>
      <c r="V76" s="98">
        <v>819.94342562287625</v>
      </c>
      <c r="W76" s="98">
        <v>856.00239330204624</v>
      </c>
      <c r="DA76" s="63" t="s">
        <v>2481</v>
      </c>
    </row>
    <row r="77" spans="1:105" ht="12" customHeight="1" x14ac:dyDescent="0.25">
      <c r="A77" s="121" t="s">
        <v>54</v>
      </c>
      <c r="B77" s="122">
        <v>845.24675953739495</v>
      </c>
      <c r="C77" s="122">
        <v>922.20124669016161</v>
      </c>
      <c r="D77" s="122">
        <v>870.03551401954121</v>
      </c>
      <c r="E77" s="122">
        <v>945.56724108418757</v>
      </c>
      <c r="F77" s="122">
        <v>913.8709998368945</v>
      </c>
      <c r="G77" s="122">
        <v>960.45972005326371</v>
      </c>
      <c r="H77" s="122">
        <v>953.69824956807986</v>
      </c>
      <c r="I77" s="122">
        <v>982.52073870917206</v>
      </c>
      <c r="J77" s="122">
        <v>955.3323005644022</v>
      </c>
      <c r="K77" s="122">
        <v>987.65344345984136</v>
      </c>
      <c r="L77" s="122">
        <v>967.25602574125207</v>
      </c>
      <c r="M77" s="122">
        <v>883.47866126751694</v>
      </c>
      <c r="N77" s="122">
        <v>848.13145975877512</v>
      </c>
      <c r="O77" s="122">
        <v>805.88251838256554</v>
      </c>
      <c r="P77" s="122">
        <v>789.03359431584568</v>
      </c>
      <c r="Q77" s="122">
        <v>758.42237338348434</v>
      </c>
      <c r="R77" s="122">
        <v>775.53838697386254</v>
      </c>
      <c r="S77" s="122">
        <v>817.16057116986531</v>
      </c>
      <c r="T77" s="122">
        <v>799.65791441251065</v>
      </c>
      <c r="U77" s="122">
        <v>753.83660822431148</v>
      </c>
      <c r="V77" s="122">
        <v>772.03929274545897</v>
      </c>
      <c r="W77" s="122">
        <v>825.12870499832229</v>
      </c>
      <c r="DA77" s="130" t="s">
        <v>2482</v>
      </c>
    </row>
    <row r="78" spans="1:105" ht="12" customHeight="1" x14ac:dyDescent="0.25">
      <c r="A78" s="97" t="s">
        <v>192</v>
      </c>
      <c r="B78" s="98">
        <v>804.30753688325819</v>
      </c>
      <c r="C78" s="98">
        <v>963.79782879372624</v>
      </c>
      <c r="D78" s="98">
        <v>829.04455022593027</v>
      </c>
      <c r="E78" s="98">
        <v>997.43784080808121</v>
      </c>
      <c r="F78" s="98">
        <v>909.32788960557923</v>
      </c>
      <c r="G78" s="98">
        <v>956.67532650631904</v>
      </c>
      <c r="H78" s="98">
        <v>929.49026636687438</v>
      </c>
      <c r="I78" s="98">
        <v>996.53279906643274</v>
      </c>
      <c r="J78" s="98">
        <v>929.52918639301151</v>
      </c>
      <c r="K78" s="98">
        <v>1008.8515940048602</v>
      </c>
      <c r="L78" s="98">
        <v>977.80473903471182</v>
      </c>
      <c r="M78" s="98">
        <v>884.29963328663791</v>
      </c>
      <c r="N78" s="98">
        <v>847.15322900143826</v>
      </c>
      <c r="O78" s="98">
        <v>805.7984118014964</v>
      </c>
      <c r="P78" s="98">
        <v>789.85122058823697</v>
      </c>
      <c r="Q78" s="98">
        <v>754.62565840981063</v>
      </c>
      <c r="R78" s="98">
        <v>773.15638203955962</v>
      </c>
      <c r="S78" s="98">
        <v>820.59505536290158</v>
      </c>
      <c r="T78" s="98">
        <v>802.68118512115723</v>
      </c>
      <c r="U78" s="98">
        <v>748.82896379574913</v>
      </c>
      <c r="V78" s="98">
        <v>773.95739900947433</v>
      </c>
      <c r="W78" s="98">
        <v>823.81716775926873</v>
      </c>
      <c r="DA78" s="63" t="s">
        <v>2483</v>
      </c>
    </row>
    <row r="79" spans="1:105" ht="12" customHeight="1" x14ac:dyDescent="0.25">
      <c r="A79" s="109" t="s">
        <v>120</v>
      </c>
      <c r="B79" s="33">
        <v>931.50596195671062</v>
      </c>
      <c r="C79" s="33">
        <v>808.08815135492637</v>
      </c>
      <c r="D79" s="33">
        <v>1000.4640553195576</v>
      </c>
      <c r="E79" s="33">
        <v>751.37632672182338</v>
      </c>
      <c r="F79" s="33">
        <v>931.91769103664444</v>
      </c>
      <c r="G79" s="33">
        <v>975.48452848927695</v>
      </c>
      <c r="H79" s="33">
        <v>1045.8206470591826</v>
      </c>
      <c r="I79" s="33">
        <v>925.46581773143373</v>
      </c>
      <c r="J79" s="33">
        <v>1057.7366216534629</v>
      </c>
      <c r="K79" s="33">
        <v>872.2054246130142</v>
      </c>
      <c r="L79" s="33">
        <v>896.3077449371583</v>
      </c>
      <c r="M79" s="33">
        <v>876.81040643877009</v>
      </c>
      <c r="N79" s="33">
        <v>856.30756410106449</v>
      </c>
      <c r="O79" s="33">
        <v>806.5814126137119</v>
      </c>
      <c r="P79" s="33">
        <v>782.39435746596087</v>
      </c>
      <c r="Q79" s="33">
        <v>788.42818558515307</v>
      </c>
      <c r="R79" s="33">
        <v>793.93351081948356</v>
      </c>
      <c r="S79" s="33">
        <v>790.88253009050118</v>
      </c>
      <c r="T79" s="33">
        <v>779.41422316966691</v>
      </c>
      <c r="U79" s="33">
        <v>779.89763166132263</v>
      </c>
      <c r="V79" s="33">
        <v>763.51164433438817</v>
      </c>
      <c r="W79" s="33">
        <v>830.78623234095812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7591.7551094294513</v>
      </c>
      <c r="C81" s="117">
        <f t="shared" si="28"/>
        <v>8304.8469822651241</v>
      </c>
      <c r="D81" s="117">
        <f t="shared" si="28"/>
        <v>8247.8902300682403</v>
      </c>
      <c r="E81" s="117">
        <f t="shared" si="28"/>
        <v>9360.9257496164319</v>
      </c>
      <c r="F81" s="117">
        <f t="shared" si="28"/>
        <v>9368.5634834596349</v>
      </c>
      <c r="G81" s="117">
        <f t="shared" si="28"/>
        <v>10047.782528867083</v>
      </c>
      <c r="H81" s="117">
        <f t="shared" si="28"/>
        <v>9726.4020186986763</v>
      </c>
      <c r="I81" s="117">
        <f t="shared" si="28"/>
        <v>9614.2969405611439</v>
      </c>
      <c r="J81" s="117">
        <f t="shared" si="28"/>
        <v>9924.4211742405296</v>
      </c>
      <c r="K81" s="117">
        <f t="shared" si="28"/>
        <v>10294.38483218231</v>
      </c>
      <c r="L81" s="117">
        <f t="shared" si="28"/>
        <v>11145.008559884634</v>
      </c>
      <c r="M81" s="117">
        <f t="shared" si="28"/>
        <v>11122.887651708286</v>
      </c>
      <c r="N81" s="117">
        <f t="shared" si="28"/>
        <v>11201.762139628589</v>
      </c>
      <c r="O81" s="117">
        <f t="shared" si="28"/>
        <v>11021.361356291342</v>
      </c>
      <c r="P81" s="117">
        <f t="shared" si="28"/>
        <v>9724.951584054772</v>
      </c>
      <c r="Q81" s="117">
        <f t="shared" si="28"/>
        <v>11281.990751749279</v>
      </c>
      <c r="R81" s="117">
        <f t="shared" ref="R81:V81" si="29">R82+R85+R87+R100</f>
        <v>11145.976435381248</v>
      </c>
      <c r="S81" s="117">
        <f t="shared" si="29"/>
        <v>11288.656514807517</v>
      </c>
      <c r="T81" s="117">
        <f t="shared" si="29"/>
        <v>11193.391595465453</v>
      </c>
      <c r="U81" s="117">
        <f t="shared" si="29"/>
        <v>11209.707681720134</v>
      </c>
      <c r="V81" s="117">
        <f t="shared" si="29"/>
        <v>11418.30562392938</v>
      </c>
      <c r="W81" s="117">
        <f t="shared" ref="W81" si="30">W82+W85+W87+W100</f>
        <v>12603.887277642758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5688.5391384096356</v>
      </c>
      <c r="C82" s="122">
        <f t="shared" si="31"/>
        <v>6432.9347056609413</v>
      </c>
      <c r="D82" s="122">
        <f t="shared" si="31"/>
        <v>6251.2822281964709</v>
      </c>
      <c r="E82" s="122">
        <f t="shared" si="31"/>
        <v>7323.4703179922899</v>
      </c>
      <c r="F82" s="122">
        <f t="shared" si="31"/>
        <v>7309.243492130513</v>
      </c>
      <c r="G82" s="122">
        <f t="shared" si="31"/>
        <v>7855.5347634471955</v>
      </c>
      <c r="H82" s="122">
        <f t="shared" si="31"/>
        <v>7307.2015315532253</v>
      </c>
      <c r="I82" s="122">
        <f t="shared" si="31"/>
        <v>7110.6340445597561</v>
      </c>
      <c r="J82" s="122">
        <f t="shared" si="31"/>
        <v>7302.4197577903669</v>
      </c>
      <c r="K82" s="122">
        <f t="shared" si="31"/>
        <v>7731.0940596991741</v>
      </c>
      <c r="L82" s="122">
        <f t="shared" si="31"/>
        <v>8449.9305094645224</v>
      </c>
      <c r="M82" s="122">
        <f t="shared" si="31"/>
        <v>8307.8154901377002</v>
      </c>
      <c r="N82" s="122">
        <f t="shared" si="31"/>
        <v>8357.3513849359679</v>
      </c>
      <c r="O82" s="122">
        <f t="shared" si="31"/>
        <v>8405.2462546270981</v>
      </c>
      <c r="P82" s="122">
        <f t="shared" si="31"/>
        <v>7300.5669723866631</v>
      </c>
      <c r="Q82" s="122">
        <f t="shared" si="31"/>
        <v>8434.9472784002119</v>
      </c>
      <c r="R82" s="122">
        <f t="shared" ref="R82:V82" si="32">SUM(R83:R84)</f>
        <v>8372.6033544053553</v>
      </c>
      <c r="S82" s="122">
        <f t="shared" si="32"/>
        <v>8297.4557468184612</v>
      </c>
      <c r="T82" s="122">
        <f t="shared" si="32"/>
        <v>8160.2612079079327</v>
      </c>
      <c r="U82" s="122">
        <f t="shared" si="32"/>
        <v>8119.7578191051743</v>
      </c>
      <c r="V82" s="122">
        <f t="shared" si="32"/>
        <v>8340.892613855769</v>
      </c>
      <c r="W82" s="122">
        <f t="shared" ref="W82" si="33">SUM(W83:W84)</f>
        <v>9268.4315667136761</v>
      </c>
      <c r="DA82" s="130" t="s">
        <v>2486</v>
      </c>
    </row>
    <row r="83" spans="1:105" ht="12" customHeight="1" x14ac:dyDescent="0.25">
      <c r="A83" s="97" t="s">
        <v>204</v>
      </c>
      <c r="B83" s="98">
        <v>5633.7660868089542</v>
      </c>
      <c r="C83" s="98">
        <v>6371.4803084385885</v>
      </c>
      <c r="D83" s="98">
        <v>6191.4946953368917</v>
      </c>
      <c r="E83" s="98">
        <v>7257.4959143270135</v>
      </c>
      <c r="F83" s="98">
        <v>7240.5663958944297</v>
      </c>
      <c r="G83" s="98">
        <v>7783.3476136392319</v>
      </c>
      <c r="H83" s="98">
        <v>7242.5669391637321</v>
      </c>
      <c r="I83" s="98">
        <v>7049.9489827460666</v>
      </c>
      <c r="J83" s="98">
        <v>7240.8455846638253</v>
      </c>
      <c r="K83" s="98">
        <v>7666.5962938675311</v>
      </c>
      <c r="L83" s="98">
        <v>8382.0849562350031</v>
      </c>
      <c r="M83" s="98">
        <v>8241.8786209002374</v>
      </c>
      <c r="N83" s="98">
        <v>8291.9851184866984</v>
      </c>
      <c r="O83" s="98">
        <v>8340.3376406872794</v>
      </c>
      <c r="P83" s="98">
        <v>7244.5194339595346</v>
      </c>
      <c r="Q83" s="98">
        <v>8370.2976848919752</v>
      </c>
      <c r="R83" s="98">
        <v>8307.9648050031719</v>
      </c>
      <c r="S83" s="98">
        <v>8234.2387772466464</v>
      </c>
      <c r="T83" s="98">
        <v>8098.288215302171</v>
      </c>
      <c r="U83" s="98">
        <v>8057.8078813444126</v>
      </c>
      <c r="V83" s="98">
        <v>8277.28811342884</v>
      </c>
      <c r="W83" s="98">
        <v>9197.8974269982755</v>
      </c>
      <c r="DA83" s="63" t="s">
        <v>2487</v>
      </c>
    </row>
    <row r="84" spans="1:105" ht="12" customHeight="1" x14ac:dyDescent="0.25">
      <c r="A84" s="97" t="s">
        <v>53</v>
      </c>
      <c r="B84" s="98">
        <v>54.77305160068159</v>
      </c>
      <c r="C84" s="98">
        <v>61.45439722235318</v>
      </c>
      <c r="D84" s="98">
        <v>59.787532859579436</v>
      </c>
      <c r="E84" s="98">
        <v>65.974403665276668</v>
      </c>
      <c r="F84" s="98">
        <v>68.677096236083628</v>
      </c>
      <c r="G84" s="98">
        <v>72.187149807963678</v>
      </c>
      <c r="H84" s="98">
        <v>64.634592389493051</v>
      </c>
      <c r="I84" s="98">
        <v>60.685061813689849</v>
      </c>
      <c r="J84" s="98">
        <v>61.574173126541361</v>
      </c>
      <c r="K84" s="98">
        <v>64.497765831642582</v>
      </c>
      <c r="L84" s="98">
        <v>67.845553229519552</v>
      </c>
      <c r="M84" s="98">
        <v>65.936869237463242</v>
      </c>
      <c r="N84" s="98">
        <v>65.366266449268608</v>
      </c>
      <c r="O84" s="98">
        <v>64.908613939818096</v>
      </c>
      <c r="P84" s="98">
        <v>56.047538427128821</v>
      </c>
      <c r="Q84" s="98">
        <v>64.64959350823635</v>
      </c>
      <c r="R84" s="98">
        <v>64.638549402183429</v>
      </c>
      <c r="S84" s="98">
        <v>63.216969571815447</v>
      </c>
      <c r="T84" s="98">
        <v>61.972992605761533</v>
      </c>
      <c r="U84" s="98">
        <v>61.949937760762118</v>
      </c>
      <c r="V84" s="98">
        <v>63.604500426929199</v>
      </c>
      <c r="W84" s="98">
        <v>70.534139715399817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111.67745782144424</v>
      </c>
      <c r="C85" s="122">
        <f t="shared" si="34"/>
        <v>112.91509018097125</v>
      </c>
      <c r="D85" s="122">
        <f t="shared" si="34"/>
        <v>115.17024963561545</v>
      </c>
      <c r="E85" s="122">
        <f t="shared" si="34"/>
        <v>304.31803639857429</v>
      </c>
      <c r="F85" s="122">
        <f t="shared" si="34"/>
        <v>151.62394383192898</v>
      </c>
      <c r="G85" s="122">
        <f t="shared" si="34"/>
        <v>213.58081752179083</v>
      </c>
      <c r="H85" s="122">
        <f t="shared" si="34"/>
        <v>366.91213809014266</v>
      </c>
      <c r="I85" s="122">
        <f t="shared" si="34"/>
        <v>501.19703224996829</v>
      </c>
      <c r="J85" s="122">
        <f t="shared" si="34"/>
        <v>538.50187773498612</v>
      </c>
      <c r="K85" s="122">
        <f t="shared" si="34"/>
        <v>532.43744116271262</v>
      </c>
      <c r="L85" s="122">
        <f t="shared" si="34"/>
        <v>687.98168262361946</v>
      </c>
      <c r="M85" s="122">
        <f t="shared" si="34"/>
        <v>895.18060118985977</v>
      </c>
      <c r="N85" s="122">
        <f t="shared" si="34"/>
        <v>945.87826387764449</v>
      </c>
      <c r="O85" s="122">
        <f t="shared" si="34"/>
        <v>788.37113863868251</v>
      </c>
      <c r="P85" s="122">
        <f t="shared" si="34"/>
        <v>635.4004615746544</v>
      </c>
      <c r="Q85" s="122">
        <f t="shared" si="34"/>
        <v>1038.0140240762132</v>
      </c>
      <c r="R85" s="122">
        <f t="shared" si="34"/>
        <v>910.63046423474691</v>
      </c>
      <c r="S85" s="122">
        <f t="shared" si="34"/>
        <v>1120.4992559305713</v>
      </c>
      <c r="T85" s="122">
        <f t="shared" si="34"/>
        <v>1173.930997710281</v>
      </c>
      <c r="U85" s="122">
        <f t="shared" si="34"/>
        <v>1197.7836671171656</v>
      </c>
      <c r="V85" s="122">
        <f t="shared" si="34"/>
        <v>1177.9496539874556</v>
      </c>
      <c r="W85" s="122">
        <f t="shared" si="34"/>
        <v>1291.7481758255606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111.67745782144424</v>
      </c>
      <c r="C86" s="98">
        <f>IF(RES_hhdet_tes!C86=0,0,RES_hhdet_tes!C86*1000*11630/RES_hhdet_num!C81)</f>
        <v>112.91509018097125</v>
      </c>
      <c r="D86" s="98">
        <f>IF(RES_hhdet_tes!D86=0,0,RES_hhdet_tes!D86*1000*11630/RES_hhdet_num!D81)</f>
        <v>115.17024963561545</v>
      </c>
      <c r="E86" s="98">
        <f>IF(RES_hhdet_tes!E86=0,0,RES_hhdet_tes!E86*1000*11630/RES_hhdet_num!E81)</f>
        <v>304.31803639857429</v>
      </c>
      <c r="F86" s="98">
        <f>IF(RES_hhdet_tes!F86=0,0,RES_hhdet_tes!F86*1000*11630/RES_hhdet_num!F81)</f>
        <v>151.62394383192898</v>
      </c>
      <c r="G86" s="98">
        <f>IF(RES_hhdet_tes!G86=0,0,RES_hhdet_tes!G86*1000*11630/RES_hhdet_num!G81)</f>
        <v>213.58081752179083</v>
      </c>
      <c r="H86" s="98">
        <f>IF(RES_hhdet_tes!H86=0,0,RES_hhdet_tes!H86*1000*11630/RES_hhdet_num!H81)</f>
        <v>366.91213809014266</v>
      </c>
      <c r="I86" s="98">
        <f>IF(RES_hhdet_tes!I86=0,0,RES_hhdet_tes!I86*1000*11630/RES_hhdet_num!I81)</f>
        <v>501.19703224996829</v>
      </c>
      <c r="J86" s="98">
        <f>IF(RES_hhdet_tes!J86=0,0,RES_hhdet_tes!J86*1000*11630/RES_hhdet_num!J81)</f>
        <v>538.50187773498612</v>
      </c>
      <c r="K86" s="98">
        <f>IF(RES_hhdet_tes!K86=0,0,RES_hhdet_tes!K86*1000*11630/RES_hhdet_num!K81)</f>
        <v>532.43744116271262</v>
      </c>
      <c r="L86" s="98">
        <f>IF(RES_hhdet_tes!L86=0,0,RES_hhdet_tes!L86*1000*11630/RES_hhdet_num!L81)</f>
        <v>687.98168262361946</v>
      </c>
      <c r="M86" s="98">
        <f>IF(RES_hhdet_tes!M86=0,0,RES_hhdet_tes!M86*1000*11630/RES_hhdet_num!M81)</f>
        <v>895.18060118985977</v>
      </c>
      <c r="N86" s="98">
        <f>IF(RES_hhdet_tes!N86=0,0,RES_hhdet_tes!N86*1000*11630/RES_hhdet_num!N81)</f>
        <v>945.87826387764449</v>
      </c>
      <c r="O86" s="98">
        <f>IF(RES_hhdet_tes!O86=0,0,RES_hhdet_tes!O86*1000*11630/RES_hhdet_num!O81)</f>
        <v>788.37113863868251</v>
      </c>
      <c r="P86" s="98">
        <f>IF(RES_hhdet_tes!P86=0,0,RES_hhdet_tes!P86*1000*11630/RES_hhdet_num!P81)</f>
        <v>635.4004615746544</v>
      </c>
      <c r="Q86" s="98">
        <f>IF(RES_hhdet_tes!Q86=0,0,RES_hhdet_tes!Q86*1000*11630/RES_hhdet_num!Q81)</f>
        <v>1038.0140240762132</v>
      </c>
      <c r="R86" s="98">
        <f>IF(RES_hhdet_tes!R86=0,0,RES_hhdet_tes!R86*1000*11630/RES_hhdet_num!R81)</f>
        <v>910.63046423474691</v>
      </c>
      <c r="S86" s="98">
        <f>IF(RES_hhdet_tes!S86=0,0,RES_hhdet_tes!S86*1000*11630/RES_hhdet_num!S81)</f>
        <v>1120.4992559305713</v>
      </c>
      <c r="T86" s="98">
        <f>IF(RES_hhdet_tes!T86=0,0,RES_hhdet_tes!T86*1000*11630/RES_hhdet_num!T81)</f>
        <v>1173.930997710281</v>
      </c>
      <c r="U86" s="98">
        <f>IF(RES_hhdet_tes!U86=0,0,RES_hhdet_tes!U86*1000*11630/RES_hhdet_num!U81)</f>
        <v>1197.7836671171656</v>
      </c>
      <c r="V86" s="98">
        <f>IF(RES_hhdet_tes!V86=0,0,RES_hhdet_tes!V86*1000*11630/RES_hhdet_num!V81)</f>
        <v>1177.9496539874556</v>
      </c>
      <c r="W86" s="98">
        <f>IF(RES_hhdet_tes!W86=0,0,RES_hhdet_tes!W86*1000*11630/RES_hhdet_num!W81)</f>
        <v>1291.7481758255606</v>
      </c>
      <c r="DA86" s="63" t="s">
        <v>2490</v>
      </c>
    </row>
    <row r="87" spans="1:105" ht="12" customHeight="1" x14ac:dyDescent="0.25">
      <c r="A87" s="121" t="s">
        <v>55</v>
      </c>
      <c r="B87" s="122">
        <v>905.86768211183687</v>
      </c>
      <c r="C87" s="122">
        <v>890.13294102003476</v>
      </c>
      <c r="D87" s="122">
        <v>953.93217021636951</v>
      </c>
      <c r="E87" s="122">
        <v>870.814750793538</v>
      </c>
      <c r="F87" s="122">
        <v>980.16416216135144</v>
      </c>
      <c r="G87" s="122">
        <v>1019.7268073070609</v>
      </c>
      <c r="H87" s="122">
        <v>1067.2145357420488</v>
      </c>
      <c r="I87" s="122">
        <v>1047.1315626657174</v>
      </c>
      <c r="J87" s="122">
        <v>1088.7982898129819</v>
      </c>
      <c r="K87" s="122">
        <v>1057.3543434335554</v>
      </c>
      <c r="L87" s="122">
        <v>1071.2166816066997</v>
      </c>
      <c r="M87" s="122">
        <v>1039.7285706623975</v>
      </c>
      <c r="N87" s="122">
        <v>1042.8580464186377</v>
      </c>
      <c r="O87" s="122">
        <v>1016.3094156091942</v>
      </c>
      <c r="P87" s="122">
        <v>1010.9988945698553</v>
      </c>
      <c r="Q87" s="122">
        <v>1025.9037463222041</v>
      </c>
      <c r="R87" s="122">
        <v>1057.2940480020286</v>
      </c>
      <c r="S87" s="122">
        <v>1078.4888357739485</v>
      </c>
      <c r="T87" s="122">
        <v>1090.5927318489048</v>
      </c>
      <c r="U87" s="122">
        <v>1117.6247075404463</v>
      </c>
      <c r="V87" s="122">
        <v>1127.3760282256796</v>
      </c>
      <c r="W87" s="122">
        <v>1224.2885050107861</v>
      </c>
      <c r="DA87" s="130" t="s">
        <v>2491</v>
      </c>
    </row>
    <row r="88" spans="1:105" ht="12" customHeight="1" x14ac:dyDescent="0.25">
      <c r="A88" s="97" t="s">
        <v>132</v>
      </c>
      <c r="B88" s="98">
        <v>879.47288385011575</v>
      </c>
      <c r="C88" s="98">
        <v>910.54736229034813</v>
      </c>
      <c r="D88" s="98">
        <v>884.53023711093851</v>
      </c>
      <c r="E88" s="98">
        <v>959.54566852768312</v>
      </c>
      <c r="F88" s="98">
        <v>968.10922932011567</v>
      </c>
      <c r="G88" s="98">
        <v>1003.9394969327332</v>
      </c>
      <c r="H88" s="98">
        <v>1034.0615443301094</v>
      </c>
      <c r="I88" s="98">
        <v>1067.449062236301</v>
      </c>
      <c r="J88" s="98">
        <v>1044.7006364466954</v>
      </c>
      <c r="K88" s="98">
        <v>1076.1436380882808</v>
      </c>
      <c r="L88" s="98">
        <v>1079.8496881163296</v>
      </c>
      <c r="M88" s="98">
        <v>1066.4574903096407</v>
      </c>
      <c r="N88" s="98">
        <v>1058.2015893047801</v>
      </c>
      <c r="O88" s="98">
        <v>1022.4153660714037</v>
      </c>
      <c r="P88" s="98">
        <v>1020.5691724574151</v>
      </c>
      <c r="Q88" s="98">
        <v>1021.7364454763784</v>
      </c>
      <c r="R88" s="98">
        <v>1075.3139160672565</v>
      </c>
      <c r="S88" s="98">
        <v>1077.0521172025506</v>
      </c>
      <c r="T88" s="98">
        <v>1080.2740887980806</v>
      </c>
      <c r="U88" s="98">
        <v>1075.9931476034535</v>
      </c>
      <c r="V88" s="98">
        <v>1148.1656340900299</v>
      </c>
      <c r="W88" s="98">
        <v>1196.8535364190814</v>
      </c>
      <c r="DA88" s="63" t="s">
        <v>2492</v>
      </c>
    </row>
    <row r="89" spans="1:105" ht="12" customHeight="1" x14ac:dyDescent="0.25">
      <c r="A89" s="97" t="s">
        <v>131</v>
      </c>
      <c r="B89" s="98">
        <v>879.47288385011586</v>
      </c>
      <c r="C89" s="98">
        <v>910.55113350975273</v>
      </c>
      <c r="D89" s="98">
        <v>884.53793979238083</v>
      </c>
      <c r="E89" s="98">
        <v>959.52739896443859</v>
      </c>
      <c r="F89" s="98">
        <v>968.09278433617021</v>
      </c>
      <c r="G89" s="98">
        <v>1003.9456564694774</v>
      </c>
      <c r="H89" s="98">
        <v>1034.1012443373911</v>
      </c>
      <c r="I89" s="98">
        <v>1067.3694530853288</v>
      </c>
      <c r="J89" s="98">
        <v>1044.7372800489513</v>
      </c>
      <c r="K89" s="98">
        <v>1075.9799441669663</v>
      </c>
      <c r="L89" s="98">
        <v>1079.6948033505937</v>
      </c>
      <c r="M89" s="98">
        <v>1066.2902576272957</v>
      </c>
      <c r="N89" s="98">
        <v>1058.1181778785376</v>
      </c>
      <c r="O89" s="98">
        <v>1022.423105186855</v>
      </c>
      <c r="P89" s="98">
        <v>1020.2968724722609</v>
      </c>
      <c r="Q89" s="98">
        <v>1021.5557407327773</v>
      </c>
      <c r="R89" s="98">
        <v>1075.0643692706797</v>
      </c>
      <c r="S89" s="98">
        <v>1077.1138188187363</v>
      </c>
      <c r="T89" s="98">
        <v>1080.412193770708</v>
      </c>
      <c r="U89" s="98">
        <v>1076.3031625070369</v>
      </c>
      <c r="V89" s="98">
        <v>1148.075898305065</v>
      </c>
      <c r="W89" s="98">
        <v>1196.9978122921273</v>
      </c>
      <c r="DA89" s="63" t="s">
        <v>2493</v>
      </c>
    </row>
    <row r="90" spans="1:105" ht="12" customHeight="1" x14ac:dyDescent="0.25">
      <c r="A90" s="100" t="s">
        <v>204</v>
      </c>
      <c r="B90" s="101">
        <v>265.93936561569296</v>
      </c>
      <c r="C90" s="101">
        <v>260.727839937456</v>
      </c>
      <c r="D90" s="101">
        <v>267.95967019322296</v>
      </c>
      <c r="E90" s="101">
        <v>247.87397798916567</v>
      </c>
      <c r="F90" s="101">
        <v>281.84720068851226</v>
      </c>
      <c r="G90" s="101">
        <v>291.15033436499141</v>
      </c>
      <c r="H90" s="101">
        <v>301.57086006529755</v>
      </c>
      <c r="I90" s="101">
        <v>305.85790045049549</v>
      </c>
      <c r="J90" s="101">
        <v>303.58825994101306</v>
      </c>
      <c r="K90" s="101">
        <v>293.85425370248828</v>
      </c>
      <c r="L90" s="101">
        <v>297.56631961624851</v>
      </c>
      <c r="M90" s="101">
        <v>307.54017329409538</v>
      </c>
      <c r="N90" s="101">
        <v>303.07512936294734</v>
      </c>
      <c r="O90" s="101">
        <v>281.77871422905457</v>
      </c>
      <c r="P90" s="101">
        <v>292.682785708415</v>
      </c>
      <c r="Q90" s="101">
        <v>317.0378172108222</v>
      </c>
      <c r="R90" s="101">
        <v>321.94594384212132</v>
      </c>
      <c r="S90" s="101">
        <v>312.70986484171613</v>
      </c>
      <c r="T90" s="101">
        <v>319.30317504920288</v>
      </c>
      <c r="U90" s="101">
        <v>321.74529609866198</v>
      </c>
      <c r="V90" s="101">
        <v>300.50071897337511</v>
      </c>
      <c r="W90" s="101">
        <v>353.8215424018739</v>
      </c>
      <c r="DA90" s="131" t="s">
        <v>2494</v>
      </c>
    </row>
    <row r="91" spans="1:105" ht="12" customHeight="1" x14ac:dyDescent="0.25">
      <c r="A91" s="103" t="s">
        <v>52</v>
      </c>
      <c r="B91" s="104">
        <v>613.53351823442301</v>
      </c>
      <c r="C91" s="104">
        <v>649.82329357229673</v>
      </c>
      <c r="D91" s="104">
        <v>616.57826959915792</v>
      </c>
      <c r="E91" s="104">
        <v>711.65342097527275</v>
      </c>
      <c r="F91" s="104">
        <v>686.2455836476579</v>
      </c>
      <c r="G91" s="104">
        <v>712.79532210448588</v>
      </c>
      <c r="H91" s="104">
        <v>732.53038427209344</v>
      </c>
      <c r="I91" s="104">
        <v>761.51155263483327</v>
      </c>
      <c r="J91" s="104">
        <v>741.1490201079381</v>
      </c>
      <c r="K91" s="104">
        <v>782.12569046447777</v>
      </c>
      <c r="L91" s="104">
        <v>782.12848373434508</v>
      </c>
      <c r="M91" s="104">
        <v>758.75008433320045</v>
      </c>
      <c r="N91" s="104">
        <v>755.04304851559039</v>
      </c>
      <c r="O91" s="104">
        <v>740.64439095780028</v>
      </c>
      <c r="P91" s="104">
        <v>727.61408676384599</v>
      </c>
      <c r="Q91" s="104">
        <v>704.51792352195503</v>
      </c>
      <c r="R91" s="104">
        <v>753.11842542855823</v>
      </c>
      <c r="S91" s="104">
        <v>764.40395397702002</v>
      </c>
      <c r="T91" s="104">
        <v>761.10901872150498</v>
      </c>
      <c r="U91" s="104">
        <v>754.55786640837471</v>
      </c>
      <c r="V91" s="104">
        <v>847.57517933169004</v>
      </c>
      <c r="W91" s="104">
        <v>843.17626989025337</v>
      </c>
      <c r="DA91" s="132" t="s">
        <v>2495</v>
      </c>
    </row>
    <row r="92" spans="1:105" ht="12" customHeight="1" x14ac:dyDescent="0.25">
      <c r="A92" s="106" t="s">
        <v>124</v>
      </c>
      <c r="B92" s="101">
        <v>869.51837097504881</v>
      </c>
      <c r="C92" s="101">
        <v>911.90956825422427</v>
      </c>
      <c r="D92" s="101">
        <v>892.51687211375349</v>
      </c>
      <c r="E92" s="101">
        <v>963.74845685593004</v>
      </c>
      <c r="F92" s="101">
        <v>977.29709659502294</v>
      </c>
      <c r="G92" s="101">
        <v>998.94707301601227</v>
      </c>
      <c r="H92" s="101">
        <v>1035.8192556564445</v>
      </c>
      <c r="I92" s="101">
        <v>1015.9881150456933</v>
      </c>
      <c r="J92" s="101">
        <v>1136.0744564347879</v>
      </c>
      <c r="K92" s="101">
        <v>1223.2844487984978</v>
      </c>
      <c r="L92" s="101">
        <v>1145.3408363006963</v>
      </c>
      <c r="M92" s="101">
        <v>1030.6961004401649</v>
      </c>
      <c r="N92" s="101">
        <v>1012.4580751588677</v>
      </c>
      <c r="O92" s="101">
        <v>1033.9825106420417</v>
      </c>
      <c r="P92" s="101">
        <v>974.02976014170918</v>
      </c>
      <c r="Q92" s="101">
        <v>1004.0857754534271</v>
      </c>
      <c r="R92" s="101">
        <v>1079.6527150067434</v>
      </c>
      <c r="S92" s="101">
        <v>1088.5391005454153</v>
      </c>
      <c r="T92" s="101">
        <v>1063.9911215653462</v>
      </c>
      <c r="U92" s="101">
        <v>1144.8533607980512</v>
      </c>
      <c r="V92" s="101">
        <v>1130.5594132333752</v>
      </c>
      <c r="W92" s="101">
        <v>1198.7475405825044</v>
      </c>
      <c r="DA92" s="131" t="s">
        <v>2496</v>
      </c>
    </row>
    <row r="93" spans="1:105" ht="12" customHeight="1" x14ac:dyDescent="0.25">
      <c r="A93" s="107" t="s">
        <v>123</v>
      </c>
      <c r="B93" s="104">
        <v>869.51837097504881</v>
      </c>
      <c r="C93" s="104">
        <v>911.9286170321468</v>
      </c>
      <c r="D93" s="104">
        <v>892.57501845039837</v>
      </c>
      <c r="E93" s="104">
        <v>963.66811907830538</v>
      </c>
      <c r="F93" s="104">
        <v>977.27117022383811</v>
      </c>
      <c r="G93" s="104">
        <v>999.0335507524602</v>
      </c>
      <c r="H93" s="104">
        <v>1036.0581173976343</v>
      </c>
      <c r="I93" s="104">
        <v>1016.007464787301</v>
      </c>
      <c r="J93" s="104">
        <v>1135.8693354240036</v>
      </c>
      <c r="K93" s="104">
        <v>1222.8579592285441</v>
      </c>
      <c r="L93" s="104">
        <v>1145.0254018057776</v>
      </c>
      <c r="M93" s="104">
        <v>1030.4065166716898</v>
      </c>
      <c r="N93" s="104">
        <v>1012.028157144504</v>
      </c>
      <c r="O93" s="104">
        <v>1033.3504236350136</v>
      </c>
      <c r="P93" s="104">
        <v>973.60629409656565</v>
      </c>
      <c r="Q93" s="104">
        <v>1003.4354741098587</v>
      </c>
      <c r="R93" s="104">
        <v>1078.6489758953767</v>
      </c>
      <c r="S93" s="104">
        <v>1088.2628188773438</v>
      </c>
      <c r="T93" s="104">
        <v>1064.0403518550547</v>
      </c>
      <c r="U93" s="104">
        <v>1145.0797469296688</v>
      </c>
      <c r="V93" s="104">
        <v>1130.7433705765352</v>
      </c>
      <c r="W93" s="104">
        <v>1199.2857568033262</v>
      </c>
      <c r="DA93" s="132" t="s">
        <v>2497</v>
      </c>
    </row>
    <row r="94" spans="1:105" ht="12" customHeight="1" x14ac:dyDescent="0.25">
      <c r="A94" s="108" t="s">
        <v>50</v>
      </c>
      <c r="B94" s="98">
        <v>262.90345273792286</v>
      </c>
      <c r="C94" s="98">
        <v>261.09755519074059</v>
      </c>
      <c r="D94" s="98">
        <v>270.45170143986439</v>
      </c>
      <c r="E94" s="98">
        <v>248.93743805782827</v>
      </c>
      <c r="F94" s="98">
        <v>284.52888412328861</v>
      </c>
      <c r="G94" s="98">
        <v>289.7667086570292</v>
      </c>
      <c r="H94" s="98">
        <v>302.21227311203262</v>
      </c>
      <c r="I94" s="98">
        <v>291.04113421301992</v>
      </c>
      <c r="J94" s="98">
        <v>329.92997389673445</v>
      </c>
      <c r="K94" s="98">
        <v>334.44439956408115</v>
      </c>
      <c r="L94" s="98">
        <v>315.72723694775351</v>
      </c>
      <c r="M94" s="98">
        <v>296.77708035634799</v>
      </c>
      <c r="N94" s="98">
        <v>289.0815511778938</v>
      </c>
      <c r="O94" s="98">
        <v>284.41009521111346</v>
      </c>
      <c r="P94" s="98">
        <v>278.1682431360299</v>
      </c>
      <c r="Q94" s="98">
        <v>310.66465442378012</v>
      </c>
      <c r="R94" s="98">
        <v>321.78930530068561</v>
      </c>
      <c r="S94" s="98">
        <v>315.27986055124194</v>
      </c>
      <c r="T94" s="98">
        <v>313.86728344773923</v>
      </c>
      <c r="U94" s="98">
        <v>342.24199261556976</v>
      </c>
      <c r="V94" s="98">
        <v>295.74940438257715</v>
      </c>
      <c r="W94" s="98">
        <v>354.73132100543887</v>
      </c>
      <c r="DA94" s="63" t="s">
        <v>2498</v>
      </c>
    </row>
    <row r="95" spans="1:105" ht="12" customHeight="1" x14ac:dyDescent="0.25">
      <c r="A95" s="108" t="s">
        <v>52</v>
      </c>
      <c r="B95" s="98">
        <v>606.61491823712595</v>
      </c>
      <c r="C95" s="98">
        <v>650.83106184140615</v>
      </c>
      <c r="D95" s="98">
        <v>622.12331701053415</v>
      </c>
      <c r="E95" s="98">
        <v>714.73068102047716</v>
      </c>
      <c r="F95" s="98">
        <v>692.74228610054968</v>
      </c>
      <c r="G95" s="98">
        <v>709.266842095431</v>
      </c>
      <c r="H95" s="98">
        <v>733.84584428560163</v>
      </c>
      <c r="I95" s="98">
        <v>724.9663305742813</v>
      </c>
      <c r="J95" s="98">
        <v>805.93936152726894</v>
      </c>
      <c r="K95" s="98">
        <v>888.41355966446292</v>
      </c>
      <c r="L95" s="98">
        <v>829.29816485802428</v>
      </c>
      <c r="M95" s="98">
        <v>733.62943631534199</v>
      </c>
      <c r="N95" s="98">
        <v>722.94660596661015</v>
      </c>
      <c r="O95" s="98">
        <v>748.94032842390004</v>
      </c>
      <c r="P95" s="98">
        <v>695.43805096053563</v>
      </c>
      <c r="Q95" s="98">
        <v>692.77081968607843</v>
      </c>
      <c r="R95" s="98">
        <v>756.8596705946909</v>
      </c>
      <c r="S95" s="98">
        <v>772.98295832610177</v>
      </c>
      <c r="T95" s="98">
        <v>750.17306840731533</v>
      </c>
      <c r="U95" s="98">
        <v>802.8377543140989</v>
      </c>
      <c r="V95" s="98">
        <v>834.99396619395804</v>
      </c>
      <c r="W95" s="98">
        <v>844.55443579788744</v>
      </c>
      <c r="DA95" s="63" t="s">
        <v>2499</v>
      </c>
    </row>
    <row r="96" spans="1:105" ht="12" customHeight="1" x14ac:dyDescent="0.25">
      <c r="A96" s="106" t="s">
        <v>122</v>
      </c>
      <c r="B96" s="101">
        <v>912.29155633390985</v>
      </c>
      <c r="C96" s="101">
        <v>885.35622773430771</v>
      </c>
      <c r="D96" s="101">
        <v>970.06257960792709</v>
      </c>
      <c r="E96" s="101">
        <v>848.73235257506303</v>
      </c>
      <c r="F96" s="101">
        <v>982.75157513806778</v>
      </c>
      <c r="G96" s="101">
        <v>1023.9156546727068</v>
      </c>
      <c r="H96" s="101">
        <v>1075.45502903802</v>
      </c>
      <c r="I96" s="101">
        <v>1044.2631543698385</v>
      </c>
      <c r="J96" s="101">
        <v>1096.4135173242744</v>
      </c>
      <c r="K96" s="101">
        <v>1045.0071226963939</v>
      </c>
      <c r="L96" s="101">
        <v>1065.5872395842498</v>
      </c>
      <c r="M96" s="101">
        <v>1033.23921674963</v>
      </c>
      <c r="N96" s="101">
        <v>1040.2522021453624</v>
      </c>
      <c r="O96" s="101">
        <v>1014.1828213506941</v>
      </c>
      <c r="P96" s="101">
        <v>1010.1438369342001</v>
      </c>
      <c r="Q96" s="101">
        <v>1027.5483264516372</v>
      </c>
      <c r="R96" s="101">
        <v>1052.8265976734297</v>
      </c>
      <c r="S96" s="101">
        <v>1078.3883058269698</v>
      </c>
      <c r="T96" s="101">
        <v>1093.2358497185439</v>
      </c>
      <c r="U96" s="101">
        <v>1123.3938531526119</v>
      </c>
      <c r="V96" s="101">
        <v>1124.104562097865</v>
      </c>
      <c r="W96" s="101">
        <v>1229.1139731671344</v>
      </c>
      <c r="DA96" s="131" t="s">
        <v>2500</v>
      </c>
    </row>
    <row r="97" spans="1:105" ht="12" customHeight="1" x14ac:dyDescent="0.25">
      <c r="A97" s="107" t="s">
        <v>121</v>
      </c>
      <c r="B97" s="104">
        <v>912.29155633390985</v>
      </c>
      <c r="C97" s="104">
        <v>885.37403933075473</v>
      </c>
      <c r="D97" s="104">
        <v>970.08779561427184</v>
      </c>
      <c r="E97" s="104">
        <v>848.78669157794786</v>
      </c>
      <c r="F97" s="104">
        <v>982.79351330212046</v>
      </c>
      <c r="G97" s="104">
        <v>1023.9512135383858</v>
      </c>
      <c r="H97" s="104">
        <v>1075.468881906211</v>
      </c>
      <c r="I97" s="104">
        <v>1044.1006384569876</v>
      </c>
      <c r="J97" s="104">
        <v>1096.1955507569992</v>
      </c>
      <c r="K97" s="104">
        <v>1044.8245647284086</v>
      </c>
      <c r="L97" s="104">
        <v>1065.4607058117526</v>
      </c>
      <c r="M97" s="104">
        <v>1033.1602891635016</v>
      </c>
      <c r="N97" s="104">
        <v>1040.2480619553517</v>
      </c>
      <c r="O97" s="104">
        <v>1014.2536216642168</v>
      </c>
      <c r="P97" s="104">
        <v>1010.0731726421724</v>
      </c>
      <c r="Q97" s="104">
        <v>1027.5440648230431</v>
      </c>
      <c r="R97" s="104">
        <v>1052.9459434333869</v>
      </c>
      <c r="S97" s="104">
        <v>1078.5764821811952</v>
      </c>
      <c r="T97" s="104">
        <v>1093.4440459519637</v>
      </c>
      <c r="U97" s="104">
        <v>1123.6501873285315</v>
      </c>
      <c r="V97" s="104">
        <v>1124.1806384275308</v>
      </c>
      <c r="W97" s="104">
        <v>1229.146363631183</v>
      </c>
      <c r="DA97" s="132" t="s">
        <v>2501</v>
      </c>
    </row>
    <row r="98" spans="1:105" ht="12" customHeight="1" x14ac:dyDescent="0.25">
      <c r="A98" s="108" t="s">
        <v>53</v>
      </c>
      <c r="B98" s="98">
        <v>275.89484788904764</v>
      </c>
      <c r="C98" s="98">
        <v>253.50902426088172</v>
      </c>
      <c r="D98" s="98">
        <v>293.93391716395814</v>
      </c>
      <c r="E98" s="98">
        <v>219.09926799671305</v>
      </c>
      <c r="F98" s="98">
        <v>286.1336097980344</v>
      </c>
      <c r="G98" s="98">
        <v>297.00050091387084</v>
      </c>
      <c r="H98" s="98">
        <v>313.7130646296626</v>
      </c>
      <c r="I98" s="98">
        <v>299.12038003895958</v>
      </c>
      <c r="J98" s="98">
        <v>318.66170126496871</v>
      </c>
      <c r="K98" s="98">
        <v>285.2673899933427</v>
      </c>
      <c r="L98" s="98">
        <v>293.51210348355534</v>
      </c>
      <c r="M98" s="98">
        <v>297.98496301434574</v>
      </c>
      <c r="N98" s="98">
        <v>297.92898054057838</v>
      </c>
      <c r="O98" s="98">
        <v>279.53077234161486</v>
      </c>
      <c r="P98" s="98">
        <v>289.72213239000598</v>
      </c>
      <c r="Q98" s="98">
        <v>319.17166305269893</v>
      </c>
      <c r="R98" s="98">
        <v>315.24935598894166</v>
      </c>
      <c r="S98" s="98">
        <v>313.21650689052143</v>
      </c>
      <c r="T98" s="98">
        <v>323.2954951375512</v>
      </c>
      <c r="U98" s="98">
        <v>336.18912886175355</v>
      </c>
      <c r="V98" s="98">
        <v>294.32635686526106</v>
      </c>
      <c r="W98" s="98">
        <v>363.67134693844366</v>
      </c>
      <c r="DA98" s="63" t="s">
        <v>2502</v>
      </c>
    </row>
    <row r="99" spans="1:105" ht="12" customHeight="1" x14ac:dyDescent="0.25">
      <c r="A99" s="108" t="s">
        <v>52</v>
      </c>
      <c r="B99" s="98">
        <v>636.39670844486227</v>
      </c>
      <c r="C99" s="98">
        <v>631.86501506987304</v>
      </c>
      <c r="D99" s="98">
        <v>676.15387845031353</v>
      </c>
      <c r="E99" s="98">
        <v>629.68742358123495</v>
      </c>
      <c r="F99" s="98">
        <v>696.65990350408595</v>
      </c>
      <c r="G99" s="98">
        <v>726.95071262451506</v>
      </c>
      <c r="H99" s="98">
        <v>761.75581727654833</v>
      </c>
      <c r="I99" s="98">
        <v>744.9802584180278</v>
      </c>
      <c r="J99" s="98">
        <v>777.53384949203041</v>
      </c>
      <c r="K99" s="98">
        <v>759.55717473506593</v>
      </c>
      <c r="L99" s="98">
        <v>771.94860232819713</v>
      </c>
      <c r="M99" s="98">
        <v>735.17532614915581</v>
      </c>
      <c r="N99" s="98">
        <v>742.31908141477311</v>
      </c>
      <c r="O99" s="98">
        <v>734.72284932260186</v>
      </c>
      <c r="P99" s="98">
        <v>720.3510402521664</v>
      </c>
      <c r="Q99" s="98">
        <v>708.37240177034425</v>
      </c>
      <c r="R99" s="98">
        <v>737.69658744444541</v>
      </c>
      <c r="S99" s="98">
        <v>765.35997529067379</v>
      </c>
      <c r="T99" s="98">
        <v>770.14855081441283</v>
      </c>
      <c r="U99" s="98">
        <v>787.46105846677801</v>
      </c>
      <c r="V99" s="98">
        <v>829.85428156226976</v>
      </c>
      <c r="W99" s="98">
        <v>865.47501669273959</v>
      </c>
      <c r="DA99" s="63" t="s">
        <v>2503</v>
      </c>
    </row>
    <row r="100" spans="1:105" ht="12" customHeight="1" x14ac:dyDescent="0.25">
      <c r="A100" s="121" t="s">
        <v>54</v>
      </c>
      <c r="B100" s="122">
        <v>885.67083108653401</v>
      </c>
      <c r="C100" s="122">
        <v>868.86424540317591</v>
      </c>
      <c r="D100" s="122">
        <v>927.50558201978367</v>
      </c>
      <c r="E100" s="122">
        <v>862.32264443202916</v>
      </c>
      <c r="F100" s="122">
        <v>927.53188533584273</v>
      </c>
      <c r="G100" s="122">
        <v>958.94014059103631</v>
      </c>
      <c r="H100" s="122">
        <v>985.07381331325985</v>
      </c>
      <c r="I100" s="122">
        <v>955.33430108570212</v>
      </c>
      <c r="J100" s="122">
        <v>994.70124890219427</v>
      </c>
      <c r="K100" s="122">
        <v>973.49898788686653</v>
      </c>
      <c r="L100" s="122">
        <v>935.87968618979141</v>
      </c>
      <c r="M100" s="122">
        <v>880.16298971832748</v>
      </c>
      <c r="N100" s="122">
        <v>855.67444439633857</v>
      </c>
      <c r="O100" s="122">
        <v>811.43454741636731</v>
      </c>
      <c r="P100" s="122">
        <v>777.9852555235999</v>
      </c>
      <c r="Q100" s="122">
        <v>783.12570295064916</v>
      </c>
      <c r="R100" s="122">
        <v>805.44856873911647</v>
      </c>
      <c r="S100" s="122">
        <v>792.21267628453438</v>
      </c>
      <c r="T100" s="122">
        <v>768.60665799833419</v>
      </c>
      <c r="U100" s="122">
        <v>774.54148795734682</v>
      </c>
      <c r="V100" s="122">
        <v>772.08732786047551</v>
      </c>
      <c r="W100" s="122">
        <v>819.41903009273437</v>
      </c>
      <c r="DA100" s="130" t="s">
        <v>2504</v>
      </c>
    </row>
    <row r="101" spans="1:105" ht="12" customHeight="1" x14ac:dyDescent="0.25">
      <c r="A101" s="97" t="s">
        <v>207</v>
      </c>
      <c r="B101" s="98">
        <v>821.84948760179975</v>
      </c>
      <c r="C101" s="98">
        <v>954.5807463088189</v>
      </c>
      <c r="D101" s="98">
        <v>830.47974910024732</v>
      </c>
      <c r="E101" s="98">
        <v>997.67599737450007</v>
      </c>
      <c r="F101" s="98">
        <v>917.01507985873434</v>
      </c>
      <c r="G101" s="98">
        <v>944.59273972523408</v>
      </c>
      <c r="H101" s="98">
        <v>915.74469996823291</v>
      </c>
      <c r="I101" s="98">
        <v>1022.0509400097385</v>
      </c>
      <c r="J101" s="98">
        <v>911.46113380026418</v>
      </c>
      <c r="K101" s="98">
        <v>983.26311799506095</v>
      </c>
      <c r="L101" s="98">
        <v>927.45296668372589</v>
      </c>
      <c r="M101" s="98">
        <v>892.53000421653599</v>
      </c>
      <c r="N101" s="98">
        <v>892.98260494621854</v>
      </c>
      <c r="O101" s="98">
        <v>796.66287904911155</v>
      </c>
      <c r="P101" s="98">
        <v>796.19023643028686</v>
      </c>
      <c r="Q101" s="98">
        <v>789.98693913120019</v>
      </c>
      <c r="R101" s="98">
        <v>825.97055573216744</v>
      </c>
      <c r="S101" s="98">
        <v>784.35406905100467</v>
      </c>
      <c r="T101" s="98">
        <v>753.62668946826409</v>
      </c>
      <c r="U101" s="98">
        <v>711.44127060844824</v>
      </c>
      <c r="V101" s="98">
        <v>809.13181358083136</v>
      </c>
      <c r="W101" s="98">
        <v>806.99409395067551</v>
      </c>
      <c r="DA101" s="63" t="s">
        <v>2505</v>
      </c>
    </row>
    <row r="102" spans="1:105" ht="12" customHeight="1" x14ac:dyDescent="0.25">
      <c r="A102" s="97" t="s">
        <v>50</v>
      </c>
      <c r="B102" s="98">
        <v>808.23988512996323</v>
      </c>
      <c r="C102" s="98">
        <v>954.02591165056958</v>
      </c>
      <c r="D102" s="98">
        <v>835.22417648673445</v>
      </c>
      <c r="E102" s="98">
        <v>988.42172950560314</v>
      </c>
      <c r="F102" s="98">
        <v>925.61232368591288</v>
      </c>
      <c r="G102" s="98">
        <v>939.09022443873482</v>
      </c>
      <c r="H102" s="98">
        <v>924.96204353913299</v>
      </c>
      <c r="I102" s="98">
        <v>967.21973638210432</v>
      </c>
      <c r="J102" s="98">
        <v>949.60759075910732</v>
      </c>
      <c r="K102" s="98">
        <v>1093.3331868328542</v>
      </c>
      <c r="L102" s="98">
        <v>986.55646589638366</v>
      </c>
      <c r="M102" s="98">
        <v>878.03155962044218</v>
      </c>
      <c r="N102" s="98">
        <v>834.73552915668199</v>
      </c>
      <c r="O102" s="98">
        <v>826.5472948348106</v>
      </c>
      <c r="P102" s="98">
        <v>760.84533304005708</v>
      </c>
      <c r="Q102" s="98">
        <v>770.77791396254997</v>
      </c>
      <c r="R102" s="98">
        <v>813.44261603500195</v>
      </c>
      <c r="S102" s="98">
        <v>798.35664516313068</v>
      </c>
      <c r="T102" s="98">
        <v>756.70106474915497</v>
      </c>
      <c r="U102" s="98">
        <v>793.46444100721885</v>
      </c>
      <c r="V102" s="98">
        <v>770.39035835474181</v>
      </c>
      <c r="W102" s="98">
        <v>803.65410515594988</v>
      </c>
      <c r="DA102" s="63" t="s">
        <v>2506</v>
      </c>
    </row>
    <row r="103" spans="1:105" ht="12" customHeight="1" x14ac:dyDescent="0.25">
      <c r="A103" s="109" t="s">
        <v>120</v>
      </c>
      <c r="B103" s="33">
        <v>931.50596195671073</v>
      </c>
      <c r="C103" s="33">
        <v>808.08815135492637</v>
      </c>
      <c r="D103" s="33">
        <v>1000.4640553195572</v>
      </c>
      <c r="E103" s="33">
        <v>751.37632672182326</v>
      </c>
      <c r="F103" s="33">
        <v>931.91769103664421</v>
      </c>
      <c r="G103" s="33">
        <v>975.48452848927684</v>
      </c>
      <c r="H103" s="33">
        <v>1045.8206470591833</v>
      </c>
      <c r="I103" s="33">
        <v>925.46581773143316</v>
      </c>
      <c r="J103" s="33">
        <v>1057.7366216534635</v>
      </c>
      <c r="K103" s="33">
        <v>872.20542461301488</v>
      </c>
      <c r="L103" s="33">
        <v>896.30774493715933</v>
      </c>
      <c r="M103" s="33">
        <v>876.81040643877088</v>
      </c>
      <c r="N103" s="33">
        <v>856.30756410106437</v>
      </c>
      <c r="O103" s="33">
        <v>806.58141261371168</v>
      </c>
      <c r="P103" s="33">
        <v>782.3943574659603</v>
      </c>
      <c r="Q103" s="33">
        <v>788.42818558515319</v>
      </c>
      <c r="R103" s="33">
        <v>793.93351081948629</v>
      </c>
      <c r="S103" s="33">
        <v>790.88253009049697</v>
      </c>
      <c r="T103" s="33">
        <v>779.414223169666</v>
      </c>
      <c r="U103" s="33">
        <v>779.89763166132173</v>
      </c>
      <c r="V103" s="33">
        <v>763.51164433438726</v>
      </c>
      <c r="W103" s="33">
        <v>830.78623234095971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6893.1867857892212</v>
      </c>
      <c r="C124" s="117">
        <f t="shared" si="42"/>
        <v>8070.7694489969053</v>
      </c>
      <c r="D124" s="117">
        <f t="shared" si="42"/>
        <v>8374.5294258453996</v>
      </c>
      <c r="E124" s="117">
        <f t="shared" si="42"/>
        <v>9265.6534123148522</v>
      </c>
      <c r="F124" s="117">
        <f t="shared" si="42"/>
        <v>9357.6863225125508</v>
      </c>
      <c r="G124" s="117">
        <f t="shared" si="42"/>
        <v>10080.877709990793</v>
      </c>
      <c r="H124" s="117">
        <f t="shared" si="42"/>
        <v>9580.0080145929969</v>
      </c>
      <c r="I124" s="117">
        <f t="shared" si="42"/>
        <v>9380.3026752852602</v>
      </c>
      <c r="J124" s="117">
        <f t="shared" si="42"/>
        <v>9972.0012456915283</v>
      </c>
      <c r="K124" s="117">
        <f t="shared" si="42"/>
        <v>10333.525390376461</v>
      </c>
      <c r="L124" s="117">
        <f t="shared" si="42"/>
        <v>11185.592794692748</v>
      </c>
      <c r="M124" s="117">
        <f t="shared" si="42"/>
        <v>11188.59383884664</v>
      </c>
      <c r="N124" s="117">
        <f t="shared" si="42"/>
        <v>11060.029180515539</v>
      </c>
      <c r="O124" s="117">
        <f t="shared" si="42"/>
        <v>11217.911213670934</v>
      </c>
      <c r="P124" s="117">
        <f t="shared" si="42"/>
        <v>9770.3191746203011</v>
      </c>
      <c r="Q124" s="117">
        <f t="shared" si="42"/>
        <v>10866.01602702868</v>
      </c>
      <c r="R124" s="117">
        <f t="shared" ref="R124:V124" si="43">R125+R128+R130+R139</f>
        <v>10952.794974384886</v>
      </c>
      <c r="S124" s="117">
        <f t="shared" si="43"/>
        <v>11147.722966526106</v>
      </c>
      <c r="T124" s="117">
        <f t="shared" si="43"/>
        <v>10902.045479157832</v>
      </c>
      <c r="U124" s="117">
        <f t="shared" si="43"/>
        <v>10907.866495104141</v>
      </c>
      <c r="V124" s="117">
        <f t="shared" si="43"/>
        <v>11333.184374927283</v>
      </c>
      <c r="W124" s="117">
        <f t="shared" ref="W124" si="44">W125+W128+W130+W139</f>
        <v>12419.480952423744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5036.7346841018689</v>
      </c>
      <c r="C125" s="122">
        <f t="shared" si="45"/>
        <v>6216.786529531254</v>
      </c>
      <c r="D125" s="122">
        <f t="shared" si="45"/>
        <v>6392.0961181339144</v>
      </c>
      <c r="E125" s="122">
        <f t="shared" si="45"/>
        <v>7250.8002437858977</v>
      </c>
      <c r="F125" s="122">
        <f t="shared" si="45"/>
        <v>7327.0498769785272</v>
      </c>
      <c r="G125" s="122">
        <f t="shared" si="45"/>
        <v>7926.1457323273517</v>
      </c>
      <c r="H125" s="122">
        <f t="shared" si="45"/>
        <v>7238.9880085599207</v>
      </c>
      <c r="I125" s="122">
        <f t="shared" si="45"/>
        <v>6973.2777894716592</v>
      </c>
      <c r="J125" s="122">
        <f t="shared" si="45"/>
        <v>7424.6419178498636</v>
      </c>
      <c r="K125" s="122">
        <f t="shared" si="45"/>
        <v>7795.6036536342845</v>
      </c>
      <c r="L125" s="122">
        <f t="shared" si="45"/>
        <v>8497.6969181715958</v>
      </c>
      <c r="M125" s="122">
        <f t="shared" si="45"/>
        <v>8427.2426182934505</v>
      </c>
      <c r="N125" s="122">
        <f t="shared" si="45"/>
        <v>8184.4242650502338</v>
      </c>
      <c r="O125" s="122">
        <f t="shared" si="45"/>
        <v>8516.3431543682618</v>
      </c>
      <c r="P125" s="122">
        <f t="shared" si="45"/>
        <v>7296.2131982572246</v>
      </c>
      <c r="Q125" s="122">
        <f t="shared" si="45"/>
        <v>8093.1444582316617</v>
      </c>
      <c r="R125" s="122">
        <f t="shared" ref="R125:V125" si="46">SUM(R126:R127)</f>
        <v>8355.6859745033908</v>
      </c>
      <c r="S125" s="122">
        <f t="shared" si="46"/>
        <v>8371.6077051041866</v>
      </c>
      <c r="T125" s="122">
        <f t="shared" si="46"/>
        <v>8077.1267221436474</v>
      </c>
      <c r="U125" s="122">
        <f t="shared" si="46"/>
        <v>8058.7952094836965</v>
      </c>
      <c r="V125" s="122">
        <f t="shared" si="46"/>
        <v>8435.5720531756215</v>
      </c>
      <c r="W125" s="122">
        <f t="shared" ref="W125" si="47">SUM(W126:W127)</f>
        <v>9197.0114995227323</v>
      </c>
      <c r="DA125" s="130" t="s">
        <v>2527</v>
      </c>
    </row>
    <row r="126" spans="1:105" ht="12" customHeight="1" x14ac:dyDescent="0.25">
      <c r="A126" s="97" t="s">
        <v>203</v>
      </c>
      <c r="B126" s="98">
        <v>5012.3688572438559</v>
      </c>
      <c r="C126" s="98">
        <v>6186.949253215882</v>
      </c>
      <c r="D126" s="98">
        <v>6361.3821015560143</v>
      </c>
      <c r="E126" s="98">
        <v>7217.9925947893935</v>
      </c>
      <c r="F126" s="98">
        <v>7292.4651976321675</v>
      </c>
      <c r="G126" s="98">
        <v>7889.5596224261999</v>
      </c>
      <c r="H126" s="98">
        <v>7206.8301745581375</v>
      </c>
      <c r="I126" s="98">
        <v>6943.3938649974962</v>
      </c>
      <c r="J126" s="98">
        <v>7393.2070113080899</v>
      </c>
      <c r="K126" s="98">
        <v>7762.9494693103388</v>
      </c>
      <c r="L126" s="98">
        <v>8463.4448733249756</v>
      </c>
      <c r="M126" s="98">
        <v>8393.6670131598075</v>
      </c>
      <c r="N126" s="98">
        <v>8152.2917378991879</v>
      </c>
      <c r="O126" s="98">
        <v>8483.3324195117384</v>
      </c>
      <c r="P126" s="98">
        <v>7268.098219894262</v>
      </c>
      <c r="Q126" s="98">
        <v>8062.0102200476313</v>
      </c>
      <c r="R126" s="98">
        <v>8323.3070162154836</v>
      </c>
      <c r="S126" s="98">
        <v>8339.5947938572263</v>
      </c>
      <c r="T126" s="98">
        <v>8046.3389992295342</v>
      </c>
      <c r="U126" s="98">
        <v>8027.9350744733738</v>
      </c>
      <c r="V126" s="98">
        <v>8403.2857063689171</v>
      </c>
      <c r="W126" s="98">
        <v>9161.8825199463172</v>
      </c>
      <c r="DA126" s="63" t="s">
        <v>2528</v>
      </c>
    </row>
    <row r="127" spans="1:105" ht="12" customHeight="1" x14ac:dyDescent="0.25">
      <c r="A127" s="97" t="s">
        <v>53</v>
      </c>
      <c r="B127" s="98">
        <v>24.365826858013214</v>
      </c>
      <c r="C127" s="98">
        <v>29.837276315372197</v>
      </c>
      <c r="D127" s="98">
        <v>30.714016577900512</v>
      </c>
      <c r="E127" s="98">
        <v>32.807648996504568</v>
      </c>
      <c r="F127" s="98">
        <v>34.584679346359884</v>
      </c>
      <c r="G127" s="98">
        <v>36.586109901151559</v>
      </c>
      <c r="H127" s="98">
        <v>32.157834001783456</v>
      </c>
      <c r="I127" s="98">
        <v>29.883924474162747</v>
      </c>
      <c r="J127" s="98">
        <v>31.434906541773703</v>
      </c>
      <c r="K127" s="98">
        <v>32.65418432394528</v>
      </c>
      <c r="L127" s="98">
        <v>34.252044846619611</v>
      </c>
      <c r="M127" s="98">
        <v>33.575605133643329</v>
      </c>
      <c r="N127" s="98">
        <v>32.132527151046162</v>
      </c>
      <c r="O127" s="98">
        <v>33.01073485652406</v>
      </c>
      <c r="P127" s="98">
        <v>28.114978362962695</v>
      </c>
      <c r="Q127" s="98">
        <v>31.134238184030156</v>
      </c>
      <c r="R127" s="98">
        <v>32.378958287906364</v>
      </c>
      <c r="S127" s="98">
        <v>32.012911246959767</v>
      </c>
      <c r="T127" s="98">
        <v>30.787722914113164</v>
      </c>
      <c r="U127" s="98">
        <v>30.860135010322903</v>
      </c>
      <c r="V127" s="98">
        <v>32.286346806704337</v>
      </c>
      <c r="W127" s="98">
        <v>35.128979576415503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111.67187507600252</v>
      </c>
      <c r="C128" s="122">
        <f t="shared" si="48"/>
        <v>112.74317903996948</v>
      </c>
      <c r="D128" s="122">
        <f t="shared" si="48"/>
        <v>115.88455472542684</v>
      </c>
      <c r="E128" s="122">
        <f t="shared" si="48"/>
        <v>272.92367344632885</v>
      </c>
      <c r="F128" s="122">
        <f t="shared" si="48"/>
        <v>126.6390981877623</v>
      </c>
      <c r="G128" s="122">
        <f t="shared" si="48"/>
        <v>176.1508513809022</v>
      </c>
      <c r="H128" s="122">
        <f t="shared" si="48"/>
        <v>298.07841739502629</v>
      </c>
      <c r="I128" s="122">
        <f t="shared" si="48"/>
        <v>414.39813624468695</v>
      </c>
      <c r="J128" s="122">
        <f t="shared" si="48"/>
        <v>463.80345005685047</v>
      </c>
      <c r="K128" s="122">
        <f t="shared" si="48"/>
        <v>483.15807335851161</v>
      </c>
      <c r="L128" s="122">
        <f t="shared" si="48"/>
        <v>654.35622328335046</v>
      </c>
      <c r="M128" s="122">
        <f t="shared" si="48"/>
        <v>891.67664139555336</v>
      </c>
      <c r="N128" s="122">
        <f t="shared" si="48"/>
        <v>985.95653417448523</v>
      </c>
      <c r="O128" s="122">
        <f t="shared" si="48"/>
        <v>816.19355795768809</v>
      </c>
      <c r="P128" s="122">
        <f t="shared" si="48"/>
        <v>662.98955254586701</v>
      </c>
      <c r="Q128" s="122">
        <f t="shared" si="48"/>
        <v>984.75348460158659</v>
      </c>
      <c r="R128" s="122">
        <f t="shared" si="48"/>
        <v>774.18762441335718</v>
      </c>
      <c r="S128" s="122">
        <f t="shared" si="48"/>
        <v>907.492116531791</v>
      </c>
      <c r="T128" s="122">
        <f t="shared" si="48"/>
        <v>946.42115650463188</v>
      </c>
      <c r="U128" s="122">
        <f t="shared" si="48"/>
        <v>972.35849027697327</v>
      </c>
      <c r="V128" s="122">
        <f t="shared" si="48"/>
        <v>1004.7053207229327</v>
      </c>
      <c r="W128" s="122">
        <f t="shared" si="48"/>
        <v>1180.7650009252845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111.67187507600252</v>
      </c>
      <c r="C129" s="98">
        <f>IF(RES_hhdet_tes!C129=0,0,RES_hhdet_tes!C129*1000*11630/RES_hhdet_num!C124)</f>
        <v>112.74317903996948</v>
      </c>
      <c r="D129" s="98">
        <f>IF(RES_hhdet_tes!D129=0,0,RES_hhdet_tes!D129*1000*11630/RES_hhdet_num!D124)</f>
        <v>115.88455472542684</v>
      </c>
      <c r="E129" s="98">
        <f>IF(RES_hhdet_tes!E129=0,0,RES_hhdet_tes!E129*1000*11630/RES_hhdet_num!E124)</f>
        <v>272.92367344632885</v>
      </c>
      <c r="F129" s="98">
        <f>IF(RES_hhdet_tes!F129=0,0,RES_hhdet_tes!F129*1000*11630/RES_hhdet_num!F124)</f>
        <v>126.6390981877623</v>
      </c>
      <c r="G129" s="98">
        <f>IF(RES_hhdet_tes!G129=0,0,RES_hhdet_tes!G129*1000*11630/RES_hhdet_num!G124)</f>
        <v>176.1508513809022</v>
      </c>
      <c r="H129" s="98">
        <f>IF(RES_hhdet_tes!H129=0,0,RES_hhdet_tes!H129*1000*11630/RES_hhdet_num!H124)</f>
        <v>298.07841739502629</v>
      </c>
      <c r="I129" s="98">
        <f>IF(RES_hhdet_tes!I129=0,0,RES_hhdet_tes!I129*1000*11630/RES_hhdet_num!I124)</f>
        <v>414.39813624468695</v>
      </c>
      <c r="J129" s="98">
        <f>IF(RES_hhdet_tes!J129=0,0,RES_hhdet_tes!J129*1000*11630/RES_hhdet_num!J124)</f>
        <v>463.80345005685047</v>
      </c>
      <c r="K129" s="98">
        <f>IF(RES_hhdet_tes!K129=0,0,RES_hhdet_tes!K129*1000*11630/RES_hhdet_num!K124)</f>
        <v>483.15807335851161</v>
      </c>
      <c r="L129" s="98">
        <f>IF(RES_hhdet_tes!L129=0,0,RES_hhdet_tes!L129*1000*11630/RES_hhdet_num!L124)</f>
        <v>654.35622328335046</v>
      </c>
      <c r="M129" s="98">
        <f>IF(RES_hhdet_tes!M129=0,0,RES_hhdet_tes!M129*1000*11630/RES_hhdet_num!M124)</f>
        <v>891.67664139555336</v>
      </c>
      <c r="N129" s="98">
        <f>IF(RES_hhdet_tes!N129=0,0,RES_hhdet_tes!N129*1000*11630/RES_hhdet_num!N124)</f>
        <v>985.95653417448523</v>
      </c>
      <c r="O129" s="98">
        <f>IF(RES_hhdet_tes!O129=0,0,RES_hhdet_tes!O129*1000*11630/RES_hhdet_num!O124)</f>
        <v>816.19355795768809</v>
      </c>
      <c r="P129" s="98">
        <f>IF(RES_hhdet_tes!P129=0,0,RES_hhdet_tes!P129*1000*11630/RES_hhdet_num!P124)</f>
        <v>662.98955254586701</v>
      </c>
      <c r="Q129" s="98">
        <f>IF(RES_hhdet_tes!Q129=0,0,RES_hhdet_tes!Q129*1000*11630/RES_hhdet_num!Q124)</f>
        <v>984.75348460158659</v>
      </c>
      <c r="R129" s="98">
        <f>IF(RES_hhdet_tes!R129=0,0,RES_hhdet_tes!R129*1000*11630/RES_hhdet_num!R124)</f>
        <v>774.18762441335718</v>
      </c>
      <c r="S129" s="98">
        <f>IF(RES_hhdet_tes!S129=0,0,RES_hhdet_tes!S129*1000*11630/RES_hhdet_num!S124)</f>
        <v>907.492116531791</v>
      </c>
      <c r="T129" s="98">
        <f>IF(RES_hhdet_tes!T129=0,0,RES_hhdet_tes!T129*1000*11630/RES_hhdet_num!T124)</f>
        <v>946.42115650463188</v>
      </c>
      <c r="U129" s="98">
        <f>IF(RES_hhdet_tes!U129=0,0,RES_hhdet_tes!U129*1000*11630/RES_hhdet_num!U124)</f>
        <v>972.35849027697327</v>
      </c>
      <c r="V129" s="98">
        <f>IF(RES_hhdet_tes!V129=0,0,RES_hhdet_tes!V129*1000*11630/RES_hhdet_num!V124)</f>
        <v>1004.7053207229327</v>
      </c>
      <c r="W129" s="98">
        <f>IF(RES_hhdet_tes!W129=0,0,RES_hhdet_tes!W129*1000*11630/RES_hhdet_num!W124)</f>
        <v>1180.7650009252845</v>
      </c>
      <c r="DA129" s="63" t="s">
        <v>2531</v>
      </c>
    </row>
    <row r="130" spans="1:105" ht="12" customHeight="1" x14ac:dyDescent="0.25">
      <c r="A130" s="121" t="s">
        <v>55</v>
      </c>
      <c r="B130" s="122">
        <v>848.18294184499769</v>
      </c>
      <c r="C130" s="122">
        <v>888.68256826401421</v>
      </c>
      <c r="D130" s="122">
        <v>919.45031336278896</v>
      </c>
      <c r="E130" s="122">
        <v>907.71659542247994</v>
      </c>
      <c r="F130" s="122">
        <v>974.37303023348568</v>
      </c>
      <c r="G130" s="122">
        <v>1016.6802460505601</v>
      </c>
      <c r="H130" s="122">
        <v>1044.3468878637614</v>
      </c>
      <c r="I130" s="122">
        <v>1050.1532000924681</v>
      </c>
      <c r="J130" s="122">
        <v>1072.4259629163807</v>
      </c>
      <c r="K130" s="122">
        <v>1084.6646287135143</v>
      </c>
      <c r="L130" s="122">
        <v>1096.4258079231056</v>
      </c>
      <c r="M130" s="122">
        <v>992.31242660198052</v>
      </c>
      <c r="N130" s="122">
        <v>1042.6753182869143</v>
      </c>
      <c r="O130" s="122">
        <v>1070.4661641159034</v>
      </c>
      <c r="P130" s="122">
        <v>1037.3865815439815</v>
      </c>
      <c r="Q130" s="122">
        <v>1006.5526794606866</v>
      </c>
      <c r="R130" s="122">
        <v>1021.5597567440088</v>
      </c>
      <c r="S130" s="122">
        <v>1074.9753025960986</v>
      </c>
      <c r="T130" s="122">
        <v>1107.3304758407605</v>
      </c>
      <c r="U130" s="122">
        <v>1091.9370738360165</v>
      </c>
      <c r="V130" s="122">
        <v>1126.9856887413789</v>
      </c>
      <c r="W130" s="122">
        <v>1220.1559813393148</v>
      </c>
      <c r="DA130" s="130" t="s">
        <v>2532</v>
      </c>
    </row>
    <row r="131" spans="1:105" ht="12" customHeight="1" x14ac:dyDescent="0.25">
      <c r="A131" s="97" t="s">
        <v>128</v>
      </c>
      <c r="B131" s="98">
        <v>807.80573845661775</v>
      </c>
      <c r="C131" s="98">
        <v>890.60135302057097</v>
      </c>
      <c r="D131" s="98">
        <v>893.1388579423475</v>
      </c>
      <c r="E131" s="98">
        <v>936.06308062151493</v>
      </c>
      <c r="F131" s="98">
        <v>970.42485272979036</v>
      </c>
      <c r="G131" s="98">
        <v>1013.469653846466</v>
      </c>
      <c r="H131" s="98">
        <v>1029.6520275882838</v>
      </c>
      <c r="I131" s="98">
        <v>1053.1968675790679</v>
      </c>
      <c r="J131" s="98">
        <v>1062.8493125104433</v>
      </c>
      <c r="K131" s="98">
        <v>1098.6941334308669</v>
      </c>
      <c r="L131" s="98">
        <v>1106.3001069832771</v>
      </c>
      <c r="M131" s="98">
        <v>979.99910257738111</v>
      </c>
      <c r="N131" s="98">
        <v>1043.3349905977527</v>
      </c>
      <c r="O131" s="98">
        <v>1082.9422681215437</v>
      </c>
      <c r="P131" s="98">
        <v>1043.541368259785</v>
      </c>
      <c r="Q131" s="98">
        <v>999.31257189247947</v>
      </c>
      <c r="R131" s="98">
        <v>1008.152960557582</v>
      </c>
      <c r="S131" s="98">
        <v>1073.1214629750355</v>
      </c>
      <c r="T131" s="98">
        <v>1116.2825654138471</v>
      </c>
      <c r="U131" s="98">
        <v>1072.756060376714</v>
      </c>
      <c r="V131" s="98">
        <v>1131.9857202008473</v>
      </c>
      <c r="W131" s="98">
        <v>1217.198576450475</v>
      </c>
      <c r="DA131" s="63" t="s">
        <v>2533</v>
      </c>
    </row>
    <row r="132" spans="1:105" ht="12" customHeight="1" x14ac:dyDescent="0.25">
      <c r="A132" s="97" t="s">
        <v>127</v>
      </c>
      <c r="B132" s="98">
        <v>807.80573845661786</v>
      </c>
      <c r="C132" s="98">
        <v>890.60387808296809</v>
      </c>
      <c r="D132" s="98">
        <v>893.14695196030618</v>
      </c>
      <c r="E132" s="98">
        <v>936.03482638256048</v>
      </c>
      <c r="F132" s="98">
        <v>970.39597498360229</v>
      </c>
      <c r="G132" s="98">
        <v>1013.4533122950064</v>
      </c>
      <c r="H132" s="98">
        <v>1029.6581824029145</v>
      </c>
      <c r="I132" s="98">
        <v>1052.9546117256614</v>
      </c>
      <c r="J132" s="98">
        <v>1062.4755488565197</v>
      </c>
      <c r="K132" s="98">
        <v>1098.3017748296327</v>
      </c>
      <c r="L132" s="98">
        <v>1106.022649653067</v>
      </c>
      <c r="M132" s="98">
        <v>979.80975713668124</v>
      </c>
      <c r="N132" s="98">
        <v>1043.1682333782396</v>
      </c>
      <c r="O132" s="98">
        <v>1082.7816986199721</v>
      </c>
      <c r="P132" s="98">
        <v>1043.4736831324262</v>
      </c>
      <c r="Q132" s="98">
        <v>999.14197163083531</v>
      </c>
      <c r="R132" s="98">
        <v>1008.1322191340778</v>
      </c>
      <c r="S132" s="98">
        <v>1073.2774855364426</v>
      </c>
      <c r="T132" s="98">
        <v>1116.6254437947609</v>
      </c>
      <c r="U132" s="98">
        <v>1073.4186381703132</v>
      </c>
      <c r="V132" s="98">
        <v>1132.5439877230622</v>
      </c>
      <c r="W132" s="98">
        <v>1217.1743442975155</v>
      </c>
      <c r="DA132" s="63" t="s">
        <v>2534</v>
      </c>
    </row>
    <row r="133" spans="1:105" ht="12" customHeight="1" x14ac:dyDescent="0.25">
      <c r="A133" s="100" t="s">
        <v>203</v>
      </c>
      <c r="B133" s="101">
        <v>244.25272630589257</v>
      </c>
      <c r="C133" s="101">
        <v>255.00494118196184</v>
      </c>
      <c r="D133" s="101">
        <v>270.57256933113388</v>
      </c>
      <c r="E133" s="101">
        <v>241.74196618114198</v>
      </c>
      <c r="F133" s="101">
        <v>282.53336549857357</v>
      </c>
      <c r="G133" s="101">
        <v>293.90531659740662</v>
      </c>
      <c r="H133" s="101">
        <v>300.28174326483548</v>
      </c>
      <c r="I133" s="101">
        <v>301.51588737854524</v>
      </c>
      <c r="J133" s="101">
        <v>308.50948014060299</v>
      </c>
      <c r="K133" s="101">
        <v>300.01228922204439</v>
      </c>
      <c r="L133" s="101">
        <v>304.77756551994463</v>
      </c>
      <c r="M133" s="101">
        <v>282.25985230485855</v>
      </c>
      <c r="N133" s="101">
        <v>298.72265660104819</v>
      </c>
      <c r="O133" s="101">
        <v>298.66358692204119</v>
      </c>
      <c r="P133" s="101">
        <v>299.38334464943875</v>
      </c>
      <c r="Q133" s="101">
        <v>309.92412993657558</v>
      </c>
      <c r="R133" s="101">
        <v>301.5494377008136</v>
      </c>
      <c r="S133" s="101">
        <v>311.56606777057237</v>
      </c>
      <c r="T133" s="101">
        <v>330.05938698755631</v>
      </c>
      <c r="U133" s="101">
        <v>321.0761471275444</v>
      </c>
      <c r="V133" s="101">
        <v>296.51615789003785</v>
      </c>
      <c r="W133" s="101">
        <v>359.8262709723096</v>
      </c>
      <c r="DA133" s="131" t="s">
        <v>2535</v>
      </c>
    </row>
    <row r="134" spans="1:105" ht="12" customHeight="1" x14ac:dyDescent="0.25">
      <c r="A134" s="103" t="s">
        <v>52</v>
      </c>
      <c r="B134" s="104">
        <v>563.55301215072529</v>
      </c>
      <c r="C134" s="104">
        <v>635.59893690100614</v>
      </c>
      <c r="D134" s="104">
        <v>622.57438262917231</v>
      </c>
      <c r="E134" s="104">
        <v>694.29286020141842</v>
      </c>
      <c r="F134" s="104">
        <v>687.86260948502877</v>
      </c>
      <c r="G134" s="104">
        <v>719.54799569759996</v>
      </c>
      <c r="H134" s="104">
        <v>729.37643913807904</v>
      </c>
      <c r="I134" s="104">
        <v>751.43872434711625</v>
      </c>
      <c r="J134" s="104">
        <v>753.96606871591712</v>
      </c>
      <c r="K134" s="104">
        <v>798.28948560758818</v>
      </c>
      <c r="L134" s="104">
        <v>801.2450841331223</v>
      </c>
      <c r="M134" s="104">
        <v>697.5499048318228</v>
      </c>
      <c r="N134" s="104">
        <v>744.4455767771916</v>
      </c>
      <c r="O134" s="104">
        <v>784.11811169793089</v>
      </c>
      <c r="P134" s="104">
        <v>744.09033848298782</v>
      </c>
      <c r="Q134" s="104">
        <v>689.21784169425962</v>
      </c>
      <c r="R134" s="104">
        <v>706.58278143326424</v>
      </c>
      <c r="S134" s="104">
        <v>761.71141776587024</v>
      </c>
      <c r="T134" s="104">
        <v>786.56605680720463</v>
      </c>
      <c r="U134" s="104">
        <v>752.34249104276876</v>
      </c>
      <c r="V134" s="104">
        <v>836.02782983302438</v>
      </c>
      <c r="W134" s="104">
        <v>857.34807332520597</v>
      </c>
      <c r="DA134" s="132" t="s">
        <v>2536</v>
      </c>
    </row>
    <row r="135" spans="1:105" ht="12" customHeight="1" x14ac:dyDescent="0.25">
      <c r="A135" s="106" t="s">
        <v>122</v>
      </c>
      <c r="B135" s="101">
        <v>912.29155633390985</v>
      </c>
      <c r="C135" s="101">
        <v>885.36626483077646</v>
      </c>
      <c r="D135" s="101">
        <v>970.10366142050793</v>
      </c>
      <c r="E135" s="101">
        <v>848.69686822598214</v>
      </c>
      <c r="F135" s="101">
        <v>982.49024218715442</v>
      </c>
      <c r="G135" s="101">
        <v>1023.3378823221617</v>
      </c>
      <c r="H135" s="101">
        <v>1074.4129575785955</v>
      </c>
      <c r="I135" s="101">
        <v>1043.3283959254525</v>
      </c>
      <c r="J135" s="101">
        <v>1095.8332696145958</v>
      </c>
      <c r="K135" s="101">
        <v>1044.8695451805766</v>
      </c>
      <c r="L135" s="101">
        <v>1065.6307101556779</v>
      </c>
      <c r="M135" s="101">
        <v>1033.1048588492195</v>
      </c>
      <c r="N135" s="101">
        <v>1040.0686281305223</v>
      </c>
      <c r="O135" s="101">
        <v>1013.5960897514683</v>
      </c>
      <c r="P135" s="101">
        <v>1011.1903533549787</v>
      </c>
      <c r="Q135" s="101">
        <v>1029.8819689733702</v>
      </c>
      <c r="R135" s="101">
        <v>1053.9157749938956</v>
      </c>
      <c r="S135" s="101">
        <v>1078.4709540797276</v>
      </c>
      <c r="T135" s="101">
        <v>1091.7198949467165</v>
      </c>
      <c r="U135" s="101">
        <v>1120.3985909474127</v>
      </c>
      <c r="V135" s="101">
        <v>1120.3256534602303</v>
      </c>
      <c r="W135" s="101">
        <v>1224.031036088435</v>
      </c>
      <c r="DA135" s="131" t="s">
        <v>2537</v>
      </c>
    </row>
    <row r="136" spans="1:105" ht="12" customHeight="1" x14ac:dyDescent="0.25">
      <c r="A136" s="107" t="s">
        <v>121</v>
      </c>
      <c r="B136" s="104">
        <v>912.29155633390985</v>
      </c>
      <c r="C136" s="104">
        <v>885.38670051736972</v>
      </c>
      <c r="D136" s="104">
        <v>970.12493664480428</v>
      </c>
      <c r="E136" s="104">
        <v>848.59532600500279</v>
      </c>
      <c r="F136" s="104">
        <v>982.34174860698613</v>
      </c>
      <c r="G136" s="104">
        <v>1023.1983252496557</v>
      </c>
      <c r="H136" s="104">
        <v>1074.3527971748399</v>
      </c>
      <c r="I136" s="104">
        <v>1043.457602758552</v>
      </c>
      <c r="J136" s="104">
        <v>1096.1305195749885</v>
      </c>
      <c r="K136" s="104">
        <v>1045.097391480595</v>
      </c>
      <c r="L136" s="104">
        <v>1065.4717500029344</v>
      </c>
      <c r="M136" s="104">
        <v>1032.5144595226209</v>
      </c>
      <c r="N136" s="104">
        <v>1039.5762260672964</v>
      </c>
      <c r="O136" s="104">
        <v>1013.4139338543744</v>
      </c>
      <c r="P136" s="104">
        <v>1012.4783009992518</v>
      </c>
      <c r="Q136" s="104">
        <v>1031.566103369091</v>
      </c>
      <c r="R136" s="104">
        <v>1055.3789400240858</v>
      </c>
      <c r="S136" s="104">
        <v>1079.743101635861</v>
      </c>
      <c r="T136" s="104">
        <v>1092.4903711657312</v>
      </c>
      <c r="U136" s="104">
        <v>1120.7686741830289</v>
      </c>
      <c r="V136" s="104">
        <v>1120.5380972408655</v>
      </c>
      <c r="W136" s="104">
        <v>1224.0261216670747</v>
      </c>
      <c r="DA136" s="132" t="s">
        <v>2538</v>
      </c>
    </row>
    <row r="137" spans="1:105" ht="12" customHeight="1" x14ac:dyDescent="0.25">
      <c r="A137" s="108" t="s">
        <v>53</v>
      </c>
      <c r="B137" s="98">
        <v>275.89484788904764</v>
      </c>
      <c r="C137" s="98">
        <v>253.51264953666598</v>
      </c>
      <c r="D137" s="98">
        <v>293.94517079341443</v>
      </c>
      <c r="E137" s="98">
        <v>219.04987035962938</v>
      </c>
      <c r="F137" s="98">
        <v>286.00208159679124</v>
      </c>
      <c r="G137" s="98">
        <v>296.78212312796802</v>
      </c>
      <c r="H137" s="98">
        <v>313.38750396737333</v>
      </c>
      <c r="I137" s="98">
        <v>298.9361592125274</v>
      </c>
      <c r="J137" s="98">
        <v>318.64279683949417</v>
      </c>
      <c r="K137" s="98">
        <v>285.34187960446377</v>
      </c>
      <c r="L137" s="98">
        <v>293.51514592685493</v>
      </c>
      <c r="M137" s="98">
        <v>297.79869228397587</v>
      </c>
      <c r="N137" s="98">
        <v>297.73656549214991</v>
      </c>
      <c r="O137" s="98">
        <v>279.29935233285397</v>
      </c>
      <c r="P137" s="98">
        <v>290.41200212930676</v>
      </c>
      <c r="Q137" s="98">
        <v>320.42097271790152</v>
      </c>
      <c r="R137" s="98">
        <v>315.9777890230626</v>
      </c>
      <c r="S137" s="98">
        <v>313.55529090491279</v>
      </c>
      <c r="T137" s="98">
        <v>323.01352482241992</v>
      </c>
      <c r="U137" s="98">
        <v>335.32699809800232</v>
      </c>
      <c r="V137" s="98">
        <v>293.37268817487853</v>
      </c>
      <c r="W137" s="98">
        <v>362.15640506753567</v>
      </c>
      <c r="DA137" s="63" t="s">
        <v>2539</v>
      </c>
    </row>
    <row r="138" spans="1:105" ht="12" customHeight="1" x14ac:dyDescent="0.25">
      <c r="A138" s="108" t="s">
        <v>52</v>
      </c>
      <c r="B138" s="98">
        <v>636.39670844486216</v>
      </c>
      <c r="C138" s="98">
        <v>631.87405098070371</v>
      </c>
      <c r="D138" s="98">
        <v>676.17976585138979</v>
      </c>
      <c r="E138" s="98">
        <v>629.54545564537352</v>
      </c>
      <c r="F138" s="98">
        <v>696.33966701019494</v>
      </c>
      <c r="G138" s="98">
        <v>726.41620212168755</v>
      </c>
      <c r="H138" s="98">
        <v>760.96529320746674</v>
      </c>
      <c r="I138" s="98">
        <v>744.52144354602478</v>
      </c>
      <c r="J138" s="98">
        <v>777.48772273549434</v>
      </c>
      <c r="K138" s="98">
        <v>759.7555118761311</v>
      </c>
      <c r="L138" s="98">
        <v>771.95660407607954</v>
      </c>
      <c r="M138" s="98">
        <v>734.71576723864507</v>
      </c>
      <c r="N138" s="98">
        <v>741.83966057514635</v>
      </c>
      <c r="O138" s="98">
        <v>734.11458152152034</v>
      </c>
      <c r="P138" s="98">
        <v>722.06629886994494</v>
      </c>
      <c r="Q138" s="98">
        <v>711.14513065118956</v>
      </c>
      <c r="R138" s="98">
        <v>739.40115100102298</v>
      </c>
      <c r="S138" s="98">
        <v>766.18781073094829</v>
      </c>
      <c r="T138" s="98">
        <v>769.47684634331131</v>
      </c>
      <c r="U138" s="98">
        <v>785.44167608502664</v>
      </c>
      <c r="V138" s="98">
        <v>827.16540906598686</v>
      </c>
      <c r="W138" s="98">
        <v>861.86971659953917</v>
      </c>
      <c r="DA138" s="63" t="s">
        <v>2540</v>
      </c>
    </row>
    <row r="139" spans="1:105" ht="12" customHeight="1" x14ac:dyDescent="0.25">
      <c r="A139" s="121" t="s">
        <v>54</v>
      </c>
      <c r="B139" s="122">
        <v>896.59728476635132</v>
      </c>
      <c r="C139" s="122">
        <v>852.55717216166659</v>
      </c>
      <c r="D139" s="122">
        <v>947.09843962327022</v>
      </c>
      <c r="E139" s="122">
        <v>834.21289966014547</v>
      </c>
      <c r="F139" s="122">
        <v>929.62431711277509</v>
      </c>
      <c r="G139" s="122">
        <v>961.90088023197814</v>
      </c>
      <c r="H139" s="122">
        <v>998.59470077428853</v>
      </c>
      <c r="I139" s="122">
        <v>942.47354947644544</v>
      </c>
      <c r="J139" s="122">
        <v>1011.1299148684336</v>
      </c>
      <c r="K139" s="122">
        <v>970.09903467015079</v>
      </c>
      <c r="L139" s="122">
        <v>937.11384531469616</v>
      </c>
      <c r="M139" s="122">
        <v>877.36215255565537</v>
      </c>
      <c r="N139" s="122">
        <v>846.9730630039071</v>
      </c>
      <c r="O139" s="122">
        <v>814.90833722908098</v>
      </c>
      <c r="P139" s="122">
        <v>773.7298422732265</v>
      </c>
      <c r="Q139" s="122">
        <v>781.56540473474536</v>
      </c>
      <c r="R139" s="122">
        <v>801.36161872413004</v>
      </c>
      <c r="S139" s="122">
        <v>793.6478422940304</v>
      </c>
      <c r="T139" s="122">
        <v>771.16712466879164</v>
      </c>
      <c r="U139" s="122">
        <v>784.77572150745618</v>
      </c>
      <c r="V139" s="122">
        <v>765.92131228735002</v>
      </c>
      <c r="W139" s="122">
        <v>821.54847063641387</v>
      </c>
      <c r="DA139" s="130" t="s">
        <v>2541</v>
      </c>
    </row>
    <row r="140" spans="1:105" ht="12" customHeight="1" x14ac:dyDescent="0.25">
      <c r="A140" s="97" t="s">
        <v>50</v>
      </c>
      <c r="B140" s="98">
        <v>808.23988512996334</v>
      </c>
      <c r="C140" s="98">
        <v>954.02591165056924</v>
      </c>
      <c r="D140" s="98">
        <v>835.22417648673468</v>
      </c>
      <c r="E140" s="98">
        <v>988.42172950560325</v>
      </c>
      <c r="F140" s="98">
        <v>925.61232368591277</v>
      </c>
      <c r="G140" s="98">
        <v>939.0902244387355</v>
      </c>
      <c r="H140" s="98">
        <v>924.96204353913333</v>
      </c>
      <c r="I140" s="98">
        <v>967.21973638210488</v>
      </c>
      <c r="J140" s="98">
        <v>949.60759075910664</v>
      </c>
      <c r="K140" s="98">
        <v>1093.3331868328546</v>
      </c>
      <c r="L140" s="98">
        <v>986.55646589638161</v>
      </c>
      <c r="M140" s="98">
        <v>878.03155962044275</v>
      </c>
      <c r="N140" s="98">
        <v>834.73552915667995</v>
      </c>
      <c r="O140" s="98">
        <v>826.54729483480776</v>
      </c>
      <c r="P140" s="98">
        <v>760.84533304006004</v>
      </c>
      <c r="Q140" s="98">
        <v>770.77791396254474</v>
      </c>
      <c r="R140" s="98">
        <v>813.44261603499706</v>
      </c>
      <c r="S140" s="98">
        <v>798.35664516313204</v>
      </c>
      <c r="T140" s="98">
        <v>756.70106474915133</v>
      </c>
      <c r="U140" s="98">
        <v>793.46444100722385</v>
      </c>
      <c r="V140" s="98">
        <v>770.39035835474499</v>
      </c>
      <c r="W140" s="98">
        <v>803.65410515595204</v>
      </c>
      <c r="DA140" s="63" t="s">
        <v>2542</v>
      </c>
    </row>
    <row r="141" spans="1:105" ht="12" customHeight="1" x14ac:dyDescent="0.25">
      <c r="A141" s="109" t="s">
        <v>120</v>
      </c>
      <c r="B141" s="33">
        <v>931.50596195671051</v>
      </c>
      <c r="C141" s="33">
        <v>808.08815135492614</v>
      </c>
      <c r="D141" s="33">
        <v>1000.4640553195575</v>
      </c>
      <c r="E141" s="33">
        <v>751.37632672182326</v>
      </c>
      <c r="F141" s="33">
        <v>931.91769103664433</v>
      </c>
      <c r="G141" s="33">
        <v>975.4845284892765</v>
      </c>
      <c r="H141" s="33">
        <v>1045.8206470591826</v>
      </c>
      <c r="I141" s="33">
        <v>925.46581773143384</v>
      </c>
      <c r="J141" s="33">
        <v>1057.7366216534624</v>
      </c>
      <c r="K141" s="33">
        <v>872.20542461301329</v>
      </c>
      <c r="L141" s="33">
        <v>896.30774493715865</v>
      </c>
      <c r="M141" s="33">
        <v>876.8104064387685</v>
      </c>
      <c r="N141" s="33">
        <v>856.30756410106733</v>
      </c>
      <c r="O141" s="33">
        <v>806.58141261371247</v>
      </c>
      <c r="P141" s="33">
        <v>782.39435746595962</v>
      </c>
      <c r="Q141" s="33">
        <v>788.42818558515376</v>
      </c>
      <c r="R141" s="33">
        <v>793.93351081948231</v>
      </c>
      <c r="S141" s="33">
        <v>790.88253009050379</v>
      </c>
      <c r="T141" s="33">
        <v>779.41422316966521</v>
      </c>
      <c r="U141" s="33">
        <v>779.89763166132332</v>
      </c>
      <c r="V141" s="33">
        <v>763.51164433438566</v>
      </c>
      <c r="W141" s="33">
        <v>830.78623234096074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7330.3199395442398</v>
      </c>
      <c r="C143" s="117">
        <f t="shared" si="49"/>
        <v>9264.7971651827829</v>
      </c>
      <c r="D143" s="117">
        <f t="shared" si="49"/>
        <v>8515.6740865773645</v>
      </c>
      <c r="E143" s="117">
        <f t="shared" si="49"/>
        <v>9234.3009587598262</v>
      </c>
      <c r="F143" s="117">
        <f t="shared" si="49"/>
        <v>10234.203654584426</v>
      </c>
      <c r="G143" s="117">
        <f t="shared" si="49"/>
        <v>10818.571325608185</v>
      </c>
      <c r="H143" s="117">
        <f t="shared" si="49"/>
        <v>9516.845380805984</v>
      </c>
      <c r="I143" s="117">
        <f t="shared" si="49"/>
        <v>10523.784584753119</v>
      </c>
      <c r="J143" s="117">
        <f t="shared" si="49"/>
        <v>10952.29482373091</v>
      </c>
      <c r="K143" s="117">
        <f t="shared" si="49"/>
        <v>11301.479689934164</v>
      </c>
      <c r="L143" s="117">
        <f t="shared" si="49"/>
        <v>12556.231568619627</v>
      </c>
      <c r="M143" s="117">
        <f t="shared" si="49"/>
        <v>12359.934757992991</v>
      </c>
      <c r="N143" s="117">
        <f t="shared" si="49"/>
        <v>12486.513585972729</v>
      </c>
      <c r="O143" s="117">
        <f t="shared" si="49"/>
        <v>12478.82549675858</v>
      </c>
      <c r="P143" s="117">
        <f t="shared" si="49"/>
        <v>10520.548527145089</v>
      </c>
      <c r="Q143" s="117">
        <f t="shared" si="49"/>
        <v>13011.260184107596</v>
      </c>
      <c r="R143" s="117">
        <f t="shared" ref="R143:V143" si="50">R144+R146+R148+R157</f>
        <v>12904.423582889902</v>
      </c>
      <c r="S143" s="117">
        <f t="shared" si="50"/>
        <v>13492.960816689458</v>
      </c>
      <c r="T143" s="117">
        <f t="shared" si="50"/>
        <v>13464.122857784288</v>
      </c>
      <c r="U143" s="117">
        <f t="shared" si="50"/>
        <v>13541.291013784059</v>
      </c>
      <c r="V143" s="117">
        <f t="shared" si="50"/>
        <v>14025.601912838154</v>
      </c>
      <c r="W143" s="117">
        <f t="shared" ref="W143" si="51">W144+W146+W148+W157</f>
        <v>15235.805283351734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4406.1159305257142</v>
      </c>
      <c r="C144" s="122">
        <f t="shared" si="52"/>
        <v>6673.3004322229071</v>
      </c>
      <c r="D144" s="122">
        <f t="shared" si="52"/>
        <v>5919.1430030681859</v>
      </c>
      <c r="E144" s="122">
        <f t="shared" si="52"/>
        <v>6122.3865974042055</v>
      </c>
      <c r="F144" s="122">
        <f t="shared" si="52"/>
        <v>7754.2807374846079</v>
      </c>
      <c r="G144" s="122">
        <f t="shared" si="52"/>
        <v>8107.3574352440901</v>
      </c>
      <c r="H144" s="122">
        <f t="shared" si="52"/>
        <v>6457.2385288481637</v>
      </c>
      <c r="I144" s="122">
        <f t="shared" si="52"/>
        <v>7397.6709368410229</v>
      </c>
      <c r="J144" s="122">
        <f t="shared" si="52"/>
        <v>7604.9570735288244</v>
      </c>
      <c r="K144" s="122">
        <f t="shared" si="52"/>
        <v>7959.1848126734094</v>
      </c>
      <c r="L144" s="122">
        <f t="shared" si="52"/>
        <v>8866.3990121288643</v>
      </c>
      <c r="M144" s="122">
        <f t="shared" si="52"/>
        <v>8223.5552062358056</v>
      </c>
      <c r="N144" s="122">
        <f t="shared" si="52"/>
        <v>8355.093850709578</v>
      </c>
      <c r="O144" s="122">
        <f t="shared" si="52"/>
        <v>8538.7335120950393</v>
      </c>
      <c r="P144" s="122">
        <f t="shared" si="52"/>
        <v>6975.9627633612654</v>
      </c>
      <c r="Q144" s="122">
        <f t="shared" si="52"/>
        <v>8281.9607480515006</v>
      </c>
      <c r="R144" s="122">
        <f t="shared" si="52"/>
        <v>8538.3738446950283</v>
      </c>
      <c r="S144" s="122">
        <f t="shared" si="52"/>
        <v>8508.9309732175734</v>
      </c>
      <c r="T144" s="122">
        <f t="shared" si="52"/>
        <v>8172.039344867304</v>
      </c>
      <c r="U144" s="122">
        <f t="shared" si="52"/>
        <v>8021.7966927836142</v>
      </c>
      <c r="V144" s="122">
        <f t="shared" si="52"/>
        <v>8350.4082692880747</v>
      </c>
      <c r="W144" s="122">
        <f t="shared" si="52"/>
        <v>9114.0752199200069</v>
      </c>
      <c r="DA144" s="130" t="s">
        <v>2545</v>
      </c>
    </row>
    <row r="145" spans="1:105" ht="12" customHeight="1" x14ac:dyDescent="0.25">
      <c r="A145" s="97" t="s">
        <v>53</v>
      </c>
      <c r="B145" s="98">
        <v>4406.1159305257142</v>
      </c>
      <c r="C145" s="98">
        <v>6673.3004322229071</v>
      </c>
      <c r="D145" s="98">
        <v>5919.1430030681859</v>
      </c>
      <c r="E145" s="98">
        <v>6122.3865974042055</v>
      </c>
      <c r="F145" s="98">
        <v>7754.2807374846079</v>
      </c>
      <c r="G145" s="98">
        <v>8107.3574352440901</v>
      </c>
      <c r="H145" s="98">
        <v>6457.2385288481637</v>
      </c>
      <c r="I145" s="98">
        <v>7397.6709368410229</v>
      </c>
      <c r="J145" s="98">
        <v>7604.9570735288244</v>
      </c>
      <c r="K145" s="98">
        <v>7959.1848126734094</v>
      </c>
      <c r="L145" s="98">
        <v>8866.3990121288643</v>
      </c>
      <c r="M145" s="98">
        <v>8223.5552062358056</v>
      </c>
      <c r="N145" s="98">
        <v>8355.093850709578</v>
      </c>
      <c r="O145" s="98">
        <v>8538.7335120950393</v>
      </c>
      <c r="P145" s="98">
        <v>6975.9627633612654</v>
      </c>
      <c r="Q145" s="98">
        <v>8281.9607480515006</v>
      </c>
      <c r="R145" s="98">
        <v>8538.3738446950283</v>
      </c>
      <c r="S145" s="98">
        <v>8508.9309732175734</v>
      </c>
      <c r="T145" s="98">
        <v>8172.039344867304</v>
      </c>
      <c r="U145" s="98">
        <v>8021.7966927836142</v>
      </c>
      <c r="V145" s="98">
        <v>8350.4082692880747</v>
      </c>
      <c r="W145" s="98">
        <v>9114.0752199200069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1116.9923943427921</v>
      </c>
      <c r="C146" s="122">
        <f t="shared" si="53"/>
        <v>845.71769018232646</v>
      </c>
      <c r="D146" s="122">
        <f t="shared" si="53"/>
        <v>693.41353485080685</v>
      </c>
      <c r="E146" s="122">
        <f t="shared" si="53"/>
        <v>1408.9096663505513</v>
      </c>
      <c r="F146" s="122">
        <f t="shared" si="53"/>
        <v>569.00885313675929</v>
      </c>
      <c r="G146" s="122">
        <f t="shared" si="53"/>
        <v>728.26886875175455</v>
      </c>
      <c r="H146" s="122">
        <f t="shared" si="53"/>
        <v>988.56020278324286</v>
      </c>
      <c r="I146" s="122">
        <f t="shared" si="53"/>
        <v>1141.7451276863742</v>
      </c>
      <c r="J146" s="122">
        <f t="shared" si="53"/>
        <v>1242.1850003220059</v>
      </c>
      <c r="K146" s="122">
        <f t="shared" si="53"/>
        <v>1314.0464585147035</v>
      </c>
      <c r="L146" s="122">
        <f t="shared" si="53"/>
        <v>1681.8783982216439</v>
      </c>
      <c r="M146" s="122">
        <f t="shared" si="53"/>
        <v>2225.5893770201901</v>
      </c>
      <c r="N146" s="122">
        <f t="shared" si="53"/>
        <v>2244.6737328674917</v>
      </c>
      <c r="O146" s="122">
        <f t="shared" si="53"/>
        <v>2107.9142319818748</v>
      </c>
      <c r="P146" s="122">
        <f t="shared" si="53"/>
        <v>1759.6753793478529</v>
      </c>
      <c r="Q146" s="122">
        <f t="shared" si="53"/>
        <v>2918.1116263920089</v>
      </c>
      <c r="R146" s="122">
        <f t="shared" si="53"/>
        <v>2508.3022106571802</v>
      </c>
      <c r="S146" s="122">
        <f t="shared" si="53"/>
        <v>3109.3428291336245</v>
      </c>
      <c r="T146" s="122">
        <f t="shared" si="53"/>
        <v>3426.8202092100018</v>
      </c>
      <c r="U146" s="122">
        <f t="shared" si="53"/>
        <v>3608.9101704349946</v>
      </c>
      <c r="V146" s="122">
        <f t="shared" si="53"/>
        <v>3783.7648341334834</v>
      </c>
      <c r="W146" s="122">
        <f t="shared" si="53"/>
        <v>4072.3368574066149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1116.9923943427921</v>
      </c>
      <c r="C147" s="98">
        <f>IF(RES_hhdet_tes!C147=0,0,RES_hhdet_tes!C147*1000*11630/RES_hhdet_num!C143)</f>
        <v>845.71769018232646</v>
      </c>
      <c r="D147" s="98">
        <f>IF(RES_hhdet_tes!D147=0,0,RES_hhdet_tes!D147*1000*11630/RES_hhdet_num!D143)</f>
        <v>693.41353485080685</v>
      </c>
      <c r="E147" s="98">
        <f>IF(RES_hhdet_tes!E147=0,0,RES_hhdet_tes!E147*1000*11630/RES_hhdet_num!E143)</f>
        <v>1408.9096663505513</v>
      </c>
      <c r="F147" s="98">
        <f>IF(RES_hhdet_tes!F147=0,0,RES_hhdet_tes!F147*1000*11630/RES_hhdet_num!F143)</f>
        <v>569.00885313675929</v>
      </c>
      <c r="G147" s="98">
        <f>IF(RES_hhdet_tes!G147=0,0,RES_hhdet_tes!G147*1000*11630/RES_hhdet_num!G143)</f>
        <v>728.26886875175455</v>
      </c>
      <c r="H147" s="98">
        <f>IF(RES_hhdet_tes!H147=0,0,RES_hhdet_tes!H147*1000*11630/RES_hhdet_num!H143)</f>
        <v>988.56020278324286</v>
      </c>
      <c r="I147" s="98">
        <f>IF(RES_hhdet_tes!I147=0,0,RES_hhdet_tes!I147*1000*11630/RES_hhdet_num!I143)</f>
        <v>1141.7451276863742</v>
      </c>
      <c r="J147" s="98">
        <f>IF(RES_hhdet_tes!J147=0,0,RES_hhdet_tes!J147*1000*11630/RES_hhdet_num!J143)</f>
        <v>1242.1850003220059</v>
      </c>
      <c r="K147" s="98">
        <f>IF(RES_hhdet_tes!K147=0,0,RES_hhdet_tes!K147*1000*11630/RES_hhdet_num!K143)</f>
        <v>1314.0464585147035</v>
      </c>
      <c r="L147" s="98">
        <f>IF(RES_hhdet_tes!L147=0,0,RES_hhdet_tes!L147*1000*11630/RES_hhdet_num!L143)</f>
        <v>1681.8783982216439</v>
      </c>
      <c r="M147" s="98">
        <f>IF(RES_hhdet_tes!M147=0,0,RES_hhdet_tes!M147*1000*11630/RES_hhdet_num!M143)</f>
        <v>2225.5893770201901</v>
      </c>
      <c r="N147" s="98">
        <f>IF(RES_hhdet_tes!N147=0,0,RES_hhdet_tes!N147*1000*11630/RES_hhdet_num!N143)</f>
        <v>2244.6737328674917</v>
      </c>
      <c r="O147" s="98">
        <f>IF(RES_hhdet_tes!O147=0,0,RES_hhdet_tes!O147*1000*11630/RES_hhdet_num!O143)</f>
        <v>2107.9142319818748</v>
      </c>
      <c r="P147" s="98">
        <f>IF(RES_hhdet_tes!P147=0,0,RES_hhdet_tes!P147*1000*11630/RES_hhdet_num!P143)</f>
        <v>1759.6753793478529</v>
      </c>
      <c r="Q147" s="98">
        <f>IF(RES_hhdet_tes!Q147=0,0,RES_hhdet_tes!Q147*1000*11630/RES_hhdet_num!Q143)</f>
        <v>2918.1116263920089</v>
      </c>
      <c r="R147" s="98">
        <f>IF(RES_hhdet_tes!R147=0,0,RES_hhdet_tes!R147*1000*11630/RES_hhdet_num!R143)</f>
        <v>2508.3022106571802</v>
      </c>
      <c r="S147" s="98">
        <f>IF(RES_hhdet_tes!S147=0,0,RES_hhdet_tes!S147*1000*11630/RES_hhdet_num!S143)</f>
        <v>3109.3428291336245</v>
      </c>
      <c r="T147" s="98">
        <f>IF(RES_hhdet_tes!T147=0,0,RES_hhdet_tes!T147*1000*11630/RES_hhdet_num!T143)</f>
        <v>3426.8202092100018</v>
      </c>
      <c r="U147" s="98">
        <f>IF(RES_hhdet_tes!U147=0,0,RES_hhdet_tes!U147*1000*11630/RES_hhdet_num!U143)</f>
        <v>3608.9101704349946</v>
      </c>
      <c r="V147" s="98">
        <f>IF(RES_hhdet_tes!V147=0,0,RES_hhdet_tes!V147*1000*11630/RES_hhdet_num!V143)</f>
        <v>3783.7648341334834</v>
      </c>
      <c r="W147" s="98">
        <f>IF(RES_hhdet_tes!W147=0,0,RES_hhdet_tes!W147*1000*11630/RES_hhdet_num!W143)</f>
        <v>4072.3368574066149</v>
      </c>
      <c r="DA147" s="63" t="s">
        <v>2548</v>
      </c>
    </row>
    <row r="148" spans="1:105" ht="12" customHeight="1" x14ac:dyDescent="0.25">
      <c r="A148" s="121" t="s">
        <v>55</v>
      </c>
      <c r="B148" s="122">
        <v>910.60131817354022</v>
      </c>
      <c r="C148" s="122">
        <v>886.34374824243559</v>
      </c>
      <c r="D148" s="122">
        <v>966.15239338698836</v>
      </c>
      <c r="E148" s="122">
        <v>853.65819567407368</v>
      </c>
      <c r="F148" s="122">
        <v>981.54480908273092</v>
      </c>
      <c r="G148" s="122">
        <v>1021.6479191239695</v>
      </c>
      <c r="H148" s="122">
        <v>1072.4220548239</v>
      </c>
      <c r="I148" s="122">
        <v>1041.6608317711325</v>
      </c>
      <c r="J148" s="122">
        <v>1096.7906145887903</v>
      </c>
      <c r="K148" s="122">
        <v>1052.0534877206112</v>
      </c>
      <c r="L148" s="122">
        <v>1068.6727323759908</v>
      </c>
      <c r="M148" s="122">
        <v>1033.4014566104051</v>
      </c>
      <c r="N148" s="122">
        <v>1040.217561910104</v>
      </c>
      <c r="O148" s="122">
        <v>1016.8795757073256</v>
      </c>
      <c r="P148" s="122">
        <v>1011.4219833205436</v>
      </c>
      <c r="Q148" s="122">
        <v>1029.7593782832957</v>
      </c>
      <c r="R148" s="122">
        <v>1056.2772003684029</v>
      </c>
      <c r="S148" s="122">
        <v>1080.9980971036516</v>
      </c>
      <c r="T148" s="122">
        <v>1094.2551852222323</v>
      </c>
      <c r="U148" s="122">
        <v>1125.6843320611085</v>
      </c>
      <c r="V148" s="122">
        <v>1125.4244506560829</v>
      </c>
      <c r="W148" s="122">
        <v>1228.1188667972522</v>
      </c>
      <c r="DA148" s="130" t="s">
        <v>2549</v>
      </c>
    </row>
    <row r="149" spans="1:105" ht="12" customHeight="1" x14ac:dyDescent="0.25">
      <c r="A149" s="97" t="s">
        <v>124</v>
      </c>
      <c r="B149" s="98">
        <v>869.51837097504881</v>
      </c>
      <c r="C149" s="98">
        <v>911.74214191351257</v>
      </c>
      <c r="D149" s="98">
        <v>892.15290882918771</v>
      </c>
      <c r="E149" s="98">
        <v>963.10894762145858</v>
      </c>
      <c r="F149" s="98">
        <v>976.39675354441158</v>
      </c>
      <c r="G149" s="98">
        <v>997.88775007667959</v>
      </c>
      <c r="H149" s="98">
        <v>1034.6265762873256</v>
      </c>
      <c r="I149" s="98">
        <v>1014.701513298881</v>
      </c>
      <c r="J149" s="98">
        <v>1134.6423212573377</v>
      </c>
      <c r="K149" s="98">
        <v>1222.1079311563637</v>
      </c>
      <c r="L149" s="98">
        <v>1144.8105637281833</v>
      </c>
      <c r="M149" s="98">
        <v>1030.9485585937466</v>
      </c>
      <c r="N149" s="98">
        <v>1013.2601148528138</v>
      </c>
      <c r="O149" s="98">
        <v>1035.568704483785</v>
      </c>
      <c r="P149" s="98">
        <v>976.19619968759503</v>
      </c>
      <c r="Q149" s="98">
        <v>1006.8316960991526</v>
      </c>
      <c r="R149" s="98">
        <v>1082.0001406172116</v>
      </c>
      <c r="S149" s="98">
        <v>1090.5809843557056</v>
      </c>
      <c r="T149" s="98">
        <v>1065.7281217946693</v>
      </c>
      <c r="U149" s="98">
        <v>1146.3181096453939</v>
      </c>
      <c r="V149" s="98">
        <v>1131.6825315931251</v>
      </c>
      <c r="W149" s="98">
        <v>1198.5523775645406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912.29155633390985</v>
      </c>
      <c r="C153" s="101">
        <v>885.21464220121231</v>
      </c>
      <c r="D153" s="101">
        <v>969.68747358709913</v>
      </c>
      <c r="E153" s="101">
        <v>848.17393531698963</v>
      </c>
      <c r="F153" s="101">
        <v>981.79252103211161</v>
      </c>
      <c r="G153" s="101">
        <v>1022.7423836598684</v>
      </c>
      <c r="H153" s="101">
        <v>1074.1521147591654</v>
      </c>
      <c r="I153" s="101">
        <v>1042.9222991294657</v>
      </c>
      <c r="J153" s="101">
        <v>1095.014146883633</v>
      </c>
      <c r="K153" s="101">
        <v>1043.93375780313</v>
      </c>
      <c r="L153" s="101">
        <v>1065.0431338303456</v>
      </c>
      <c r="M153" s="101">
        <v>1033.478708542779</v>
      </c>
      <c r="N153" s="101">
        <v>1041.3416123283273</v>
      </c>
      <c r="O153" s="101">
        <v>1016.0932960550117</v>
      </c>
      <c r="P153" s="101">
        <v>1012.6818295398409</v>
      </c>
      <c r="Q153" s="101">
        <v>1030.5161019122613</v>
      </c>
      <c r="R153" s="101">
        <v>1055.3144820177877</v>
      </c>
      <c r="S153" s="101">
        <v>1080.6132979182833</v>
      </c>
      <c r="T153" s="101">
        <v>1095.1594095957391</v>
      </c>
      <c r="U153" s="101">
        <v>1124.9667638370618</v>
      </c>
      <c r="V153" s="101">
        <v>1125.2226632868565</v>
      </c>
      <c r="W153" s="101">
        <v>1229.0258815520142</v>
      </c>
      <c r="DA153" s="131" t="s">
        <v>2554</v>
      </c>
    </row>
    <row r="154" spans="1:105" ht="12" customHeight="1" x14ac:dyDescent="0.25">
      <c r="A154" s="107" t="s">
        <v>121</v>
      </c>
      <c r="B154" s="104">
        <v>912.29155633390985</v>
      </c>
      <c r="C154" s="104">
        <v>885.18166267179504</v>
      </c>
      <c r="D154" s="104">
        <v>969.67801735098556</v>
      </c>
      <c r="E154" s="104">
        <v>848.17771391237716</v>
      </c>
      <c r="F154" s="104">
        <v>981.92920029025947</v>
      </c>
      <c r="G154" s="104">
        <v>1022.9205021601065</v>
      </c>
      <c r="H154" s="104">
        <v>1074.2547572860303</v>
      </c>
      <c r="I154" s="104">
        <v>1042.7949150694672</v>
      </c>
      <c r="J154" s="104">
        <v>1095.0087653978323</v>
      </c>
      <c r="K154" s="104">
        <v>1044.1146969175809</v>
      </c>
      <c r="L154" s="104">
        <v>1065.299584112317</v>
      </c>
      <c r="M154" s="104">
        <v>1033.9261460397076</v>
      </c>
      <c r="N154" s="104">
        <v>1041.71545212925</v>
      </c>
      <c r="O154" s="104">
        <v>1016.4340527722702</v>
      </c>
      <c r="P154" s="104">
        <v>1013.033038874279</v>
      </c>
      <c r="Q154" s="104">
        <v>1030.9535599636758</v>
      </c>
      <c r="R154" s="104">
        <v>1055.6978648028621</v>
      </c>
      <c r="S154" s="104">
        <v>1080.9883529469662</v>
      </c>
      <c r="T154" s="104">
        <v>1095.4380280809742</v>
      </c>
      <c r="U154" s="104">
        <v>1125.1764331677637</v>
      </c>
      <c r="V154" s="104">
        <v>1125.2270911108576</v>
      </c>
      <c r="W154" s="104">
        <v>1228.9904806296965</v>
      </c>
      <c r="DA154" s="132" t="s">
        <v>2555</v>
      </c>
    </row>
    <row r="155" spans="1:105" ht="12" customHeight="1" x14ac:dyDescent="0.25">
      <c r="A155" s="108" t="s">
        <v>53</v>
      </c>
      <c r="B155" s="98">
        <v>275.8948478890477</v>
      </c>
      <c r="C155" s="98">
        <v>253.45394107915627</v>
      </c>
      <c r="D155" s="98">
        <v>293.80975548432366</v>
      </c>
      <c r="E155" s="98">
        <v>218.94207118616356</v>
      </c>
      <c r="F155" s="98">
        <v>285.88197097590961</v>
      </c>
      <c r="G155" s="98">
        <v>296.70153960438745</v>
      </c>
      <c r="H155" s="98">
        <v>313.35890584194919</v>
      </c>
      <c r="I155" s="98">
        <v>298.74630836280556</v>
      </c>
      <c r="J155" s="98">
        <v>318.31670530021836</v>
      </c>
      <c r="K155" s="98">
        <v>285.07357550575176</v>
      </c>
      <c r="L155" s="98">
        <v>293.46771783079475</v>
      </c>
      <c r="M155" s="98">
        <v>298.20585210128047</v>
      </c>
      <c r="N155" s="98">
        <v>298.34924381676564</v>
      </c>
      <c r="O155" s="98">
        <v>280.13170447402496</v>
      </c>
      <c r="P155" s="98">
        <v>290.57111915609579</v>
      </c>
      <c r="Q155" s="98">
        <v>320.23070691413596</v>
      </c>
      <c r="R155" s="98">
        <v>316.07327429630521</v>
      </c>
      <c r="S155" s="98">
        <v>313.91690945705892</v>
      </c>
      <c r="T155" s="98">
        <v>323.88505016972687</v>
      </c>
      <c r="U155" s="98">
        <v>336.64577209904144</v>
      </c>
      <c r="V155" s="98">
        <v>294.60033294649566</v>
      </c>
      <c r="W155" s="98">
        <v>363.62522535130557</v>
      </c>
      <c r="DA155" s="63" t="s">
        <v>2556</v>
      </c>
    </row>
    <row r="156" spans="1:105" ht="12" customHeight="1" x14ac:dyDescent="0.25">
      <c r="A156" s="108" t="s">
        <v>52</v>
      </c>
      <c r="B156" s="98">
        <v>636.39670844486227</v>
      </c>
      <c r="C156" s="98">
        <v>631.72772159263877</v>
      </c>
      <c r="D156" s="98">
        <v>675.86826186666178</v>
      </c>
      <c r="E156" s="98">
        <v>629.23564272621354</v>
      </c>
      <c r="F156" s="98">
        <v>696.04722931434992</v>
      </c>
      <c r="G156" s="98">
        <v>726.21896255571914</v>
      </c>
      <c r="H156" s="98">
        <v>760.89585144408102</v>
      </c>
      <c r="I156" s="98">
        <v>744.04860670666176</v>
      </c>
      <c r="J156" s="98">
        <v>776.69206009761388</v>
      </c>
      <c r="K156" s="98">
        <v>759.04112141182895</v>
      </c>
      <c r="L156" s="98">
        <v>771.83186628152237</v>
      </c>
      <c r="M156" s="98">
        <v>735.7202939384274</v>
      </c>
      <c r="N156" s="98">
        <v>743.36620831248433</v>
      </c>
      <c r="O156" s="98">
        <v>736.30234829824553</v>
      </c>
      <c r="P156" s="98">
        <v>722.46191971818303</v>
      </c>
      <c r="Q156" s="98">
        <v>710.72285304954005</v>
      </c>
      <c r="R156" s="98">
        <v>739.62459050655684</v>
      </c>
      <c r="S156" s="98">
        <v>767.0714434899071</v>
      </c>
      <c r="T156" s="98">
        <v>771.55297791124735</v>
      </c>
      <c r="U156" s="98">
        <v>788.53066106872222</v>
      </c>
      <c r="V156" s="98">
        <v>830.62675816436183</v>
      </c>
      <c r="W156" s="98">
        <v>865.3652552783908</v>
      </c>
      <c r="DA156" s="63" t="s">
        <v>2557</v>
      </c>
    </row>
    <row r="157" spans="1:105" ht="12" customHeight="1" x14ac:dyDescent="0.25">
      <c r="A157" s="121" t="s">
        <v>54</v>
      </c>
      <c r="B157" s="122">
        <v>896.61029650219393</v>
      </c>
      <c r="C157" s="122">
        <v>859.43529453511326</v>
      </c>
      <c r="D157" s="122">
        <v>936.96515527138342</v>
      </c>
      <c r="E157" s="122">
        <v>849.34649933099524</v>
      </c>
      <c r="F157" s="122">
        <v>929.36925488032898</v>
      </c>
      <c r="G157" s="122">
        <v>961.29710248837193</v>
      </c>
      <c r="H157" s="122">
        <v>998.62459435067888</v>
      </c>
      <c r="I157" s="122">
        <v>942.70768845458997</v>
      </c>
      <c r="J157" s="122">
        <v>1008.3621352912901</v>
      </c>
      <c r="K157" s="122">
        <v>976.19493102543834</v>
      </c>
      <c r="L157" s="122">
        <v>939.28142589312677</v>
      </c>
      <c r="M157" s="122">
        <v>877.38871812659113</v>
      </c>
      <c r="N157" s="122">
        <v>846.5284404855563</v>
      </c>
      <c r="O157" s="122">
        <v>815.29817697433953</v>
      </c>
      <c r="P157" s="122">
        <v>773.488401115427</v>
      </c>
      <c r="Q157" s="122">
        <v>781.42843138079081</v>
      </c>
      <c r="R157" s="122">
        <v>801.47032716928982</v>
      </c>
      <c r="S157" s="122">
        <v>793.6889172346099</v>
      </c>
      <c r="T157" s="122">
        <v>771.00811848475087</v>
      </c>
      <c r="U157" s="122">
        <v>784.89981850434231</v>
      </c>
      <c r="V157" s="122">
        <v>766.00435876051222</v>
      </c>
      <c r="W157" s="122">
        <v>821.27433922785883</v>
      </c>
      <c r="DA157" s="130" t="s">
        <v>2558</v>
      </c>
    </row>
    <row r="158" spans="1:105" ht="12" customHeight="1" x14ac:dyDescent="0.25">
      <c r="A158" s="97" t="s">
        <v>50</v>
      </c>
      <c r="B158" s="98">
        <v>808.23988512996323</v>
      </c>
      <c r="C158" s="98">
        <v>954.02591165056958</v>
      </c>
      <c r="D158" s="98">
        <v>835.22417648673445</v>
      </c>
      <c r="E158" s="98">
        <v>988.42172950560291</v>
      </c>
      <c r="F158" s="98">
        <v>925.612323685913</v>
      </c>
      <c r="G158" s="98">
        <v>939.09022443873516</v>
      </c>
      <c r="H158" s="98">
        <v>924.96204353913276</v>
      </c>
      <c r="I158" s="98">
        <v>967.21973638210454</v>
      </c>
      <c r="J158" s="98">
        <v>949.60759075910676</v>
      </c>
      <c r="K158" s="98">
        <v>1093.3331868328542</v>
      </c>
      <c r="L158" s="98">
        <v>986.55646589638445</v>
      </c>
      <c r="M158" s="98">
        <v>878.03155962044161</v>
      </c>
      <c r="N158" s="98">
        <v>834.73552915667995</v>
      </c>
      <c r="O158" s="98">
        <v>826.54729483480776</v>
      </c>
      <c r="P158" s="98">
        <v>760.84533304005697</v>
      </c>
      <c r="Q158" s="98">
        <v>770.77791396255202</v>
      </c>
      <c r="R158" s="98">
        <v>813.44261603499729</v>
      </c>
      <c r="S158" s="98">
        <v>798.3566451631242</v>
      </c>
      <c r="T158" s="98">
        <v>756.70106474915542</v>
      </c>
      <c r="U158" s="98">
        <v>793.46444100722374</v>
      </c>
      <c r="V158" s="98">
        <v>770.39035835474385</v>
      </c>
      <c r="W158" s="98">
        <v>803.65410515594795</v>
      </c>
      <c r="DA158" s="63" t="s">
        <v>2559</v>
      </c>
    </row>
    <row r="159" spans="1:105" ht="12" customHeight="1" x14ac:dyDescent="0.25">
      <c r="A159" s="109" t="s">
        <v>120</v>
      </c>
      <c r="B159" s="33">
        <v>931.50596195671062</v>
      </c>
      <c r="C159" s="33">
        <v>808.08815135492625</v>
      </c>
      <c r="D159" s="33">
        <v>1000.4640553195577</v>
      </c>
      <c r="E159" s="33">
        <v>751.37632672182326</v>
      </c>
      <c r="F159" s="33">
        <v>931.91769103664456</v>
      </c>
      <c r="G159" s="33">
        <v>975.48452848927673</v>
      </c>
      <c r="H159" s="33">
        <v>1045.8206470591824</v>
      </c>
      <c r="I159" s="33">
        <v>925.46581773143328</v>
      </c>
      <c r="J159" s="33">
        <v>1057.7366216534626</v>
      </c>
      <c r="K159" s="33">
        <v>872.20542461301488</v>
      </c>
      <c r="L159" s="33">
        <v>896.30774493715921</v>
      </c>
      <c r="M159" s="33">
        <v>876.81040643876861</v>
      </c>
      <c r="N159" s="33">
        <v>856.30756410106312</v>
      </c>
      <c r="O159" s="33">
        <v>806.58141261371043</v>
      </c>
      <c r="P159" s="33">
        <v>782.39435746595814</v>
      </c>
      <c r="Q159" s="33">
        <v>788.42818558515091</v>
      </c>
      <c r="R159" s="33">
        <v>793.93351081948765</v>
      </c>
      <c r="S159" s="33">
        <v>790.88253009050334</v>
      </c>
      <c r="T159" s="33">
        <v>779.41422316966487</v>
      </c>
      <c r="U159" s="33">
        <v>779.89763166132116</v>
      </c>
      <c r="V159" s="33">
        <v>763.51164433438885</v>
      </c>
      <c r="W159" s="33">
        <v>830.78623234096028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7477.3581554690836</v>
      </c>
      <c r="C161" s="117">
        <f t="shared" si="54"/>
        <v>8604.6654813299083</v>
      </c>
      <c r="D161" s="117">
        <f t="shared" si="54"/>
        <v>9123.1077666668152</v>
      </c>
      <c r="E161" s="117">
        <f t="shared" si="54"/>
        <v>9596.7789570177374</v>
      </c>
      <c r="F161" s="117">
        <f t="shared" si="54"/>
        <v>9787.3370306421421</v>
      </c>
      <c r="G161" s="117">
        <f t="shared" si="54"/>
        <v>10586.795295378355</v>
      </c>
      <c r="H161" s="117">
        <f t="shared" si="54"/>
        <v>10207.273133830784</v>
      </c>
      <c r="I161" s="117">
        <f t="shared" si="54"/>
        <v>9149.7468000255139</v>
      </c>
      <c r="J161" s="117">
        <f t="shared" si="54"/>
        <v>10651.547256535123</v>
      </c>
      <c r="K161" s="117">
        <f t="shared" si="54"/>
        <v>10850.420111849518</v>
      </c>
      <c r="L161" s="117">
        <f t="shared" si="54"/>
        <v>12587.586480499132</v>
      </c>
      <c r="M161" s="117">
        <f t="shared" si="54"/>
        <v>11883.98896224332</v>
      </c>
      <c r="N161" s="117">
        <f t="shared" si="54"/>
        <v>11856.474163668174</v>
      </c>
      <c r="O161" s="117">
        <f t="shared" si="54"/>
        <v>11253.456618163771</v>
      </c>
      <c r="P161" s="117">
        <f t="shared" si="54"/>
        <v>11757.31401792725</v>
      </c>
      <c r="Q161" s="117">
        <f t="shared" si="54"/>
        <v>10161.653655735443</v>
      </c>
      <c r="R161" s="117">
        <f t="shared" ref="R161:V161" si="55">R162+R164+R166+R175</f>
        <v>9037.0076981761176</v>
      </c>
      <c r="S161" s="117">
        <f t="shared" si="55"/>
        <v>11702.448339356606</v>
      </c>
      <c r="T161" s="117">
        <f t="shared" si="55"/>
        <v>14427.774232990059</v>
      </c>
      <c r="U161" s="117">
        <f t="shared" si="55"/>
        <v>14869.996389393116</v>
      </c>
      <c r="V161" s="117">
        <f t="shared" si="55"/>
        <v>5957.7155183130508</v>
      </c>
      <c r="W161" s="117">
        <f t="shared" ref="W161" si="56">W162+W164+W166+W175</f>
        <v>17642.464780318813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5111.7566343573462</v>
      </c>
      <c r="C162" s="122">
        <f t="shared" si="57"/>
        <v>6335.7167247303578</v>
      </c>
      <c r="D162" s="122">
        <f t="shared" si="57"/>
        <v>6697.6944429528166</v>
      </c>
      <c r="E162" s="122">
        <f t="shared" si="57"/>
        <v>6790.4351458627852</v>
      </c>
      <c r="F162" s="122">
        <f t="shared" si="57"/>
        <v>7435.0239221309494</v>
      </c>
      <c r="G162" s="122">
        <f t="shared" si="57"/>
        <v>8080.7281528598714</v>
      </c>
      <c r="H162" s="122">
        <f t="shared" si="57"/>
        <v>7443.9287742739543</v>
      </c>
      <c r="I162" s="122">
        <f t="shared" si="57"/>
        <v>6358.0301121168923</v>
      </c>
      <c r="J162" s="122">
        <f t="shared" si="57"/>
        <v>7664.7978101124309</v>
      </c>
      <c r="K162" s="122">
        <f t="shared" si="57"/>
        <v>7911.6881340652581</v>
      </c>
      <c r="L162" s="122">
        <f t="shared" si="57"/>
        <v>9385.0821444988105</v>
      </c>
      <c r="M162" s="122">
        <f t="shared" si="57"/>
        <v>8256.8408136003873</v>
      </c>
      <c r="N162" s="122">
        <f t="shared" si="57"/>
        <v>8062.8791305128607</v>
      </c>
      <c r="O162" s="122">
        <f t="shared" si="57"/>
        <v>7788.7312693807808</v>
      </c>
      <c r="P162" s="122">
        <f t="shared" si="57"/>
        <v>8448.2222359831012</v>
      </c>
      <c r="Q162" s="122">
        <f t="shared" si="57"/>
        <v>5120.2179681962907</v>
      </c>
      <c r="R162" s="122">
        <f t="shared" si="57"/>
        <v>4620.8757817131818</v>
      </c>
      <c r="S162" s="122">
        <f t="shared" si="57"/>
        <v>7162.8090033984599</v>
      </c>
      <c r="T162" s="122">
        <f t="shared" si="57"/>
        <v>10346.115399006698</v>
      </c>
      <c r="U162" s="122">
        <f t="shared" si="57"/>
        <v>10988.384139959568</v>
      </c>
      <c r="V162" s="122">
        <f t="shared" si="57"/>
        <v>2120.763646562682</v>
      </c>
      <c r="W162" s="122">
        <f t="shared" si="57"/>
        <v>13253.511160364302</v>
      </c>
      <c r="DA162" s="130" t="s">
        <v>2562</v>
      </c>
    </row>
    <row r="163" spans="1:105" ht="12" customHeight="1" x14ac:dyDescent="0.25">
      <c r="A163" s="97" t="s">
        <v>53</v>
      </c>
      <c r="B163" s="33">
        <v>5111.7566343573462</v>
      </c>
      <c r="C163" s="33">
        <v>6335.7167247303578</v>
      </c>
      <c r="D163" s="33">
        <v>6697.6944429528166</v>
      </c>
      <c r="E163" s="33">
        <v>6790.4351458627852</v>
      </c>
      <c r="F163" s="33">
        <v>7435.0239221309494</v>
      </c>
      <c r="G163" s="33">
        <v>8080.7281528598714</v>
      </c>
      <c r="H163" s="33">
        <v>7443.9287742739543</v>
      </c>
      <c r="I163" s="33">
        <v>6358.0301121168923</v>
      </c>
      <c r="J163" s="33">
        <v>7664.7978101124309</v>
      </c>
      <c r="K163" s="33">
        <v>7911.6881340652581</v>
      </c>
      <c r="L163" s="33">
        <v>9385.0821444988105</v>
      </c>
      <c r="M163" s="33">
        <v>8256.8408136003873</v>
      </c>
      <c r="N163" s="33">
        <v>8062.8791305128607</v>
      </c>
      <c r="O163" s="33">
        <v>7788.7312693807808</v>
      </c>
      <c r="P163" s="33">
        <v>8448.2222359831012</v>
      </c>
      <c r="Q163" s="33">
        <v>5120.2179681962907</v>
      </c>
      <c r="R163" s="33">
        <v>4620.8757817131818</v>
      </c>
      <c r="S163" s="33">
        <v>7162.8090033984599</v>
      </c>
      <c r="T163" s="33">
        <v>10346.115399006698</v>
      </c>
      <c r="U163" s="33">
        <v>10988.384139959568</v>
      </c>
      <c r="V163" s="33">
        <v>2120.763646562682</v>
      </c>
      <c r="W163" s="33">
        <v>13253.511160364302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558.40683744449075</v>
      </c>
      <c r="C164" s="122">
        <f t="shared" si="58"/>
        <v>528.94950693566886</v>
      </c>
      <c r="D164" s="122">
        <f t="shared" si="58"/>
        <v>513.29044518588137</v>
      </c>
      <c r="E164" s="122">
        <f t="shared" si="58"/>
        <v>1116.1515037470631</v>
      </c>
      <c r="F164" s="122">
        <f t="shared" si="58"/>
        <v>440.11412925398332</v>
      </c>
      <c r="G164" s="122">
        <f t="shared" si="58"/>
        <v>521.31763250596725</v>
      </c>
      <c r="H164" s="122">
        <f t="shared" si="58"/>
        <v>690.96280676651691</v>
      </c>
      <c r="I164" s="122">
        <f t="shared" si="58"/>
        <v>805.76845359556728</v>
      </c>
      <c r="J164" s="122">
        <f t="shared" si="58"/>
        <v>877.31704028339323</v>
      </c>
      <c r="K164" s="122">
        <f t="shared" si="58"/>
        <v>914.2238122728271</v>
      </c>
      <c r="L164" s="122">
        <f t="shared" si="58"/>
        <v>1194.9636414329905</v>
      </c>
      <c r="M164" s="122">
        <f t="shared" si="58"/>
        <v>1714.9933519112594</v>
      </c>
      <c r="N164" s="122">
        <f t="shared" si="58"/>
        <v>1905.936882743375</v>
      </c>
      <c r="O164" s="122">
        <f t="shared" si="58"/>
        <v>1630.6302469766151</v>
      </c>
      <c r="P164" s="122">
        <f t="shared" si="58"/>
        <v>1523.0750616709754</v>
      </c>
      <c r="Q164" s="122">
        <f t="shared" si="58"/>
        <v>3227.5063751610774</v>
      </c>
      <c r="R164" s="122">
        <f t="shared" si="58"/>
        <v>2551.3104935680303</v>
      </c>
      <c r="S164" s="122">
        <f t="shared" si="58"/>
        <v>2656.7458388627761</v>
      </c>
      <c r="T164" s="122">
        <f t="shared" si="58"/>
        <v>2211.5321270131708</v>
      </c>
      <c r="U164" s="122">
        <f t="shared" si="58"/>
        <v>1970.3178319024616</v>
      </c>
      <c r="V164" s="122">
        <f t="shared" si="58"/>
        <v>1950.3442397975689</v>
      </c>
      <c r="W164" s="122">
        <f t="shared" si="58"/>
        <v>2345.4936436038493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558.40683744449075</v>
      </c>
      <c r="C165" s="98">
        <f>IF(RES_hhdet_tes!C165=0,0,RES_hhdet_tes!C165*1000*11630/RES_hhdet_num!C161)</f>
        <v>528.94950693566886</v>
      </c>
      <c r="D165" s="98">
        <f>IF(RES_hhdet_tes!D165=0,0,RES_hhdet_tes!D165*1000*11630/RES_hhdet_num!D161)</f>
        <v>513.29044518588137</v>
      </c>
      <c r="E165" s="98">
        <f>IF(RES_hhdet_tes!E165=0,0,RES_hhdet_tes!E165*1000*11630/RES_hhdet_num!E161)</f>
        <v>1116.1515037470631</v>
      </c>
      <c r="F165" s="98">
        <f>IF(RES_hhdet_tes!F165=0,0,RES_hhdet_tes!F165*1000*11630/RES_hhdet_num!F161)</f>
        <v>440.11412925398332</v>
      </c>
      <c r="G165" s="98">
        <f>IF(RES_hhdet_tes!G165=0,0,RES_hhdet_tes!G165*1000*11630/RES_hhdet_num!G161)</f>
        <v>521.31763250596725</v>
      </c>
      <c r="H165" s="98">
        <f>IF(RES_hhdet_tes!H165=0,0,RES_hhdet_tes!H165*1000*11630/RES_hhdet_num!H161)</f>
        <v>690.96280676651691</v>
      </c>
      <c r="I165" s="98">
        <f>IF(RES_hhdet_tes!I165=0,0,RES_hhdet_tes!I165*1000*11630/RES_hhdet_num!I161)</f>
        <v>805.76845359556728</v>
      </c>
      <c r="J165" s="98">
        <f>IF(RES_hhdet_tes!J165=0,0,RES_hhdet_tes!J165*1000*11630/RES_hhdet_num!J161)</f>
        <v>877.31704028339323</v>
      </c>
      <c r="K165" s="98">
        <f>IF(RES_hhdet_tes!K165=0,0,RES_hhdet_tes!K165*1000*11630/RES_hhdet_num!K161)</f>
        <v>914.2238122728271</v>
      </c>
      <c r="L165" s="98">
        <f>IF(RES_hhdet_tes!L165=0,0,RES_hhdet_tes!L165*1000*11630/RES_hhdet_num!L161)</f>
        <v>1194.9636414329905</v>
      </c>
      <c r="M165" s="98">
        <f>IF(RES_hhdet_tes!M165=0,0,RES_hhdet_tes!M165*1000*11630/RES_hhdet_num!M161)</f>
        <v>1714.9933519112594</v>
      </c>
      <c r="N165" s="98">
        <f>IF(RES_hhdet_tes!N165=0,0,RES_hhdet_tes!N165*1000*11630/RES_hhdet_num!N161)</f>
        <v>1905.936882743375</v>
      </c>
      <c r="O165" s="98">
        <f>IF(RES_hhdet_tes!O165=0,0,RES_hhdet_tes!O165*1000*11630/RES_hhdet_num!O161)</f>
        <v>1630.6302469766151</v>
      </c>
      <c r="P165" s="98">
        <f>IF(RES_hhdet_tes!P165=0,0,RES_hhdet_tes!P165*1000*11630/RES_hhdet_num!P161)</f>
        <v>1523.0750616709754</v>
      </c>
      <c r="Q165" s="98">
        <f>IF(RES_hhdet_tes!Q165=0,0,RES_hhdet_tes!Q165*1000*11630/RES_hhdet_num!Q161)</f>
        <v>3227.5063751610774</v>
      </c>
      <c r="R165" s="98">
        <f>IF(RES_hhdet_tes!R165=0,0,RES_hhdet_tes!R165*1000*11630/RES_hhdet_num!R161)</f>
        <v>2551.3104935680303</v>
      </c>
      <c r="S165" s="98">
        <f>IF(RES_hhdet_tes!S165=0,0,RES_hhdet_tes!S165*1000*11630/RES_hhdet_num!S161)</f>
        <v>2656.7458388627761</v>
      </c>
      <c r="T165" s="98">
        <f>IF(RES_hhdet_tes!T165=0,0,RES_hhdet_tes!T165*1000*11630/RES_hhdet_num!T161)</f>
        <v>2211.5321270131708</v>
      </c>
      <c r="U165" s="98">
        <f>IF(RES_hhdet_tes!U165=0,0,RES_hhdet_tes!U165*1000*11630/RES_hhdet_num!U161)</f>
        <v>1970.3178319024616</v>
      </c>
      <c r="V165" s="98">
        <f>IF(RES_hhdet_tes!V165=0,0,RES_hhdet_tes!V165*1000*11630/RES_hhdet_num!V161)</f>
        <v>1950.3442397975689</v>
      </c>
      <c r="W165" s="98">
        <f>IF(RES_hhdet_tes!W165=0,0,RES_hhdet_tes!W165*1000*11630/RES_hhdet_num!W161)</f>
        <v>2345.4936436038493</v>
      </c>
      <c r="DA165" s="63" t="s">
        <v>2565</v>
      </c>
    </row>
    <row r="166" spans="1:105" ht="12" customHeight="1" x14ac:dyDescent="0.25">
      <c r="A166" s="121" t="s">
        <v>55</v>
      </c>
      <c r="B166" s="122">
        <v>910.59766044110052</v>
      </c>
      <c r="C166" s="122">
        <v>886.44897860124797</v>
      </c>
      <c r="D166" s="122">
        <v>966.79924823183649</v>
      </c>
      <c r="E166" s="122">
        <v>853.91144604570354</v>
      </c>
      <c r="F166" s="122">
        <v>982.62128773733969</v>
      </c>
      <c r="G166" s="122">
        <v>1023.0356270464532</v>
      </c>
      <c r="H166" s="122">
        <v>1074.0325981139117</v>
      </c>
      <c r="I166" s="122">
        <v>1043.4262939994132</v>
      </c>
      <c r="J166" s="122">
        <v>1098.6644952329609</v>
      </c>
      <c r="K166" s="122">
        <v>1053.6959249466529</v>
      </c>
      <c r="L166" s="122">
        <v>1070.1753339759582</v>
      </c>
      <c r="M166" s="122">
        <v>1034.7801045117815</v>
      </c>
      <c r="N166" s="122">
        <v>1041.4032527916818</v>
      </c>
      <c r="O166" s="122">
        <v>1018.0759030855729</v>
      </c>
      <c r="P166" s="122">
        <v>1013.657294468936</v>
      </c>
      <c r="Q166" s="122">
        <v>1033.5316346528614</v>
      </c>
      <c r="R166" s="122">
        <v>1062.6430924594056</v>
      </c>
      <c r="S166" s="122">
        <v>1089.1077185604454</v>
      </c>
      <c r="T166" s="122">
        <v>1098.8722602491127</v>
      </c>
      <c r="U166" s="122">
        <v>1126.643463857273</v>
      </c>
      <c r="V166" s="122">
        <v>1120.8736034393705</v>
      </c>
      <c r="W166" s="122">
        <v>1221.1198798052708</v>
      </c>
      <c r="DA166" s="130" t="s">
        <v>2566</v>
      </c>
    </row>
    <row r="167" spans="1:105" ht="12" customHeight="1" x14ac:dyDescent="0.25">
      <c r="A167" s="97" t="s">
        <v>124</v>
      </c>
      <c r="B167" s="98">
        <v>869.5183709750487</v>
      </c>
      <c r="C167" s="98">
        <v>911.91840460663809</v>
      </c>
      <c r="D167" s="98">
        <v>892.55364787941141</v>
      </c>
      <c r="E167" s="98">
        <v>963.86846208559268</v>
      </c>
      <c r="F167" s="98">
        <v>977.42431661492515</v>
      </c>
      <c r="G167" s="98">
        <v>999.16795982896531</v>
      </c>
      <c r="H167" s="98">
        <v>1036.1453095506195</v>
      </c>
      <c r="I167" s="98">
        <v>1016.4074016211659</v>
      </c>
      <c r="J167" s="98">
        <v>1136.5834253432106</v>
      </c>
      <c r="K167" s="98">
        <v>1224.0918508693358</v>
      </c>
      <c r="L167" s="98">
        <v>1146.4964567288571</v>
      </c>
      <c r="M167" s="98">
        <v>1032.3240395920127</v>
      </c>
      <c r="N167" s="98">
        <v>1014.4412429233502</v>
      </c>
      <c r="O167" s="98">
        <v>1036.6652002899873</v>
      </c>
      <c r="P167" s="98">
        <v>978.23778510556451</v>
      </c>
      <c r="Q167" s="98">
        <v>1010.5237899730323</v>
      </c>
      <c r="R167" s="98">
        <v>1088.7899371814781</v>
      </c>
      <c r="S167" s="98">
        <v>1099.4013636836735</v>
      </c>
      <c r="T167" s="98">
        <v>1071.0565057762331</v>
      </c>
      <c r="U167" s="98">
        <v>1148.3302052337515</v>
      </c>
      <c r="V167" s="98">
        <v>1129.0903646836477</v>
      </c>
      <c r="W167" s="98">
        <v>1192.9577118218247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912.29155633390974</v>
      </c>
      <c r="C171" s="101">
        <v>885.36340155394305</v>
      </c>
      <c r="D171" s="101">
        <v>970.09559659079844</v>
      </c>
      <c r="E171" s="101">
        <v>848.82162138033152</v>
      </c>
      <c r="F171" s="101">
        <v>982.86171031048775</v>
      </c>
      <c r="G171" s="101">
        <v>1024.1367921044607</v>
      </c>
      <c r="H171" s="101">
        <v>1075.7974204435504</v>
      </c>
      <c r="I171" s="101">
        <v>1044.7008754109886</v>
      </c>
      <c r="J171" s="101">
        <v>1096.8891356348474</v>
      </c>
      <c r="K171" s="101">
        <v>1045.6501530577978</v>
      </c>
      <c r="L171" s="101">
        <v>1066.6177133178148</v>
      </c>
      <c r="M171" s="101">
        <v>1034.8804265682552</v>
      </c>
      <c r="N171" s="101">
        <v>1042.6056665024882</v>
      </c>
      <c r="O171" s="101">
        <v>1017.2083369887098</v>
      </c>
      <c r="P171" s="101">
        <v>1015.0576207522867</v>
      </c>
      <c r="Q171" s="101">
        <v>1034.3109808472466</v>
      </c>
      <c r="R171" s="101">
        <v>1061.3690603104671</v>
      </c>
      <c r="S171" s="101">
        <v>1088.5483784491519</v>
      </c>
      <c r="T171" s="101">
        <v>1099.7814526598977</v>
      </c>
      <c r="U171" s="101">
        <v>1126.1447437468021</v>
      </c>
      <c r="V171" s="101">
        <v>1120.5769569320055</v>
      </c>
      <c r="W171" s="101">
        <v>1221.8257172940928</v>
      </c>
      <c r="DA171" s="131" t="s">
        <v>2571</v>
      </c>
    </row>
    <row r="172" spans="1:105" ht="12" customHeight="1" x14ac:dyDescent="0.25">
      <c r="A172" s="107" t="s">
        <v>121</v>
      </c>
      <c r="B172" s="104">
        <v>912.29155633390997</v>
      </c>
      <c r="C172" s="104">
        <v>885.3860536635234</v>
      </c>
      <c r="D172" s="104">
        <v>970.1370948543854</v>
      </c>
      <c r="E172" s="104">
        <v>848.94292400294898</v>
      </c>
      <c r="F172" s="104">
        <v>982.96908937952617</v>
      </c>
      <c r="G172" s="104">
        <v>1024.2235266159039</v>
      </c>
      <c r="H172" s="104">
        <v>1075.8469203088828</v>
      </c>
      <c r="I172" s="104">
        <v>1044.6328940827227</v>
      </c>
      <c r="J172" s="104">
        <v>1096.7219322114802</v>
      </c>
      <c r="K172" s="104">
        <v>1045.5593249590202</v>
      </c>
      <c r="L172" s="104">
        <v>1066.5497713921911</v>
      </c>
      <c r="M172" s="104">
        <v>1035.0672563959877</v>
      </c>
      <c r="N172" s="104">
        <v>1042.8597805123131</v>
      </c>
      <c r="O172" s="104">
        <v>1017.6779440205797</v>
      </c>
      <c r="P172" s="104">
        <v>1016.1949455865308</v>
      </c>
      <c r="Q172" s="104">
        <v>1035.9144380896873</v>
      </c>
      <c r="R172" s="104">
        <v>1062.9344937349201</v>
      </c>
      <c r="S172" s="104">
        <v>1089.8697231089766</v>
      </c>
      <c r="T172" s="104">
        <v>1099.7728698846399</v>
      </c>
      <c r="U172" s="104">
        <v>1125.2693048238411</v>
      </c>
      <c r="V172" s="104">
        <v>1120.9969259986901</v>
      </c>
      <c r="W172" s="104">
        <v>1221.9511057549005</v>
      </c>
      <c r="DA172" s="132" t="s">
        <v>2572</v>
      </c>
    </row>
    <row r="173" spans="1:105" ht="12" customHeight="1" x14ac:dyDescent="0.25">
      <c r="A173" s="108" t="s">
        <v>53</v>
      </c>
      <c r="B173" s="98">
        <v>275.8948478890477</v>
      </c>
      <c r="C173" s="98">
        <v>253.51246432309503</v>
      </c>
      <c r="D173" s="98">
        <v>293.94885469726728</v>
      </c>
      <c r="E173" s="98">
        <v>219.13959663321828</v>
      </c>
      <c r="F173" s="98">
        <v>286.18472757215716</v>
      </c>
      <c r="G173" s="98">
        <v>297.07948623988921</v>
      </c>
      <c r="H173" s="98">
        <v>313.82333800701912</v>
      </c>
      <c r="I173" s="98">
        <v>299.27286390802686</v>
      </c>
      <c r="J173" s="98">
        <v>318.81471922757896</v>
      </c>
      <c r="K173" s="98">
        <v>285.46800083303128</v>
      </c>
      <c r="L173" s="98">
        <v>293.81211823548631</v>
      </c>
      <c r="M173" s="98">
        <v>298.5349721138067</v>
      </c>
      <c r="N173" s="98">
        <v>298.67698159493483</v>
      </c>
      <c r="O173" s="98">
        <v>280.4745239364575</v>
      </c>
      <c r="P173" s="98">
        <v>291.47805776203415</v>
      </c>
      <c r="Q173" s="98">
        <v>321.77163520702874</v>
      </c>
      <c r="R173" s="98">
        <v>318.23990272066993</v>
      </c>
      <c r="S173" s="98">
        <v>316.49604203087637</v>
      </c>
      <c r="T173" s="98">
        <v>325.16672053269383</v>
      </c>
      <c r="U173" s="98">
        <v>336.67355871938327</v>
      </c>
      <c r="V173" s="98">
        <v>293.49281601919449</v>
      </c>
      <c r="W173" s="98">
        <v>361.54246367371451</v>
      </c>
      <c r="DA173" s="63" t="s">
        <v>2573</v>
      </c>
    </row>
    <row r="174" spans="1:105" ht="12" customHeight="1" x14ac:dyDescent="0.25">
      <c r="A174" s="115" t="s">
        <v>52</v>
      </c>
      <c r="B174" s="33">
        <v>636.39670844486227</v>
      </c>
      <c r="C174" s="33">
        <v>631.87358934042823</v>
      </c>
      <c r="D174" s="33">
        <v>676.188240157118</v>
      </c>
      <c r="E174" s="33">
        <v>629.80332736973082</v>
      </c>
      <c r="F174" s="33">
        <v>696.78436180736912</v>
      </c>
      <c r="G174" s="33">
        <v>727.14404037601457</v>
      </c>
      <c r="H174" s="33">
        <v>762.0235823018636</v>
      </c>
      <c r="I174" s="33">
        <v>745.36003017469602</v>
      </c>
      <c r="J174" s="33">
        <v>777.90721298390122</v>
      </c>
      <c r="K174" s="33">
        <v>760.09132412598876</v>
      </c>
      <c r="L174" s="33">
        <v>772.73765315670494</v>
      </c>
      <c r="M174" s="33">
        <v>736.53228428218085</v>
      </c>
      <c r="N174" s="33">
        <v>744.18279891737825</v>
      </c>
      <c r="O174" s="33">
        <v>737.20342008412229</v>
      </c>
      <c r="P174" s="33">
        <v>724.71688782449678</v>
      </c>
      <c r="Q174" s="33">
        <v>714.14280288265843</v>
      </c>
      <c r="R174" s="33">
        <v>744.69459101425025</v>
      </c>
      <c r="S174" s="33">
        <v>773.37368107810016</v>
      </c>
      <c r="T174" s="33">
        <v>774.6061493519461</v>
      </c>
      <c r="U174" s="33">
        <v>788.59574610445804</v>
      </c>
      <c r="V174" s="33">
        <v>827.50410997949575</v>
      </c>
      <c r="W174" s="33">
        <v>860.4086420811858</v>
      </c>
      <c r="DA174" s="60" t="s">
        <v>2574</v>
      </c>
    </row>
    <row r="175" spans="1:105" ht="12" customHeight="1" x14ac:dyDescent="0.25">
      <c r="A175" s="121" t="s">
        <v>54</v>
      </c>
      <c r="B175" s="122">
        <v>896.59702322614623</v>
      </c>
      <c r="C175" s="122">
        <v>853.55027106263276</v>
      </c>
      <c r="D175" s="122">
        <v>945.32363029628004</v>
      </c>
      <c r="E175" s="122">
        <v>836.28086136218462</v>
      </c>
      <c r="F175" s="122">
        <v>929.57769151986986</v>
      </c>
      <c r="G175" s="122">
        <v>961.71388296606335</v>
      </c>
      <c r="H175" s="122">
        <v>998.34895467640183</v>
      </c>
      <c r="I175" s="122">
        <v>942.52194031364252</v>
      </c>
      <c r="J175" s="122">
        <v>1010.7679109063369</v>
      </c>
      <c r="K175" s="122">
        <v>970.81224056478118</v>
      </c>
      <c r="L175" s="122">
        <v>937.36536059137245</v>
      </c>
      <c r="M175" s="122">
        <v>877.37469221989147</v>
      </c>
      <c r="N175" s="122">
        <v>846.25489762025654</v>
      </c>
      <c r="O175" s="122">
        <v>816.01919872080202</v>
      </c>
      <c r="P175" s="122">
        <v>772.35942580423705</v>
      </c>
      <c r="Q175" s="122">
        <v>780.39767772521441</v>
      </c>
      <c r="R175" s="122">
        <v>802.1783304354999</v>
      </c>
      <c r="S175" s="122">
        <v>793.78577853492368</v>
      </c>
      <c r="T175" s="122">
        <v>771.25444672107994</v>
      </c>
      <c r="U175" s="122">
        <v>784.65095367381423</v>
      </c>
      <c r="V175" s="122">
        <v>765.73402851342939</v>
      </c>
      <c r="W175" s="122">
        <v>822.34009654539079</v>
      </c>
      <c r="DA175" s="130" t="s">
        <v>2575</v>
      </c>
    </row>
    <row r="176" spans="1:105" ht="12" customHeight="1" x14ac:dyDescent="0.25">
      <c r="A176" s="97" t="s">
        <v>50</v>
      </c>
      <c r="B176" s="98">
        <v>808.23988512996311</v>
      </c>
      <c r="C176" s="98">
        <v>954.0259116505697</v>
      </c>
      <c r="D176" s="98">
        <v>835.22417648673445</v>
      </c>
      <c r="E176" s="98">
        <v>988.42172950560348</v>
      </c>
      <c r="F176" s="98">
        <v>925.61232368591243</v>
      </c>
      <c r="G176" s="98">
        <v>939.09022443873471</v>
      </c>
      <c r="H176" s="98">
        <v>924.96204353913276</v>
      </c>
      <c r="I176" s="98">
        <v>967.21973638210409</v>
      </c>
      <c r="J176" s="98">
        <v>949.60759075910698</v>
      </c>
      <c r="K176" s="98">
        <v>1093.3331868328539</v>
      </c>
      <c r="L176" s="98">
        <v>986.55646589638479</v>
      </c>
      <c r="M176" s="98">
        <v>878.03155962044332</v>
      </c>
      <c r="N176" s="98">
        <v>834.73552915668029</v>
      </c>
      <c r="O176" s="98">
        <v>826.54729483480685</v>
      </c>
      <c r="P176" s="98">
        <v>760.84533304005686</v>
      </c>
      <c r="Q176" s="98">
        <v>770.77791396254929</v>
      </c>
      <c r="R176" s="98">
        <v>813.44261603500104</v>
      </c>
      <c r="S176" s="98">
        <v>798.35664516313022</v>
      </c>
      <c r="T176" s="98">
        <v>756.70106474915394</v>
      </c>
      <c r="U176" s="98">
        <v>793.46444100722147</v>
      </c>
      <c r="V176" s="98">
        <v>770.3903583547451</v>
      </c>
      <c r="W176" s="98">
        <v>803.65410515595136</v>
      </c>
      <c r="DA176" s="63" t="s">
        <v>2576</v>
      </c>
    </row>
    <row r="177" spans="1:105" ht="12" customHeight="1" x14ac:dyDescent="0.25">
      <c r="A177" s="109" t="s">
        <v>120</v>
      </c>
      <c r="B177" s="33">
        <v>931.50596195671039</v>
      </c>
      <c r="C177" s="33">
        <v>808.08815135492625</v>
      </c>
      <c r="D177" s="33">
        <v>1000.4640553195575</v>
      </c>
      <c r="E177" s="33">
        <v>751.37632672182315</v>
      </c>
      <c r="F177" s="33">
        <v>931.91769103664399</v>
      </c>
      <c r="G177" s="33">
        <v>975.48452848927673</v>
      </c>
      <c r="H177" s="33">
        <v>1045.8206470591826</v>
      </c>
      <c r="I177" s="33">
        <v>925.46581773143328</v>
      </c>
      <c r="J177" s="33">
        <v>1057.7366216534622</v>
      </c>
      <c r="K177" s="33">
        <v>872.20542461301568</v>
      </c>
      <c r="L177" s="33">
        <v>896.30774493715853</v>
      </c>
      <c r="M177" s="33">
        <v>876.81040643876929</v>
      </c>
      <c r="N177" s="33">
        <v>856.30756410106324</v>
      </c>
      <c r="O177" s="33">
        <v>806.58141261371281</v>
      </c>
      <c r="P177" s="33">
        <v>782.39435746595973</v>
      </c>
      <c r="Q177" s="33">
        <v>788.42818558515341</v>
      </c>
      <c r="R177" s="33">
        <v>793.93351081948401</v>
      </c>
      <c r="S177" s="33">
        <v>790.88253009050322</v>
      </c>
      <c r="T177" s="33">
        <v>779.414223169666</v>
      </c>
      <c r="U177" s="33">
        <v>779.89763166132184</v>
      </c>
      <c r="V177" s="33">
        <v>763.51164433438942</v>
      </c>
      <c r="W177" s="33">
        <v>830.78623234095699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5047.6980341212375</v>
      </c>
      <c r="C3" s="117">
        <f t="shared" si="0"/>
        <v>2912.1365591237777</v>
      </c>
      <c r="D3" s="117">
        <f t="shared" si="0"/>
        <v>4238.9474735706308</v>
      </c>
      <c r="E3" s="117">
        <f t="shared" si="0"/>
        <v>5636.0556254321191</v>
      </c>
      <c r="F3" s="117">
        <f t="shared" si="0"/>
        <v>4177.8075107086906</v>
      </c>
      <c r="G3" s="117">
        <f t="shared" si="0"/>
        <v>6110.3651185956878</v>
      </c>
      <c r="H3" s="117">
        <f t="shared" si="0"/>
        <v>5375.1490615937591</v>
      </c>
      <c r="I3" s="117">
        <f t="shared" si="0"/>
        <v>3489.9244921033323</v>
      </c>
      <c r="J3" s="117">
        <f t="shared" si="0"/>
        <v>4047.8818271918562</v>
      </c>
      <c r="K3" s="117">
        <f t="shared" si="0"/>
        <v>3523.3090874109525</v>
      </c>
      <c r="L3" s="117">
        <f t="shared" si="0"/>
        <v>6962.5523114173029</v>
      </c>
      <c r="M3" s="117">
        <f t="shared" si="0"/>
        <v>5172.1778346206565</v>
      </c>
      <c r="N3" s="117">
        <f t="shared" si="0"/>
        <v>4437.8051660066294</v>
      </c>
      <c r="O3" s="117">
        <f t="shared" si="0"/>
        <v>6189.5569177585357</v>
      </c>
      <c r="P3" s="117">
        <f t="shared" si="0"/>
        <v>4579.541177775357</v>
      </c>
      <c r="Q3" s="117">
        <f t="shared" si="0"/>
        <v>4467.3509266902702</v>
      </c>
      <c r="R3" s="117">
        <f t="shared" ref="R3:V3" si="1">R4+R7+R9+R19</f>
        <v>4614.6661812792863</v>
      </c>
      <c r="S3" s="117">
        <f t="shared" si="1"/>
        <v>5677.3881460340472</v>
      </c>
      <c r="T3" s="117">
        <f t="shared" si="1"/>
        <v>4400.5783582681424</v>
      </c>
      <c r="U3" s="117">
        <f t="shared" si="1"/>
        <v>5056.1931757502325</v>
      </c>
      <c r="V3" s="117">
        <f t="shared" si="1"/>
        <v>5001.1998665405135</v>
      </c>
      <c r="W3" s="117">
        <f t="shared" ref="W3" si="2">W4+W7+W9+W19</f>
        <v>4602.8998474122427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4772.2143688588676</v>
      </c>
      <c r="C4" s="122">
        <f t="shared" si="3"/>
        <v>2697.4953755848323</v>
      </c>
      <c r="D4" s="122">
        <f t="shared" si="3"/>
        <v>3986.3783697229901</v>
      </c>
      <c r="E4" s="122">
        <f t="shared" si="3"/>
        <v>5316.1905005974049</v>
      </c>
      <c r="F4" s="122">
        <f t="shared" si="3"/>
        <v>3904.2302960511943</v>
      </c>
      <c r="G4" s="122">
        <f t="shared" si="3"/>
        <v>5775.5903820179255</v>
      </c>
      <c r="H4" s="122">
        <f t="shared" si="3"/>
        <v>5041.792617209584</v>
      </c>
      <c r="I4" s="122">
        <f t="shared" si="3"/>
        <v>3203.2483979065701</v>
      </c>
      <c r="J4" s="122">
        <f t="shared" si="3"/>
        <v>3746.3761127295643</v>
      </c>
      <c r="K4" s="122">
        <f t="shared" si="3"/>
        <v>3214.1757936492395</v>
      </c>
      <c r="L4" s="122">
        <f t="shared" si="3"/>
        <v>6552.0735991660149</v>
      </c>
      <c r="M4" s="122">
        <f t="shared" si="3"/>
        <v>4793.4643311081427</v>
      </c>
      <c r="N4" s="122">
        <f t="shared" si="3"/>
        <v>4056.595468290991</v>
      </c>
      <c r="O4" s="122">
        <f t="shared" si="3"/>
        <v>5795.0048150193279</v>
      </c>
      <c r="P4" s="122">
        <f t="shared" si="3"/>
        <v>4212.3219650784267</v>
      </c>
      <c r="Q4" s="122">
        <f t="shared" si="3"/>
        <v>4148.4031496062998</v>
      </c>
      <c r="R4" s="122">
        <f t="shared" ref="R4:V4" si="4">SUM(R5:R6)</f>
        <v>4342.3363917897004</v>
      </c>
      <c r="S4" s="122">
        <f t="shared" si="4"/>
        <v>5346.0270036101083</v>
      </c>
      <c r="T4" s="122">
        <f t="shared" si="4"/>
        <v>4073.3996847911767</v>
      </c>
      <c r="U4" s="122">
        <f t="shared" si="4"/>
        <v>4788.1047939444888</v>
      </c>
      <c r="V4" s="122">
        <f t="shared" si="4"/>
        <v>4717.0542222222221</v>
      </c>
      <c r="W4" s="122">
        <f t="shared" ref="W4" si="5">SUM(W5:W6)</f>
        <v>4294.1822516556276</v>
      </c>
      <c r="DA4" s="130" t="s">
        <v>2580</v>
      </c>
    </row>
    <row r="5" spans="1:105" ht="12" customHeight="1" x14ac:dyDescent="0.25">
      <c r="A5" s="97" t="s">
        <v>51</v>
      </c>
      <c r="B5" s="98">
        <v>4772.2143688588676</v>
      </c>
      <c r="C5" s="98">
        <v>2697.4953755848323</v>
      </c>
      <c r="D5" s="98">
        <v>3986.3783697229901</v>
      </c>
      <c r="E5" s="98">
        <v>5316.1905005974049</v>
      </c>
      <c r="F5" s="98">
        <v>3904.2302960511943</v>
      </c>
      <c r="G5" s="98">
        <v>5775.5903820179255</v>
      </c>
      <c r="H5" s="98">
        <v>5041.792617209584</v>
      </c>
      <c r="I5" s="98">
        <v>3203.2483979065701</v>
      </c>
      <c r="J5" s="98">
        <v>3746.3761127295643</v>
      </c>
      <c r="K5" s="98">
        <v>3214.1757936492395</v>
      </c>
      <c r="L5" s="98">
        <v>6552.0735991660149</v>
      </c>
      <c r="M5" s="98">
        <v>4793.4643311081427</v>
      </c>
      <c r="N5" s="98">
        <v>4056.595468290991</v>
      </c>
      <c r="O5" s="98">
        <v>5795.0048150193279</v>
      </c>
      <c r="P5" s="98">
        <v>4212.3219650784267</v>
      </c>
      <c r="Q5" s="98">
        <v>4148.4031496062998</v>
      </c>
      <c r="R5" s="98">
        <v>4342.3363917897004</v>
      </c>
      <c r="S5" s="98">
        <v>5346.0270036101083</v>
      </c>
      <c r="T5" s="98">
        <v>4073.3996847911767</v>
      </c>
      <c r="U5" s="98">
        <v>4788.1047939444888</v>
      </c>
      <c r="V5" s="98">
        <v>4717.0542222222221</v>
      </c>
      <c r="W5" s="98">
        <v>4294.1822516556276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186.19605917659413</v>
      </c>
      <c r="C9" s="122">
        <v>102.64719577045663</v>
      </c>
      <c r="D9" s="122">
        <v>148.24141170914405</v>
      </c>
      <c r="E9" s="122">
        <v>185.29640377307427</v>
      </c>
      <c r="F9" s="122">
        <v>142.87639026555033</v>
      </c>
      <c r="G9" s="122">
        <v>198.92524424586037</v>
      </c>
      <c r="H9" s="122">
        <v>193.22770459210477</v>
      </c>
      <c r="I9" s="122">
        <v>137.23237665639411</v>
      </c>
      <c r="J9" s="122">
        <v>155.38484564592102</v>
      </c>
      <c r="K9" s="122">
        <v>138.05577763025167</v>
      </c>
      <c r="L9" s="122">
        <v>251.13881609271837</v>
      </c>
      <c r="M9" s="122">
        <v>237.59221032588997</v>
      </c>
      <c r="N9" s="122">
        <v>255.28943700590054</v>
      </c>
      <c r="O9" s="122">
        <v>274.9622191731537</v>
      </c>
      <c r="P9" s="122">
        <v>257.66241759230206</v>
      </c>
      <c r="Q9" s="122">
        <v>208.87350772449147</v>
      </c>
      <c r="R9" s="122">
        <v>157.50973943450145</v>
      </c>
      <c r="S9" s="122">
        <v>222.40304463433247</v>
      </c>
      <c r="T9" s="122">
        <v>228.77259620647584</v>
      </c>
      <c r="U9" s="122">
        <v>167.15913291769752</v>
      </c>
      <c r="V9" s="122">
        <v>186.41209480229392</v>
      </c>
      <c r="W9" s="122">
        <v>206.95132467629836</v>
      </c>
      <c r="DA9" s="130" t="s">
        <v>2585</v>
      </c>
    </row>
    <row r="10" spans="1:105" ht="12" customHeight="1" x14ac:dyDescent="0.25">
      <c r="A10" s="97" t="s">
        <v>143</v>
      </c>
      <c r="B10" s="98">
        <v>668.14974950206567</v>
      </c>
      <c r="C10" s="98">
        <v>349.0011464440517</v>
      </c>
      <c r="D10" s="98">
        <v>525.46036950009284</v>
      </c>
      <c r="E10" s="98">
        <v>681.98640592975755</v>
      </c>
      <c r="F10" s="98">
        <v>504.29001572429507</v>
      </c>
      <c r="G10" s="98">
        <v>765.33181692586697</v>
      </c>
      <c r="H10" s="98">
        <v>705.16983165564295</v>
      </c>
      <c r="I10" s="98">
        <v>424.79813279600506</v>
      </c>
      <c r="J10" s="98">
        <v>456.05154378186057</v>
      </c>
      <c r="K10" s="98">
        <v>367.04699845720609</v>
      </c>
      <c r="L10" s="98">
        <v>692.97831690674786</v>
      </c>
      <c r="M10" s="98">
        <v>637.33983495873952</v>
      </c>
      <c r="N10" s="98">
        <v>666.03111746749551</v>
      </c>
      <c r="O10" s="98">
        <v>702.94566642388918</v>
      </c>
      <c r="P10" s="98">
        <v>642.06205323193899</v>
      </c>
      <c r="Q10" s="98">
        <v>520.38331914893604</v>
      </c>
      <c r="R10" s="98">
        <v>425.43604531410915</v>
      </c>
      <c r="S10" s="98">
        <v>640.5326133909291</v>
      </c>
      <c r="T10" s="98">
        <v>653.51981460023171</v>
      </c>
      <c r="U10" s="98">
        <v>512.66505376344105</v>
      </c>
      <c r="V10" s="98">
        <v>596.80385232744788</v>
      </c>
      <c r="W10" s="98">
        <v>571.36925734024248</v>
      </c>
      <c r="DA10" s="63" t="s">
        <v>2586</v>
      </c>
    </row>
    <row r="11" spans="1:105" ht="12" customHeight="1" x14ac:dyDescent="0.25">
      <c r="A11" s="97" t="s">
        <v>124</v>
      </c>
      <c r="B11" s="98">
        <v>372.21343406868834</v>
      </c>
      <c r="C11" s="98">
        <v>388.86084402946562</v>
      </c>
      <c r="D11" s="98">
        <v>378.37210590702455</v>
      </c>
      <c r="E11" s="98">
        <v>405.2050730833505</v>
      </c>
      <c r="F11" s="98">
        <v>408.36301769748042</v>
      </c>
      <c r="G11" s="98">
        <v>414.1981497400468</v>
      </c>
      <c r="H11" s="98">
        <v>426.52421221639548</v>
      </c>
      <c r="I11" s="98">
        <v>416.84903173985174</v>
      </c>
      <c r="J11" s="98">
        <v>466.20840746097133</v>
      </c>
      <c r="K11" s="98">
        <v>501.0874297460191</v>
      </c>
      <c r="L11" s="98">
        <v>463.37604997906431</v>
      </c>
      <c r="M11" s="98">
        <v>410.2941599026347</v>
      </c>
      <c r="N11" s="98">
        <v>397.57292955539805</v>
      </c>
      <c r="O11" s="98">
        <v>399.59425772938818</v>
      </c>
      <c r="P11" s="98">
        <v>376.13870063412804</v>
      </c>
      <c r="Q11" s="98">
        <v>387.63156221923276</v>
      </c>
      <c r="R11" s="98">
        <v>411.9685832137381</v>
      </c>
      <c r="S11" s="98">
        <v>395.22816615690766</v>
      </c>
      <c r="T11" s="98">
        <v>361.67932982686182</v>
      </c>
      <c r="U11" s="98">
        <v>365.49131996101465</v>
      </c>
      <c r="V11" s="98">
        <v>351.60590601870882</v>
      </c>
      <c r="W11" s="98">
        <v>369.23857963803215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89.287606085775764</v>
      </c>
      <c r="C19" s="122">
        <v>111.99398776848894</v>
      </c>
      <c r="D19" s="122">
        <v>104.32769213849687</v>
      </c>
      <c r="E19" s="122">
        <v>134.56872106164008</v>
      </c>
      <c r="F19" s="122">
        <v>130.70082439194627</v>
      </c>
      <c r="G19" s="122">
        <v>135.84949233190264</v>
      </c>
      <c r="H19" s="122">
        <v>140.12873979207029</v>
      </c>
      <c r="I19" s="122">
        <v>149.44371754036808</v>
      </c>
      <c r="J19" s="122">
        <v>146.12086881637083</v>
      </c>
      <c r="K19" s="122">
        <v>171.07751613146132</v>
      </c>
      <c r="L19" s="122">
        <v>159.33989615856959</v>
      </c>
      <c r="M19" s="122">
        <v>141.12129318662392</v>
      </c>
      <c r="N19" s="122">
        <v>125.92026070973748</v>
      </c>
      <c r="O19" s="122">
        <v>119.58988356605482</v>
      </c>
      <c r="P19" s="122">
        <v>109.5567951046274</v>
      </c>
      <c r="Q19" s="122">
        <v>110.07426935947825</v>
      </c>
      <c r="R19" s="122">
        <v>114.82005005508452</v>
      </c>
      <c r="S19" s="122">
        <v>108.95809778960628</v>
      </c>
      <c r="T19" s="122">
        <v>98.406077270489448</v>
      </c>
      <c r="U19" s="122">
        <v>100.92924888804644</v>
      </c>
      <c r="V19" s="122">
        <v>97.733549515998206</v>
      </c>
      <c r="W19" s="122">
        <v>101.76627108031715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315.32661542187418</v>
      </c>
      <c r="C21" s="98">
        <v>371.58698831857021</v>
      </c>
      <c r="D21" s="98">
        <v>324.63580654547599</v>
      </c>
      <c r="E21" s="98">
        <v>383.1669872965125</v>
      </c>
      <c r="F21" s="98">
        <v>358.12025883393278</v>
      </c>
      <c r="G21" s="98">
        <v>362.5518085270092</v>
      </c>
      <c r="H21" s="98">
        <v>356.37679502674666</v>
      </c>
      <c r="I21" s="98">
        <v>372.29698872084248</v>
      </c>
      <c r="J21" s="98">
        <v>365.43178842367365</v>
      </c>
      <c r="K21" s="98">
        <v>420.26032142873464</v>
      </c>
      <c r="L21" s="98">
        <v>378.56791427890494</v>
      </c>
      <c r="M21" s="98">
        <v>336.40944811197107</v>
      </c>
      <c r="N21" s="98">
        <v>319.51725260505208</v>
      </c>
      <c r="O21" s="98">
        <v>316.17121042062087</v>
      </c>
      <c r="P21" s="98">
        <v>291.0317693856415</v>
      </c>
      <c r="Q21" s="98">
        <v>294.82106591185391</v>
      </c>
      <c r="R21" s="98">
        <v>311.07832097850707</v>
      </c>
      <c r="S21" s="98">
        <v>304.86255644162566</v>
      </c>
      <c r="T21" s="98">
        <v>288.06761720011792</v>
      </c>
      <c r="U21" s="98">
        <v>300.76410257615845</v>
      </c>
      <c r="V21" s="98">
        <v>291.09129136419608</v>
      </c>
      <c r="W21" s="98">
        <v>302.92791445234195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3645.5753599780214</v>
      </c>
      <c r="C24" s="117">
        <f t="shared" si="7"/>
        <v>1964.8136202030057</v>
      </c>
      <c r="D24" s="117">
        <f t="shared" si="7"/>
        <v>4402.4730282649844</v>
      </c>
      <c r="E24" s="117">
        <f t="shared" si="7"/>
        <v>950.05656674684883</v>
      </c>
      <c r="F24" s="117">
        <f t="shared" si="7"/>
        <v>3898.4670156926531</v>
      </c>
      <c r="G24" s="117">
        <f t="shared" si="7"/>
        <v>3757.3534751896423</v>
      </c>
      <c r="H24" s="117">
        <f t="shared" si="7"/>
        <v>4472.4326219476179</v>
      </c>
      <c r="I24" s="117">
        <f t="shared" si="7"/>
        <v>1577.0264158984583</v>
      </c>
      <c r="J24" s="117">
        <f t="shared" si="7"/>
        <v>6225.7136769509816</v>
      </c>
      <c r="K24" s="117">
        <f t="shared" si="7"/>
        <v>3457.7477741866237</v>
      </c>
      <c r="L24" s="117">
        <f t="shared" si="7"/>
        <v>3742.5517839240483</v>
      </c>
      <c r="M24" s="117">
        <f t="shared" si="7"/>
        <v>3651.1896139062565</v>
      </c>
      <c r="N24" s="117">
        <f t="shared" si="7"/>
        <v>3692.5263789771943</v>
      </c>
      <c r="O24" s="117">
        <f t="shared" si="7"/>
        <v>3456.7595577167531</v>
      </c>
      <c r="P24" s="117">
        <f t="shared" si="7"/>
        <v>2699.8904068309712</v>
      </c>
      <c r="Q24" s="117">
        <f t="shared" si="7"/>
        <v>3673.6312436927396</v>
      </c>
      <c r="R24" s="117">
        <f t="shared" ref="R24:V24" si="8">R25+R28+R30+R39</f>
        <v>3559.7203896134256</v>
      </c>
      <c r="S24" s="117">
        <f t="shared" si="8"/>
        <v>3343.1155747643302</v>
      </c>
      <c r="T24" s="117">
        <f t="shared" si="8"/>
        <v>3076.3303502087256</v>
      </c>
      <c r="U24" s="117">
        <f t="shared" si="8"/>
        <v>3272.9299555870034</v>
      </c>
      <c r="V24" s="117">
        <f t="shared" si="8"/>
        <v>3226.3149375752914</v>
      </c>
      <c r="W24" s="117">
        <f t="shared" ref="W24" si="9">W25+W28+W30+W39</f>
        <v>3470.4056381293772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3541.5324763199224</v>
      </c>
      <c r="C25" s="122">
        <f t="shared" si="10"/>
        <v>1843.9280431458774</v>
      </c>
      <c r="D25" s="122">
        <f t="shared" si="10"/>
        <v>4295.0647561239348</v>
      </c>
      <c r="E25" s="122">
        <f t="shared" si="10"/>
        <v>824.51392251753498</v>
      </c>
      <c r="F25" s="122">
        <f t="shared" si="10"/>
        <v>3775.461259603253</v>
      </c>
      <c r="G25" s="122">
        <f t="shared" si="10"/>
        <v>3625.82484830661</v>
      </c>
      <c r="H25" s="122">
        <f t="shared" si="10"/>
        <v>4328.9541423760675</v>
      </c>
      <c r="I25" s="122">
        <f t="shared" si="10"/>
        <v>1417.7928895436535</v>
      </c>
      <c r="J25" s="122">
        <f t="shared" si="10"/>
        <v>6055.8730436947026</v>
      </c>
      <c r="K25" s="122">
        <f t="shared" si="10"/>
        <v>3255.2216529471334</v>
      </c>
      <c r="L25" s="122">
        <f t="shared" si="10"/>
        <v>3554.7943140889788</v>
      </c>
      <c r="M25" s="122">
        <f t="shared" si="10"/>
        <v>3479.9716800762121</v>
      </c>
      <c r="N25" s="122">
        <f t="shared" si="10"/>
        <v>3538.710628144117</v>
      </c>
      <c r="O25" s="122">
        <f t="shared" si="10"/>
        <v>3312.2858922012892</v>
      </c>
      <c r="P25" s="122">
        <f t="shared" si="10"/>
        <v>2572.6442226591284</v>
      </c>
      <c r="Q25" s="122">
        <f t="shared" si="10"/>
        <v>3548.5401707897263</v>
      </c>
      <c r="R25" s="122">
        <f t="shared" ref="R25:V25" si="11">SUM(R26:R27)</f>
        <v>3431.9575371050696</v>
      </c>
      <c r="S25" s="122">
        <f t="shared" si="11"/>
        <v>3221.8571328508647</v>
      </c>
      <c r="T25" s="122">
        <f t="shared" si="11"/>
        <v>2962.0383117206852</v>
      </c>
      <c r="U25" s="122">
        <f t="shared" si="11"/>
        <v>3152.4944388873182</v>
      </c>
      <c r="V25" s="122">
        <f t="shared" si="11"/>
        <v>3114.6906745562119</v>
      </c>
      <c r="W25" s="122">
        <f t="shared" ref="W25" si="12">SUM(W26:W27)</f>
        <v>3358.5232021004813</v>
      </c>
      <c r="DA25" s="130" t="s">
        <v>2600</v>
      </c>
    </row>
    <row r="26" spans="1:105" ht="12" customHeight="1" x14ac:dyDescent="0.25">
      <c r="A26" s="97" t="s">
        <v>74</v>
      </c>
      <c r="B26" s="98">
        <v>3541.5324763199224</v>
      </c>
      <c r="C26" s="98">
        <v>1843.9280431458774</v>
      </c>
      <c r="D26" s="98">
        <v>4295.0647561239348</v>
      </c>
      <c r="E26" s="98">
        <v>824.51392251753498</v>
      </c>
      <c r="F26" s="98">
        <v>3775.461259603253</v>
      </c>
      <c r="G26" s="98">
        <v>3625.82484830661</v>
      </c>
      <c r="H26" s="98">
        <v>4328.9541423760675</v>
      </c>
      <c r="I26" s="98">
        <v>1417.7928895436535</v>
      </c>
      <c r="J26" s="98">
        <v>6055.8730436947026</v>
      </c>
      <c r="K26" s="98">
        <v>3255.2216529471334</v>
      </c>
      <c r="L26" s="98">
        <v>3554.7943140889788</v>
      </c>
      <c r="M26" s="98">
        <v>3479.9716800762121</v>
      </c>
      <c r="N26" s="98">
        <v>3538.710628144117</v>
      </c>
      <c r="O26" s="98">
        <v>3312.2858922012892</v>
      </c>
      <c r="P26" s="98">
        <v>2572.6442226591284</v>
      </c>
      <c r="Q26" s="98">
        <v>3548.5401707897263</v>
      </c>
      <c r="R26" s="98">
        <v>3431.9575371050696</v>
      </c>
      <c r="S26" s="98">
        <v>3221.8571328508647</v>
      </c>
      <c r="T26" s="98">
        <v>2962.0383117206852</v>
      </c>
      <c r="U26" s="98">
        <v>3152.4944388873182</v>
      </c>
      <c r="V26" s="98">
        <v>3114.6906745562119</v>
      </c>
      <c r="W26" s="98">
        <v>3358.5232021004813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14.741126101730231</v>
      </c>
      <c r="C30" s="122">
        <v>15.46737611988064</v>
      </c>
      <c r="D30" s="122">
        <v>15.104363441482924</v>
      </c>
      <c r="E30" s="122">
        <v>16.341031382700844</v>
      </c>
      <c r="F30" s="122">
        <v>16.745271069500244</v>
      </c>
      <c r="G30" s="122">
        <v>16.331567076267685</v>
      </c>
      <c r="H30" s="122">
        <v>17.182139151137147</v>
      </c>
      <c r="I30" s="122">
        <v>17.096575745157544</v>
      </c>
      <c r="J30" s="122">
        <v>19.395088809060596</v>
      </c>
      <c r="K30" s="122">
        <v>21.393907340507148</v>
      </c>
      <c r="L30" s="122">
        <v>20.058763714474278</v>
      </c>
      <c r="M30" s="122">
        <v>18.168417085594641</v>
      </c>
      <c r="N30" s="122">
        <v>15.524022425934099</v>
      </c>
      <c r="O30" s="122">
        <v>13.913463796296913</v>
      </c>
      <c r="P30" s="122">
        <v>12.104496275444266</v>
      </c>
      <c r="Q30" s="122">
        <v>11.874097737088098</v>
      </c>
      <c r="R30" s="122">
        <v>12.370943659507864</v>
      </c>
      <c r="S30" s="122">
        <v>11.556579763639943</v>
      </c>
      <c r="T30" s="122">
        <v>11.183855321659795</v>
      </c>
      <c r="U30" s="122">
        <v>11.844314855768562</v>
      </c>
      <c r="V30" s="122">
        <v>10.011383800349911</v>
      </c>
      <c r="W30" s="122">
        <v>9.5634858652749202</v>
      </c>
      <c r="DA30" s="130" t="s">
        <v>2605</v>
      </c>
    </row>
    <row r="31" spans="1:105" ht="12" customHeight="1" x14ac:dyDescent="0.25">
      <c r="A31" s="97" t="s">
        <v>141</v>
      </c>
      <c r="B31" s="98">
        <v>372.21343406868829</v>
      </c>
      <c r="C31" s="98">
        <v>390.38719909844201</v>
      </c>
      <c r="D31" s="98">
        <v>382.14039506951798</v>
      </c>
      <c r="E31" s="98">
        <v>412.72776406592988</v>
      </c>
      <c r="F31" s="98">
        <v>415.82673132992488</v>
      </c>
      <c r="G31" s="98">
        <v>417.1191629335737</v>
      </c>
      <c r="H31" s="98">
        <v>424.08324672214826</v>
      </c>
      <c r="I31" s="98">
        <v>413.02422562722302</v>
      </c>
      <c r="J31" s="98">
        <v>460.9272241971446</v>
      </c>
      <c r="K31" s="98">
        <v>494.61436523053095</v>
      </c>
      <c r="L31" s="98">
        <v>461.84080357228578</v>
      </c>
      <c r="M31" s="98">
        <v>414.53832799644198</v>
      </c>
      <c r="N31" s="98">
        <v>402.985358621454</v>
      </c>
      <c r="O31" s="98">
        <v>402.33899101981348</v>
      </c>
      <c r="P31" s="98">
        <v>373.13026776350546</v>
      </c>
      <c r="Q31" s="98">
        <v>372.52766333371915</v>
      </c>
      <c r="R31" s="98">
        <v>385.5768165020657</v>
      </c>
      <c r="S31" s="98">
        <v>375.73451349178941</v>
      </c>
      <c r="T31" s="98">
        <v>360.37976657026962</v>
      </c>
      <c r="U31" s="98">
        <v>379.76501415928209</v>
      </c>
      <c r="V31" s="98">
        <v>362.55511334124321</v>
      </c>
      <c r="W31" s="98">
        <v>374.35734114848384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89.301757556368798</v>
      </c>
      <c r="C39" s="122">
        <v>105.41820093724768</v>
      </c>
      <c r="D39" s="122">
        <v>92.303908699567216</v>
      </c>
      <c r="E39" s="122">
        <v>109.20161284661297</v>
      </c>
      <c r="F39" s="122">
        <v>106.26048501990013</v>
      </c>
      <c r="G39" s="122">
        <v>115.19705980676471</v>
      </c>
      <c r="H39" s="122">
        <v>126.29634042041265</v>
      </c>
      <c r="I39" s="122">
        <v>142.13695060964736</v>
      </c>
      <c r="J39" s="122">
        <v>150.44554444721874</v>
      </c>
      <c r="K39" s="122">
        <v>181.1322138989832</v>
      </c>
      <c r="L39" s="122">
        <v>167.69870612059506</v>
      </c>
      <c r="M39" s="122">
        <v>153.04951674444976</v>
      </c>
      <c r="N39" s="122">
        <v>138.29172840714332</v>
      </c>
      <c r="O39" s="122">
        <v>130.56020171916657</v>
      </c>
      <c r="P39" s="122">
        <v>115.14168789639824</v>
      </c>
      <c r="Q39" s="122">
        <v>113.21697516592521</v>
      </c>
      <c r="R39" s="122">
        <v>115.39190884884813</v>
      </c>
      <c r="S39" s="122">
        <v>109.70186214982536</v>
      </c>
      <c r="T39" s="122">
        <v>103.10818316638033</v>
      </c>
      <c r="U39" s="122">
        <v>108.59120184391649</v>
      </c>
      <c r="V39" s="122">
        <v>101.61287921872942</v>
      </c>
      <c r="W39" s="122">
        <v>102.31895016362107</v>
      </c>
      <c r="DA39" s="130" t="s">
        <v>2614</v>
      </c>
    </row>
    <row r="40" spans="1:105" ht="12" customHeight="1" x14ac:dyDescent="0.25">
      <c r="A40" s="97" t="s">
        <v>50</v>
      </c>
      <c r="B40" s="98">
        <v>315.32661542187424</v>
      </c>
      <c r="C40" s="98">
        <v>372.20355896834923</v>
      </c>
      <c r="D40" s="98">
        <v>325.85426373475127</v>
      </c>
      <c r="E40" s="98">
        <v>385.62273937312597</v>
      </c>
      <c r="F40" s="98">
        <v>360.23998109310565</v>
      </c>
      <c r="G40" s="98">
        <v>363.2143563192617</v>
      </c>
      <c r="H40" s="98">
        <v>355.87789865900993</v>
      </c>
      <c r="I40" s="98">
        <v>371.49160399522282</v>
      </c>
      <c r="J40" s="98">
        <v>364.57912161523768</v>
      </c>
      <c r="K40" s="98">
        <v>419.54960647405602</v>
      </c>
      <c r="L40" s="98">
        <v>378.42449062432291</v>
      </c>
      <c r="M40" s="98">
        <v>336.68042272195447</v>
      </c>
      <c r="N40" s="98">
        <v>319.85398189765385</v>
      </c>
      <c r="O40" s="98">
        <v>316.43868543841933</v>
      </c>
      <c r="P40" s="98">
        <v>291.18180736509908</v>
      </c>
      <c r="Q40" s="98">
        <v>294.89725129959697</v>
      </c>
      <c r="R40" s="98">
        <v>310.98690681838082</v>
      </c>
      <c r="S40" s="98">
        <v>304.91128208166259</v>
      </c>
      <c r="T40" s="98">
        <v>288.68691469935345</v>
      </c>
      <c r="U40" s="98">
        <v>301.93444325195219</v>
      </c>
      <c r="V40" s="98">
        <v>292.00332659698034</v>
      </c>
      <c r="W40" s="98">
        <v>303.17044695242811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3596.9965860405787</v>
      </c>
      <c r="C43" s="117">
        <f t="shared" si="14"/>
        <v>3949.1603198095609</v>
      </c>
      <c r="D43" s="117">
        <f t="shared" si="14"/>
        <v>4497.8010637450061</v>
      </c>
      <c r="E43" s="117">
        <f t="shared" si="14"/>
        <v>4780.1163103495055</v>
      </c>
      <c r="F43" s="117">
        <f t="shared" si="14"/>
        <v>4964.6380148682501</v>
      </c>
      <c r="G43" s="117">
        <f t="shared" si="14"/>
        <v>5060.4663024631836</v>
      </c>
      <c r="H43" s="117">
        <f t="shared" si="14"/>
        <v>4866.1453855974087</v>
      </c>
      <c r="I43" s="117">
        <f t="shared" si="14"/>
        <v>4604.1923253117084</v>
      </c>
      <c r="J43" s="117">
        <f t="shared" si="14"/>
        <v>4494.6414587477202</v>
      </c>
      <c r="K43" s="117">
        <f t="shared" si="14"/>
        <v>5075.9783094025952</v>
      </c>
      <c r="L43" s="117">
        <f t="shared" si="14"/>
        <v>5334.5546203425229</v>
      </c>
      <c r="M43" s="117">
        <f t="shared" si="14"/>
        <v>5185.7592426993033</v>
      </c>
      <c r="N43" s="117">
        <f t="shared" si="14"/>
        <v>4683.5186478515452</v>
      </c>
      <c r="O43" s="117">
        <f t="shared" si="14"/>
        <v>4406.8798699440395</v>
      </c>
      <c r="P43" s="117">
        <f t="shared" si="14"/>
        <v>3713.694656775323</v>
      </c>
      <c r="Q43" s="117">
        <f t="shared" si="14"/>
        <v>4434.8841886197915</v>
      </c>
      <c r="R43" s="117">
        <f t="shared" ref="R43:V43" si="15">R44+R47+R49+R58</f>
        <v>4304.5518855605242</v>
      </c>
      <c r="S43" s="117">
        <f t="shared" si="15"/>
        <v>4406.5070439682158</v>
      </c>
      <c r="T43" s="117">
        <f t="shared" si="15"/>
        <v>4073.8583309795495</v>
      </c>
      <c r="U43" s="117">
        <f t="shared" si="15"/>
        <v>3467.6687023108339</v>
      </c>
      <c r="V43" s="117">
        <f t="shared" si="15"/>
        <v>4459.8819802555972</v>
      </c>
      <c r="W43" s="117">
        <f t="shared" ref="W43" si="16">W44+W47+W49+W58</f>
        <v>3762.2761838234969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3301.054057916173</v>
      </c>
      <c r="C44" s="122">
        <f t="shared" si="17"/>
        <v>3624.8398903158586</v>
      </c>
      <c r="D44" s="122">
        <f t="shared" si="17"/>
        <v>4147.6467083615798</v>
      </c>
      <c r="E44" s="122">
        <f t="shared" si="17"/>
        <v>4400.7804721441462</v>
      </c>
      <c r="F44" s="122">
        <f t="shared" si="17"/>
        <v>4574.1025880009956</v>
      </c>
      <c r="G44" s="122">
        <f t="shared" si="17"/>
        <v>4667.1239636117443</v>
      </c>
      <c r="H44" s="122">
        <f t="shared" si="17"/>
        <v>4453.8769021511353</v>
      </c>
      <c r="I44" s="122">
        <f t="shared" si="17"/>
        <v>4175.3524802184929</v>
      </c>
      <c r="J44" s="122">
        <f t="shared" si="17"/>
        <v>4080.2202546252265</v>
      </c>
      <c r="K44" s="122">
        <f t="shared" si="17"/>
        <v>4597.0332217126752</v>
      </c>
      <c r="L44" s="122">
        <f t="shared" si="17"/>
        <v>4868.8355504602459</v>
      </c>
      <c r="M44" s="122">
        <f t="shared" si="17"/>
        <v>4805.3579882932836</v>
      </c>
      <c r="N44" s="122">
        <f t="shared" si="17"/>
        <v>4288.685907405843</v>
      </c>
      <c r="O44" s="122">
        <f t="shared" si="17"/>
        <v>4007.7717021402868</v>
      </c>
      <c r="P44" s="122">
        <f t="shared" si="17"/>
        <v>3344.3062296871531</v>
      </c>
      <c r="Q44" s="122">
        <f t="shared" si="17"/>
        <v>4102.5894231559214</v>
      </c>
      <c r="R44" s="122">
        <f t="shared" ref="R44:V44" si="18">SUM(R45:R46)</f>
        <v>4007.7268624888106</v>
      </c>
      <c r="S44" s="122">
        <f t="shared" si="18"/>
        <v>4066.8022616458811</v>
      </c>
      <c r="T44" s="122">
        <f t="shared" si="18"/>
        <v>3734.7886762904127</v>
      </c>
      <c r="U44" s="122">
        <f t="shared" si="18"/>
        <v>3185.174778923636</v>
      </c>
      <c r="V44" s="122">
        <f t="shared" si="18"/>
        <v>4178.1730496420387</v>
      </c>
      <c r="W44" s="122">
        <f t="shared" ref="W44" si="19">SUM(W45:W46)</f>
        <v>3466.4352703071308</v>
      </c>
      <c r="DA44" s="130" t="s">
        <v>2618</v>
      </c>
    </row>
    <row r="45" spans="1:105" ht="12" customHeight="1" x14ac:dyDescent="0.25">
      <c r="A45" s="97" t="s">
        <v>216</v>
      </c>
      <c r="B45" s="98">
        <v>3301.054057916173</v>
      </c>
      <c r="C45" s="98">
        <v>3624.8398903158586</v>
      </c>
      <c r="D45" s="98">
        <v>4147.6467083615798</v>
      </c>
      <c r="E45" s="98">
        <v>4400.7804721441462</v>
      </c>
      <c r="F45" s="98">
        <v>4574.1025880009956</v>
      </c>
      <c r="G45" s="98">
        <v>4667.1239636117443</v>
      </c>
      <c r="H45" s="98">
        <v>4453.8769021511353</v>
      </c>
      <c r="I45" s="98">
        <v>4175.3524802184929</v>
      </c>
      <c r="J45" s="98">
        <v>4080.2202546252265</v>
      </c>
      <c r="K45" s="98">
        <v>4597.0332217126752</v>
      </c>
      <c r="L45" s="98">
        <v>4868.8355504602459</v>
      </c>
      <c r="M45" s="98">
        <v>4805.3579882932836</v>
      </c>
      <c r="N45" s="98">
        <v>4288.685907405843</v>
      </c>
      <c r="O45" s="98">
        <v>4007.7717021402868</v>
      </c>
      <c r="P45" s="98">
        <v>3344.3062296871531</v>
      </c>
      <c r="Q45" s="98">
        <v>4102.5894231559214</v>
      </c>
      <c r="R45" s="98">
        <v>4007.7268624888106</v>
      </c>
      <c r="S45" s="98">
        <v>4066.8022616458811</v>
      </c>
      <c r="T45" s="98">
        <v>3734.7886762904127</v>
      </c>
      <c r="U45" s="98">
        <v>3185.174778923636</v>
      </c>
      <c r="V45" s="98">
        <v>4178.1730496420387</v>
      </c>
      <c r="W45" s="98">
        <v>3466.4352703071308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206.64256683710809</v>
      </c>
      <c r="C49" s="122">
        <v>208.66438609188208</v>
      </c>
      <c r="D49" s="122">
        <v>242.07661196337983</v>
      </c>
      <c r="E49" s="122">
        <v>242.92288269582781</v>
      </c>
      <c r="F49" s="122">
        <v>258.23969741172607</v>
      </c>
      <c r="G49" s="122">
        <v>255.04701543468826</v>
      </c>
      <c r="H49" s="122">
        <v>269.60571482447557</v>
      </c>
      <c r="I49" s="122">
        <v>275.72610901185811</v>
      </c>
      <c r="J49" s="122">
        <v>261.85991112642529</v>
      </c>
      <c r="K49" s="122">
        <v>301.50713609908865</v>
      </c>
      <c r="L49" s="122">
        <v>301.902796518309</v>
      </c>
      <c r="M49" s="122">
        <v>234.36806967326649</v>
      </c>
      <c r="N49" s="122">
        <v>259.75020868829506</v>
      </c>
      <c r="O49" s="122">
        <v>268.94551977156021</v>
      </c>
      <c r="P49" s="122">
        <v>252.08865525839391</v>
      </c>
      <c r="Q49" s="122">
        <v>215.81715024490572</v>
      </c>
      <c r="R49" s="122">
        <v>175.05013253055836</v>
      </c>
      <c r="S49" s="122">
        <v>224.31366515175645</v>
      </c>
      <c r="T49" s="122">
        <v>232.53629680924718</v>
      </c>
      <c r="U49" s="122">
        <v>171.10507076948778</v>
      </c>
      <c r="V49" s="122">
        <v>173.87929258322913</v>
      </c>
      <c r="W49" s="122">
        <v>185.07415852926746</v>
      </c>
      <c r="DA49" s="130" t="s">
        <v>2623</v>
      </c>
    </row>
    <row r="50" spans="1:105" ht="12" customHeight="1" x14ac:dyDescent="0.25">
      <c r="A50" s="97" t="s">
        <v>138</v>
      </c>
      <c r="B50" s="98">
        <v>455.92232024591573</v>
      </c>
      <c r="C50" s="98">
        <v>460.63192467987307</v>
      </c>
      <c r="D50" s="98">
        <v>538.2441775988849</v>
      </c>
      <c r="E50" s="98">
        <v>519.52922366131156</v>
      </c>
      <c r="F50" s="98">
        <v>556.15751237141296</v>
      </c>
      <c r="G50" s="98">
        <v>548.43342663652447</v>
      </c>
      <c r="H50" s="98">
        <v>583.68446174903431</v>
      </c>
      <c r="I50" s="98">
        <v>581.18845453791675</v>
      </c>
      <c r="J50" s="98">
        <v>538.57095430973425</v>
      </c>
      <c r="K50" s="98">
        <v>603.53452043774234</v>
      </c>
      <c r="L50" s="98">
        <v>606.81966670083091</v>
      </c>
      <c r="M50" s="98">
        <v>489.19811598175585</v>
      </c>
      <c r="N50" s="98">
        <v>521.66648161225737</v>
      </c>
      <c r="O50" s="98">
        <v>524.03988421506438</v>
      </c>
      <c r="P50" s="98">
        <v>503.24493935582245</v>
      </c>
      <c r="Q50" s="98">
        <v>479.00433886015009</v>
      </c>
      <c r="R50" s="98">
        <v>422.40391075939067</v>
      </c>
      <c r="S50" s="98">
        <v>530.93207389953</v>
      </c>
      <c r="T50" s="98">
        <v>538.42889899313855</v>
      </c>
      <c r="U50" s="98">
        <v>405.98877807966466</v>
      </c>
      <c r="V50" s="98">
        <v>457.07643097860733</v>
      </c>
      <c r="W50" s="98">
        <v>458.86708207007234</v>
      </c>
      <c r="DA50" s="63" t="s">
        <v>2624</v>
      </c>
    </row>
    <row r="51" spans="1:105" ht="12" customHeight="1" x14ac:dyDescent="0.25">
      <c r="A51" s="97" t="s">
        <v>137</v>
      </c>
      <c r="B51" s="98">
        <v>137.85604578893282</v>
      </c>
      <c r="C51" s="98">
        <v>131.33760535385113</v>
      </c>
      <c r="D51" s="98">
        <v>161.86755353610783</v>
      </c>
      <c r="E51" s="98">
        <v>132.0177572755924</v>
      </c>
      <c r="F51" s="98">
        <v>159.44417961928932</v>
      </c>
      <c r="G51" s="98">
        <v>156.73149190989554</v>
      </c>
      <c r="H51" s="98">
        <v>167.88439141089347</v>
      </c>
      <c r="I51" s="98">
        <v>163.65743031201916</v>
      </c>
      <c r="J51" s="98">
        <v>154.19769855041756</v>
      </c>
      <c r="K51" s="98">
        <v>161.25714594110121</v>
      </c>
      <c r="L51" s="98">
        <v>164.47811244020744</v>
      </c>
      <c r="M51" s="98">
        <v>140.80810525493231</v>
      </c>
      <c r="N51" s="98">
        <v>147.84675223086481</v>
      </c>
      <c r="O51" s="98">
        <v>142.91310922202055</v>
      </c>
      <c r="P51" s="98">
        <v>143.30760083422933</v>
      </c>
      <c r="Q51" s="98">
        <v>150.79099675645156</v>
      </c>
      <c r="R51" s="98">
        <v>130.89292282659488</v>
      </c>
      <c r="S51" s="98">
        <v>152.25675227770233</v>
      </c>
      <c r="T51" s="98">
        <v>157.15821616226324</v>
      </c>
      <c r="U51" s="98">
        <v>123.89777824480706</v>
      </c>
      <c r="V51" s="98">
        <v>124.56646195303452</v>
      </c>
      <c r="W51" s="98">
        <v>142.83322143908791</v>
      </c>
      <c r="DA51" s="63" t="s">
        <v>2625</v>
      </c>
    </row>
    <row r="52" spans="1:105" ht="12" customHeight="1" x14ac:dyDescent="0.25">
      <c r="A52" s="100" t="s">
        <v>216</v>
      </c>
      <c r="B52" s="101">
        <v>137.85604578893282</v>
      </c>
      <c r="C52" s="101">
        <v>131.33760535385113</v>
      </c>
      <c r="D52" s="101">
        <v>161.86755353610783</v>
      </c>
      <c r="E52" s="101">
        <v>132.0177572755924</v>
      </c>
      <c r="F52" s="101">
        <v>159.44417961928932</v>
      </c>
      <c r="G52" s="101">
        <v>156.73149190989554</v>
      </c>
      <c r="H52" s="101">
        <v>167.88439141089347</v>
      </c>
      <c r="I52" s="101">
        <v>163.65743031201916</v>
      </c>
      <c r="J52" s="101">
        <v>154.19769855041756</v>
      </c>
      <c r="K52" s="101">
        <v>161.25714594110121</v>
      </c>
      <c r="L52" s="101">
        <v>164.47811244020744</v>
      </c>
      <c r="M52" s="101">
        <v>140.80810525493231</v>
      </c>
      <c r="N52" s="101">
        <v>147.84675223086481</v>
      </c>
      <c r="O52" s="101">
        <v>142.91310922202055</v>
      </c>
      <c r="P52" s="101">
        <v>143.30760083422933</v>
      </c>
      <c r="Q52" s="101">
        <v>150.79099675645156</v>
      </c>
      <c r="R52" s="101">
        <v>130.89292282659488</v>
      </c>
      <c r="S52" s="101">
        <v>152.25675227770233</v>
      </c>
      <c r="T52" s="101">
        <v>157.15821616226324</v>
      </c>
      <c r="U52" s="101">
        <v>123.89777824480706</v>
      </c>
      <c r="V52" s="101">
        <v>124.56646195303452</v>
      </c>
      <c r="W52" s="101">
        <v>142.83322143908791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89.299961287297805</v>
      </c>
      <c r="C58" s="122">
        <v>115.65604340182031</v>
      </c>
      <c r="D58" s="122">
        <v>108.0777434200462</v>
      </c>
      <c r="E58" s="122">
        <v>136.41295550953117</v>
      </c>
      <c r="F58" s="122">
        <v>132.29572945552809</v>
      </c>
      <c r="G58" s="122">
        <v>138.29532341675113</v>
      </c>
      <c r="H58" s="122">
        <v>142.66276862179836</v>
      </c>
      <c r="I58" s="122">
        <v>153.11373608135722</v>
      </c>
      <c r="J58" s="122">
        <v>152.56129299606823</v>
      </c>
      <c r="K58" s="122">
        <v>177.43795159083092</v>
      </c>
      <c r="L58" s="122">
        <v>163.81627336396875</v>
      </c>
      <c r="M58" s="122">
        <v>146.03318473275354</v>
      </c>
      <c r="N58" s="122">
        <v>135.08253175740762</v>
      </c>
      <c r="O58" s="122">
        <v>130.16264803219224</v>
      </c>
      <c r="P58" s="122">
        <v>117.29977182977609</v>
      </c>
      <c r="Q58" s="122">
        <v>116.47761521896392</v>
      </c>
      <c r="R58" s="122">
        <v>121.77489054115546</v>
      </c>
      <c r="S58" s="122">
        <v>115.39111717057882</v>
      </c>
      <c r="T58" s="122">
        <v>106.53335787988939</v>
      </c>
      <c r="U58" s="122">
        <v>111.38885261770999</v>
      </c>
      <c r="V58" s="122">
        <v>107.82963803032938</v>
      </c>
      <c r="W58" s="122">
        <v>110.76675498709857</v>
      </c>
      <c r="DA58" s="130" t="s">
        <v>2632</v>
      </c>
    </row>
    <row r="59" spans="1:105" ht="12" customHeight="1" x14ac:dyDescent="0.25">
      <c r="A59" s="97" t="s">
        <v>50</v>
      </c>
      <c r="B59" s="98">
        <v>315.32661542187412</v>
      </c>
      <c r="C59" s="98">
        <v>371.27956944186246</v>
      </c>
      <c r="D59" s="98">
        <v>324.34428831491914</v>
      </c>
      <c r="E59" s="98">
        <v>383.09800417349715</v>
      </c>
      <c r="F59" s="98">
        <v>358.11618881676105</v>
      </c>
      <c r="G59" s="98">
        <v>362.69913482325074</v>
      </c>
      <c r="H59" s="98">
        <v>356.41930868204122</v>
      </c>
      <c r="I59" s="98">
        <v>372.27785307140391</v>
      </c>
      <c r="J59" s="98">
        <v>365.29380996031756</v>
      </c>
      <c r="K59" s="98">
        <v>420.09097885584561</v>
      </c>
      <c r="L59" s="98">
        <v>378.55788889684112</v>
      </c>
      <c r="M59" s="98">
        <v>336.53428272414436</v>
      </c>
      <c r="N59" s="98">
        <v>319.67036138808282</v>
      </c>
      <c r="O59" s="98">
        <v>316.30593046994107</v>
      </c>
      <c r="P59" s="98">
        <v>291.12676724297569</v>
      </c>
      <c r="Q59" s="98">
        <v>294.86915988211166</v>
      </c>
      <c r="R59" s="98">
        <v>310.97197846758439</v>
      </c>
      <c r="S59" s="98">
        <v>304.77367129542188</v>
      </c>
      <c r="T59" s="98">
        <v>288.34353049007547</v>
      </c>
      <c r="U59" s="98">
        <v>301.77867869993463</v>
      </c>
      <c r="V59" s="98">
        <v>292.39324515361545</v>
      </c>
      <c r="W59" s="98">
        <v>304.30354225080612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2802.0658666052586</v>
      </c>
      <c r="C62" s="117">
        <f t="shared" si="21"/>
        <v>3210.4003181492935</v>
      </c>
      <c r="D62" s="117">
        <f t="shared" si="21"/>
        <v>3124.7577616755702</v>
      </c>
      <c r="E62" s="117">
        <f t="shared" si="21"/>
        <v>3552.227465895191</v>
      </c>
      <c r="F62" s="117">
        <f t="shared" si="21"/>
        <v>3460.6705009708967</v>
      </c>
      <c r="G62" s="117">
        <f t="shared" si="21"/>
        <v>3698.3277183624491</v>
      </c>
      <c r="H62" s="117">
        <f t="shared" si="21"/>
        <v>3423.5046930468061</v>
      </c>
      <c r="I62" s="117">
        <f t="shared" si="21"/>
        <v>3215.9796899253806</v>
      </c>
      <c r="J62" s="117">
        <f t="shared" si="21"/>
        <v>3359.7308687404461</v>
      </c>
      <c r="K62" s="117">
        <f t="shared" si="21"/>
        <v>3470.5523840112733</v>
      </c>
      <c r="L62" s="117">
        <f t="shared" si="21"/>
        <v>3670.1084219197437</v>
      </c>
      <c r="M62" s="117">
        <f t="shared" si="21"/>
        <v>3448.6582495703137</v>
      </c>
      <c r="N62" s="117">
        <f t="shared" si="21"/>
        <v>3333.773989507702</v>
      </c>
      <c r="O62" s="117">
        <f t="shared" si="21"/>
        <v>3268.249373323054</v>
      </c>
      <c r="P62" s="117">
        <f t="shared" si="21"/>
        <v>2950.7966194537926</v>
      </c>
      <c r="Q62" s="117">
        <f t="shared" si="21"/>
        <v>3078.8115089912167</v>
      </c>
      <c r="R62" s="117">
        <f t="shared" ref="R62:V62" si="22">R63+R66+R68+R77</f>
        <v>3171.5092733293363</v>
      </c>
      <c r="S62" s="117">
        <f t="shared" si="22"/>
        <v>3171.4946618607319</v>
      </c>
      <c r="T62" s="117">
        <f t="shared" si="22"/>
        <v>3004.0289491492044</v>
      </c>
      <c r="U62" s="117">
        <f t="shared" si="22"/>
        <v>2879.5954003994925</v>
      </c>
      <c r="V62" s="117">
        <f t="shared" si="22"/>
        <v>2989.7260814115316</v>
      </c>
      <c r="W62" s="117">
        <f t="shared" ref="W62" si="23">W63+W66+W68+W77</f>
        <v>3176.9055343724162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2264.776567966122</v>
      </c>
      <c r="C63" s="122">
        <f t="shared" si="24"/>
        <v>2616.3881383528737</v>
      </c>
      <c r="D63" s="122">
        <f t="shared" si="24"/>
        <v>2548.6137124635129</v>
      </c>
      <c r="E63" s="122">
        <f t="shared" si="24"/>
        <v>2934.9507449821363</v>
      </c>
      <c r="F63" s="122">
        <f t="shared" si="24"/>
        <v>2850.8602503937163</v>
      </c>
      <c r="G63" s="122">
        <f t="shared" si="24"/>
        <v>3057.2920455248991</v>
      </c>
      <c r="H63" s="122">
        <f t="shared" si="24"/>
        <v>2777.0913452190362</v>
      </c>
      <c r="I63" s="122">
        <f t="shared" si="24"/>
        <v>2564.7261699842393</v>
      </c>
      <c r="J63" s="122">
        <f t="shared" si="24"/>
        <v>2707.6175230468893</v>
      </c>
      <c r="K63" s="122">
        <f t="shared" si="24"/>
        <v>2798.2110824574179</v>
      </c>
      <c r="L63" s="122">
        <f t="shared" si="24"/>
        <v>2994.468630915781</v>
      </c>
      <c r="M63" s="122">
        <f t="shared" si="24"/>
        <v>2824.3671056705502</v>
      </c>
      <c r="N63" s="122">
        <f t="shared" si="24"/>
        <v>2725.8766785822741</v>
      </c>
      <c r="O63" s="122">
        <f t="shared" si="24"/>
        <v>2686.03850845643</v>
      </c>
      <c r="P63" s="122">
        <f t="shared" si="24"/>
        <v>2371.2080947279978</v>
      </c>
      <c r="Q63" s="122">
        <f t="shared" si="24"/>
        <v>2532.764168406135</v>
      </c>
      <c r="R63" s="122">
        <f t="shared" ref="R63:V63" si="25">SUM(R64:R65)</f>
        <v>2604.4478542538691</v>
      </c>
      <c r="S63" s="122">
        <f t="shared" si="25"/>
        <v>2584.6653189470298</v>
      </c>
      <c r="T63" s="122">
        <f t="shared" si="25"/>
        <v>2437.4984096427147</v>
      </c>
      <c r="U63" s="122">
        <f t="shared" si="25"/>
        <v>2344.765713404905</v>
      </c>
      <c r="V63" s="122">
        <f t="shared" si="25"/>
        <v>2448.8709268735447</v>
      </c>
      <c r="W63" s="122">
        <f t="shared" ref="W63" si="26">SUM(W64:W65)</f>
        <v>2611.3484745034825</v>
      </c>
      <c r="DA63" s="130" t="s">
        <v>2636</v>
      </c>
    </row>
    <row r="64" spans="1:105" ht="12" customHeight="1" x14ac:dyDescent="0.25">
      <c r="A64" s="97" t="s">
        <v>217</v>
      </c>
      <c r="B64" s="98">
        <v>2264.776567966122</v>
      </c>
      <c r="C64" s="98">
        <v>2616.3881383528737</v>
      </c>
      <c r="D64" s="98">
        <v>2548.6137124635129</v>
      </c>
      <c r="E64" s="98">
        <v>2934.9507449821363</v>
      </c>
      <c r="F64" s="98">
        <v>2850.8602503937163</v>
      </c>
      <c r="G64" s="98">
        <v>3057.2920455248991</v>
      </c>
      <c r="H64" s="98">
        <v>2777.0913452190362</v>
      </c>
      <c r="I64" s="98">
        <v>2564.7261699842393</v>
      </c>
      <c r="J64" s="98">
        <v>2707.6175230468893</v>
      </c>
      <c r="K64" s="98">
        <v>2798.2110824574179</v>
      </c>
      <c r="L64" s="98">
        <v>2994.468630915781</v>
      </c>
      <c r="M64" s="98">
        <v>2824.3671056705502</v>
      </c>
      <c r="N64" s="98">
        <v>2725.8766785822741</v>
      </c>
      <c r="O64" s="98">
        <v>2686.03850845643</v>
      </c>
      <c r="P64" s="98">
        <v>2371.2080947279978</v>
      </c>
      <c r="Q64" s="98">
        <v>2532.764168406135</v>
      </c>
      <c r="R64" s="98">
        <v>2604.4478542538691</v>
      </c>
      <c r="S64" s="98">
        <v>2584.6653189470298</v>
      </c>
      <c r="T64" s="98">
        <v>2437.4984096427147</v>
      </c>
      <c r="U64" s="98">
        <v>2344.765713404905</v>
      </c>
      <c r="V64" s="98">
        <v>2448.8709268735447</v>
      </c>
      <c r="W64" s="98">
        <v>2611.3484745034825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346.90889477523007</v>
      </c>
      <c r="C68" s="122">
        <v>347.99597288838095</v>
      </c>
      <c r="D68" s="122">
        <v>357.0597718230639</v>
      </c>
      <c r="E68" s="122">
        <v>344.44222259894997</v>
      </c>
      <c r="F68" s="122">
        <v>358.58059193498354</v>
      </c>
      <c r="G68" s="122">
        <v>377.4362755645393</v>
      </c>
      <c r="H68" s="122">
        <v>393.24309884069373</v>
      </c>
      <c r="I68" s="122">
        <v>376.395214062972</v>
      </c>
      <c r="J68" s="122">
        <v>397.05666709181105</v>
      </c>
      <c r="K68" s="122">
        <v>380.00702032283124</v>
      </c>
      <c r="L68" s="122">
        <v>384.05944112217617</v>
      </c>
      <c r="M68" s="122">
        <v>354.84212112897643</v>
      </c>
      <c r="N68" s="122">
        <v>349.18940053247582</v>
      </c>
      <c r="O68" s="122">
        <v>336.42959100001485</v>
      </c>
      <c r="P68" s="122">
        <v>339.33516641797434</v>
      </c>
      <c r="Q68" s="122">
        <v>317.24114034931426</v>
      </c>
      <c r="R68" s="122">
        <v>333.46752463869893</v>
      </c>
      <c r="S68" s="122">
        <v>339.7212446966451</v>
      </c>
      <c r="T68" s="122">
        <v>329.49980595548192</v>
      </c>
      <c r="U68" s="122">
        <v>322.46971332471298</v>
      </c>
      <c r="V68" s="122">
        <v>328.27805497122733</v>
      </c>
      <c r="W68" s="122">
        <v>341.84904479874444</v>
      </c>
      <c r="DA68" s="130" t="s">
        <v>2641</v>
      </c>
    </row>
    <row r="69" spans="1:105" ht="12" customHeight="1" x14ac:dyDescent="0.25">
      <c r="A69" s="97" t="s">
        <v>134</v>
      </c>
      <c r="B69" s="98">
        <v>362.64770342487537</v>
      </c>
      <c r="C69" s="98">
        <v>360.59590049801295</v>
      </c>
      <c r="D69" s="98">
        <v>371.08964063616781</v>
      </c>
      <c r="E69" s="98">
        <v>356.84040704327526</v>
      </c>
      <c r="F69" s="98">
        <v>375.24189644497642</v>
      </c>
      <c r="G69" s="98">
        <v>394.26473130925609</v>
      </c>
      <c r="H69" s="98">
        <v>409.99687801207318</v>
      </c>
      <c r="I69" s="98">
        <v>388.84655699675443</v>
      </c>
      <c r="J69" s="98">
        <v>411.62179772846321</v>
      </c>
      <c r="K69" s="98">
        <v>392.45801905482693</v>
      </c>
      <c r="L69" s="98">
        <v>395.59948620404862</v>
      </c>
      <c r="M69" s="98">
        <v>365.01905458387046</v>
      </c>
      <c r="N69" s="98">
        <v>359.10482443012057</v>
      </c>
      <c r="O69" s="98">
        <v>346.41885005789595</v>
      </c>
      <c r="P69" s="98">
        <v>348.96840137449129</v>
      </c>
      <c r="Q69" s="98">
        <v>326.73068863741389</v>
      </c>
      <c r="R69" s="98">
        <v>342.47931804278397</v>
      </c>
      <c r="S69" s="98">
        <v>350.03852462826848</v>
      </c>
      <c r="T69" s="98">
        <v>340.07873046527487</v>
      </c>
      <c r="U69" s="98">
        <v>333.23975127818977</v>
      </c>
      <c r="V69" s="98">
        <v>336.29783591898337</v>
      </c>
      <c r="W69" s="98">
        <v>351.39819753023323</v>
      </c>
      <c r="DA69" s="63" t="s">
        <v>2642</v>
      </c>
    </row>
    <row r="70" spans="1:105" ht="12" customHeight="1" x14ac:dyDescent="0.25">
      <c r="A70" s="97" t="s">
        <v>133</v>
      </c>
      <c r="B70" s="98">
        <v>109.66456711685177</v>
      </c>
      <c r="C70" s="98">
        <v>102.08223017702977</v>
      </c>
      <c r="D70" s="98">
        <v>110.83419522316692</v>
      </c>
      <c r="E70" s="98">
        <v>88.750141716891605</v>
      </c>
      <c r="F70" s="98">
        <v>105.68579619341098</v>
      </c>
      <c r="G70" s="98">
        <v>110.39141174094392</v>
      </c>
      <c r="H70" s="98">
        <v>115.46258087607995</v>
      </c>
      <c r="I70" s="98">
        <v>107.00155572193967</v>
      </c>
      <c r="J70" s="98">
        <v>114.84846458841859</v>
      </c>
      <c r="K70" s="98">
        <v>102.96006098195721</v>
      </c>
      <c r="L70" s="98">
        <v>105.20420796781035</v>
      </c>
      <c r="M70" s="98">
        <v>101.77646779075961</v>
      </c>
      <c r="N70" s="98">
        <v>100.02487187397708</v>
      </c>
      <c r="O70" s="98">
        <v>92.788679582259746</v>
      </c>
      <c r="P70" s="98">
        <v>96.123168993716703</v>
      </c>
      <c r="Q70" s="98">
        <v>97.211724899964409</v>
      </c>
      <c r="R70" s="98">
        <v>98.090695449366464</v>
      </c>
      <c r="S70" s="98">
        <v>97.268956799992296</v>
      </c>
      <c r="T70" s="98">
        <v>96.772362974850523</v>
      </c>
      <c r="U70" s="98">
        <v>96.380340721672738</v>
      </c>
      <c r="V70" s="98">
        <v>86.147273445678593</v>
      </c>
      <c r="W70" s="98">
        <v>102.87199468818876</v>
      </c>
      <c r="DA70" s="63" t="s">
        <v>2643</v>
      </c>
    </row>
    <row r="71" spans="1:105" ht="12" customHeight="1" x14ac:dyDescent="0.25">
      <c r="A71" s="100" t="s">
        <v>217</v>
      </c>
      <c r="B71" s="101">
        <v>109.66456711685177</v>
      </c>
      <c r="C71" s="101">
        <v>102.08223017702977</v>
      </c>
      <c r="D71" s="101">
        <v>110.83419522316692</v>
      </c>
      <c r="E71" s="101">
        <v>88.750141716891605</v>
      </c>
      <c r="F71" s="101">
        <v>105.68579619341098</v>
      </c>
      <c r="G71" s="101">
        <v>110.39141174094392</v>
      </c>
      <c r="H71" s="101">
        <v>115.46258087607995</v>
      </c>
      <c r="I71" s="101">
        <v>107.00155572193967</v>
      </c>
      <c r="J71" s="101">
        <v>114.84846458841859</v>
      </c>
      <c r="K71" s="101">
        <v>102.96006098195721</v>
      </c>
      <c r="L71" s="101">
        <v>105.20420796781035</v>
      </c>
      <c r="M71" s="101">
        <v>101.77646779075961</v>
      </c>
      <c r="N71" s="101">
        <v>100.02487187397708</v>
      </c>
      <c r="O71" s="101">
        <v>92.788679582259746</v>
      </c>
      <c r="P71" s="101">
        <v>96.123168993716703</v>
      </c>
      <c r="Q71" s="101">
        <v>97.211724899964409</v>
      </c>
      <c r="R71" s="101">
        <v>98.090695449366464</v>
      </c>
      <c r="S71" s="101">
        <v>97.268956799992296</v>
      </c>
      <c r="T71" s="101">
        <v>96.772362974850523</v>
      </c>
      <c r="U71" s="101">
        <v>96.380340721672738</v>
      </c>
      <c r="V71" s="101">
        <v>86.147273445678593</v>
      </c>
      <c r="W71" s="101">
        <v>102.87199468818876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190.38040386390637</v>
      </c>
      <c r="C77" s="122">
        <v>246.01620690803901</v>
      </c>
      <c r="D77" s="122">
        <v>219.08427738899348</v>
      </c>
      <c r="E77" s="122">
        <v>272.83449831410445</v>
      </c>
      <c r="F77" s="122">
        <v>251.22965864219682</v>
      </c>
      <c r="G77" s="122">
        <v>263.59939727301054</v>
      </c>
      <c r="H77" s="122">
        <v>253.17024898707626</v>
      </c>
      <c r="I77" s="122">
        <v>274.85830587816918</v>
      </c>
      <c r="J77" s="122">
        <v>255.0566786017458</v>
      </c>
      <c r="K77" s="122">
        <v>292.33428123102431</v>
      </c>
      <c r="L77" s="122">
        <v>291.58034988178684</v>
      </c>
      <c r="M77" s="122">
        <v>269.449022770787</v>
      </c>
      <c r="N77" s="122">
        <v>258.70791039295239</v>
      </c>
      <c r="O77" s="122">
        <v>245.78127386660898</v>
      </c>
      <c r="P77" s="122">
        <v>240.25335830782021</v>
      </c>
      <c r="Q77" s="122">
        <v>228.80620023576734</v>
      </c>
      <c r="R77" s="122">
        <v>233.59389443676849</v>
      </c>
      <c r="S77" s="122">
        <v>247.10809821705692</v>
      </c>
      <c r="T77" s="122">
        <v>237.03073355100796</v>
      </c>
      <c r="U77" s="122">
        <v>212.35997366987482</v>
      </c>
      <c r="V77" s="122">
        <v>212.57709956675939</v>
      </c>
      <c r="W77" s="122">
        <v>223.70801507018916</v>
      </c>
      <c r="DA77" s="130" t="s">
        <v>2650</v>
      </c>
    </row>
    <row r="78" spans="1:105" ht="12" customHeight="1" x14ac:dyDescent="0.25">
      <c r="A78" s="97" t="s">
        <v>192</v>
      </c>
      <c r="B78" s="98">
        <v>280.73627922757237</v>
      </c>
      <c r="C78" s="98">
        <v>335.69419977462911</v>
      </c>
      <c r="D78" s="98">
        <v>287.93788559997915</v>
      </c>
      <c r="E78" s="98">
        <v>345.71169290062426</v>
      </c>
      <c r="F78" s="98">
        <v>314.47471669488885</v>
      </c>
      <c r="G78" s="98">
        <v>329.99384498040098</v>
      </c>
      <c r="H78" s="98">
        <v>319.69849077665901</v>
      </c>
      <c r="I78" s="98">
        <v>342.36047932192923</v>
      </c>
      <c r="J78" s="98">
        <v>319.3240506046601</v>
      </c>
      <c r="K78" s="98">
        <v>346.01165192048569</v>
      </c>
      <c r="L78" s="98">
        <v>334.9330214060297</v>
      </c>
      <c r="M78" s="98">
        <v>302.6226362506842</v>
      </c>
      <c r="N78" s="98">
        <v>289.66104216791246</v>
      </c>
      <c r="O78" s="98">
        <v>275.35917237320666</v>
      </c>
      <c r="P78" s="98">
        <v>269.84071333433849</v>
      </c>
      <c r="Q78" s="98">
        <v>257.75765539605277</v>
      </c>
      <c r="R78" s="98">
        <v>263.84222621431798</v>
      </c>
      <c r="S78" s="98">
        <v>279.40460215867625</v>
      </c>
      <c r="T78" s="98">
        <v>272.42981493381012</v>
      </c>
      <c r="U78" s="98">
        <v>253.16509560101633</v>
      </c>
      <c r="V78" s="98">
        <v>260.39162551929189</v>
      </c>
      <c r="W78" s="98">
        <v>275.56837290322898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88.748528411121015</v>
      </c>
      <c r="C81" s="117">
        <f t="shared" si="28"/>
        <v>110.90266389231158</v>
      </c>
      <c r="D81" s="117">
        <f t="shared" si="28"/>
        <v>104.65496064459013</v>
      </c>
      <c r="E81" s="117">
        <f t="shared" si="28"/>
        <v>130.81691333100048</v>
      </c>
      <c r="F81" s="117">
        <f t="shared" si="28"/>
        <v>126.97390516636601</v>
      </c>
      <c r="G81" s="117">
        <f t="shared" si="28"/>
        <v>130.43934911282278</v>
      </c>
      <c r="H81" s="117">
        <f t="shared" si="28"/>
        <v>133.18450738734896</v>
      </c>
      <c r="I81" s="117">
        <f t="shared" si="28"/>
        <v>143.13063033636453</v>
      </c>
      <c r="J81" s="117">
        <f t="shared" si="28"/>
        <v>150.7027007728247</v>
      </c>
      <c r="K81" s="117">
        <f t="shared" si="28"/>
        <v>174.83172415763937</v>
      </c>
      <c r="L81" s="117">
        <f t="shared" si="28"/>
        <v>159.48581371238348</v>
      </c>
      <c r="M81" s="117">
        <f t="shared" si="28"/>
        <v>139.32623298623656</v>
      </c>
      <c r="N81" s="117">
        <f t="shared" si="28"/>
        <v>123.99367986538746</v>
      </c>
      <c r="O81" s="117">
        <f t="shared" si="28"/>
        <v>117.70099597893491</v>
      </c>
      <c r="P81" s="117">
        <f t="shared" si="28"/>
        <v>103.80250163770184</v>
      </c>
      <c r="Q81" s="117">
        <f t="shared" si="28"/>
        <v>103.4035486286964</v>
      </c>
      <c r="R81" s="117">
        <f t="shared" ref="R81:V81" si="29">R82+R85+R87+R100</f>
        <v>108.58323200047968</v>
      </c>
      <c r="S81" s="117">
        <f t="shared" si="29"/>
        <v>105.66372380219025</v>
      </c>
      <c r="T81" s="117">
        <f t="shared" si="29"/>
        <v>99.367152710087183</v>
      </c>
      <c r="U81" s="117">
        <f t="shared" si="29"/>
        <v>103.70061195546192</v>
      </c>
      <c r="V81" s="117">
        <f t="shared" si="29"/>
        <v>97.416991184549758</v>
      </c>
      <c r="W81" s="117">
        <f t="shared" ref="W81" si="30">W82+W85+W87+W100</f>
        <v>97.874012287385483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12.501707911787092</v>
      </c>
      <c r="C87" s="122">
        <v>13.428671851222164</v>
      </c>
      <c r="D87" s="122">
        <v>13.555918151186713</v>
      </c>
      <c r="E87" s="122">
        <v>15.075461535702264</v>
      </c>
      <c r="F87" s="122">
        <v>15.335548120633471</v>
      </c>
      <c r="G87" s="122">
        <v>15.323210687416786</v>
      </c>
      <c r="H87" s="122">
        <v>15.842890054216001</v>
      </c>
      <c r="I87" s="122">
        <v>15.475435824737769</v>
      </c>
      <c r="J87" s="122">
        <v>17.121706791570993</v>
      </c>
      <c r="K87" s="122">
        <v>18.179722073716093</v>
      </c>
      <c r="L87" s="122">
        <v>16.588545437040299</v>
      </c>
      <c r="M87" s="122">
        <v>14.345680052076112</v>
      </c>
      <c r="N87" s="122">
        <v>12.608110784968343</v>
      </c>
      <c r="O87" s="122">
        <v>11.837016460139809</v>
      </c>
      <c r="P87" s="122">
        <v>10.363471543830485</v>
      </c>
      <c r="Q87" s="122">
        <v>10.277084565729488</v>
      </c>
      <c r="R87" s="122">
        <v>10.763980852659873</v>
      </c>
      <c r="S87" s="122">
        <v>10.41931659484805</v>
      </c>
      <c r="T87" s="122">
        <v>9.7455445730035741</v>
      </c>
      <c r="U87" s="122">
        <v>10.096800634335908</v>
      </c>
      <c r="V87" s="122">
        <v>9.4566416085368736</v>
      </c>
      <c r="W87" s="122">
        <v>9.4727161987474382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372.21343406868834</v>
      </c>
      <c r="C92" s="101">
        <v>388.09673870412365</v>
      </c>
      <c r="D92" s="101">
        <v>377.31766319716968</v>
      </c>
      <c r="E92" s="101">
        <v>404.62893357268558</v>
      </c>
      <c r="F92" s="101">
        <v>407.6006197765214</v>
      </c>
      <c r="G92" s="101">
        <v>413.66037366194979</v>
      </c>
      <c r="H92" s="101">
        <v>425.25009903312639</v>
      </c>
      <c r="I92" s="101">
        <v>415.00896580196735</v>
      </c>
      <c r="J92" s="101">
        <v>462.4966244717836</v>
      </c>
      <c r="K92" s="101">
        <v>495.21344590315641</v>
      </c>
      <c r="L92" s="101">
        <v>460.6587855247621</v>
      </c>
      <c r="M92" s="101">
        <v>411.04545131500493</v>
      </c>
      <c r="N92" s="101">
        <v>400.22409037935449</v>
      </c>
      <c r="O92" s="101">
        <v>402.46672611029999</v>
      </c>
      <c r="P92" s="101">
        <v>372.24041957563446</v>
      </c>
      <c r="Q92" s="101">
        <v>372.200440200348</v>
      </c>
      <c r="R92" s="101">
        <v>386.61893670197571</v>
      </c>
      <c r="S92" s="101">
        <v>375.1977638387516</v>
      </c>
      <c r="T92" s="101">
        <v>353.78497014796653</v>
      </c>
      <c r="U92" s="101">
        <v>368.88712825255317</v>
      </c>
      <c r="V92" s="101">
        <v>356.239467522528</v>
      </c>
      <c r="W92" s="101">
        <v>370.14894817024935</v>
      </c>
      <c r="DA92" s="131" t="s">
        <v>2664</v>
      </c>
    </row>
    <row r="93" spans="1:105" ht="12" customHeight="1" x14ac:dyDescent="0.25">
      <c r="A93" s="107" t="s">
        <v>123</v>
      </c>
      <c r="B93" s="104">
        <v>112.54068946509402</v>
      </c>
      <c r="C93" s="104">
        <v>110.26930421195095</v>
      </c>
      <c r="D93" s="104">
        <v>114.21983985612489</v>
      </c>
      <c r="E93" s="104">
        <v>103.38064296548123</v>
      </c>
      <c r="F93" s="104">
        <v>118.16133086451789</v>
      </c>
      <c r="G93" s="104">
        <v>119.51025829548905</v>
      </c>
      <c r="H93" s="104">
        <v>123.83158554112292</v>
      </c>
      <c r="I93" s="104">
        <v>118.85689295698469</v>
      </c>
      <c r="J93" s="104">
        <v>133.8978323895783</v>
      </c>
      <c r="K93" s="104">
        <v>134.54284155904256</v>
      </c>
      <c r="L93" s="104">
        <v>126.60760224765298</v>
      </c>
      <c r="M93" s="104">
        <v>118.18806571655369</v>
      </c>
      <c r="N93" s="104">
        <v>114.24420183324786</v>
      </c>
      <c r="O93" s="104">
        <v>109.07146464094846</v>
      </c>
      <c r="P93" s="104">
        <v>106.186518978386</v>
      </c>
      <c r="Q93" s="104">
        <v>113.53459569573739</v>
      </c>
      <c r="R93" s="104">
        <v>112.91254582762228</v>
      </c>
      <c r="S93" s="104">
        <v>107.17242136414352</v>
      </c>
      <c r="T93" s="104">
        <v>104.09669294545033</v>
      </c>
      <c r="U93" s="104">
        <v>110.04268955650085</v>
      </c>
      <c r="V93" s="104">
        <v>93.120287623236607</v>
      </c>
      <c r="W93" s="104">
        <v>109.85904215230326</v>
      </c>
      <c r="DA93" s="132" t="s">
        <v>2665</v>
      </c>
    </row>
    <row r="94" spans="1:105" ht="12" customHeight="1" x14ac:dyDescent="0.25">
      <c r="A94" s="108" t="s">
        <v>50</v>
      </c>
      <c r="B94" s="98">
        <v>112.54068946509402</v>
      </c>
      <c r="C94" s="98">
        <v>110.26930421195095</v>
      </c>
      <c r="D94" s="98">
        <v>114.21983985612489</v>
      </c>
      <c r="E94" s="98">
        <v>103.38064296548123</v>
      </c>
      <c r="F94" s="98">
        <v>118.16133086451789</v>
      </c>
      <c r="G94" s="98">
        <v>119.51025829548905</v>
      </c>
      <c r="H94" s="98">
        <v>123.83158554112292</v>
      </c>
      <c r="I94" s="98">
        <v>118.85689295698469</v>
      </c>
      <c r="J94" s="98">
        <v>133.8978323895783</v>
      </c>
      <c r="K94" s="98">
        <v>134.54284155904256</v>
      </c>
      <c r="L94" s="98">
        <v>126.60760224765298</v>
      </c>
      <c r="M94" s="98">
        <v>118.18806571655369</v>
      </c>
      <c r="N94" s="98">
        <v>114.24420183324786</v>
      </c>
      <c r="O94" s="98">
        <v>109.07146464094846</v>
      </c>
      <c r="P94" s="98">
        <v>106.186518978386</v>
      </c>
      <c r="Q94" s="98">
        <v>113.53459569573739</v>
      </c>
      <c r="R94" s="98">
        <v>112.91254582762228</v>
      </c>
      <c r="S94" s="98">
        <v>107.17242136414352</v>
      </c>
      <c r="T94" s="98">
        <v>104.09669294545033</v>
      </c>
      <c r="U94" s="98">
        <v>110.04268955650085</v>
      </c>
      <c r="V94" s="98">
        <v>93.120287623236607</v>
      </c>
      <c r="W94" s="98">
        <v>109.85904215230326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76.246820499333921</v>
      </c>
      <c r="C100" s="122">
        <v>97.473992041089417</v>
      </c>
      <c r="D100" s="122">
        <v>91.099042493403417</v>
      </c>
      <c r="E100" s="122">
        <v>115.7414517952982</v>
      </c>
      <c r="F100" s="122">
        <v>111.63835704573253</v>
      </c>
      <c r="G100" s="122">
        <v>115.11613842540601</v>
      </c>
      <c r="H100" s="122">
        <v>117.34161733313296</v>
      </c>
      <c r="I100" s="122">
        <v>127.65519451162676</v>
      </c>
      <c r="J100" s="122">
        <v>133.5809939812537</v>
      </c>
      <c r="K100" s="122">
        <v>156.65200208392326</v>
      </c>
      <c r="L100" s="122">
        <v>142.89726827534318</v>
      </c>
      <c r="M100" s="122">
        <v>124.98055293416046</v>
      </c>
      <c r="N100" s="122">
        <v>111.38556908041912</v>
      </c>
      <c r="O100" s="122">
        <v>105.86397951879511</v>
      </c>
      <c r="P100" s="122">
        <v>93.439030093871352</v>
      </c>
      <c r="Q100" s="122">
        <v>93.126464062966903</v>
      </c>
      <c r="R100" s="122">
        <v>97.819251147819813</v>
      </c>
      <c r="S100" s="122">
        <v>95.244407207342192</v>
      </c>
      <c r="T100" s="122">
        <v>89.621608137083612</v>
      </c>
      <c r="U100" s="122">
        <v>93.603811321126017</v>
      </c>
      <c r="V100" s="122">
        <v>87.960349576012888</v>
      </c>
      <c r="W100" s="122">
        <v>88.401296088638048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315.32661542187418</v>
      </c>
      <c r="C102" s="98">
        <v>371.3228320960971</v>
      </c>
      <c r="D102" s="98">
        <v>324.3416266310644</v>
      </c>
      <c r="E102" s="98">
        <v>382.96856661081711</v>
      </c>
      <c r="F102" s="98">
        <v>357.93299480344859</v>
      </c>
      <c r="G102" s="98">
        <v>362.41013858574786</v>
      </c>
      <c r="H102" s="98">
        <v>356.17076536277398</v>
      </c>
      <c r="I102" s="98">
        <v>371.97623428803445</v>
      </c>
      <c r="J102" s="98">
        <v>364.89023323087719</v>
      </c>
      <c r="K102" s="98">
        <v>419.7053978945234</v>
      </c>
      <c r="L102" s="98">
        <v>378.36060280687946</v>
      </c>
      <c r="M102" s="98">
        <v>336.47029255833212</v>
      </c>
      <c r="N102" s="98">
        <v>319.6919074531105</v>
      </c>
      <c r="O102" s="98">
        <v>316.38798688111154</v>
      </c>
      <c r="P102" s="98">
        <v>291.146497279708</v>
      </c>
      <c r="Q102" s="98">
        <v>294.86049102356367</v>
      </c>
      <c r="R102" s="98">
        <v>310.97222972657227</v>
      </c>
      <c r="S102" s="98">
        <v>304.79887684571258</v>
      </c>
      <c r="T102" s="98">
        <v>288.31547908268027</v>
      </c>
      <c r="U102" s="98">
        <v>301.49540483378394</v>
      </c>
      <c r="V102" s="98">
        <v>291.85826814590939</v>
      </c>
      <c r="W102" s="98">
        <v>303.35312610169098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89.299792048725408</v>
      </c>
      <c r="C124" s="117">
        <f t="shared" si="42"/>
        <v>113.19625802119673</v>
      </c>
      <c r="D124" s="117">
        <f t="shared" si="42"/>
        <v>104.83743578355487</v>
      </c>
      <c r="E124" s="117">
        <f t="shared" si="42"/>
        <v>133.93060353755342</v>
      </c>
      <c r="F124" s="117">
        <f t="shared" si="42"/>
        <v>130.26692175643012</v>
      </c>
      <c r="G124" s="117">
        <f t="shared" si="42"/>
        <v>135.3244352335345</v>
      </c>
      <c r="H124" s="117">
        <f t="shared" si="42"/>
        <v>139.19445215679613</v>
      </c>
      <c r="I124" s="117">
        <f t="shared" si="42"/>
        <v>151.52590881624582</v>
      </c>
      <c r="J124" s="117">
        <f t="shared" si="42"/>
        <v>157.29502396957713</v>
      </c>
      <c r="K124" s="117">
        <f t="shared" si="42"/>
        <v>185.83371665022898</v>
      </c>
      <c r="L124" s="117">
        <f t="shared" si="42"/>
        <v>171.11089668736935</v>
      </c>
      <c r="M124" s="117">
        <f t="shared" si="42"/>
        <v>152.04737040513785</v>
      </c>
      <c r="N124" s="117">
        <f t="shared" si="42"/>
        <v>138.34752694476271</v>
      </c>
      <c r="O124" s="117">
        <f t="shared" si="42"/>
        <v>131.95575899159442</v>
      </c>
      <c r="P124" s="117">
        <f t="shared" si="42"/>
        <v>117.07335613296711</v>
      </c>
      <c r="Q124" s="117">
        <f t="shared" si="42"/>
        <v>114.65576199659425</v>
      </c>
      <c r="R124" s="117">
        <f t="shared" ref="R124:V124" si="43">R125+R128+R130+R139</f>
        <v>118.40295257573693</v>
      </c>
      <c r="S124" s="117">
        <f t="shared" si="43"/>
        <v>112.76450137575297</v>
      </c>
      <c r="T124" s="117">
        <f t="shared" si="43"/>
        <v>104.65525207380259</v>
      </c>
      <c r="U124" s="117">
        <f t="shared" si="43"/>
        <v>108.34222415843811</v>
      </c>
      <c r="V124" s="117">
        <f t="shared" si="43"/>
        <v>102.17391799668722</v>
      </c>
      <c r="W124" s="117">
        <f t="shared" ref="W124" si="44">W125+W128+W130+W139</f>
        <v>103.23602557660459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89.299792048725408</v>
      </c>
      <c r="C139" s="122">
        <v>113.19625802119673</v>
      </c>
      <c r="D139" s="122">
        <v>104.83743578355487</v>
      </c>
      <c r="E139" s="122">
        <v>133.93060353755342</v>
      </c>
      <c r="F139" s="122">
        <v>130.26692175643012</v>
      </c>
      <c r="G139" s="122">
        <v>135.3244352335345</v>
      </c>
      <c r="H139" s="122">
        <v>139.19445215679613</v>
      </c>
      <c r="I139" s="122">
        <v>151.52590881624582</v>
      </c>
      <c r="J139" s="122">
        <v>157.29502396957713</v>
      </c>
      <c r="K139" s="122">
        <v>185.83371665022898</v>
      </c>
      <c r="L139" s="122">
        <v>171.11089668736935</v>
      </c>
      <c r="M139" s="122">
        <v>152.04737040513785</v>
      </c>
      <c r="N139" s="122">
        <v>138.34752694476271</v>
      </c>
      <c r="O139" s="122">
        <v>131.95575899159442</v>
      </c>
      <c r="P139" s="122">
        <v>117.07335613296711</v>
      </c>
      <c r="Q139" s="122">
        <v>114.65576199659425</v>
      </c>
      <c r="R139" s="122">
        <v>118.40295257573693</v>
      </c>
      <c r="S139" s="122">
        <v>112.76450137575297</v>
      </c>
      <c r="T139" s="122">
        <v>104.65525207380259</v>
      </c>
      <c r="U139" s="122">
        <v>108.34222415843811</v>
      </c>
      <c r="V139" s="122">
        <v>102.17391799668722</v>
      </c>
      <c r="W139" s="122">
        <v>103.23602557660459</v>
      </c>
      <c r="DA139" s="130" t="s">
        <v>2709</v>
      </c>
    </row>
    <row r="140" spans="1:105" ht="12" customHeight="1" x14ac:dyDescent="0.25">
      <c r="A140" s="97" t="s">
        <v>50</v>
      </c>
      <c r="B140" s="98">
        <v>315.32661542187418</v>
      </c>
      <c r="C140" s="98">
        <v>371.48576851409359</v>
      </c>
      <c r="D140" s="98">
        <v>324.61585910688979</v>
      </c>
      <c r="E140" s="98">
        <v>383.25624460915969</v>
      </c>
      <c r="F140" s="98">
        <v>358.15389142364864</v>
      </c>
      <c r="G140" s="98">
        <v>362.57112581745508</v>
      </c>
      <c r="H140" s="98">
        <v>356.22043450275237</v>
      </c>
      <c r="I140" s="98">
        <v>371.99554679231176</v>
      </c>
      <c r="J140" s="98">
        <v>364.92942066866414</v>
      </c>
      <c r="K140" s="98">
        <v>419.77197371591984</v>
      </c>
      <c r="L140" s="98">
        <v>378.43703331969084</v>
      </c>
      <c r="M140" s="98">
        <v>336.51914250524698</v>
      </c>
      <c r="N140" s="98">
        <v>319.72117788169527</v>
      </c>
      <c r="O140" s="98">
        <v>316.39690091091137</v>
      </c>
      <c r="P140" s="98">
        <v>291.16650554749845</v>
      </c>
      <c r="Q140" s="98">
        <v>294.88124223238935</v>
      </c>
      <c r="R140" s="98">
        <v>310.97228113532287</v>
      </c>
      <c r="S140" s="98">
        <v>304.78108703787416</v>
      </c>
      <c r="T140" s="98">
        <v>288.2288018797496</v>
      </c>
      <c r="U140" s="98">
        <v>301.31841471383092</v>
      </c>
      <c r="V140" s="98">
        <v>291.6688838286891</v>
      </c>
      <c r="W140" s="98">
        <v>303.21338280902069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103.97500566889377</v>
      </c>
      <c r="C143" s="117">
        <f t="shared" si="49"/>
        <v>146.6533963725403</v>
      </c>
      <c r="D143" s="117">
        <f t="shared" si="49"/>
        <v>141.18206797895203</v>
      </c>
      <c r="E143" s="117">
        <f t="shared" si="49"/>
        <v>176.79149525273021</v>
      </c>
      <c r="F143" s="117">
        <f t="shared" si="49"/>
        <v>163.05668206977194</v>
      </c>
      <c r="G143" s="117">
        <f t="shared" si="49"/>
        <v>159.14495534968208</v>
      </c>
      <c r="H143" s="117">
        <f t="shared" si="49"/>
        <v>157.53829962534451</v>
      </c>
      <c r="I143" s="117">
        <f t="shared" si="49"/>
        <v>171.90247914994552</v>
      </c>
      <c r="J143" s="117">
        <f t="shared" si="49"/>
        <v>187.14724487381005</v>
      </c>
      <c r="K143" s="117">
        <f t="shared" si="49"/>
        <v>219.7389593364399</v>
      </c>
      <c r="L143" s="117">
        <f t="shared" si="49"/>
        <v>200.96071015160229</v>
      </c>
      <c r="M143" s="117">
        <f t="shared" si="49"/>
        <v>177.68661271962577</v>
      </c>
      <c r="N143" s="117">
        <f t="shared" si="49"/>
        <v>161.52815916243881</v>
      </c>
      <c r="O143" s="117">
        <f t="shared" si="49"/>
        <v>153.88073001117385</v>
      </c>
      <c r="P143" s="117">
        <f t="shared" si="49"/>
        <v>133.74101968344968</v>
      </c>
      <c r="Q143" s="117">
        <f t="shared" si="49"/>
        <v>129.79412382229683</v>
      </c>
      <c r="R143" s="117">
        <f t="shared" ref="R143:V143" si="50">R144+R146+R148+R157</f>
        <v>133.25386803972816</v>
      </c>
      <c r="S143" s="117">
        <f t="shared" si="50"/>
        <v>126.78623186751379</v>
      </c>
      <c r="T143" s="117">
        <f t="shared" si="50"/>
        <v>118.18096209241004</v>
      </c>
      <c r="U143" s="117">
        <f t="shared" si="50"/>
        <v>123.19033795653449</v>
      </c>
      <c r="V143" s="117">
        <f t="shared" si="50"/>
        <v>117.18684657460815</v>
      </c>
      <c r="W143" s="117">
        <f t="shared" ref="W143" si="51">W144+W146+W148+W157</f>
        <v>117.58790298455665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14.708498906190885</v>
      </c>
      <c r="C148" s="122">
        <v>16.394578580780824</v>
      </c>
      <c r="D148" s="122">
        <v>16.99987211836395</v>
      </c>
      <c r="E148" s="122">
        <v>19.065087870804021</v>
      </c>
      <c r="F148" s="122">
        <v>18.815789735062602</v>
      </c>
      <c r="G148" s="122">
        <v>18.150010015116045</v>
      </c>
      <c r="H148" s="122">
        <v>18.565715527603736</v>
      </c>
      <c r="I148" s="122">
        <v>18.390678279963282</v>
      </c>
      <c r="J148" s="122">
        <v>20.641448915934276</v>
      </c>
      <c r="K148" s="122">
        <v>22.456915460803554</v>
      </c>
      <c r="L148" s="122">
        <v>20.830579002785509</v>
      </c>
      <c r="M148" s="122">
        <v>18.331387115870591</v>
      </c>
      <c r="N148" s="122">
        <v>16.573101722167003</v>
      </c>
      <c r="O148" s="122">
        <v>15.706992781373401</v>
      </c>
      <c r="P148" s="122">
        <v>13.386122493218826</v>
      </c>
      <c r="Q148" s="122">
        <v>12.845425655641245</v>
      </c>
      <c r="R148" s="122">
        <v>13.124739504620388</v>
      </c>
      <c r="S148" s="122">
        <v>12.330727126829697</v>
      </c>
      <c r="T148" s="122">
        <v>11.414233276519884</v>
      </c>
      <c r="U148" s="122">
        <v>11.875660239392237</v>
      </c>
      <c r="V148" s="122">
        <v>11.220581825376291</v>
      </c>
      <c r="W148" s="122">
        <v>11.059857576291634</v>
      </c>
      <c r="DA148" s="130" t="s">
        <v>2717</v>
      </c>
    </row>
    <row r="149" spans="1:105" ht="12" customHeight="1" x14ac:dyDescent="0.25">
      <c r="A149" s="97" t="s">
        <v>124</v>
      </c>
      <c r="B149" s="98">
        <v>372.21343406868846</v>
      </c>
      <c r="C149" s="98">
        <v>384.95731629102664</v>
      </c>
      <c r="D149" s="98">
        <v>372.8787739646408</v>
      </c>
      <c r="E149" s="98">
        <v>399.56078458646442</v>
      </c>
      <c r="F149" s="98">
        <v>402.93703567256313</v>
      </c>
      <c r="G149" s="98">
        <v>410.08825999322312</v>
      </c>
      <c r="H149" s="98">
        <v>423.34988546138629</v>
      </c>
      <c r="I149" s="98">
        <v>413.3664819532932</v>
      </c>
      <c r="J149" s="98">
        <v>460.3754882353893</v>
      </c>
      <c r="K149" s="98">
        <v>493.49608820730373</v>
      </c>
      <c r="L149" s="98">
        <v>460.05853919119983</v>
      </c>
      <c r="M149" s="98">
        <v>411.92061831153086</v>
      </c>
      <c r="N149" s="98">
        <v>402.32496099159846</v>
      </c>
      <c r="O149" s="98">
        <v>406.39423049068063</v>
      </c>
      <c r="P149" s="98">
        <v>375.63796824654304</v>
      </c>
      <c r="Q149" s="98">
        <v>373.96918478754958</v>
      </c>
      <c r="R149" s="98">
        <v>385.30841716796203</v>
      </c>
      <c r="S149" s="98">
        <v>373.61904951092583</v>
      </c>
      <c r="T149" s="98">
        <v>354.126833612685</v>
      </c>
      <c r="U149" s="98">
        <v>371.81214592825279</v>
      </c>
      <c r="V149" s="98">
        <v>360.55694911763874</v>
      </c>
      <c r="W149" s="98">
        <v>374.08910615152979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89.266506762702889</v>
      </c>
      <c r="C157" s="122">
        <v>130.25881779175947</v>
      </c>
      <c r="D157" s="122">
        <v>124.1821958605881</v>
      </c>
      <c r="E157" s="122">
        <v>157.72640738192621</v>
      </c>
      <c r="F157" s="122">
        <v>144.24089233470934</v>
      </c>
      <c r="G157" s="122">
        <v>140.99494533456604</v>
      </c>
      <c r="H157" s="122">
        <v>138.97258409774076</v>
      </c>
      <c r="I157" s="122">
        <v>153.51180086998224</v>
      </c>
      <c r="J157" s="122">
        <v>166.50579595787576</v>
      </c>
      <c r="K157" s="122">
        <v>197.28204387563636</v>
      </c>
      <c r="L157" s="122">
        <v>180.13013114881679</v>
      </c>
      <c r="M157" s="122">
        <v>159.35522560375517</v>
      </c>
      <c r="N157" s="122">
        <v>144.95505744027182</v>
      </c>
      <c r="O157" s="122">
        <v>138.17373722980045</v>
      </c>
      <c r="P157" s="122">
        <v>120.35489719023086</v>
      </c>
      <c r="Q157" s="122">
        <v>116.94869816665557</v>
      </c>
      <c r="R157" s="122">
        <v>120.12912853510778</v>
      </c>
      <c r="S157" s="122">
        <v>114.45550474068409</v>
      </c>
      <c r="T157" s="122">
        <v>106.76672881589016</v>
      </c>
      <c r="U157" s="122">
        <v>111.31467771714226</v>
      </c>
      <c r="V157" s="122">
        <v>105.96626474923187</v>
      </c>
      <c r="W157" s="122">
        <v>106.52804540826502</v>
      </c>
      <c r="DA157" s="130" t="s">
        <v>2726</v>
      </c>
    </row>
    <row r="158" spans="1:105" ht="12" customHeight="1" x14ac:dyDescent="0.25">
      <c r="A158" s="97" t="s">
        <v>50</v>
      </c>
      <c r="B158" s="98">
        <v>315.32661542187418</v>
      </c>
      <c r="C158" s="98">
        <v>370.21884665674651</v>
      </c>
      <c r="D158" s="98">
        <v>323.15285747674113</v>
      </c>
      <c r="E158" s="98">
        <v>381.62962023797553</v>
      </c>
      <c r="F158" s="98">
        <v>356.88232209143291</v>
      </c>
      <c r="G158" s="98">
        <v>361.68737794779798</v>
      </c>
      <c r="H158" s="98">
        <v>355.87790668348362</v>
      </c>
      <c r="I158" s="98">
        <v>371.75312054942259</v>
      </c>
      <c r="J158" s="98">
        <v>364.64400304145977</v>
      </c>
      <c r="K158" s="98">
        <v>419.50902926070569</v>
      </c>
      <c r="L158" s="98">
        <v>378.29000403887306</v>
      </c>
      <c r="M158" s="98">
        <v>336.49179994095874</v>
      </c>
      <c r="N158" s="98">
        <v>319.76030648678835</v>
      </c>
      <c r="O158" s="98">
        <v>316.4890605554877</v>
      </c>
      <c r="P158" s="98">
        <v>291.21303959393782</v>
      </c>
      <c r="Q158" s="98">
        <v>294.89268169802716</v>
      </c>
      <c r="R158" s="98">
        <v>310.9551432947456</v>
      </c>
      <c r="S158" s="98">
        <v>304.82380698018829</v>
      </c>
      <c r="T158" s="98">
        <v>288.48196834699269</v>
      </c>
      <c r="U158" s="98">
        <v>301.90495824761058</v>
      </c>
      <c r="V158" s="98">
        <v>292.4168221502988</v>
      </c>
      <c r="W158" s="98">
        <v>303.86511311893031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104.04078968837827</v>
      </c>
      <c r="C161" s="117">
        <f t="shared" si="54"/>
        <v>131.5192024603675</v>
      </c>
      <c r="D161" s="117">
        <f t="shared" si="54"/>
        <v>124.27422757992092</v>
      </c>
      <c r="E161" s="117">
        <f t="shared" si="54"/>
        <v>155.09694186981631</v>
      </c>
      <c r="F161" s="117">
        <f t="shared" si="54"/>
        <v>151.07352082655677</v>
      </c>
      <c r="G161" s="117">
        <f t="shared" si="54"/>
        <v>155.43447947099475</v>
      </c>
      <c r="H161" s="117">
        <f t="shared" si="54"/>
        <v>158.8660392251372</v>
      </c>
      <c r="I161" s="117">
        <f t="shared" si="54"/>
        <v>170.62817278402306</v>
      </c>
      <c r="J161" s="117">
        <f t="shared" si="54"/>
        <v>179.30081847405719</v>
      </c>
      <c r="K161" s="117">
        <f t="shared" si="54"/>
        <v>209.55026187130503</v>
      </c>
      <c r="L161" s="117">
        <f t="shared" si="54"/>
        <v>192.77407340057272</v>
      </c>
      <c r="M161" s="117">
        <f t="shared" si="54"/>
        <v>173.91114080715778</v>
      </c>
      <c r="N161" s="117">
        <f t="shared" si="54"/>
        <v>166.63689353830162</v>
      </c>
      <c r="O161" s="117">
        <f t="shared" si="54"/>
        <v>167.06007775101617</v>
      </c>
      <c r="P161" s="117">
        <f t="shared" si="54"/>
        <v>151.48759325854039</v>
      </c>
      <c r="Q161" s="117">
        <f t="shared" si="54"/>
        <v>149.91005642191382</v>
      </c>
      <c r="R161" s="117">
        <f t="shared" ref="R161:V161" si="55">R162+R164+R166+R175</f>
        <v>147.58102544238253</v>
      </c>
      <c r="S161" s="117">
        <f t="shared" si="55"/>
        <v>132.23725205560217</v>
      </c>
      <c r="T161" s="117">
        <f t="shared" si="55"/>
        <v>114.51317983165806</v>
      </c>
      <c r="U161" s="117">
        <f t="shared" si="55"/>
        <v>116.05875861869789</v>
      </c>
      <c r="V161" s="117">
        <f t="shared" si="55"/>
        <v>103.05607933450949</v>
      </c>
      <c r="W161" s="117">
        <f t="shared" ref="W161" si="56">W162+W164+W166+W175</f>
        <v>102.96095064983062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14.740328594367014</v>
      </c>
      <c r="C166" s="122">
        <v>15.859225479691387</v>
      </c>
      <c r="D166" s="122">
        <v>16.045817632052373</v>
      </c>
      <c r="E166" s="122">
        <v>17.904176546176789</v>
      </c>
      <c r="F166" s="122">
        <v>18.234350689625249</v>
      </c>
      <c r="G166" s="122">
        <v>18.293692501372185</v>
      </c>
      <c r="H166" s="122">
        <v>18.95471869228853</v>
      </c>
      <c r="I166" s="122">
        <v>18.667011337449505</v>
      </c>
      <c r="J166" s="122">
        <v>20.789951325713727</v>
      </c>
      <c r="K166" s="122">
        <v>22.373681646586338</v>
      </c>
      <c r="L166" s="122">
        <v>20.603436092399907</v>
      </c>
      <c r="M166" s="122">
        <v>18.355732557768714</v>
      </c>
      <c r="N166" s="122">
        <v>17.576365468004248</v>
      </c>
      <c r="O166" s="122">
        <v>17.41182728516775</v>
      </c>
      <c r="P166" s="122">
        <v>15.819379868796538</v>
      </c>
      <c r="Q166" s="122">
        <v>15.672708518782802</v>
      </c>
      <c r="R166" s="122">
        <v>16.118297968102912</v>
      </c>
      <c r="S166" s="122">
        <v>13.837714244024433</v>
      </c>
      <c r="T166" s="122">
        <v>11.138686352118922</v>
      </c>
      <c r="U166" s="122">
        <v>10.721514786249269</v>
      </c>
      <c r="V166" s="122">
        <v>9.2196518613252252</v>
      </c>
      <c r="W166" s="122">
        <v>9.0685130269426413</v>
      </c>
      <c r="DA166" s="130" t="s">
        <v>2734</v>
      </c>
    </row>
    <row r="167" spans="1:105" ht="12" customHeight="1" x14ac:dyDescent="0.25">
      <c r="A167" s="97" t="s">
        <v>124</v>
      </c>
      <c r="B167" s="98">
        <v>372.2134340686884</v>
      </c>
      <c r="C167" s="98">
        <v>388.08014463605861</v>
      </c>
      <c r="D167" s="98">
        <v>377.3666990092317</v>
      </c>
      <c r="E167" s="98">
        <v>404.92385260567602</v>
      </c>
      <c r="F167" s="98">
        <v>407.73865905305985</v>
      </c>
      <c r="G167" s="98">
        <v>413.90126344785432</v>
      </c>
      <c r="H167" s="98">
        <v>425.50666244033471</v>
      </c>
      <c r="I167" s="98">
        <v>415.2493946591473</v>
      </c>
      <c r="J167" s="98">
        <v>462.77022162813279</v>
      </c>
      <c r="K167" s="98">
        <v>495.89815223625965</v>
      </c>
      <c r="L167" s="98">
        <v>462.05990550538115</v>
      </c>
      <c r="M167" s="98">
        <v>414.22082324744594</v>
      </c>
      <c r="N167" s="98">
        <v>404.89310918429231</v>
      </c>
      <c r="O167" s="98">
        <v>410.79014743155028</v>
      </c>
      <c r="P167" s="98">
        <v>384.39038616257562</v>
      </c>
      <c r="Q167" s="98">
        <v>391.22814399707664</v>
      </c>
      <c r="R167" s="98">
        <v>406.04145567300401</v>
      </c>
      <c r="S167" s="98">
        <v>389.59455467039703</v>
      </c>
      <c r="T167" s="98">
        <v>352.448759318442</v>
      </c>
      <c r="U167" s="98">
        <v>363.37116563439622</v>
      </c>
      <c r="V167" s="98">
        <v>347.38449991570894</v>
      </c>
      <c r="W167" s="98">
        <v>360.12946314734756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89.300461094011254</v>
      </c>
      <c r="C175" s="122">
        <v>115.65997698067612</v>
      </c>
      <c r="D175" s="122">
        <v>108.22840994786854</v>
      </c>
      <c r="E175" s="122">
        <v>137.19276532363952</v>
      </c>
      <c r="F175" s="122">
        <v>132.83917013693153</v>
      </c>
      <c r="G175" s="122">
        <v>137.14078696962255</v>
      </c>
      <c r="H175" s="122">
        <v>139.91132053284866</v>
      </c>
      <c r="I175" s="122">
        <v>151.96116144657356</v>
      </c>
      <c r="J175" s="122">
        <v>158.51086714834346</v>
      </c>
      <c r="K175" s="122">
        <v>187.17658022471869</v>
      </c>
      <c r="L175" s="122">
        <v>172.17063730817281</v>
      </c>
      <c r="M175" s="122">
        <v>155.55540824938907</v>
      </c>
      <c r="N175" s="122">
        <v>149.06052807029738</v>
      </c>
      <c r="O175" s="122">
        <v>149.64825046584841</v>
      </c>
      <c r="P175" s="122">
        <v>135.66821338974384</v>
      </c>
      <c r="Q175" s="122">
        <v>134.23734790313102</v>
      </c>
      <c r="R175" s="122">
        <v>131.4627274742796</v>
      </c>
      <c r="S175" s="122">
        <v>118.39953781157773</v>
      </c>
      <c r="T175" s="122">
        <v>103.37449347953914</v>
      </c>
      <c r="U175" s="122">
        <v>105.33724383244862</v>
      </c>
      <c r="V175" s="122">
        <v>93.836427473184273</v>
      </c>
      <c r="W175" s="122">
        <v>93.892437622887982</v>
      </c>
      <c r="DA175" s="130" t="s">
        <v>2743</v>
      </c>
    </row>
    <row r="176" spans="1:105" ht="12" customHeight="1" x14ac:dyDescent="0.25">
      <c r="A176" s="97" t="s">
        <v>50</v>
      </c>
      <c r="B176" s="98">
        <v>315.32661542187418</v>
      </c>
      <c r="C176" s="98">
        <v>371.27960827449573</v>
      </c>
      <c r="D176" s="98">
        <v>324.32918931084339</v>
      </c>
      <c r="E176" s="98">
        <v>383.02918039554572</v>
      </c>
      <c r="F176" s="98">
        <v>357.94869198704498</v>
      </c>
      <c r="G176" s="98">
        <v>362.44804140004891</v>
      </c>
      <c r="H176" s="98">
        <v>356.20147434178313</v>
      </c>
      <c r="I176" s="98">
        <v>372.00565031819815</v>
      </c>
      <c r="J176" s="98">
        <v>364.91583818964494</v>
      </c>
      <c r="K176" s="98">
        <v>419.74723476823738</v>
      </c>
      <c r="L176" s="98">
        <v>378.44817718251142</v>
      </c>
      <c r="M176" s="98">
        <v>336.63258594361719</v>
      </c>
      <c r="N176" s="98">
        <v>319.86925324737911</v>
      </c>
      <c r="O176" s="98">
        <v>316.58476993344465</v>
      </c>
      <c r="P176" s="98">
        <v>291.33408604123218</v>
      </c>
      <c r="Q176" s="98">
        <v>295.04057448319969</v>
      </c>
      <c r="R176" s="98">
        <v>311.07050265022821</v>
      </c>
      <c r="S176" s="98">
        <v>304.80745519738673</v>
      </c>
      <c r="T176" s="98">
        <v>287.74823205454368</v>
      </c>
      <c r="U176" s="98">
        <v>300.65085015101721</v>
      </c>
      <c r="V176" s="98">
        <v>290.44210959004278</v>
      </c>
      <c r="W176" s="98">
        <v>301.61740480560582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205.37268318876289</v>
      </c>
      <c r="C3" s="118">
        <f t="shared" si="0"/>
        <v>128.47560691454987</v>
      </c>
      <c r="D3" s="118">
        <f t="shared" si="0"/>
        <v>177.70473251377129</v>
      </c>
      <c r="E3" s="118">
        <f t="shared" si="0"/>
        <v>222.62554342612893</v>
      </c>
      <c r="F3" s="118">
        <f t="shared" si="0"/>
        <v>173.87981854176977</v>
      </c>
      <c r="G3" s="118">
        <f t="shared" si="0"/>
        <v>241.9673770745909</v>
      </c>
      <c r="H3" s="118">
        <f t="shared" si="0"/>
        <v>217.12544542314447</v>
      </c>
      <c r="I3" s="118">
        <f t="shared" si="0"/>
        <v>149.1189074411777</v>
      </c>
      <c r="J3" s="118">
        <f t="shared" si="0"/>
        <v>169.30212247957809</v>
      </c>
      <c r="K3" s="118">
        <f t="shared" si="0"/>
        <v>147.8647032658121</v>
      </c>
      <c r="L3" s="118">
        <f t="shared" si="0"/>
        <v>264.5271546143963</v>
      </c>
      <c r="M3" s="118">
        <f t="shared" si="0"/>
        <v>202.014221493663</v>
      </c>
      <c r="N3" s="118">
        <f t="shared" si="0"/>
        <v>176.34431845959216</v>
      </c>
      <c r="O3" s="118">
        <f t="shared" si="0"/>
        <v>232.43880377916491</v>
      </c>
      <c r="P3" s="118">
        <f t="shared" si="0"/>
        <v>176.52103071977368</v>
      </c>
      <c r="Q3" s="118">
        <f t="shared" si="0"/>
        <v>173.8906425463606</v>
      </c>
      <c r="R3" s="118">
        <f t="shared" ref="R3:V3" si="1">R4+R7+R9+R19</f>
        <v>178.50106320617761</v>
      </c>
      <c r="S3" s="118">
        <f t="shared" si="1"/>
        <v>213.27135516872818</v>
      </c>
      <c r="T3" s="118">
        <f t="shared" si="1"/>
        <v>169.67480835814979</v>
      </c>
      <c r="U3" s="118">
        <f t="shared" si="1"/>
        <v>189.70397707210671</v>
      </c>
      <c r="V3" s="118">
        <f t="shared" si="1"/>
        <v>186.00739941314168</v>
      </c>
      <c r="W3" s="118">
        <f t="shared" ref="W3" si="2">W4+W7+W9+W19</f>
        <v>172.63449547031234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167.52610198430241</v>
      </c>
      <c r="C4" s="123">
        <f t="shared" si="3"/>
        <v>94.565610047897081</v>
      </c>
      <c r="D4" s="123">
        <f t="shared" si="3"/>
        <v>139.5682675564025</v>
      </c>
      <c r="E4" s="123">
        <f t="shared" si="3"/>
        <v>185.74978991557546</v>
      </c>
      <c r="F4" s="123">
        <f t="shared" si="3"/>
        <v>136.15241051611059</v>
      </c>
      <c r="G4" s="123">
        <f t="shared" si="3"/>
        <v>200.8484554027626</v>
      </c>
      <c r="H4" s="123">
        <f t="shared" si="3"/>
        <v>174.72879722187511</v>
      </c>
      <c r="I4" s="123">
        <f t="shared" si="3"/>
        <v>110.59874576022069</v>
      </c>
      <c r="J4" s="123">
        <f t="shared" si="3"/>
        <v>128.84091360093532</v>
      </c>
      <c r="K4" s="123">
        <f t="shared" si="3"/>
        <v>110.09927037808845</v>
      </c>
      <c r="L4" s="123">
        <f t="shared" si="3"/>
        <v>223.47688742860728</v>
      </c>
      <c r="M4" s="123">
        <f t="shared" si="3"/>
        <v>162.76713639943483</v>
      </c>
      <c r="N4" s="123">
        <f t="shared" si="3"/>
        <v>137.45449201328049</v>
      </c>
      <c r="O4" s="123">
        <f t="shared" si="3"/>
        <v>194.97904380828319</v>
      </c>
      <c r="P4" s="123">
        <f t="shared" si="3"/>
        <v>141.03226013881491</v>
      </c>
      <c r="Q4" s="123">
        <f t="shared" si="3"/>
        <v>138.18536788251612</v>
      </c>
      <c r="R4" s="123">
        <f t="shared" ref="R4:V4" si="4">SUM(R5:R6)</f>
        <v>143.85043871079878</v>
      </c>
      <c r="S4" s="123">
        <f t="shared" si="4"/>
        <v>176.12756034976837</v>
      </c>
      <c r="T4" s="123">
        <f t="shared" si="4"/>
        <v>133.38377765949406</v>
      </c>
      <c r="U4" s="123">
        <f t="shared" si="4"/>
        <v>155.82015816676596</v>
      </c>
      <c r="V4" s="123">
        <f t="shared" si="4"/>
        <v>152.58662134658309</v>
      </c>
      <c r="W4" s="123">
        <f t="shared" ref="W4" si="5">SUM(W5:W6)</f>
        <v>138.00605682644621</v>
      </c>
      <c r="DA4" s="130" t="s">
        <v>2748</v>
      </c>
    </row>
    <row r="5" spans="1:105" ht="12" customHeight="1" x14ac:dyDescent="0.25">
      <c r="A5" s="97" t="s">
        <v>51</v>
      </c>
      <c r="B5" s="99">
        <v>166.60930771818448</v>
      </c>
      <c r="C5" s="99">
        <v>94.051814167646114</v>
      </c>
      <c r="D5" s="99">
        <v>138.80683825910774</v>
      </c>
      <c r="E5" s="99">
        <v>184.78929001416469</v>
      </c>
      <c r="F5" s="99">
        <v>135.41501571745255</v>
      </c>
      <c r="G5" s="99">
        <v>199.77832067554914</v>
      </c>
      <c r="H5" s="99">
        <v>173.83095645307611</v>
      </c>
      <c r="I5" s="99">
        <v>110.04981620376418</v>
      </c>
      <c r="J5" s="99">
        <v>128.20913977553292</v>
      </c>
      <c r="K5" s="99">
        <v>109.56360785873211</v>
      </c>
      <c r="L5" s="99">
        <v>222.40810977515918</v>
      </c>
      <c r="M5" s="99">
        <v>161.97949569375569</v>
      </c>
      <c r="N5" s="99">
        <v>136.78094100888219</v>
      </c>
      <c r="O5" s="99">
        <v>194.01274831978799</v>
      </c>
      <c r="P5" s="99">
        <v>140.33687501501308</v>
      </c>
      <c r="Q5" s="99">
        <v>137.50416339503158</v>
      </c>
      <c r="R5" s="99">
        <v>143.13465538020731</v>
      </c>
      <c r="S5" s="99">
        <v>175.25475078146994</v>
      </c>
      <c r="T5" s="99">
        <v>132.71974479778831</v>
      </c>
      <c r="U5" s="99">
        <v>155.03236466390726</v>
      </c>
      <c r="V5" s="99">
        <v>151.81197119453282</v>
      </c>
      <c r="W5" s="99">
        <v>137.30446149862934</v>
      </c>
      <c r="DA5" s="63" t="s">
        <v>2749</v>
      </c>
    </row>
    <row r="6" spans="1:105" ht="12" customHeight="1" x14ac:dyDescent="0.25">
      <c r="A6" s="97" t="s">
        <v>53</v>
      </c>
      <c r="B6" s="99">
        <v>0.91679426611791837</v>
      </c>
      <c r="C6" s="99">
        <v>0.51379588025096534</v>
      </c>
      <c r="D6" s="99">
        <v>0.76142929729476039</v>
      </c>
      <c r="E6" s="99">
        <v>0.96049990141076291</v>
      </c>
      <c r="F6" s="99">
        <v>0.73739479865805602</v>
      </c>
      <c r="G6" s="99">
        <v>1.070134727213456</v>
      </c>
      <c r="H6" s="99">
        <v>0.89784076879900776</v>
      </c>
      <c r="I6" s="99">
        <v>0.54892955645651309</v>
      </c>
      <c r="J6" s="99">
        <v>0.63177382540240445</v>
      </c>
      <c r="K6" s="99">
        <v>0.53566251935633236</v>
      </c>
      <c r="L6" s="99">
        <v>1.0687776534481124</v>
      </c>
      <c r="M6" s="99">
        <v>0.78764070567914035</v>
      </c>
      <c r="N6" s="99">
        <v>0.67355100439829219</v>
      </c>
      <c r="O6" s="99">
        <v>0.96629548849519165</v>
      </c>
      <c r="P6" s="99">
        <v>0.69538512380183515</v>
      </c>
      <c r="Q6" s="99">
        <v>0.6812044874845361</v>
      </c>
      <c r="R6" s="99">
        <v>0.71578333059148302</v>
      </c>
      <c r="S6" s="99">
        <v>0.87280956829843026</v>
      </c>
      <c r="T6" s="99">
        <v>0.6640328617057436</v>
      </c>
      <c r="U6" s="99">
        <v>0.78779350285870353</v>
      </c>
      <c r="V6" s="99">
        <v>0.77465015205026877</v>
      </c>
      <c r="W6" s="99">
        <v>0.70159532781688294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0.82157559043392725</v>
      </c>
      <c r="C7" s="123">
        <f t="shared" si="6"/>
        <v>0.79321935764156859</v>
      </c>
      <c r="D7" s="123">
        <f t="shared" si="6"/>
        <v>0.7716688165179052</v>
      </c>
      <c r="E7" s="123">
        <f t="shared" si="6"/>
        <v>1.7050430693654766</v>
      </c>
      <c r="F7" s="123">
        <f t="shared" si="6"/>
        <v>0.77527260702416068</v>
      </c>
      <c r="G7" s="123">
        <f t="shared" si="6"/>
        <v>1.014362630049956</v>
      </c>
      <c r="H7" s="123">
        <f t="shared" si="6"/>
        <v>1.6434990511970207</v>
      </c>
      <c r="I7" s="123">
        <f t="shared" si="6"/>
        <v>1.9814420522619134</v>
      </c>
      <c r="J7" s="123">
        <f t="shared" si="6"/>
        <v>1.9236044448332204</v>
      </c>
      <c r="K7" s="123">
        <f t="shared" si="6"/>
        <v>1.7775679894476171</v>
      </c>
      <c r="L7" s="123">
        <f t="shared" si="6"/>
        <v>2.0415341454170681</v>
      </c>
      <c r="M7" s="123">
        <f t="shared" si="6"/>
        <v>2.8849092508406562</v>
      </c>
      <c r="N7" s="123">
        <f t="shared" si="6"/>
        <v>3.1087223302422617</v>
      </c>
      <c r="O7" s="123">
        <f t="shared" si="6"/>
        <v>2.4739028391445208</v>
      </c>
      <c r="P7" s="123">
        <f t="shared" si="6"/>
        <v>2.2289296342052349</v>
      </c>
      <c r="Q7" s="123">
        <f t="shared" si="6"/>
        <v>3.8516747360959398</v>
      </c>
      <c r="R7" s="123">
        <f t="shared" si="6"/>
        <v>3.4386103260745435</v>
      </c>
      <c r="S7" s="123">
        <f t="shared" si="6"/>
        <v>3.9888455296734846</v>
      </c>
      <c r="T7" s="123">
        <f t="shared" si="6"/>
        <v>4.035965159327362</v>
      </c>
      <c r="U7" s="123">
        <f t="shared" si="6"/>
        <v>3.3291764334478349</v>
      </c>
      <c r="V7" s="123">
        <f t="shared" si="6"/>
        <v>2.9020254409939725</v>
      </c>
      <c r="W7" s="123">
        <f t="shared" si="6"/>
        <v>2.7925795004768381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0.82157559043392725</v>
      </c>
      <c r="C8" s="99">
        <f>RES_hhdet_fech!C8/RES_summary!C$19</f>
        <v>0.79321935764156859</v>
      </c>
      <c r="D8" s="99">
        <f>RES_hhdet_fech!D8/RES_summary!D$19</f>
        <v>0.7716688165179052</v>
      </c>
      <c r="E8" s="99">
        <f>RES_hhdet_fech!E8/RES_summary!E$19</f>
        <v>1.7050430693654766</v>
      </c>
      <c r="F8" s="99">
        <f>RES_hhdet_fech!F8/RES_summary!F$19</f>
        <v>0.77527260702416068</v>
      </c>
      <c r="G8" s="99">
        <f>RES_hhdet_fech!G8/RES_summary!G$19</f>
        <v>1.014362630049956</v>
      </c>
      <c r="H8" s="99">
        <f>RES_hhdet_fech!H8/RES_summary!H$19</f>
        <v>1.6434990511970207</v>
      </c>
      <c r="I8" s="99">
        <f>RES_hhdet_fech!I8/RES_summary!I$19</f>
        <v>1.9814420522619134</v>
      </c>
      <c r="J8" s="99">
        <f>RES_hhdet_fech!J8/RES_summary!J$19</f>
        <v>1.9236044448332204</v>
      </c>
      <c r="K8" s="99">
        <f>RES_hhdet_fech!K8/RES_summary!K$19</f>
        <v>1.7775679894476171</v>
      </c>
      <c r="L8" s="99">
        <f>RES_hhdet_fech!L8/RES_summary!L$19</f>
        <v>2.0415341454170681</v>
      </c>
      <c r="M8" s="99">
        <f>RES_hhdet_fech!M8/RES_summary!M$19</f>
        <v>2.8849092508406562</v>
      </c>
      <c r="N8" s="99">
        <f>RES_hhdet_fech!N8/RES_summary!N$19</f>
        <v>3.1087223302422617</v>
      </c>
      <c r="O8" s="99">
        <f>RES_hhdet_fech!O8/RES_summary!O$19</f>
        <v>2.4739028391445208</v>
      </c>
      <c r="P8" s="99">
        <f>RES_hhdet_fech!P8/RES_summary!P$19</f>
        <v>2.2289296342052349</v>
      </c>
      <c r="Q8" s="99">
        <f>RES_hhdet_fech!Q8/RES_summary!Q$19</f>
        <v>3.8516747360959398</v>
      </c>
      <c r="R8" s="99">
        <f>RES_hhdet_fech!R8/RES_summary!R$19</f>
        <v>3.4386103260745435</v>
      </c>
      <c r="S8" s="99">
        <f>RES_hhdet_fech!S8/RES_summary!S$19</f>
        <v>3.9888455296734846</v>
      </c>
      <c r="T8" s="99">
        <f>RES_hhdet_fech!T8/RES_summary!T$19</f>
        <v>4.035965159327362</v>
      </c>
      <c r="U8" s="99">
        <f>RES_hhdet_fech!U8/RES_summary!U$19</f>
        <v>3.3291764334478349</v>
      </c>
      <c r="V8" s="99">
        <f>RES_hhdet_fech!V8/RES_summary!V$19</f>
        <v>2.9020254409939725</v>
      </c>
      <c r="W8" s="99">
        <f>RES_hhdet_fech!W8/RES_summary!W$19</f>
        <v>2.7925795004768381</v>
      </c>
      <c r="DA8" s="63" t="s">
        <v>2752</v>
      </c>
    </row>
    <row r="9" spans="1:105" ht="12" customHeight="1" x14ac:dyDescent="0.25">
      <c r="A9" s="121" t="s">
        <v>55</v>
      </c>
      <c r="B9" s="123">
        <v>20.494982223075443</v>
      </c>
      <c r="C9" s="123">
        <v>17.13195555506929</v>
      </c>
      <c r="D9" s="123">
        <v>19.889870826863895</v>
      </c>
      <c r="E9" s="123">
        <v>19.349169840508043</v>
      </c>
      <c r="F9" s="123">
        <v>19.643207203213869</v>
      </c>
      <c r="G9" s="123">
        <v>22.302543005939224</v>
      </c>
      <c r="H9" s="123">
        <v>22.413427315457547</v>
      </c>
      <c r="I9" s="123">
        <v>19.117226090388197</v>
      </c>
      <c r="J9" s="123">
        <v>20.034757795493132</v>
      </c>
      <c r="K9" s="123">
        <v>18.143490347582624</v>
      </c>
      <c r="L9" s="123">
        <v>21.876662115936</v>
      </c>
      <c r="M9" s="123">
        <v>20.495263633230199</v>
      </c>
      <c r="N9" s="123">
        <v>20.69271784054704</v>
      </c>
      <c r="O9" s="123">
        <v>20.621883168267349</v>
      </c>
      <c r="P9" s="123">
        <v>19.718296432734544</v>
      </c>
      <c r="Q9" s="123">
        <v>18.260680860066657</v>
      </c>
      <c r="R9" s="123">
        <v>17.352564187175997</v>
      </c>
      <c r="S9" s="123">
        <v>19.650044146147113</v>
      </c>
      <c r="T9" s="123">
        <v>19.445435606417931</v>
      </c>
      <c r="U9" s="123">
        <v>17.78759037729386</v>
      </c>
      <c r="V9" s="123">
        <v>18.285488457091581</v>
      </c>
      <c r="W9" s="123">
        <v>18.934338157744484</v>
      </c>
      <c r="DA9" s="130" t="s">
        <v>2753</v>
      </c>
    </row>
    <row r="10" spans="1:105" ht="12" customHeight="1" x14ac:dyDescent="0.25">
      <c r="A10" s="97" t="s">
        <v>143</v>
      </c>
      <c r="B10" s="99">
        <v>23.326690423430499</v>
      </c>
      <c r="C10" s="99">
        <v>12.168395640913721</v>
      </c>
      <c r="D10" s="99">
        <v>18.296680785431498</v>
      </c>
      <c r="E10" s="99">
        <v>23.7056560965808</v>
      </c>
      <c r="F10" s="99">
        <v>17.490884304270651</v>
      </c>
      <c r="G10" s="99">
        <v>26.47291359530178</v>
      </c>
      <c r="H10" s="99">
        <v>24.31284973525905</v>
      </c>
      <c r="I10" s="99">
        <v>14.594233924679264</v>
      </c>
      <c r="J10" s="99">
        <v>15.607075841345683</v>
      </c>
      <c r="K10" s="99">
        <v>12.51175915273495</v>
      </c>
      <c r="L10" s="99">
        <v>23.522934418505127</v>
      </c>
      <c r="M10" s="99">
        <v>21.536821372005971</v>
      </c>
      <c r="N10" s="99">
        <v>22.457344761266317</v>
      </c>
      <c r="O10" s="99">
        <v>23.534134140651066</v>
      </c>
      <c r="P10" s="99">
        <v>21.390810784003232</v>
      </c>
      <c r="Q10" s="99">
        <v>17.248775098219429</v>
      </c>
      <c r="R10" s="99">
        <v>14.02347405592303</v>
      </c>
      <c r="S10" s="99">
        <v>20.998095118379592</v>
      </c>
      <c r="T10" s="99">
        <v>21.293020505177157</v>
      </c>
      <c r="U10" s="99">
        <v>16.59940184809933</v>
      </c>
      <c r="V10" s="99">
        <v>19.207319858968631</v>
      </c>
      <c r="W10" s="99">
        <v>18.269263761622287</v>
      </c>
      <c r="DA10" s="63" t="s">
        <v>2754</v>
      </c>
    </row>
    <row r="11" spans="1:105" ht="12" customHeight="1" x14ac:dyDescent="0.25">
      <c r="A11" s="97" t="s">
        <v>124</v>
      </c>
      <c r="B11" s="99">
        <v>20.841189999122989</v>
      </c>
      <c r="C11" s="99">
        <v>21.744620674917979</v>
      </c>
      <c r="D11" s="99">
        <v>21.13015144282571</v>
      </c>
      <c r="E11" s="99">
        <v>22.589274818716408</v>
      </c>
      <c r="F11" s="99">
        <v>22.71584805494814</v>
      </c>
      <c r="G11" s="99">
        <v>22.97795007208423</v>
      </c>
      <c r="H11" s="99">
        <v>23.585059952066473</v>
      </c>
      <c r="I11" s="99">
        <v>22.968289539902543</v>
      </c>
      <c r="J11" s="99">
        <v>25.58814865228485</v>
      </c>
      <c r="K11" s="99">
        <v>27.394372714161786</v>
      </c>
      <c r="L11" s="99">
        <v>25.226476120567668</v>
      </c>
      <c r="M11" s="99">
        <v>22.236018719900251</v>
      </c>
      <c r="N11" s="99">
        <v>21.44839440906502</v>
      </c>
      <c r="O11" s="99">
        <v>21.45590603620337</v>
      </c>
      <c r="P11" s="99">
        <v>20.097841462801778</v>
      </c>
      <c r="Q11" s="99">
        <v>20.606544794696298</v>
      </c>
      <c r="R11" s="99">
        <v>21.778932234420918</v>
      </c>
      <c r="S11" s="99">
        <v>20.779624340188462</v>
      </c>
      <c r="T11" s="99">
        <v>18.899632306825477</v>
      </c>
      <c r="U11" s="99">
        <v>18.979595176375025</v>
      </c>
      <c r="V11" s="99">
        <v>18.14857228656059</v>
      </c>
      <c r="W11" s="99">
        <v>18.934873216507437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19.5178382235326</v>
      </c>
      <c r="C15" s="102">
        <v>18.85388747502402</v>
      </c>
      <c r="D15" s="102">
        <v>20.526678023299485</v>
      </c>
      <c r="E15" s="102">
        <v>17.799810801640973</v>
      </c>
      <c r="F15" s="102">
        <v>20.435601487771784</v>
      </c>
      <c r="G15" s="102">
        <v>21.057943892643046</v>
      </c>
      <c r="H15" s="102">
        <v>21.885845290727278</v>
      </c>
      <c r="I15" s="102">
        <v>21.093004150265596</v>
      </c>
      <c r="J15" s="102">
        <v>22.065719836641964</v>
      </c>
      <c r="K15" s="102">
        <v>20.929667116720228</v>
      </c>
      <c r="L15" s="102">
        <v>21.11154241581885</v>
      </c>
      <c r="M15" s="102">
        <v>20.208581076583211</v>
      </c>
      <c r="N15" s="102">
        <v>20.062531908929955</v>
      </c>
      <c r="O15" s="102">
        <v>19.292249729580035</v>
      </c>
      <c r="P15" s="102">
        <v>19.136019983288023</v>
      </c>
      <c r="Q15" s="102">
        <v>19.374003605811335</v>
      </c>
      <c r="R15" s="102">
        <v>19.616127975525433</v>
      </c>
      <c r="S15" s="102">
        <v>19.513665278157035</v>
      </c>
      <c r="T15" s="102">
        <v>19.109249995722003</v>
      </c>
      <c r="U15" s="102">
        <v>18.972897228506977</v>
      </c>
      <c r="V15" s="102">
        <v>18.556858837186493</v>
      </c>
      <c r="W15" s="102">
        <v>20.008484253740253</v>
      </c>
      <c r="DA15" s="131" t="s">
        <v>2759</v>
      </c>
    </row>
    <row r="16" spans="1:105" ht="12" customHeight="1" x14ac:dyDescent="0.25">
      <c r="A16" s="107" t="s">
        <v>121</v>
      </c>
      <c r="B16" s="105">
        <v>13.997081055592778</v>
      </c>
      <c r="C16" s="105">
        <v>13.410524408327316</v>
      </c>
      <c r="D16" s="105">
        <v>14.768571942565481</v>
      </c>
      <c r="E16" s="105">
        <v>12.524386597669547</v>
      </c>
      <c r="F16" s="105">
        <v>14.706553601146876</v>
      </c>
      <c r="G16" s="105">
        <v>15.238203603151218</v>
      </c>
      <c r="H16" s="105">
        <v>15.944703821964454</v>
      </c>
      <c r="I16" s="105">
        <v>15.384982280168403</v>
      </c>
      <c r="J16" s="105">
        <v>16.135542884122806</v>
      </c>
      <c r="K16" s="105">
        <v>15.175202356677961</v>
      </c>
      <c r="L16" s="105">
        <v>15.353898141853968</v>
      </c>
      <c r="M16" s="105">
        <v>14.845664740052305</v>
      </c>
      <c r="N16" s="105">
        <v>14.821514414275498</v>
      </c>
      <c r="O16" s="105">
        <v>14.271837263404521</v>
      </c>
      <c r="P16" s="105">
        <v>14.251316846468416</v>
      </c>
      <c r="Q16" s="105">
        <v>14.611177216119662</v>
      </c>
      <c r="R16" s="105">
        <v>14.77349183962744</v>
      </c>
      <c r="S16" s="105">
        <v>14.819638114510578</v>
      </c>
      <c r="T16" s="105">
        <v>14.798226974522493</v>
      </c>
      <c r="U16" s="105">
        <v>14.983981172189949</v>
      </c>
      <c r="V16" s="105">
        <v>14.644750025080699</v>
      </c>
      <c r="W16" s="105">
        <v>16.095406929880401</v>
      </c>
      <c r="DA16" s="132" t="s">
        <v>2760</v>
      </c>
    </row>
    <row r="17" spans="1:105" ht="12" customHeight="1" x14ac:dyDescent="0.25">
      <c r="A17" s="108" t="s">
        <v>53</v>
      </c>
      <c r="B17" s="99">
        <v>5.9025768356817272</v>
      </c>
      <c r="C17" s="99">
        <v>5.3836214907537645</v>
      </c>
      <c r="D17" s="99">
        <v>6.1900538145876185</v>
      </c>
      <c r="E17" s="99">
        <v>4.5503500199994154</v>
      </c>
      <c r="F17" s="99">
        <v>5.90263089816722</v>
      </c>
      <c r="G17" s="99">
        <v>6.0758949835035514</v>
      </c>
      <c r="H17" s="99">
        <v>6.3715702204255678</v>
      </c>
      <c r="I17" s="99">
        <v>6.0467464675267424</v>
      </c>
      <c r="J17" s="99">
        <v>6.419876912169304</v>
      </c>
      <c r="K17" s="99">
        <v>5.7149105258843012</v>
      </c>
      <c r="L17" s="99">
        <v>5.7943290177463815</v>
      </c>
      <c r="M17" s="99">
        <v>5.7913225458570992</v>
      </c>
      <c r="N17" s="99">
        <v>5.7239634156742776</v>
      </c>
      <c r="O17" s="99">
        <v>5.3088736072966212</v>
      </c>
      <c r="P17" s="99">
        <v>5.4841993736381252</v>
      </c>
      <c r="Q17" s="99">
        <v>6.0175701240704944</v>
      </c>
      <c r="R17" s="99">
        <v>5.8607681530075872</v>
      </c>
      <c r="S17" s="99">
        <v>5.6324214789401266</v>
      </c>
      <c r="T17" s="99">
        <v>5.6039474485664424</v>
      </c>
      <c r="U17" s="99">
        <v>5.6365329813861891</v>
      </c>
      <c r="V17" s="99">
        <v>4.841474307097366</v>
      </c>
      <c r="W17" s="99">
        <v>5.9120097722150406</v>
      </c>
      <c r="DA17" s="63" t="s">
        <v>2761</v>
      </c>
    </row>
    <row r="18" spans="1:105" ht="12" customHeight="1" x14ac:dyDescent="0.25">
      <c r="A18" s="108" t="s">
        <v>52</v>
      </c>
      <c r="B18" s="99">
        <v>8.0945042199110517</v>
      </c>
      <c r="C18" s="99">
        <v>8.0269029175735493</v>
      </c>
      <c r="D18" s="99">
        <v>8.5785181279778655</v>
      </c>
      <c r="E18" s="99">
        <v>7.9740365776701312</v>
      </c>
      <c r="F18" s="99">
        <v>8.803922702979655</v>
      </c>
      <c r="G18" s="99">
        <v>9.162308619647666</v>
      </c>
      <c r="H18" s="99">
        <v>9.5731336015388866</v>
      </c>
      <c r="I18" s="99">
        <v>9.3382358126416598</v>
      </c>
      <c r="J18" s="99">
        <v>9.7156659719535057</v>
      </c>
      <c r="K18" s="99">
        <v>9.4602918307936559</v>
      </c>
      <c r="L18" s="99">
        <v>9.559569124107588</v>
      </c>
      <c r="M18" s="99">
        <v>9.054342194195204</v>
      </c>
      <c r="N18" s="99">
        <v>9.0975509986012231</v>
      </c>
      <c r="O18" s="99">
        <v>8.9629636561079007</v>
      </c>
      <c r="P18" s="99">
        <v>8.767117472830293</v>
      </c>
      <c r="Q18" s="99">
        <v>8.5936070920491687</v>
      </c>
      <c r="R18" s="99">
        <v>8.9127236866198523</v>
      </c>
      <c r="S18" s="99">
        <v>9.1872166355704525</v>
      </c>
      <c r="T18" s="99">
        <v>9.1942795259560484</v>
      </c>
      <c r="U18" s="99">
        <v>9.3474481908037621</v>
      </c>
      <c r="V18" s="99">
        <v>9.8032757179833325</v>
      </c>
      <c r="W18" s="99">
        <v>10.183397157665359</v>
      </c>
      <c r="DA18" s="63" t="s">
        <v>2762</v>
      </c>
    </row>
    <row r="19" spans="1:105" ht="12" customHeight="1" x14ac:dyDescent="0.25">
      <c r="A19" s="121" t="s">
        <v>54</v>
      </c>
      <c r="B19" s="123">
        <v>16.530023390951087</v>
      </c>
      <c r="C19" s="123">
        <v>15.984821953941919</v>
      </c>
      <c r="D19" s="123">
        <v>17.474925313986976</v>
      </c>
      <c r="E19" s="123">
        <v>15.821540600679953</v>
      </c>
      <c r="F19" s="123">
        <v>17.308928215421126</v>
      </c>
      <c r="G19" s="123">
        <v>17.802016035839127</v>
      </c>
      <c r="H19" s="123">
        <v>18.339721834614799</v>
      </c>
      <c r="I19" s="123">
        <v>17.421493538306891</v>
      </c>
      <c r="J19" s="123">
        <v>18.50284663831642</v>
      </c>
      <c r="K19" s="123">
        <v>17.844374550693409</v>
      </c>
      <c r="L19" s="123">
        <v>17.132070924435958</v>
      </c>
      <c r="M19" s="123">
        <v>15.866912210157327</v>
      </c>
      <c r="N19" s="123">
        <v>15.088386275522369</v>
      </c>
      <c r="O19" s="123">
        <v>14.363973963469848</v>
      </c>
      <c r="P19" s="123">
        <v>13.541544514018996</v>
      </c>
      <c r="Q19" s="123">
        <v>13.592919067681901</v>
      </c>
      <c r="R19" s="123">
        <v>13.859449982128258</v>
      </c>
      <c r="S19" s="123">
        <v>13.504905143139203</v>
      </c>
      <c r="T19" s="123">
        <v>12.809629932910433</v>
      </c>
      <c r="U19" s="123">
        <v>12.76705209459905</v>
      </c>
      <c r="V19" s="123">
        <v>12.233264168473019</v>
      </c>
      <c r="W19" s="123">
        <v>12.901520985644789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17.655950329226719</v>
      </c>
      <c r="C21" s="99">
        <v>20.778687884836845</v>
      </c>
      <c r="D21" s="99">
        <v>18.129253316985672</v>
      </c>
      <c r="E21" s="99">
        <v>21.360700920247648</v>
      </c>
      <c r="F21" s="99">
        <v>19.921013981478648</v>
      </c>
      <c r="G21" s="99">
        <v>20.112830924295178</v>
      </c>
      <c r="H21" s="99">
        <v>19.706192135153145</v>
      </c>
      <c r="I21" s="99">
        <v>20.513481813988452</v>
      </c>
      <c r="J21" s="99">
        <v>20.056959022640672</v>
      </c>
      <c r="K21" s="99">
        <v>22.975567134117785</v>
      </c>
      <c r="L21" s="99">
        <v>20.609469242101262</v>
      </c>
      <c r="M21" s="99">
        <v>18.231813944279015</v>
      </c>
      <c r="N21" s="99">
        <v>17.237421224925466</v>
      </c>
      <c r="O21" s="99">
        <v>16.976569735222736</v>
      </c>
      <c r="P21" s="99">
        <v>15.550408271976158</v>
      </c>
      <c r="Q21" s="99">
        <v>15.672726612743546</v>
      </c>
      <c r="R21" s="99">
        <v>16.445316337807618</v>
      </c>
      <c r="S21" s="99">
        <v>16.028537287323498</v>
      </c>
      <c r="T21" s="99">
        <v>15.053036199751414</v>
      </c>
      <c r="U21" s="99">
        <v>15.618376138426779</v>
      </c>
      <c r="V21" s="99">
        <v>15.025035850877554</v>
      </c>
      <c r="W21" s="99">
        <v>15.534405043804091</v>
      </c>
      <c r="DA21" s="63" t="s">
        <v>2765</v>
      </c>
    </row>
    <row r="22" spans="1:105" ht="12" customHeight="1" x14ac:dyDescent="0.25">
      <c r="A22" s="109" t="s">
        <v>120</v>
      </c>
      <c r="B22" s="110">
        <v>16.085271304833785</v>
      </c>
      <c r="C22" s="110">
        <v>13.916645380264059</v>
      </c>
      <c r="D22" s="110">
        <v>17.165065957974608</v>
      </c>
      <c r="E22" s="110">
        <v>12.823137871453483</v>
      </c>
      <c r="F22" s="110">
        <v>15.807729499296114</v>
      </c>
      <c r="G22" s="110">
        <v>16.417279281762099</v>
      </c>
      <c r="H22" s="110">
        <v>17.454249079865942</v>
      </c>
      <c r="I22" s="110">
        <v>15.348029594693164</v>
      </c>
      <c r="J22" s="110">
        <v>17.467384052858456</v>
      </c>
      <c r="K22" s="110">
        <v>14.321532431161241</v>
      </c>
      <c r="L22" s="110">
        <v>14.604618951875445</v>
      </c>
      <c r="M22" s="110">
        <v>14.157960681038118</v>
      </c>
      <c r="N22" s="110">
        <v>13.690600915047847</v>
      </c>
      <c r="O22" s="110">
        <v>12.77460619823829</v>
      </c>
      <c r="P22" s="110">
        <v>12.328789554303045</v>
      </c>
      <c r="Q22" s="110">
        <v>12.353745776435748</v>
      </c>
      <c r="R22" s="110">
        <v>12.346600087966536</v>
      </c>
      <c r="S22" s="110">
        <v>12.101311984295126</v>
      </c>
      <c r="T22" s="110">
        <v>11.645636376147335</v>
      </c>
      <c r="U22" s="110">
        <v>11.326952988918972</v>
      </c>
      <c r="V22" s="110">
        <v>10.822150481730365</v>
      </c>
      <c r="W22" s="110">
        <v>11.569563320682969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237.2688174611659</v>
      </c>
      <c r="C24" s="118">
        <f t="shared" si="7"/>
        <v>139.99884379284336</v>
      </c>
      <c r="D24" s="118">
        <f t="shared" si="7"/>
        <v>281.57094167444632</v>
      </c>
      <c r="E24" s="118">
        <f t="shared" si="7"/>
        <v>82.321730246653416</v>
      </c>
      <c r="F24" s="118">
        <f t="shared" si="7"/>
        <v>250.94798250778661</v>
      </c>
      <c r="G24" s="118">
        <f t="shared" si="7"/>
        <v>242.7560867863499</v>
      </c>
      <c r="H24" s="118">
        <f t="shared" si="7"/>
        <v>282.772051128393</v>
      </c>
      <c r="I24" s="118">
        <f t="shared" si="7"/>
        <v>118.45391157683144</v>
      </c>
      <c r="J24" s="118">
        <f t="shared" si="7"/>
        <v>377.5000353140905</v>
      </c>
      <c r="K24" s="118">
        <f t="shared" si="7"/>
        <v>220.40460201043464</v>
      </c>
      <c r="L24" s="118">
        <f t="shared" si="7"/>
        <v>236.56143852321887</v>
      </c>
      <c r="M24" s="118">
        <f t="shared" si="7"/>
        <v>231.13504202201941</v>
      </c>
      <c r="N24" s="118">
        <f t="shared" si="7"/>
        <v>232.87331000616024</v>
      </c>
      <c r="O24" s="118">
        <f t="shared" si="7"/>
        <v>217.02572252929815</v>
      </c>
      <c r="P24" s="118">
        <f t="shared" si="7"/>
        <v>173.96418437131376</v>
      </c>
      <c r="Q24" s="118">
        <f t="shared" si="7"/>
        <v>226.57770627296412</v>
      </c>
      <c r="R24" s="118">
        <f t="shared" ref="R24:V24" si="8">R25+R28+R30+R39</f>
        <v>218.85192257393214</v>
      </c>
      <c r="S24" s="118">
        <f t="shared" si="8"/>
        <v>206.67861227443797</v>
      </c>
      <c r="T24" s="118">
        <f t="shared" si="8"/>
        <v>191.14257575238693</v>
      </c>
      <c r="U24" s="118">
        <f t="shared" si="8"/>
        <v>200.16930213856901</v>
      </c>
      <c r="V24" s="118">
        <f t="shared" si="8"/>
        <v>196.06952178234764</v>
      </c>
      <c r="W24" s="118">
        <f t="shared" ref="W24" si="9">W25+W28+W30+W39</f>
        <v>209.68445019264411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200.43094899333624</v>
      </c>
      <c r="C25" s="123">
        <f t="shared" si="10"/>
        <v>104.20968272547451</v>
      </c>
      <c r="D25" s="123">
        <f t="shared" si="10"/>
        <v>242.41807672508742</v>
      </c>
      <c r="E25" s="123">
        <f t="shared" si="10"/>
        <v>46.426750286133327</v>
      </c>
      <c r="F25" s="123">
        <f t="shared" si="10"/>
        <v>212.21835601201514</v>
      </c>
      <c r="G25" s="123">
        <f t="shared" si="10"/>
        <v>203.2365196731098</v>
      </c>
      <c r="H25" s="123">
        <f t="shared" si="10"/>
        <v>241.81479723532743</v>
      </c>
      <c r="I25" s="123">
        <f t="shared" si="10"/>
        <v>78.892560391375284</v>
      </c>
      <c r="J25" s="123">
        <f t="shared" si="10"/>
        <v>335.7020100141429</v>
      </c>
      <c r="K25" s="123">
        <f t="shared" si="10"/>
        <v>179.77369396586985</v>
      </c>
      <c r="L25" s="123">
        <f t="shared" si="10"/>
        <v>195.46517027914933</v>
      </c>
      <c r="M25" s="123">
        <f t="shared" si="10"/>
        <v>190.50819646747121</v>
      </c>
      <c r="N25" s="123">
        <f t="shared" si="10"/>
        <v>192.90701255458629</v>
      </c>
      <c r="O25" s="123">
        <f t="shared" si="10"/>
        <v>179.78987905508407</v>
      </c>
      <c r="P25" s="123">
        <f t="shared" si="10"/>
        <v>138.95280882627804</v>
      </c>
      <c r="Q25" s="123">
        <f t="shared" si="10"/>
        <v>190.70328677330056</v>
      </c>
      <c r="R25" s="123">
        <f t="shared" ref="R25:V25" si="11">SUM(R26:R27)</f>
        <v>183.43711469030896</v>
      </c>
      <c r="S25" s="123">
        <f t="shared" si="11"/>
        <v>171.24470953156853</v>
      </c>
      <c r="T25" s="123">
        <f t="shared" si="11"/>
        <v>156.47361809451894</v>
      </c>
      <c r="U25" s="123">
        <f t="shared" si="11"/>
        <v>165.53455525353866</v>
      </c>
      <c r="V25" s="123">
        <f t="shared" si="11"/>
        <v>162.60784843400052</v>
      </c>
      <c r="W25" s="123">
        <f t="shared" ref="W25" si="12">SUM(W26:W27)</f>
        <v>174.25394221467045</v>
      </c>
      <c r="DA25" s="130" t="s">
        <v>2768</v>
      </c>
    </row>
    <row r="26" spans="1:105" ht="12" customHeight="1" x14ac:dyDescent="0.25">
      <c r="A26" s="97" t="s">
        <v>74</v>
      </c>
      <c r="B26" s="99">
        <v>198.29953588786151</v>
      </c>
      <c r="C26" s="99">
        <v>103.11019087078023</v>
      </c>
      <c r="D26" s="99">
        <v>239.85745073909567</v>
      </c>
      <c r="E26" s="99">
        <v>45.964803564478707</v>
      </c>
      <c r="F26" s="99">
        <v>210.01609008096952</v>
      </c>
      <c r="G26" s="99">
        <v>201.14532715030239</v>
      </c>
      <c r="H26" s="99">
        <v>239.37361597162192</v>
      </c>
      <c r="I26" s="99">
        <v>78.120074931531832</v>
      </c>
      <c r="J26" s="99">
        <v>332.38049160320469</v>
      </c>
      <c r="K26" s="99">
        <v>177.96246709529845</v>
      </c>
      <c r="L26" s="99">
        <v>193.5251808589307</v>
      </c>
      <c r="M26" s="99">
        <v>188.59814003021705</v>
      </c>
      <c r="N26" s="99">
        <v>190.90751811714927</v>
      </c>
      <c r="O26" s="99">
        <v>177.85064097753224</v>
      </c>
      <c r="P26" s="99">
        <v>137.4615152336834</v>
      </c>
      <c r="Q26" s="99">
        <v>188.64086187027638</v>
      </c>
      <c r="R26" s="99">
        <v>181.43221031309187</v>
      </c>
      <c r="S26" s="99">
        <v>169.3932432736045</v>
      </c>
      <c r="T26" s="99">
        <v>154.78195836364139</v>
      </c>
      <c r="U26" s="99">
        <v>163.70585285646987</v>
      </c>
      <c r="V26" s="99">
        <v>160.76859884842719</v>
      </c>
      <c r="W26" s="99">
        <v>172.22797002635042</v>
      </c>
      <c r="DA26" s="63" t="s">
        <v>2769</v>
      </c>
    </row>
    <row r="27" spans="1:105" ht="12" customHeight="1" x14ac:dyDescent="0.25">
      <c r="A27" s="97" t="s">
        <v>53</v>
      </c>
      <c r="B27" s="99">
        <v>2.131413105474727</v>
      </c>
      <c r="C27" s="99">
        <v>1.0994918546942796</v>
      </c>
      <c r="D27" s="99">
        <v>2.5606259859917562</v>
      </c>
      <c r="E27" s="99">
        <v>0.4619467216546228</v>
      </c>
      <c r="F27" s="99">
        <v>2.2022659310456296</v>
      </c>
      <c r="G27" s="99">
        <v>2.091192522807416</v>
      </c>
      <c r="H27" s="99">
        <v>2.4411812637055275</v>
      </c>
      <c r="I27" s="99">
        <v>0.77248545984344608</v>
      </c>
      <c r="J27" s="99">
        <v>3.3215184109382263</v>
      </c>
      <c r="K27" s="99">
        <v>1.8112268705713905</v>
      </c>
      <c r="L27" s="99">
        <v>1.9399894202186296</v>
      </c>
      <c r="M27" s="99">
        <v>1.9100564372541526</v>
      </c>
      <c r="N27" s="99">
        <v>1.9994944374370336</v>
      </c>
      <c r="O27" s="99">
        <v>1.9392380775518439</v>
      </c>
      <c r="P27" s="99">
        <v>1.4912935925946462</v>
      </c>
      <c r="Q27" s="99">
        <v>2.0624249030241675</v>
      </c>
      <c r="R27" s="99">
        <v>2.0049043772170987</v>
      </c>
      <c r="S27" s="99">
        <v>1.8514662579640297</v>
      </c>
      <c r="T27" s="99">
        <v>1.6916597308775476</v>
      </c>
      <c r="U27" s="99">
        <v>1.8287023970687688</v>
      </c>
      <c r="V27" s="99">
        <v>1.8392495855733388</v>
      </c>
      <c r="W27" s="99">
        <v>2.0259721883200137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0.82025649663071487</v>
      </c>
      <c r="C28" s="123">
        <f t="shared" si="13"/>
        <v>0.9546267756784057</v>
      </c>
      <c r="D28" s="123">
        <f t="shared" si="13"/>
        <v>1.0086976849233518</v>
      </c>
      <c r="E28" s="123">
        <f t="shared" si="13"/>
        <v>2.3480663103691466</v>
      </c>
      <c r="F28" s="123">
        <f t="shared" si="13"/>
        <v>0.80588000091111467</v>
      </c>
      <c r="G28" s="123">
        <f t="shared" si="13"/>
        <v>0.74001427198889846</v>
      </c>
      <c r="H28" s="123">
        <f t="shared" si="13"/>
        <v>1.0274890170354838</v>
      </c>
      <c r="I28" s="123">
        <f t="shared" si="13"/>
        <v>1.4551120213693414</v>
      </c>
      <c r="J28" s="123">
        <f t="shared" si="13"/>
        <v>1.523899095414887</v>
      </c>
      <c r="K28" s="123">
        <f t="shared" si="13"/>
        <v>1.8712376298459676</v>
      </c>
      <c r="L28" s="123">
        <f t="shared" si="13"/>
        <v>2.9243052836191636</v>
      </c>
      <c r="M28" s="123">
        <f t="shared" si="13"/>
        <v>4.5243799697827889</v>
      </c>
      <c r="N28" s="123">
        <f t="shared" si="13"/>
        <v>4.872499894776702</v>
      </c>
      <c r="O28" s="123">
        <f t="shared" si="13"/>
        <v>3.8211311244466555</v>
      </c>
      <c r="P28" s="123">
        <f t="shared" si="13"/>
        <v>2.9163990706738647</v>
      </c>
      <c r="Q28" s="123">
        <f t="shared" si="13"/>
        <v>3.8215209777528258</v>
      </c>
      <c r="R28" s="123">
        <f t="shared" si="13"/>
        <v>3.066149978143363</v>
      </c>
      <c r="S28" s="123">
        <f t="shared" si="13"/>
        <v>3.3381887865254964</v>
      </c>
      <c r="T28" s="123">
        <f t="shared" si="13"/>
        <v>3.2121882139735987</v>
      </c>
      <c r="U28" s="123">
        <f t="shared" si="13"/>
        <v>3.0119246707855223</v>
      </c>
      <c r="V28" s="123">
        <f t="shared" si="13"/>
        <v>3.036756053535699</v>
      </c>
      <c r="W28" s="123">
        <f t="shared" si="13"/>
        <v>3.2839971097965495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0.82025649663071487</v>
      </c>
      <c r="C29" s="99">
        <f>RES_hhdet_fech!C29/RES_summary!C$19</f>
        <v>0.9546267756784057</v>
      </c>
      <c r="D29" s="99">
        <f>RES_hhdet_fech!D29/RES_summary!D$19</f>
        <v>1.0086976849233518</v>
      </c>
      <c r="E29" s="99">
        <f>RES_hhdet_fech!E29/RES_summary!E$19</f>
        <v>2.3480663103691466</v>
      </c>
      <c r="F29" s="99">
        <f>RES_hhdet_fech!F29/RES_summary!F$19</f>
        <v>0.80588000091111467</v>
      </c>
      <c r="G29" s="99">
        <f>RES_hhdet_fech!G29/RES_summary!G$19</f>
        <v>0.74001427198889846</v>
      </c>
      <c r="H29" s="99">
        <f>RES_hhdet_fech!H29/RES_summary!H$19</f>
        <v>1.0274890170354838</v>
      </c>
      <c r="I29" s="99">
        <f>RES_hhdet_fech!I29/RES_summary!I$19</f>
        <v>1.4551120213693414</v>
      </c>
      <c r="J29" s="99">
        <f>RES_hhdet_fech!J29/RES_summary!J$19</f>
        <v>1.523899095414887</v>
      </c>
      <c r="K29" s="99">
        <f>RES_hhdet_fech!K29/RES_summary!K$19</f>
        <v>1.8712376298459676</v>
      </c>
      <c r="L29" s="99">
        <f>RES_hhdet_fech!L29/RES_summary!L$19</f>
        <v>2.9243052836191636</v>
      </c>
      <c r="M29" s="99">
        <f>RES_hhdet_fech!M29/RES_summary!M$19</f>
        <v>4.5243799697827889</v>
      </c>
      <c r="N29" s="99">
        <f>RES_hhdet_fech!N29/RES_summary!N$19</f>
        <v>4.872499894776702</v>
      </c>
      <c r="O29" s="99">
        <f>RES_hhdet_fech!O29/RES_summary!O$19</f>
        <v>3.8211311244466555</v>
      </c>
      <c r="P29" s="99">
        <f>RES_hhdet_fech!P29/RES_summary!P$19</f>
        <v>2.9163990706738647</v>
      </c>
      <c r="Q29" s="99">
        <f>RES_hhdet_fech!Q29/RES_summary!Q$19</f>
        <v>3.8215209777528258</v>
      </c>
      <c r="R29" s="99">
        <f>RES_hhdet_fech!R29/RES_summary!R$19</f>
        <v>3.066149978143363</v>
      </c>
      <c r="S29" s="99">
        <f>RES_hhdet_fech!S29/RES_summary!S$19</f>
        <v>3.3381887865254964</v>
      </c>
      <c r="T29" s="99">
        <f>RES_hhdet_fech!T29/RES_summary!T$19</f>
        <v>3.2121882139735987</v>
      </c>
      <c r="U29" s="99">
        <f>RES_hhdet_fech!U29/RES_summary!U$19</f>
        <v>3.0119246707855223</v>
      </c>
      <c r="V29" s="99">
        <f>RES_hhdet_fech!V29/RES_summary!V$19</f>
        <v>3.036756053535699</v>
      </c>
      <c r="W29" s="99">
        <f>RES_hhdet_fech!W29/RES_summary!W$19</f>
        <v>3.2839971097965495</v>
      </c>
      <c r="DA29" s="63" t="s">
        <v>2772</v>
      </c>
    </row>
    <row r="30" spans="1:105" ht="12" customHeight="1" x14ac:dyDescent="0.25">
      <c r="A30" s="121" t="s">
        <v>55</v>
      </c>
      <c r="B30" s="123">
        <v>19.487518090105453</v>
      </c>
      <c r="C30" s="123">
        <v>18.950951733038174</v>
      </c>
      <c r="D30" s="123">
        <v>20.639822223310013</v>
      </c>
      <c r="E30" s="123">
        <v>18.199278976286887</v>
      </c>
      <c r="F30" s="123">
        <v>20.776356478214996</v>
      </c>
      <c r="G30" s="123">
        <v>21.146861833256029</v>
      </c>
      <c r="H30" s="123">
        <v>21.713572913781448</v>
      </c>
      <c r="I30" s="123">
        <v>20.834075456461434</v>
      </c>
      <c r="J30" s="123">
        <v>21.796477844585471</v>
      </c>
      <c r="K30" s="123">
        <v>20.74305623174584</v>
      </c>
      <c r="L30" s="123">
        <v>20.913895345470959</v>
      </c>
      <c r="M30" s="123">
        <v>20.062922294134623</v>
      </c>
      <c r="N30" s="123">
        <v>19.835574611275245</v>
      </c>
      <c r="O30" s="123">
        <v>18.890501128742407</v>
      </c>
      <c r="P30" s="123">
        <v>18.504681149463046</v>
      </c>
      <c r="Q30" s="123">
        <v>18.469772844830779</v>
      </c>
      <c r="R30" s="123">
        <v>18.558091552912622</v>
      </c>
      <c r="S30" s="123">
        <v>18.627047593617977</v>
      </c>
      <c r="T30" s="123">
        <v>18.545654419279941</v>
      </c>
      <c r="U30" s="123">
        <v>18.632345900348611</v>
      </c>
      <c r="V30" s="123">
        <v>18.056387010909926</v>
      </c>
      <c r="W30" s="123">
        <v>19.224646579551006</v>
      </c>
      <c r="DA30" s="130" t="s">
        <v>2773</v>
      </c>
    </row>
    <row r="31" spans="1:105" ht="12" customHeight="1" x14ac:dyDescent="0.25">
      <c r="A31" s="97" t="s">
        <v>141</v>
      </c>
      <c r="B31" s="99">
        <v>20.841189999122992</v>
      </c>
      <c r="C31" s="99">
        <v>21.829972575217859</v>
      </c>
      <c r="D31" s="99">
        <v>21.340591164572565</v>
      </c>
      <c r="E31" s="99">
        <v>23.008647983737983</v>
      </c>
      <c r="F31" s="99">
        <v>23.131029100862186</v>
      </c>
      <c r="G31" s="99">
        <v>23.139995449068373</v>
      </c>
      <c r="H31" s="99">
        <v>23.450084455075135</v>
      </c>
      <c r="I31" s="99">
        <v>22.75754356824422</v>
      </c>
      <c r="J31" s="99">
        <v>25.298287508101023</v>
      </c>
      <c r="K31" s="99">
        <v>27.040491272693625</v>
      </c>
      <c r="L31" s="99">
        <v>25.142896365374153</v>
      </c>
      <c r="M31" s="99">
        <v>22.466032720603298</v>
      </c>
      <c r="N31" s="99">
        <v>21.740385902172154</v>
      </c>
      <c r="O31" s="99">
        <v>21.603282377165925</v>
      </c>
      <c r="P31" s="99">
        <v>19.937094890371654</v>
      </c>
      <c r="Q31" s="99">
        <v>19.803619544809465</v>
      </c>
      <c r="R31" s="99">
        <v>20.383717836574593</v>
      </c>
      <c r="S31" s="99">
        <v>19.754720717205135</v>
      </c>
      <c r="T31" s="99">
        <v>18.83172334525775</v>
      </c>
      <c r="U31" s="99">
        <v>19.720813702668298</v>
      </c>
      <c r="V31" s="99">
        <v>18.713729120311218</v>
      </c>
      <c r="W31" s="99">
        <v>19.197367727024066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19.517838223532603</v>
      </c>
      <c r="C35" s="102">
        <v>18.917713086992016</v>
      </c>
      <c r="D35" s="102">
        <v>20.702813911030916</v>
      </c>
      <c r="E35" s="102">
        <v>18.085323790457849</v>
      </c>
      <c r="F35" s="102">
        <v>20.778705429043455</v>
      </c>
      <c r="G35" s="102">
        <v>21.203180609724452</v>
      </c>
      <c r="H35" s="102">
        <v>21.819173957024095</v>
      </c>
      <c r="I35" s="102">
        <v>20.985150051173015</v>
      </c>
      <c r="J35" s="102">
        <v>21.924445458113201</v>
      </c>
      <c r="K35" s="102">
        <v>20.776827652201561</v>
      </c>
      <c r="L35" s="102">
        <v>21.066888804449</v>
      </c>
      <c r="M35" s="102">
        <v>20.30989704339563</v>
      </c>
      <c r="N35" s="102">
        <v>20.190286197206404</v>
      </c>
      <c r="O35" s="102">
        <v>19.320371223911632</v>
      </c>
      <c r="P35" s="102">
        <v>19.025122147794892</v>
      </c>
      <c r="Q35" s="102">
        <v>19.030176817145755</v>
      </c>
      <c r="R35" s="102">
        <v>19.140509695718713</v>
      </c>
      <c r="S35" s="102">
        <v>19.256947064593213</v>
      </c>
      <c r="T35" s="102">
        <v>19.221103520630905</v>
      </c>
      <c r="U35" s="102">
        <v>19.313157552650516</v>
      </c>
      <c r="V35" s="102">
        <v>18.714147004672324</v>
      </c>
      <c r="W35" s="102">
        <v>19.889993630676489</v>
      </c>
      <c r="DA35" s="131" t="s">
        <v>2778</v>
      </c>
    </row>
    <row r="36" spans="1:105" ht="12" customHeight="1" x14ac:dyDescent="0.25">
      <c r="A36" s="107" t="s">
        <v>121</v>
      </c>
      <c r="B36" s="105">
        <v>13.997081055592782</v>
      </c>
      <c r="C36" s="105">
        <v>13.444105501423044</v>
      </c>
      <c r="D36" s="105">
        <v>14.853337432606262</v>
      </c>
      <c r="E36" s="105">
        <v>12.648870942969181</v>
      </c>
      <c r="F36" s="105">
        <v>14.842470044029408</v>
      </c>
      <c r="G36" s="105">
        <v>15.275248423074634</v>
      </c>
      <c r="H36" s="105">
        <v>15.920636567758223</v>
      </c>
      <c r="I36" s="105">
        <v>15.345295994820495</v>
      </c>
      <c r="J36" s="105">
        <v>16.06436549801024</v>
      </c>
      <c r="K36" s="105">
        <v>15.090353039443963</v>
      </c>
      <c r="L36" s="105">
        <v>15.332984474267445</v>
      </c>
      <c r="M36" s="105">
        <v>14.897877493255594</v>
      </c>
      <c r="N36" s="105">
        <v>14.858335239310248</v>
      </c>
      <c r="O36" s="105">
        <v>14.264761209062307</v>
      </c>
      <c r="P36" s="105">
        <v>14.201728130052626</v>
      </c>
      <c r="Q36" s="105">
        <v>14.44140885983396</v>
      </c>
      <c r="R36" s="105">
        <v>14.586972879357804</v>
      </c>
      <c r="S36" s="105">
        <v>14.750961292275477</v>
      </c>
      <c r="T36" s="105">
        <v>14.860292542245082</v>
      </c>
      <c r="U36" s="105">
        <v>15.086687512933995</v>
      </c>
      <c r="V36" s="105">
        <v>14.682455700362537</v>
      </c>
      <c r="W36" s="105">
        <v>16.009583205869781</v>
      </c>
      <c r="DA36" s="132" t="s">
        <v>2779</v>
      </c>
    </row>
    <row r="37" spans="1:105" ht="12" customHeight="1" x14ac:dyDescent="0.25">
      <c r="A37" s="108" t="s">
        <v>53</v>
      </c>
      <c r="B37" s="99">
        <v>5.9025768356817254</v>
      </c>
      <c r="C37" s="99">
        <v>5.4170370772840473</v>
      </c>
      <c r="D37" s="99">
        <v>6.2735754746673713</v>
      </c>
      <c r="E37" s="99">
        <v>4.6698385429424256</v>
      </c>
      <c r="F37" s="99">
        <v>6.0320293932517979</v>
      </c>
      <c r="G37" s="99">
        <v>6.1076525444160952</v>
      </c>
      <c r="H37" s="99">
        <v>6.3463835510958377</v>
      </c>
      <c r="I37" s="99">
        <v>6.0069026487904935</v>
      </c>
      <c r="J37" s="99">
        <v>6.3611506599981995</v>
      </c>
      <c r="K37" s="99">
        <v>5.6552693851904943</v>
      </c>
      <c r="L37" s="99">
        <v>5.7847639021854595</v>
      </c>
      <c r="M37" s="99">
        <v>5.8399290996931734</v>
      </c>
      <c r="N37" s="99">
        <v>5.7596222811059894</v>
      </c>
      <c r="O37" s="99">
        <v>5.304193377620928</v>
      </c>
      <c r="P37" s="99">
        <v>5.4329455712582329</v>
      </c>
      <c r="Q37" s="99">
        <v>5.8619298138278984</v>
      </c>
      <c r="R37" s="99">
        <v>5.690423937662926</v>
      </c>
      <c r="S37" s="99">
        <v>5.5611719801769821</v>
      </c>
      <c r="T37" s="99">
        <v>5.6579806214764004</v>
      </c>
      <c r="U37" s="99">
        <v>5.7409379130554914</v>
      </c>
      <c r="V37" s="99">
        <v>4.8989679710447662</v>
      </c>
      <c r="W37" s="99">
        <v>5.8907992874509372</v>
      </c>
      <c r="DA37" s="63" t="s">
        <v>2780</v>
      </c>
    </row>
    <row r="38" spans="1:105" ht="12" customHeight="1" x14ac:dyDescent="0.25">
      <c r="A38" s="108" t="s">
        <v>52</v>
      </c>
      <c r="B38" s="99">
        <v>8.0945042199110517</v>
      </c>
      <c r="C38" s="99">
        <v>8.0270684241389976</v>
      </c>
      <c r="D38" s="99">
        <v>8.5797619579388886</v>
      </c>
      <c r="E38" s="99">
        <v>7.9790324000267558</v>
      </c>
      <c r="F38" s="99">
        <v>8.8104406507776094</v>
      </c>
      <c r="G38" s="99">
        <v>9.1675958786585365</v>
      </c>
      <c r="H38" s="99">
        <v>9.5742530166623858</v>
      </c>
      <c r="I38" s="99">
        <v>9.3383933460299993</v>
      </c>
      <c r="J38" s="99">
        <v>9.7032148380120411</v>
      </c>
      <c r="K38" s="99">
        <v>9.4350836542534697</v>
      </c>
      <c r="L38" s="99">
        <v>9.5482205720819824</v>
      </c>
      <c r="M38" s="99">
        <v>9.0579483935624179</v>
      </c>
      <c r="N38" s="99">
        <v>9.0987129582042563</v>
      </c>
      <c r="O38" s="99">
        <v>8.960567831441379</v>
      </c>
      <c r="P38" s="99">
        <v>8.7687825587943937</v>
      </c>
      <c r="Q38" s="99">
        <v>8.5794790460060586</v>
      </c>
      <c r="R38" s="99">
        <v>8.896548941694876</v>
      </c>
      <c r="S38" s="99">
        <v>9.1897893120984957</v>
      </c>
      <c r="T38" s="99">
        <v>9.2023119207686843</v>
      </c>
      <c r="U38" s="99">
        <v>9.3457495998785056</v>
      </c>
      <c r="V38" s="99">
        <v>9.7834877293177733</v>
      </c>
      <c r="W38" s="99">
        <v>10.118783918418838</v>
      </c>
      <c r="DA38" s="63" t="s">
        <v>2781</v>
      </c>
    </row>
    <row r="39" spans="1:105" ht="12" customHeight="1" x14ac:dyDescent="0.25">
      <c r="A39" s="121" t="s">
        <v>54</v>
      </c>
      <c r="B39" s="123">
        <v>16.530093881093492</v>
      </c>
      <c r="C39" s="123">
        <v>15.883582558652288</v>
      </c>
      <c r="D39" s="123">
        <v>17.504345041125507</v>
      </c>
      <c r="E39" s="123">
        <v>15.347634673864047</v>
      </c>
      <c r="F39" s="123">
        <v>17.147390016645335</v>
      </c>
      <c r="G39" s="123">
        <v>17.632691007995152</v>
      </c>
      <c r="H39" s="123">
        <v>18.21619196224864</v>
      </c>
      <c r="I39" s="123">
        <v>17.272163707625388</v>
      </c>
      <c r="J39" s="123">
        <v>18.477648359947239</v>
      </c>
      <c r="K39" s="123">
        <v>18.016614182972969</v>
      </c>
      <c r="L39" s="123">
        <v>17.258067614979421</v>
      </c>
      <c r="M39" s="123">
        <v>16.039543290630796</v>
      </c>
      <c r="N39" s="123">
        <v>15.258222945522036</v>
      </c>
      <c r="O39" s="123">
        <v>14.524211221025016</v>
      </c>
      <c r="P39" s="123">
        <v>13.590295324898825</v>
      </c>
      <c r="Q39" s="123">
        <v>13.583125677079952</v>
      </c>
      <c r="R39" s="123">
        <v>13.790566352567208</v>
      </c>
      <c r="S39" s="123">
        <v>13.468666362725937</v>
      </c>
      <c r="T39" s="123">
        <v>12.911115024614435</v>
      </c>
      <c r="U39" s="123">
        <v>12.990476313896199</v>
      </c>
      <c r="V39" s="123">
        <v>12.368530283901499</v>
      </c>
      <c r="W39" s="123">
        <v>12.921864288626105</v>
      </c>
      <c r="DA39" s="130" t="s">
        <v>2782</v>
      </c>
    </row>
    <row r="40" spans="1:105" ht="12" customHeight="1" x14ac:dyDescent="0.25">
      <c r="A40" s="97" t="s">
        <v>50</v>
      </c>
      <c r="B40" s="99">
        <v>17.655950329226719</v>
      </c>
      <c r="C40" s="99">
        <v>20.813165758103299</v>
      </c>
      <c r="D40" s="99">
        <v>18.197297933737396</v>
      </c>
      <c r="E40" s="99">
        <v>21.497603595535335</v>
      </c>
      <c r="F40" s="99">
        <v>20.038926933120443</v>
      </c>
      <c r="G40" s="99">
        <v>20.149586255289059</v>
      </c>
      <c r="H40" s="99">
        <v>19.678605188372806</v>
      </c>
      <c r="I40" s="99">
        <v>20.469105293568479</v>
      </c>
      <c r="J40" s="99">
        <v>20.010159855796061</v>
      </c>
      <c r="K40" s="99">
        <v>22.936712456857446</v>
      </c>
      <c r="L40" s="99">
        <v>20.601661170454911</v>
      </c>
      <c r="M40" s="99">
        <v>18.246499496960631</v>
      </c>
      <c r="N40" s="99">
        <v>17.255587206912431</v>
      </c>
      <c r="O40" s="99">
        <v>16.990931600384478</v>
      </c>
      <c r="P40" s="99">
        <v>15.558425100660509</v>
      </c>
      <c r="Q40" s="99">
        <v>15.676776637969157</v>
      </c>
      <c r="R40" s="99">
        <v>16.440483680950326</v>
      </c>
      <c r="S40" s="99">
        <v>16.031099099922912</v>
      </c>
      <c r="T40" s="99">
        <v>15.085397725718881</v>
      </c>
      <c r="U40" s="99">
        <v>15.67915074792333</v>
      </c>
      <c r="V40" s="99">
        <v>15.072111673742697</v>
      </c>
      <c r="W40" s="99">
        <v>15.546842319845281</v>
      </c>
      <c r="DA40" s="63" t="s">
        <v>2783</v>
      </c>
    </row>
    <row r="41" spans="1:105" ht="12" customHeight="1" x14ac:dyDescent="0.25">
      <c r="A41" s="109" t="s">
        <v>120</v>
      </c>
      <c r="B41" s="110">
        <v>16.085271304833785</v>
      </c>
      <c r="C41" s="110">
        <v>13.935695327914443</v>
      </c>
      <c r="D41" s="110">
        <v>17.230475791288086</v>
      </c>
      <c r="E41" s="110">
        <v>12.918057261883442</v>
      </c>
      <c r="F41" s="110">
        <v>15.937622614362477</v>
      </c>
      <c r="G41" s="110">
        <v>16.46366394251681</v>
      </c>
      <c r="H41" s="110">
        <v>17.411695991148289</v>
      </c>
      <c r="I41" s="110">
        <v>15.290937159153284</v>
      </c>
      <c r="J41" s="110">
        <v>17.400939469105296</v>
      </c>
      <c r="K41" s="110">
        <v>14.278680958706856</v>
      </c>
      <c r="L41" s="110">
        <v>14.597186250285867</v>
      </c>
      <c r="M41" s="110">
        <v>14.200127539470019</v>
      </c>
      <c r="N41" s="110">
        <v>13.736877232654622</v>
      </c>
      <c r="O41" s="110">
        <v>12.79159804348061</v>
      </c>
      <c r="P41" s="110">
        <v>12.303010443109985</v>
      </c>
      <c r="Q41" s="110">
        <v>12.278433533884904</v>
      </c>
      <c r="R41" s="110">
        <v>12.227238956733707</v>
      </c>
      <c r="S41" s="110">
        <v>12.028655716711322</v>
      </c>
      <c r="T41" s="110">
        <v>11.703076058354251</v>
      </c>
      <c r="U41" s="110">
        <v>11.480382730941077</v>
      </c>
      <c r="V41" s="110">
        <v>10.925607632019965</v>
      </c>
      <c r="W41" s="110">
        <v>11.584632549500315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196.63877470994419</v>
      </c>
      <c r="C43" s="118">
        <f t="shared" si="14"/>
        <v>211.06811908258959</v>
      </c>
      <c r="D43" s="118">
        <f t="shared" si="14"/>
        <v>239.52346632388037</v>
      </c>
      <c r="E43" s="118">
        <f t="shared" si="14"/>
        <v>248.94514691890967</v>
      </c>
      <c r="F43" s="118">
        <f t="shared" si="14"/>
        <v>259.65421546218937</v>
      </c>
      <c r="G43" s="118">
        <f t="shared" si="14"/>
        <v>264.26613374722638</v>
      </c>
      <c r="H43" s="118">
        <f t="shared" si="14"/>
        <v>255.4527202069952</v>
      </c>
      <c r="I43" s="118">
        <f t="shared" si="14"/>
        <v>240.3177308353138</v>
      </c>
      <c r="J43" s="118">
        <f t="shared" si="14"/>
        <v>235.79776963929572</v>
      </c>
      <c r="K43" s="118">
        <f t="shared" si="14"/>
        <v>259.0817896066967</v>
      </c>
      <c r="L43" s="118">
        <f t="shared" si="14"/>
        <v>270.29262306625054</v>
      </c>
      <c r="M43" s="118">
        <f t="shared" si="14"/>
        <v>262.21120045218845</v>
      </c>
      <c r="N43" s="118">
        <f t="shared" si="14"/>
        <v>237.6198815027858</v>
      </c>
      <c r="O43" s="118">
        <f t="shared" si="14"/>
        <v>222.74744372758767</v>
      </c>
      <c r="P43" s="118">
        <f t="shared" si="14"/>
        <v>189.84866876461263</v>
      </c>
      <c r="Q43" s="118">
        <f t="shared" si="14"/>
        <v>224.44719972328349</v>
      </c>
      <c r="R43" s="118">
        <f t="shared" ref="R43:V43" si="15">R44+R47+R49+R58</f>
        <v>218.21743496850291</v>
      </c>
      <c r="S43" s="118">
        <f t="shared" si="15"/>
        <v>222.76005685997092</v>
      </c>
      <c r="T43" s="118">
        <f t="shared" si="15"/>
        <v>206.59659279856652</v>
      </c>
      <c r="U43" s="118">
        <f t="shared" si="15"/>
        <v>178.58799354566673</v>
      </c>
      <c r="V43" s="118">
        <f t="shared" si="15"/>
        <v>221.56499763397909</v>
      </c>
      <c r="W43" s="118">
        <f t="shared" ref="W43" si="16">W44+W47+W49+W58</f>
        <v>190.56913452714977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158.82214795560327</v>
      </c>
      <c r="C44" s="123">
        <f t="shared" si="17"/>
        <v>174.08225592461204</v>
      </c>
      <c r="D44" s="123">
        <f t="shared" si="17"/>
        <v>198.61852369959954</v>
      </c>
      <c r="E44" s="123">
        <f t="shared" si="17"/>
        <v>210.32996145703086</v>
      </c>
      <c r="F44" s="123">
        <f t="shared" si="17"/>
        <v>218.44375019041757</v>
      </c>
      <c r="G44" s="123">
        <f t="shared" si="17"/>
        <v>222.18993886124727</v>
      </c>
      <c r="H44" s="123">
        <f t="shared" si="17"/>
        <v>211.37986758239043</v>
      </c>
      <c r="I44" s="123">
        <f t="shared" si="17"/>
        <v>197.43177211834325</v>
      </c>
      <c r="J44" s="123">
        <f t="shared" si="17"/>
        <v>192.26405559893595</v>
      </c>
      <c r="K44" s="123">
        <f t="shared" si="17"/>
        <v>215.42729117896346</v>
      </c>
      <c r="L44" s="123">
        <f t="shared" si="17"/>
        <v>227.1319908738063</v>
      </c>
      <c r="M44" s="123">
        <f t="shared" si="17"/>
        <v>223.06560492204665</v>
      </c>
      <c r="N44" s="123">
        <f t="shared" si="17"/>
        <v>198.06231798066634</v>
      </c>
      <c r="O44" s="123">
        <f t="shared" si="17"/>
        <v>184.596965241324</v>
      </c>
      <c r="P44" s="123">
        <f t="shared" si="17"/>
        <v>153.28528928612474</v>
      </c>
      <c r="Q44" s="123">
        <f t="shared" si="17"/>
        <v>187.31321787004836</v>
      </c>
      <c r="R44" s="123">
        <f t="shared" ref="R44:V44" si="18">SUM(R45:R46)</f>
        <v>182.20073453649894</v>
      </c>
      <c r="S44" s="123">
        <f t="shared" si="18"/>
        <v>183.96865650071325</v>
      </c>
      <c r="T44" s="123">
        <f t="shared" si="18"/>
        <v>168.04969164625874</v>
      </c>
      <c r="U44" s="123">
        <f t="shared" si="18"/>
        <v>142.447318900249</v>
      </c>
      <c r="V44" s="123">
        <f t="shared" si="18"/>
        <v>185.73825412741388</v>
      </c>
      <c r="W44" s="123">
        <f t="shared" ref="W44" si="19">SUM(W45:W46)</f>
        <v>153.09371653406438</v>
      </c>
      <c r="DA44" s="130" t="s">
        <v>2786</v>
      </c>
    </row>
    <row r="45" spans="1:105" ht="12" customHeight="1" x14ac:dyDescent="0.25">
      <c r="A45" s="97" t="s">
        <v>216</v>
      </c>
      <c r="B45" s="99">
        <v>157.21594856658388</v>
      </c>
      <c r="C45" s="99">
        <v>172.32029674481404</v>
      </c>
      <c r="D45" s="99">
        <v>196.58667222252328</v>
      </c>
      <c r="E45" s="99">
        <v>208.28969633420624</v>
      </c>
      <c r="F45" s="99">
        <v>216.21964260789304</v>
      </c>
      <c r="G45" s="99">
        <v>219.97089896429478</v>
      </c>
      <c r="H45" s="99">
        <v>209.34118225694382</v>
      </c>
      <c r="I45" s="99">
        <v>195.58767931157027</v>
      </c>
      <c r="J45" s="99">
        <v>190.48243383338448</v>
      </c>
      <c r="K45" s="99">
        <v>213.43884633015765</v>
      </c>
      <c r="L45" s="99">
        <v>225.06684502823958</v>
      </c>
      <c r="M45" s="99">
        <v>220.98505965399596</v>
      </c>
      <c r="N45" s="99">
        <v>196.14974248376507</v>
      </c>
      <c r="O45" s="99">
        <v>182.72207958939759</v>
      </c>
      <c r="P45" s="99">
        <v>151.72692800073636</v>
      </c>
      <c r="Q45" s="99">
        <v>185.36672763536689</v>
      </c>
      <c r="R45" s="99">
        <v>180.24198816249603</v>
      </c>
      <c r="S45" s="99">
        <v>181.9588030207444</v>
      </c>
      <c r="T45" s="99">
        <v>166.19075100381494</v>
      </c>
      <c r="U45" s="99">
        <v>140.84917160043653</v>
      </c>
      <c r="V45" s="99">
        <v>183.64701717926667</v>
      </c>
      <c r="W45" s="99">
        <v>151.37340358768913</v>
      </c>
      <c r="DA45" s="63" t="s">
        <v>2787</v>
      </c>
    </row>
    <row r="46" spans="1:105" ht="12" customHeight="1" x14ac:dyDescent="0.25">
      <c r="A46" s="97" t="s">
        <v>53</v>
      </c>
      <c r="B46" s="99">
        <v>1.6061993890193966</v>
      </c>
      <c r="C46" s="99">
        <v>1.7619591797979892</v>
      </c>
      <c r="D46" s="99">
        <v>2.0318514770762586</v>
      </c>
      <c r="E46" s="99">
        <v>2.0402651228246209</v>
      </c>
      <c r="F46" s="99">
        <v>2.224107582524546</v>
      </c>
      <c r="G46" s="99">
        <v>2.2190398969524989</v>
      </c>
      <c r="H46" s="99">
        <v>2.0386853254466093</v>
      </c>
      <c r="I46" s="99">
        <v>1.8440928067729778</v>
      </c>
      <c r="J46" s="99">
        <v>1.7816217655514812</v>
      </c>
      <c r="K46" s="99">
        <v>1.9884448488058164</v>
      </c>
      <c r="L46" s="99">
        <v>2.0651458455667071</v>
      </c>
      <c r="M46" s="99">
        <v>2.0805452680506766</v>
      </c>
      <c r="N46" s="99">
        <v>1.9125754969012554</v>
      </c>
      <c r="O46" s="99">
        <v>1.8748856519263988</v>
      </c>
      <c r="P46" s="99">
        <v>1.5583612853883633</v>
      </c>
      <c r="Q46" s="99">
        <v>1.9464902346814754</v>
      </c>
      <c r="R46" s="99">
        <v>1.9587463740029218</v>
      </c>
      <c r="S46" s="99">
        <v>2.0098534799688634</v>
      </c>
      <c r="T46" s="99">
        <v>1.8589406424438024</v>
      </c>
      <c r="U46" s="99">
        <v>1.5981472998124597</v>
      </c>
      <c r="V46" s="99">
        <v>2.0912369481472193</v>
      </c>
      <c r="W46" s="99">
        <v>1.7203129463752505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0.82092922518493483</v>
      </c>
      <c r="C47" s="123">
        <f t="shared" si="20"/>
        <v>0.78394844641480343</v>
      </c>
      <c r="D47" s="123">
        <f t="shared" si="20"/>
        <v>0.76009309433842398</v>
      </c>
      <c r="E47" s="123">
        <f t="shared" si="20"/>
        <v>1.8475100067126531</v>
      </c>
      <c r="F47" s="123">
        <f t="shared" si="20"/>
        <v>0.80737898757610593</v>
      </c>
      <c r="G47" s="123">
        <f t="shared" si="20"/>
        <v>1.015283006333233</v>
      </c>
      <c r="H47" s="123">
        <f t="shared" si="20"/>
        <v>1.3609786452188688</v>
      </c>
      <c r="I47" s="123">
        <f t="shared" si="20"/>
        <v>1.5112999736485557</v>
      </c>
      <c r="J47" s="123">
        <f t="shared" si="20"/>
        <v>1.5375986826526205</v>
      </c>
      <c r="K47" s="123">
        <f t="shared" si="20"/>
        <v>1.360932304060265</v>
      </c>
      <c r="L47" s="123">
        <f t="shared" si="20"/>
        <v>1.5582657756003695</v>
      </c>
      <c r="M47" s="123">
        <f t="shared" si="20"/>
        <v>2.090084521648278</v>
      </c>
      <c r="N47" s="123">
        <f t="shared" si="20"/>
        <v>2.5902170567287266</v>
      </c>
      <c r="O47" s="123">
        <f t="shared" si="20"/>
        <v>2.1868169723287569</v>
      </c>
      <c r="P47" s="123">
        <f t="shared" si="20"/>
        <v>2.1757317213224887</v>
      </c>
      <c r="Q47" s="123">
        <f t="shared" si="20"/>
        <v>3.5710022368286616</v>
      </c>
      <c r="R47" s="123">
        <f t="shared" si="20"/>
        <v>3.4501810113836933</v>
      </c>
      <c r="S47" s="123">
        <f t="shared" si="20"/>
        <v>4.6081392697400059</v>
      </c>
      <c r="T47" s="123">
        <f t="shared" si="20"/>
        <v>4.9755948881803471</v>
      </c>
      <c r="U47" s="123">
        <f t="shared" si="20"/>
        <v>5.0031860802971062</v>
      </c>
      <c r="V47" s="123">
        <f t="shared" si="20"/>
        <v>4.566772485446549</v>
      </c>
      <c r="W47" s="123">
        <f t="shared" si="20"/>
        <v>4.6335781529250877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0.82092922518493483</v>
      </c>
      <c r="C48" s="99">
        <f>RES_hhdet_fech!C48/RES_summary!C$19</f>
        <v>0.78394844641480343</v>
      </c>
      <c r="D48" s="99">
        <f>RES_hhdet_fech!D48/RES_summary!D$19</f>
        <v>0.76009309433842398</v>
      </c>
      <c r="E48" s="99">
        <f>RES_hhdet_fech!E48/RES_summary!E$19</f>
        <v>1.8475100067126531</v>
      </c>
      <c r="F48" s="99">
        <f>RES_hhdet_fech!F48/RES_summary!F$19</f>
        <v>0.80737898757610593</v>
      </c>
      <c r="G48" s="99">
        <f>RES_hhdet_fech!G48/RES_summary!G$19</f>
        <v>1.015283006333233</v>
      </c>
      <c r="H48" s="99">
        <f>RES_hhdet_fech!H48/RES_summary!H$19</f>
        <v>1.3609786452188688</v>
      </c>
      <c r="I48" s="99">
        <f>RES_hhdet_fech!I48/RES_summary!I$19</f>
        <v>1.5112999736485557</v>
      </c>
      <c r="J48" s="99">
        <f>RES_hhdet_fech!J48/RES_summary!J$19</f>
        <v>1.5375986826526205</v>
      </c>
      <c r="K48" s="99">
        <f>RES_hhdet_fech!K48/RES_summary!K$19</f>
        <v>1.360932304060265</v>
      </c>
      <c r="L48" s="99">
        <f>RES_hhdet_fech!L48/RES_summary!L$19</f>
        <v>1.5582657756003695</v>
      </c>
      <c r="M48" s="99">
        <f>RES_hhdet_fech!M48/RES_summary!M$19</f>
        <v>2.090084521648278</v>
      </c>
      <c r="N48" s="99">
        <f>RES_hhdet_fech!N48/RES_summary!N$19</f>
        <v>2.5902170567287266</v>
      </c>
      <c r="O48" s="99">
        <f>RES_hhdet_fech!O48/RES_summary!O$19</f>
        <v>2.1868169723287569</v>
      </c>
      <c r="P48" s="99">
        <f>RES_hhdet_fech!P48/RES_summary!P$19</f>
        <v>2.1757317213224887</v>
      </c>
      <c r="Q48" s="99">
        <f>RES_hhdet_fech!Q48/RES_summary!Q$19</f>
        <v>3.5710022368286616</v>
      </c>
      <c r="R48" s="99">
        <f>RES_hhdet_fech!R48/RES_summary!R$19</f>
        <v>3.4501810113836933</v>
      </c>
      <c r="S48" s="99">
        <f>RES_hhdet_fech!S48/RES_summary!S$19</f>
        <v>4.6081392697400059</v>
      </c>
      <c r="T48" s="99">
        <f>RES_hhdet_fech!T48/RES_summary!T$19</f>
        <v>4.9755948881803471</v>
      </c>
      <c r="U48" s="99">
        <f>RES_hhdet_fech!U48/RES_summary!U$19</f>
        <v>5.0031860802971062</v>
      </c>
      <c r="V48" s="99">
        <f>RES_hhdet_fech!V48/RES_summary!V$19</f>
        <v>4.566772485446549</v>
      </c>
      <c r="W48" s="99">
        <f>RES_hhdet_fech!W48/RES_summary!W$19</f>
        <v>4.6335781529250877</v>
      </c>
      <c r="DA48" s="63" t="s">
        <v>2790</v>
      </c>
    </row>
    <row r="49" spans="1:105" ht="12" customHeight="1" x14ac:dyDescent="0.25">
      <c r="A49" s="121" t="s">
        <v>55</v>
      </c>
      <c r="B49" s="123">
        <v>20.465612595490398</v>
      </c>
      <c r="C49" s="123">
        <v>20.160510959739231</v>
      </c>
      <c r="D49" s="123">
        <v>22.676577526602202</v>
      </c>
      <c r="E49" s="123">
        <v>20.908511556278274</v>
      </c>
      <c r="F49" s="123">
        <v>23.076379420613026</v>
      </c>
      <c r="G49" s="123">
        <v>23.221502980505758</v>
      </c>
      <c r="H49" s="123">
        <v>24.352960567715986</v>
      </c>
      <c r="I49" s="123">
        <v>23.903090484939018</v>
      </c>
      <c r="J49" s="123">
        <v>23.454893252448237</v>
      </c>
      <c r="K49" s="123">
        <v>24.325774175179777</v>
      </c>
      <c r="L49" s="123">
        <v>24.399220887972554</v>
      </c>
      <c r="M49" s="123">
        <v>21.118106028555523</v>
      </c>
      <c r="N49" s="123">
        <v>21.759335378617141</v>
      </c>
      <c r="O49" s="123">
        <v>21.444094365646279</v>
      </c>
      <c r="P49" s="123">
        <v>20.753266768308134</v>
      </c>
      <c r="Q49" s="123">
        <v>19.918432039031181</v>
      </c>
      <c r="R49" s="123">
        <v>18.670363932423175</v>
      </c>
      <c r="S49" s="123">
        <v>20.64889922705321</v>
      </c>
      <c r="T49" s="123">
        <v>20.66900107477851</v>
      </c>
      <c r="U49" s="123">
        <v>18.141910392054815</v>
      </c>
      <c r="V49" s="123">
        <v>18.772717673502409</v>
      </c>
      <c r="W49" s="123">
        <v>19.710590566171057</v>
      </c>
      <c r="DA49" s="130" t="s">
        <v>2791</v>
      </c>
    </row>
    <row r="50" spans="1:105" ht="12" customHeight="1" x14ac:dyDescent="0.25">
      <c r="A50" s="97" t="s">
        <v>138</v>
      </c>
      <c r="B50" s="99">
        <v>21.713749242684973</v>
      </c>
      <c r="C50" s="99">
        <v>21.897858209691556</v>
      </c>
      <c r="D50" s="99">
        <v>25.511245088449623</v>
      </c>
      <c r="E50" s="99">
        <v>24.589407473996815</v>
      </c>
      <c r="F50" s="99">
        <v>26.289786082649968</v>
      </c>
      <c r="G50" s="99">
        <v>25.848765710938117</v>
      </c>
      <c r="H50" s="99">
        <v>27.434344947552493</v>
      </c>
      <c r="I50" s="99">
        <v>27.224839484641731</v>
      </c>
      <c r="J50" s="99">
        <v>25.142835378211608</v>
      </c>
      <c r="K50" s="99">
        <v>28.021923173020749</v>
      </c>
      <c r="L50" s="99">
        <v>28.050852502614021</v>
      </c>
      <c r="M50" s="99">
        <v>22.496861858412032</v>
      </c>
      <c r="N50" s="99">
        <v>23.859230598808448</v>
      </c>
      <c r="O50" s="99">
        <v>23.891993992678767</v>
      </c>
      <c r="P50" s="99">
        <v>22.831584022590725</v>
      </c>
      <c r="Q50" s="99">
        <v>21.642786459812367</v>
      </c>
      <c r="R50" s="99">
        <v>18.997033304711312</v>
      </c>
      <c r="S50" s="99">
        <v>23.755215630518904</v>
      </c>
      <c r="T50" s="99">
        <v>23.959027094059049</v>
      </c>
      <c r="U50" s="99">
        <v>17.952918455205811</v>
      </c>
      <c r="V50" s="99">
        <v>20.090293574450616</v>
      </c>
      <c r="W50" s="99">
        <v>20.03795443759839</v>
      </c>
      <c r="DA50" s="63" t="s">
        <v>2792</v>
      </c>
    </row>
    <row r="51" spans="1:105" ht="12" customHeight="1" x14ac:dyDescent="0.25">
      <c r="A51" s="97" t="s">
        <v>137</v>
      </c>
      <c r="B51" s="99">
        <v>13.809857639406106</v>
      </c>
      <c r="C51" s="99">
        <v>13.735524646670751</v>
      </c>
      <c r="D51" s="99">
        <v>16.217505282069602</v>
      </c>
      <c r="E51" s="99">
        <v>15.042823193085308</v>
      </c>
      <c r="F51" s="99">
        <v>16.536286095548959</v>
      </c>
      <c r="G51" s="99">
        <v>16.2637933770357</v>
      </c>
      <c r="H51" s="99">
        <v>17.322256919404566</v>
      </c>
      <c r="I51" s="99">
        <v>17.138269836828943</v>
      </c>
      <c r="J51" s="99">
        <v>15.954557621913073</v>
      </c>
      <c r="K51" s="99">
        <v>17.542417990652332</v>
      </c>
      <c r="L51" s="99">
        <v>17.746451451375581</v>
      </c>
      <c r="M51" s="99">
        <v>14.605138676287689</v>
      </c>
      <c r="N51" s="99">
        <v>15.661547396620483</v>
      </c>
      <c r="O51" s="99">
        <v>15.914866109403347</v>
      </c>
      <c r="P51" s="99">
        <v>15.460774372775345</v>
      </c>
      <c r="Q51" s="99">
        <v>15.179546368050579</v>
      </c>
      <c r="R51" s="99">
        <v>13.535960191630894</v>
      </c>
      <c r="S51" s="99">
        <v>16.807890034816953</v>
      </c>
      <c r="T51" s="99">
        <v>17.38970360615879</v>
      </c>
      <c r="U51" s="99">
        <v>13.570893114625248</v>
      </c>
      <c r="V51" s="99">
        <v>15.369683619179202</v>
      </c>
      <c r="W51" s="99">
        <v>15.745081938876714</v>
      </c>
      <c r="DA51" s="63" t="s">
        <v>2793</v>
      </c>
    </row>
    <row r="52" spans="1:105" ht="12" customHeight="1" x14ac:dyDescent="0.25">
      <c r="A52" s="100" t="s">
        <v>216</v>
      </c>
      <c r="B52" s="102">
        <v>6.5655298653385028</v>
      </c>
      <c r="C52" s="102">
        <v>6.2436233911442631</v>
      </c>
      <c r="D52" s="102">
        <v>7.6720622386458368</v>
      </c>
      <c r="E52" s="102">
        <v>6.2484231485099624</v>
      </c>
      <c r="F52" s="102">
        <v>7.5369895777212808</v>
      </c>
      <c r="G52" s="102">
        <v>7.3870690901371754</v>
      </c>
      <c r="H52" s="102">
        <v>7.8909044305803659</v>
      </c>
      <c r="I52" s="102">
        <v>7.6662694104206119</v>
      </c>
      <c r="J52" s="102">
        <v>7.1986194564116568</v>
      </c>
      <c r="K52" s="102">
        <v>7.487119960238072</v>
      </c>
      <c r="L52" s="102">
        <v>7.6031670117957066</v>
      </c>
      <c r="M52" s="102">
        <v>6.4753734509130689</v>
      </c>
      <c r="N52" s="102">
        <v>6.7620019286249953</v>
      </c>
      <c r="O52" s="102">
        <v>6.5156856374051628</v>
      </c>
      <c r="P52" s="102">
        <v>6.5016839189895048</v>
      </c>
      <c r="Q52" s="102">
        <v>6.8131686460881138</v>
      </c>
      <c r="R52" s="102">
        <v>5.886728675919465</v>
      </c>
      <c r="S52" s="102">
        <v>6.8123441008081889</v>
      </c>
      <c r="T52" s="102">
        <v>6.9932315411131709</v>
      </c>
      <c r="U52" s="102">
        <v>5.4787886505910457</v>
      </c>
      <c r="V52" s="102">
        <v>5.4751823120895633</v>
      </c>
      <c r="W52" s="102">
        <v>6.2372867769468456</v>
      </c>
      <c r="DA52" s="131" t="s">
        <v>2794</v>
      </c>
    </row>
    <row r="53" spans="1:105" ht="12" customHeight="1" x14ac:dyDescent="0.25">
      <c r="A53" s="103" t="s">
        <v>52</v>
      </c>
      <c r="B53" s="105">
        <v>7.2443277740676031</v>
      </c>
      <c r="C53" s="105">
        <v>7.4919012555264866</v>
      </c>
      <c r="D53" s="105">
        <v>8.5454430434237647</v>
      </c>
      <c r="E53" s="105">
        <v>8.7944000445753474</v>
      </c>
      <c r="F53" s="105">
        <v>8.9992965178276823</v>
      </c>
      <c r="G53" s="105">
        <v>8.8767242868985239</v>
      </c>
      <c r="H53" s="105">
        <v>9.4313524888241975</v>
      </c>
      <c r="I53" s="105">
        <v>9.4720004264083304</v>
      </c>
      <c r="J53" s="105">
        <v>8.7559381655014157</v>
      </c>
      <c r="K53" s="105">
        <v>10.05529803041426</v>
      </c>
      <c r="L53" s="105">
        <v>10.143284439579871</v>
      </c>
      <c r="M53" s="105">
        <v>8.1297652253746193</v>
      </c>
      <c r="N53" s="105">
        <v>8.899545467995484</v>
      </c>
      <c r="O53" s="105">
        <v>9.399180471998184</v>
      </c>
      <c r="P53" s="105">
        <v>8.9590904537858425</v>
      </c>
      <c r="Q53" s="105">
        <v>8.3663777219624631</v>
      </c>
      <c r="R53" s="105">
        <v>7.6492315157114303</v>
      </c>
      <c r="S53" s="105">
        <v>9.9955459340087671</v>
      </c>
      <c r="T53" s="105">
        <v>10.396472065045618</v>
      </c>
      <c r="U53" s="105">
        <v>8.0921044640342004</v>
      </c>
      <c r="V53" s="105">
        <v>9.894501307089639</v>
      </c>
      <c r="W53" s="105">
        <v>9.5077951619298666</v>
      </c>
      <c r="DA53" s="132" t="s">
        <v>2795</v>
      </c>
    </row>
    <row r="54" spans="1:105" ht="12" customHeight="1" x14ac:dyDescent="0.25">
      <c r="A54" s="106" t="s">
        <v>122</v>
      </c>
      <c r="B54" s="102">
        <v>19.517838223532603</v>
      </c>
      <c r="C54" s="102">
        <v>18.81850347688188</v>
      </c>
      <c r="D54" s="102">
        <v>20.47221149380626</v>
      </c>
      <c r="E54" s="102">
        <v>17.800555735623917</v>
      </c>
      <c r="F54" s="102">
        <v>20.436619664691875</v>
      </c>
      <c r="G54" s="102">
        <v>21.100449672661171</v>
      </c>
      <c r="H54" s="102">
        <v>21.895394544333715</v>
      </c>
      <c r="I54" s="102">
        <v>21.101345228970679</v>
      </c>
      <c r="J54" s="102">
        <v>22.064947186379541</v>
      </c>
      <c r="K54" s="102">
        <v>20.891824581964336</v>
      </c>
      <c r="L54" s="102">
        <v>21.10502020120072</v>
      </c>
      <c r="M54" s="102">
        <v>20.24891821617781</v>
      </c>
      <c r="N54" s="102">
        <v>20.152493324310015</v>
      </c>
      <c r="O54" s="102">
        <v>19.399060385026583</v>
      </c>
      <c r="P54" s="102">
        <v>19.20727117841955</v>
      </c>
      <c r="Q54" s="102">
        <v>19.10453984160301</v>
      </c>
      <c r="R54" s="102">
        <v>19.083288109141158</v>
      </c>
      <c r="S54" s="102">
        <v>19.051573456886832</v>
      </c>
      <c r="T54" s="102">
        <v>18.857381732497412</v>
      </c>
      <c r="U54" s="102">
        <v>18.987218783459738</v>
      </c>
      <c r="V54" s="102">
        <v>18.675045941920082</v>
      </c>
      <c r="W54" s="102">
        <v>20.219976503644919</v>
      </c>
      <c r="DA54" s="131" t="s">
        <v>2796</v>
      </c>
    </row>
    <row r="55" spans="1:105" ht="12" customHeight="1" x14ac:dyDescent="0.25">
      <c r="A55" s="107" t="s">
        <v>121</v>
      </c>
      <c r="B55" s="105">
        <v>13.997081055592782</v>
      </c>
      <c r="C55" s="105">
        <v>13.394661628214459</v>
      </c>
      <c r="D55" s="105">
        <v>14.747468979769403</v>
      </c>
      <c r="E55" s="105">
        <v>12.533403846236714</v>
      </c>
      <c r="F55" s="105">
        <v>14.713746074431578</v>
      </c>
      <c r="G55" s="105">
        <v>15.25327951927869</v>
      </c>
      <c r="H55" s="105">
        <v>15.949379525930896</v>
      </c>
      <c r="I55" s="105">
        <v>15.385575827663311</v>
      </c>
      <c r="J55" s="105">
        <v>16.134230663060372</v>
      </c>
      <c r="K55" s="105">
        <v>15.153735507685596</v>
      </c>
      <c r="L55" s="105">
        <v>15.364364573470816</v>
      </c>
      <c r="M55" s="105">
        <v>14.873425999900123</v>
      </c>
      <c r="N55" s="105">
        <v>14.858089503473806</v>
      </c>
      <c r="O55" s="105">
        <v>14.301350526931124</v>
      </c>
      <c r="P55" s="105">
        <v>14.26111343167663</v>
      </c>
      <c r="Q55" s="105">
        <v>14.403359264656039</v>
      </c>
      <c r="R55" s="105">
        <v>14.46446043337434</v>
      </c>
      <c r="S55" s="105">
        <v>14.570522884484813</v>
      </c>
      <c r="T55" s="105">
        <v>14.64907551010719</v>
      </c>
      <c r="U55" s="105">
        <v>14.932285691402203</v>
      </c>
      <c r="V55" s="105">
        <v>14.621625766007355</v>
      </c>
      <c r="W55" s="105">
        <v>16.100235628321116</v>
      </c>
      <c r="DA55" s="132" t="s">
        <v>2797</v>
      </c>
    </row>
    <row r="56" spans="1:105" ht="12" customHeight="1" x14ac:dyDescent="0.25">
      <c r="A56" s="108" t="s">
        <v>53</v>
      </c>
      <c r="B56" s="99">
        <v>5.902576835681729</v>
      </c>
      <c r="C56" s="99">
        <v>5.3688180638445973</v>
      </c>
      <c r="D56" s="99">
        <v>6.170800180069743</v>
      </c>
      <c r="E56" s="99">
        <v>4.5594673365353131</v>
      </c>
      <c r="F56" s="99">
        <v>5.9103149701315933</v>
      </c>
      <c r="G56" s="99">
        <v>6.0890527091265545</v>
      </c>
      <c r="H56" s="99">
        <v>6.3734844821163588</v>
      </c>
      <c r="I56" s="99">
        <v>6.0446539586175243</v>
      </c>
      <c r="J56" s="99">
        <v>6.4151922912078732</v>
      </c>
      <c r="K56" s="99">
        <v>5.6911465442060853</v>
      </c>
      <c r="L56" s="99">
        <v>5.7934281917000314</v>
      </c>
      <c r="M56" s="99">
        <v>5.8089212036322904</v>
      </c>
      <c r="N56" s="99">
        <v>5.7508481550108232</v>
      </c>
      <c r="O56" s="99">
        <v>5.3340525166139656</v>
      </c>
      <c r="P56" s="99">
        <v>5.4939527461222628</v>
      </c>
      <c r="Q56" s="99">
        <v>5.8614724408265007</v>
      </c>
      <c r="R56" s="99">
        <v>5.6394672946720581</v>
      </c>
      <c r="S56" s="99">
        <v>5.4752785156800652</v>
      </c>
      <c r="T56" s="99">
        <v>5.5421264517090307</v>
      </c>
      <c r="U56" s="99">
        <v>5.6638050164638454</v>
      </c>
      <c r="V56" s="99">
        <v>4.8899098552033617</v>
      </c>
      <c r="W56" s="99">
        <v>5.9872332194818831</v>
      </c>
      <c r="DA56" s="63" t="s">
        <v>2798</v>
      </c>
    </row>
    <row r="57" spans="1:105" ht="12" customHeight="1" x14ac:dyDescent="0.25">
      <c r="A57" s="108" t="s">
        <v>52</v>
      </c>
      <c r="B57" s="99">
        <v>8.0945042199110517</v>
      </c>
      <c r="C57" s="99">
        <v>8.0258435643698629</v>
      </c>
      <c r="D57" s="99">
        <v>8.5766687996996591</v>
      </c>
      <c r="E57" s="99">
        <v>7.9739365097014003</v>
      </c>
      <c r="F57" s="99">
        <v>8.8034311042999853</v>
      </c>
      <c r="G57" s="99">
        <v>9.1642268101521331</v>
      </c>
      <c r="H57" s="99">
        <v>9.5758950438145352</v>
      </c>
      <c r="I57" s="99">
        <v>9.340921869045788</v>
      </c>
      <c r="J57" s="99">
        <v>9.719038371852502</v>
      </c>
      <c r="K57" s="99">
        <v>9.4625889634795133</v>
      </c>
      <c r="L57" s="99">
        <v>9.5709363817707835</v>
      </c>
      <c r="M57" s="99">
        <v>9.0645047962678369</v>
      </c>
      <c r="N57" s="99">
        <v>9.1072413484629813</v>
      </c>
      <c r="O57" s="99">
        <v>8.9672980103171565</v>
      </c>
      <c r="P57" s="99">
        <v>8.767160685554364</v>
      </c>
      <c r="Q57" s="99">
        <v>8.5418868238295396</v>
      </c>
      <c r="R57" s="99">
        <v>8.8249931387022791</v>
      </c>
      <c r="S57" s="99">
        <v>9.0952443688047477</v>
      </c>
      <c r="T57" s="99">
        <v>9.1069490583981612</v>
      </c>
      <c r="U57" s="99">
        <v>9.2684806749383579</v>
      </c>
      <c r="V57" s="99">
        <v>9.7317159108039952</v>
      </c>
      <c r="W57" s="99">
        <v>10.113002408839233</v>
      </c>
      <c r="DA57" s="63" t="s">
        <v>2799</v>
      </c>
    </row>
    <row r="58" spans="1:105" ht="12" customHeight="1" x14ac:dyDescent="0.25">
      <c r="A58" s="121" t="s">
        <v>54</v>
      </c>
      <c r="B58" s="123">
        <v>16.530084933665606</v>
      </c>
      <c r="C58" s="123">
        <v>16.041403751823523</v>
      </c>
      <c r="D58" s="123">
        <v>17.468272003340179</v>
      </c>
      <c r="E58" s="123">
        <v>15.859163898887884</v>
      </c>
      <c r="F58" s="123">
        <v>17.326706863582679</v>
      </c>
      <c r="G58" s="123">
        <v>17.839408899140142</v>
      </c>
      <c r="H58" s="123">
        <v>18.358913411669903</v>
      </c>
      <c r="I58" s="123">
        <v>17.471568258382984</v>
      </c>
      <c r="J58" s="123">
        <v>18.541222105258903</v>
      </c>
      <c r="K58" s="123">
        <v>17.967791948493176</v>
      </c>
      <c r="L58" s="123">
        <v>17.203145528871328</v>
      </c>
      <c r="M58" s="123">
        <v>15.937404979937988</v>
      </c>
      <c r="N58" s="123">
        <v>15.208011086773569</v>
      </c>
      <c r="O58" s="123">
        <v>14.519567148288605</v>
      </c>
      <c r="P58" s="123">
        <v>13.634380988857291</v>
      </c>
      <c r="Q58" s="123">
        <v>13.644547577375272</v>
      </c>
      <c r="R58" s="123">
        <v>13.896155488197094</v>
      </c>
      <c r="S58" s="123">
        <v>13.534361862464435</v>
      </c>
      <c r="T58" s="123">
        <v>12.902305189348914</v>
      </c>
      <c r="U58" s="123">
        <v>12.995578173065811</v>
      </c>
      <c r="V58" s="123">
        <v>12.487253347616255</v>
      </c>
      <c r="W58" s="123">
        <v>13.131249273989258</v>
      </c>
      <c r="DA58" s="130" t="s">
        <v>2800</v>
      </c>
    </row>
    <row r="59" spans="1:105" ht="12" customHeight="1" x14ac:dyDescent="0.25">
      <c r="A59" s="97" t="s">
        <v>50</v>
      </c>
      <c r="B59" s="99">
        <v>17.655950329226716</v>
      </c>
      <c r="C59" s="99">
        <v>20.761497398921495</v>
      </c>
      <c r="D59" s="99">
        <v>18.11297351130273</v>
      </c>
      <c r="E59" s="99">
        <v>21.356855265720693</v>
      </c>
      <c r="F59" s="99">
        <v>19.920787580243349</v>
      </c>
      <c r="G59" s="99">
        <v>20.121003960030528</v>
      </c>
      <c r="H59" s="99">
        <v>19.708542967955097</v>
      </c>
      <c r="I59" s="99">
        <v>20.512427443932683</v>
      </c>
      <c r="J59" s="99">
        <v>20.04938598582995</v>
      </c>
      <c r="K59" s="99">
        <v>22.96630920170378</v>
      </c>
      <c r="L59" s="99">
        <v>20.608923454158091</v>
      </c>
      <c r="M59" s="99">
        <v>18.238579394642322</v>
      </c>
      <c r="N59" s="99">
        <v>17.245681187618619</v>
      </c>
      <c r="O59" s="99">
        <v>16.983803424555092</v>
      </c>
      <c r="P59" s="99">
        <v>15.555484197087802</v>
      </c>
      <c r="Q59" s="99">
        <v>15.675283294523531</v>
      </c>
      <c r="R59" s="99">
        <v>16.439694485964072</v>
      </c>
      <c r="S59" s="99">
        <v>16.023864037525804</v>
      </c>
      <c r="T59" s="99">
        <v>15.067454108928755</v>
      </c>
      <c r="U59" s="99">
        <v>15.671062052026427</v>
      </c>
      <c r="V59" s="99">
        <v>15.09223780072131</v>
      </c>
      <c r="W59" s="99">
        <v>15.604948425220401</v>
      </c>
      <c r="DA59" s="63" t="s">
        <v>2801</v>
      </c>
    </row>
    <row r="60" spans="1:105" ht="12" customHeight="1" x14ac:dyDescent="0.25">
      <c r="A60" s="109" t="s">
        <v>120</v>
      </c>
      <c r="B60" s="110">
        <v>16.085271304833785</v>
      </c>
      <c r="C60" s="110">
        <v>13.905812540144881</v>
      </c>
      <c r="D60" s="110">
        <v>17.146086784197916</v>
      </c>
      <c r="E60" s="110">
        <v>12.819026963590735</v>
      </c>
      <c r="F60" s="110">
        <v>15.806978307330978</v>
      </c>
      <c r="G60" s="110">
        <v>16.433310112875237</v>
      </c>
      <c r="H60" s="110">
        <v>17.458160204029141</v>
      </c>
      <c r="I60" s="110">
        <v>15.347145167635999</v>
      </c>
      <c r="J60" s="110">
        <v>17.459641184047143</v>
      </c>
      <c r="K60" s="110">
        <v>14.312668942620034</v>
      </c>
      <c r="L60" s="110">
        <v>14.605037815835425</v>
      </c>
      <c r="M60" s="110">
        <v>14.17338455198229</v>
      </c>
      <c r="N60" s="110">
        <v>13.716831323409695</v>
      </c>
      <c r="O60" s="110">
        <v>12.796424014165019</v>
      </c>
      <c r="P60" s="110">
        <v>12.338006007219784</v>
      </c>
      <c r="Q60" s="110">
        <v>12.318614479368614</v>
      </c>
      <c r="R60" s="110">
        <v>12.259031014269258</v>
      </c>
      <c r="S60" s="110">
        <v>12.017503889424598</v>
      </c>
      <c r="T60" s="110">
        <v>11.633616086856241</v>
      </c>
      <c r="U60" s="110">
        <v>11.430268273859872</v>
      </c>
      <c r="V60" s="110">
        <v>10.965314461445049</v>
      </c>
      <c r="W60" s="110">
        <v>11.715479013098939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185.36024429679625</v>
      </c>
      <c r="C62" s="118">
        <f t="shared" si="21"/>
        <v>209.32531600138776</v>
      </c>
      <c r="D62" s="118">
        <f t="shared" si="21"/>
        <v>204.23072177950309</v>
      </c>
      <c r="E62" s="118">
        <f t="shared" si="21"/>
        <v>230.44889158665794</v>
      </c>
      <c r="F62" s="118">
        <f t="shared" si="21"/>
        <v>224.03247054747328</v>
      </c>
      <c r="G62" s="118">
        <f t="shared" si="21"/>
        <v>238.92731259342912</v>
      </c>
      <c r="H62" s="118">
        <f t="shared" si="21"/>
        <v>221.95620770003308</v>
      </c>
      <c r="I62" s="118">
        <f t="shared" si="21"/>
        <v>207.8296303366609</v>
      </c>
      <c r="J62" s="118">
        <f t="shared" si="21"/>
        <v>216.51963320739677</v>
      </c>
      <c r="K62" s="118">
        <f t="shared" si="21"/>
        <v>221.1508161409744</v>
      </c>
      <c r="L62" s="118">
        <f t="shared" si="21"/>
        <v>232.87197634518685</v>
      </c>
      <c r="M62" s="118">
        <f t="shared" si="21"/>
        <v>218.7011421489446</v>
      </c>
      <c r="N62" s="118">
        <f t="shared" si="21"/>
        <v>210.59987324990092</v>
      </c>
      <c r="O62" s="118">
        <f t="shared" si="21"/>
        <v>204.60294694406173</v>
      </c>
      <c r="P62" s="118">
        <f t="shared" si="21"/>
        <v>183.36665235826032</v>
      </c>
      <c r="Q62" s="118">
        <f t="shared" si="21"/>
        <v>191.38609952752043</v>
      </c>
      <c r="R62" s="118">
        <f t="shared" ref="R62:V62" si="22">R63+R66+R68+R77</f>
        <v>195.20514764890945</v>
      </c>
      <c r="S62" s="118">
        <f t="shared" si="22"/>
        <v>194.77095680868791</v>
      </c>
      <c r="T62" s="118">
        <f t="shared" si="22"/>
        <v>184.02578033279437</v>
      </c>
      <c r="U62" s="118">
        <f t="shared" si="22"/>
        <v>176.1560330146803</v>
      </c>
      <c r="V62" s="118">
        <f t="shared" si="22"/>
        <v>181.70960349809752</v>
      </c>
      <c r="W62" s="118">
        <f t="shared" ref="W62" si="23">W63+W66+W68+W77</f>
        <v>192.25551497987675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144.60307343063923</v>
      </c>
      <c r="C63" s="123">
        <f t="shared" si="24"/>
        <v>166.79329965631825</v>
      </c>
      <c r="D63" s="123">
        <f t="shared" si="24"/>
        <v>162.38302358939259</v>
      </c>
      <c r="E63" s="123">
        <f t="shared" si="24"/>
        <v>186.5181759516546</v>
      </c>
      <c r="F63" s="123">
        <f t="shared" si="24"/>
        <v>180.88315702427576</v>
      </c>
      <c r="G63" s="123">
        <f t="shared" si="24"/>
        <v>193.47511730910472</v>
      </c>
      <c r="H63" s="123">
        <f t="shared" si="24"/>
        <v>175.17329132275506</v>
      </c>
      <c r="I63" s="123">
        <f t="shared" si="24"/>
        <v>161.10364445519713</v>
      </c>
      <c r="J63" s="123">
        <f t="shared" si="24"/>
        <v>169.28237377682655</v>
      </c>
      <c r="K63" s="123">
        <f t="shared" si="24"/>
        <v>174.27696357895067</v>
      </c>
      <c r="L63" s="123">
        <f t="shared" si="24"/>
        <v>185.66858388090128</v>
      </c>
      <c r="M63" s="123">
        <f t="shared" si="24"/>
        <v>174.30974436790851</v>
      </c>
      <c r="N63" s="123">
        <f t="shared" si="24"/>
        <v>167.46079069975443</v>
      </c>
      <c r="O63" s="123">
        <f t="shared" si="24"/>
        <v>164.22430258915361</v>
      </c>
      <c r="P63" s="123">
        <f t="shared" si="24"/>
        <v>144.24006010862169</v>
      </c>
      <c r="Q63" s="123">
        <f t="shared" si="24"/>
        <v>153.27188855834515</v>
      </c>
      <c r="R63" s="123">
        <f t="shared" ref="R63:V63" si="25">SUM(R64:R65)</f>
        <v>156.77425381343798</v>
      </c>
      <c r="S63" s="123">
        <f t="shared" si="25"/>
        <v>154.74804087875552</v>
      </c>
      <c r="T63" s="123">
        <f t="shared" si="25"/>
        <v>145.07956715608469</v>
      </c>
      <c r="U63" s="123">
        <f t="shared" si="25"/>
        <v>138.73383415975636</v>
      </c>
      <c r="V63" s="123">
        <f t="shared" si="25"/>
        <v>144.05615941748118</v>
      </c>
      <c r="W63" s="123">
        <f t="shared" ref="W63" si="26">SUM(W64:W65)</f>
        <v>152.64754220373183</v>
      </c>
      <c r="DA63" s="130" t="s">
        <v>2804</v>
      </c>
    </row>
    <row r="64" spans="1:105" ht="12" customHeight="1" x14ac:dyDescent="0.25">
      <c r="A64" s="97" t="s">
        <v>217</v>
      </c>
      <c r="B64" s="99">
        <v>142.96499910020077</v>
      </c>
      <c r="C64" s="99">
        <v>164.89909992753709</v>
      </c>
      <c r="D64" s="99">
        <v>160.50947803001816</v>
      </c>
      <c r="E64" s="99">
        <v>184.4564060066399</v>
      </c>
      <c r="F64" s="99">
        <v>178.75860099359133</v>
      </c>
      <c r="G64" s="99">
        <v>191.20756473963968</v>
      </c>
      <c r="H64" s="99">
        <v>173.15514169929733</v>
      </c>
      <c r="I64" s="99">
        <v>159.27559470453224</v>
      </c>
      <c r="J64" s="99">
        <v>167.33999642914608</v>
      </c>
      <c r="K64" s="99">
        <v>172.25657166888655</v>
      </c>
      <c r="L64" s="99">
        <v>183.55182859038672</v>
      </c>
      <c r="M64" s="99">
        <v>172.30109912365836</v>
      </c>
      <c r="N64" s="99">
        <v>165.50841750687678</v>
      </c>
      <c r="O64" s="99">
        <v>162.28467677180112</v>
      </c>
      <c r="P64" s="99">
        <v>142.53692589693213</v>
      </c>
      <c r="Q64" s="99">
        <v>151.44841979111135</v>
      </c>
      <c r="R64" s="99">
        <v>154.86548969661885</v>
      </c>
      <c r="S64" s="99">
        <v>152.84830190686452</v>
      </c>
      <c r="T64" s="99">
        <v>143.26513215523255</v>
      </c>
      <c r="U64" s="99">
        <v>136.95434983222856</v>
      </c>
      <c r="V64" s="99">
        <v>142.17351391891302</v>
      </c>
      <c r="W64" s="99">
        <v>150.62139254123264</v>
      </c>
      <c r="DA64" s="63" t="s">
        <v>2805</v>
      </c>
    </row>
    <row r="65" spans="1:105" ht="12" customHeight="1" x14ac:dyDescent="0.25">
      <c r="A65" s="97" t="s">
        <v>53</v>
      </c>
      <c r="B65" s="99">
        <v>1.6380743304384651</v>
      </c>
      <c r="C65" s="99">
        <v>1.8941997287811656</v>
      </c>
      <c r="D65" s="99">
        <v>1.8735455593744244</v>
      </c>
      <c r="E65" s="99">
        <v>2.0617699450146936</v>
      </c>
      <c r="F65" s="99">
        <v>2.1245560306844369</v>
      </c>
      <c r="G65" s="99">
        <v>2.2675525694650291</v>
      </c>
      <c r="H65" s="99">
        <v>2.0181496234577341</v>
      </c>
      <c r="I65" s="99">
        <v>1.8280497506648843</v>
      </c>
      <c r="J65" s="99">
        <v>1.9423773476804502</v>
      </c>
      <c r="K65" s="99">
        <v>2.0203919100641112</v>
      </c>
      <c r="L65" s="99">
        <v>2.1167552905145595</v>
      </c>
      <c r="M65" s="99">
        <v>2.0086452442501534</v>
      </c>
      <c r="N65" s="99">
        <v>1.9523731928776311</v>
      </c>
      <c r="O65" s="99">
        <v>1.9396258173525058</v>
      </c>
      <c r="P65" s="99">
        <v>1.703134211689546</v>
      </c>
      <c r="Q65" s="99">
        <v>1.823468767233797</v>
      </c>
      <c r="R65" s="99">
        <v>1.9087641168191334</v>
      </c>
      <c r="S65" s="99">
        <v>1.899738971891002</v>
      </c>
      <c r="T65" s="99">
        <v>1.8144350008521324</v>
      </c>
      <c r="U65" s="99">
        <v>1.7794843275277881</v>
      </c>
      <c r="V65" s="99">
        <v>1.8826454985681544</v>
      </c>
      <c r="W65" s="99">
        <v>2.0261496624991904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0.8209696893026871</v>
      </c>
      <c r="C66" s="123">
        <f t="shared" si="27"/>
        <v>0.78457421118961479</v>
      </c>
      <c r="D66" s="123">
        <f t="shared" si="27"/>
        <v>0.75631465025009337</v>
      </c>
      <c r="E66" s="123">
        <f t="shared" si="27"/>
        <v>1.8599736227519186</v>
      </c>
      <c r="F66" s="123">
        <f t="shared" si="27"/>
        <v>0.88121394571493605</v>
      </c>
      <c r="G66" s="123">
        <f t="shared" si="27"/>
        <v>1.1988754688293384</v>
      </c>
      <c r="H66" s="123">
        <f t="shared" si="27"/>
        <v>1.9781967013363579</v>
      </c>
      <c r="I66" s="123">
        <f t="shared" si="27"/>
        <v>2.6106658535891971</v>
      </c>
      <c r="J66" s="123">
        <f t="shared" si="27"/>
        <v>2.6769993564071464</v>
      </c>
      <c r="K66" s="123">
        <f t="shared" si="27"/>
        <v>2.634205663094809</v>
      </c>
      <c r="L66" s="123">
        <f t="shared" si="27"/>
        <v>3.3108642217064568</v>
      </c>
      <c r="M66" s="123">
        <f t="shared" si="27"/>
        <v>4.2156737023596405</v>
      </c>
      <c r="N66" s="123">
        <f t="shared" si="27"/>
        <v>4.2400419434236909</v>
      </c>
      <c r="O66" s="123">
        <f t="shared" si="27"/>
        <v>3.3066619585947747</v>
      </c>
      <c r="P66" s="123">
        <f t="shared" si="27"/>
        <v>2.4439073533425724</v>
      </c>
      <c r="Q66" s="123">
        <f t="shared" si="27"/>
        <v>3.5596002799016655</v>
      </c>
      <c r="R66" s="123">
        <f t="shared" si="27"/>
        <v>2.8285708198095589</v>
      </c>
      <c r="S66" s="123">
        <f t="shared" si="27"/>
        <v>3.3886933507242736</v>
      </c>
      <c r="T66" s="123">
        <f t="shared" si="27"/>
        <v>3.5785188049168646</v>
      </c>
      <c r="U66" s="123">
        <f t="shared" si="27"/>
        <v>3.784242035146471</v>
      </c>
      <c r="V66" s="123">
        <f t="shared" si="27"/>
        <v>3.8627369733202137</v>
      </c>
      <c r="W66" s="123">
        <f t="shared" si="27"/>
        <v>4.333265696493342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0.8209696893026871</v>
      </c>
      <c r="C67" s="99">
        <f>RES_hhdet_fech!C67/RES_summary!C$19</f>
        <v>0.78457421118961479</v>
      </c>
      <c r="D67" s="99">
        <f>RES_hhdet_fech!D67/RES_summary!D$19</f>
        <v>0.75631465025009337</v>
      </c>
      <c r="E67" s="99">
        <f>RES_hhdet_fech!E67/RES_summary!E$19</f>
        <v>1.8599736227519186</v>
      </c>
      <c r="F67" s="99">
        <f>RES_hhdet_fech!F67/RES_summary!F$19</f>
        <v>0.88121394571493605</v>
      </c>
      <c r="G67" s="99">
        <f>RES_hhdet_fech!G67/RES_summary!G$19</f>
        <v>1.1988754688293384</v>
      </c>
      <c r="H67" s="99">
        <f>RES_hhdet_fech!H67/RES_summary!H$19</f>
        <v>1.9781967013363579</v>
      </c>
      <c r="I67" s="99">
        <f>RES_hhdet_fech!I67/RES_summary!I$19</f>
        <v>2.6106658535891971</v>
      </c>
      <c r="J67" s="99">
        <f>RES_hhdet_fech!J67/RES_summary!J$19</f>
        <v>2.6769993564071464</v>
      </c>
      <c r="K67" s="99">
        <f>RES_hhdet_fech!K67/RES_summary!K$19</f>
        <v>2.634205663094809</v>
      </c>
      <c r="L67" s="99">
        <f>RES_hhdet_fech!L67/RES_summary!L$19</f>
        <v>3.3108642217064568</v>
      </c>
      <c r="M67" s="99">
        <f>RES_hhdet_fech!M67/RES_summary!M$19</f>
        <v>4.2156737023596405</v>
      </c>
      <c r="N67" s="99">
        <f>RES_hhdet_fech!N67/RES_summary!N$19</f>
        <v>4.2400419434236909</v>
      </c>
      <c r="O67" s="99">
        <f>RES_hhdet_fech!O67/RES_summary!O$19</f>
        <v>3.3066619585947747</v>
      </c>
      <c r="P67" s="99">
        <f>RES_hhdet_fech!P67/RES_summary!P$19</f>
        <v>2.4439073533425724</v>
      </c>
      <c r="Q67" s="99">
        <f>RES_hhdet_fech!Q67/RES_summary!Q$19</f>
        <v>3.5596002799016655</v>
      </c>
      <c r="R67" s="99">
        <f>RES_hhdet_fech!R67/RES_summary!R$19</f>
        <v>2.8285708198095589</v>
      </c>
      <c r="S67" s="99">
        <f>RES_hhdet_fech!S67/RES_summary!S$19</f>
        <v>3.3886933507242736</v>
      </c>
      <c r="T67" s="99">
        <f>RES_hhdet_fech!T67/RES_summary!T$19</f>
        <v>3.5785188049168646</v>
      </c>
      <c r="U67" s="99">
        <f>RES_hhdet_fech!U67/RES_summary!U$19</f>
        <v>3.784242035146471</v>
      </c>
      <c r="V67" s="99">
        <f>RES_hhdet_fech!V67/RES_summary!V$19</f>
        <v>3.8627369733202137</v>
      </c>
      <c r="W67" s="99">
        <f>RES_hhdet_fech!W67/RES_summary!W$19</f>
        <v>4.333265696493342</v>
      </c>
      <c r="DA67" s="63" t="s">
        <v>2808</v>
      </c>
    </row>
    <row r="68" spans="1:105" ht="12" customHeight="1" x14ac:dyDescent="0.25">
      <c r="A68" s="121" t="s">
        <v>55</v>
      </c>
      <c r="B68" s="123">
        <v>22.741259590406298</v>
      </c>
      <c r="C68" s="123">
        <v>22.589715067075822</v>
      </c>
      <c r="D68" s="123">
        <v>23.25890034085845</v>
      </c>
      <c r="E68" s="123">
        <v>22.262147441135536</v>
      </c>
      <c r="F68" s="123">
        <v>23.378963221610345</v>
      </c>
      <c r="G68" s="123">
        <v>24.492297141747269</v>
      </c>
      <c r="H68" s="123">
        <v>25.400361013962396</v>
      </c>
      <c r="I68" s="123">
        <v>24.039573829618647</v>
      </c>
      <c r="J68" s="123">
        <v>25.303573642986915</v>
      </c>
      <c r="K68" s="123">
        <v>24.042326361806452</v>
      </c>
      <c r="L68" s="123">
        <v>24.145151903303717</v>
      </c>
      <c r="M68" s="123">
        <v>22.19748950695146</v>
      </c>
      <c r="N68" s="123">
        <v>21.737886155347493</v>
      </c>
      <c r="O68" s="123">
        <v>20.861680069738053</v>
      </c>
      <c r="P68" s="123">
        <v>20.900000726866729</v>
      </c>
      <c r="Q68" s="123">
        <v>19.496706396911136</v>
      </c>
      <c r="R68" s="123">
        <v>20.308590726917373</v>
      </c>
      <c r="S68" s="123">
        <v>20.625672174256753</v>
      </c>
      <c r="T68" s="123">
        <v>19.9216781890443</v>
      </c>
      <c r="U68" s="123">
        <v>19.408502692410632</v>
      </c>
      <c r="V68" s="123">
        <v>19.467960354561011</v>
      </c>
      <c r="W68" s="123">
        <v>20.223675215907722</v>
      </c>
      <c r="DA68" s="130" t="s">
        <v>2809</v>
      </c>
    </row>
    <row r="69" spans="1:105" ht="12" customHeight="1" x14ac:dyDescent="0.25">
      <c r="A69" s="97" t="s">
        <v>134</v>
      </c>
      <c r="B69" s="99">
        <v>22.892292920704016</v>
      </c>
      <c r="C69" s="99">
        <v>22.726727184719561</v>
      </c>
      <c r="D69" s="99">
        <v>23.370903259907436</v>
      </c>
      <c r="E69" s="99">
        <v>22.426781476208269</v>
      </c>
      <c r="F69" s="99">
        <v>23.528938829401525</v>
      </c>
      <c r="G69" s="99">
        <v>24.657899217288655</v>
      </c>
      <c r="H69" s="99">
        <v>25.563821525233504</v>
      </c>
      <c r="I69" s="99">
        <v>24.148295962078645</v>
      </c>
      <c r="J69" s="99">
        <v>25.439630810384177</v>
      </c>
      <c r="K69" s="99">
        <v>24.159532963816648</v>
      </c>
      <c r="L69" s="99">
        <v>24.249046502772604</v>
      </c>
      <c r="M69" s="99">
        <v>22.268062880213886</v>
      </c>
      <c r="N69" s="99">
        <v>21.803947213571707</v>
      </c>
      <c r="O69" s="99">
        <v>20.929882774320845</v>
      </c>
      <c r="P69" s="99">
        <v>20.977021492832129</v>
      </c>
      <c r="Q69" s="99">
        <v>19.53709196799694</v>
      </c>
      <c r="R69" s="99">
        <v>20.364480407250994</v>
      </c>
      <c r="S69" s="99">
        <v>20.700085887023693</v>
      </c>
      <c r="T69" s="99">
        <v>19.988289662282423</v>
      </c>
      <c r="U69" s="99">
        <v>19.464048460639084</v>
      </c>
      <c r="V69" s="99">
        <v>19.524363056965992</v>
      </c>
      <c r="W69" s="99">
        <v>20.268488240944752</v>
      </c>
      <c r="DA69" s="63" t="s">
        <v>2810</v>
      </c>
    </row>
    <row r="70" spans="1:105" ht="12" customHeight="1" x14ac:dyDescent="0.25">
      <c r="A70" s="97" t="s">
        <v>133</v>
      </c>
      <c r="B70" s="99">
        <v>14.824647589422357</v>
      </c>
      <c r="C70" s="99">
        <v>14.515926335869111</v>
      </c>
      <c r="D70" s="99">
        <v>15.168702035299985</v>
      </c>
      <c r="E70" s="99">
        <v>14.027768319128006</v>
      </c>
      <c r="F70" s="99">
        <v>15.192079129356419</v>
      </c>
      <c r="G70" s="99">
        <v>16.010410745739897</v>
      </c>
      <c r="H70" s="99">
        <v>16.748683322978525</v>
      </c>
      <c r="I70" s="99">
        <v>15.862700032825233</v>
      </c>
      <c r="J70" s="99">
        <v>16.901736325197398</v>
      </c>
      <c r="K70" s="99">
        <v>16.022190592147464</v>
      </c>
      <c r="L70" s="99">
        <v>16.285885699397756</v>
      </c>
      <c r="M70" s="99">
        <v>15.22842481067501</v>
      </c>
      <c r="N70" s="99">
        <v>15.106538290479998</v>
      </c>
      <c r="O70" s="99">
        <v>14.575366367409242</v>
      </c>
      <c r="P70" s="99">
        <v>14.675651660391743</v>
      </c>
      <c r="Q70" s="99">
        <v>13.922832881802405</v>
      </c>
      <c r="R70" s="99">
        <v>14.591691897863837</v>
      </c>
      <c r="S70" s="99">
        <v>15.009026469192703</v>
      </c>
      <c r="T70" s="99">
        <v>14.82204597766993</v>
      </c>
      <c r="U70" s="99">
        <v>14.73734097184076</v>
      </c>
      <c r="V70" s="99">
        <v>14.890696585613632</v>
      </c>
      <c r="W70" s="99">
        <v>15.975818926037496</v>
      </c>
      <c r="DA70" s="63" t="s">
        <v>2811</v>
      </c>
    </row>
    <row r="71" spans="1:105" ht="12" customHeight="1" x14ac:dyDescent="0.25">
      <c r="A71" s="100" t="s">
        <v>217</v>
      </c>
      <c r="B71" s="102">
        <v>6.9226231677522136</v>
      </c>
      <c r="C71" s="102">
        <v>6.4337808400955074</v>
      </c>
      <c r="D71" s="102">
        <v>6.9802413508760948</v>
      </c>
      <c r="E71" s="102">
        <v>5.577787702797524</v>
      </c>
      <c r="F71" s="102">
        <v>6.6268576545689557</v>
      </c>
      <c r="G71" s="102">
        <v>6.9040421042055966</v>
      </c>
      <c r="H71" s="102">
        <v>7.199237283636168</v>
      </c>
      <c r="I71" s="102">
        <v>6.6450510863024457</v>
      </c>
      <c r="J71" s="102">
        <v>7.0980267672710209</v>
      </c>
      <c r="K71" s="102">
        <v>6.3381734261433573</v>
      </c>
      <c r="L71" s="102">
        <v>6.4486982927549743</v>
      </c>
      <c r="M71" s="102">
        <v>6.2088944564124278</v>
      </c>
      <c r="N71" s="102">
        <v>6.0732601681013216</v>
      </c>
      <c r="O71" s="102">
        <v>5.6060926999675234</v>
      </c>
      <c r="P71" s="102">
        <v>5.7781099205497357</v>
      </c>
      <c r="Q71" s="102">
        <v>5.8128436531588843</v>
      </c>
      <c r="R71" s="102">
        <v>5.8326618291230758</v>
      </c>
      <c r="S71" s="102">
        <v>5.7521547436508458</v>
      </c>
      <c r="T71" s="102">
        <v>5.6878418118017482</v>
      </c>
      <c r="U71" s="102">
        <v>5.6294353097553875</v>
      </c>
      <c r="V71" s="102">
        <v>5.0014316581161502</v>
      </c>
      <c r="W71" s="102">
        <v>5.933609874252963</v>
      </c>
      <c r="DA71" s="131" t="s">
        <v>2812</v>
      </c>
    </row>
    <row r="72" spans="1:105" ht="12" customHeight="1" x14ac:dyDescent="0.25">
      <c r="A72" s="103" t="s">
        <v>52</v>
      </c>
      <c r="B72" s="105">
        <v>7.9020244216701467</v>
      </c>
      <c r="C72" s="105">
        <v>8.0821454957736059</v>
      </c>
      <c r="D72" s="105">
        <v>8.1884606844238874</v>
      </c>
      <c r="E72" s="105">
        <v>8.4499806163304836</v>
      </c>
      <c r="F72" s="105">
        <v>8.5652214747874602</v>
      </c>
      <c r="G72" s="105">
        <v>9.1063686415342993</v>
      </c>
      <c r="H72" s="105">
        <v>9.5494460393423566</v>
      </c>
      <c r="I72" s="105">
        <v>9.2176489465227878</v>
      </c>
      <c r="J72" s="105">
        <v>9.8037095579263784</v>
      </c>
      <c r="K72" s="105">
        <v>9.6840171660041037</v>
      </c>
      <c r="L72" s="105">
        <v>9.8371874066427818</v>
      </c>
      <c r="M72" s="105">
        <v>9.0195303542625833</v>
      </c>
      <c r="N72" s="105">
        <v>9.0332781223786736</v>
      </c>
      <c r="O72" s="105">
        <v>8.9692736674417226</v>
      </c>
      <c r="P72" s="105">
        <v>8.8975417398420049</v>
      </c>
      <c r="Q72" s="105">
        <v>8.1099892286435189</v>
      </c>
      <c r="R72" s="105">
        <v>8.7590300687407616</v>
      </c>
      <c r="S72" s="105">
        <v>9.2568717255418562</v>
      </c>
      <c r="T72" s="105">
        <v>9.1342041658681818</v>
      </c>
      <c r="U72" s="105">
        <v>9.107905662085372</v>
      </c>
      <c r="V72" s="105">
        <v>9.8892649274974822</v>
      </c>
      <c r="W72" s="105">
        <v>10.042209051784532</v>
      </c>
      <c r="DA72" s="132" t="s">
        <v>2813</v>
      </c>
    </row>
    <row r="73" spans="1:105" ht="12" customHeight="1" x14ac:dyDescent="0.25">
      <c r="A73" s="106" t="s">
        <v>122</v>
      </c>
      <c r="B73" s="102">
        <v>19.517838223532603</v>
      </c>
      <c r="C73" s="102">
        <v>18.91771308699202</v>
      </c>
      <c r="D73" s="102">
        <v>20.541426596351279</v>
      </c>
      <c r="E73" s="102">
        <v>17.846019764038207</v>
      </c>
      <c r="F73" s="102">
        <v>20.328188619257919</v>
      </c>
      <c r="G73" s="102">
        <v>20.975913107404612</v>
      </c>
      <c r="H73" s="102">
        <v>21.788370827768347</v>
      </c>
      <c r="I73" s="102">
        <v>21.006461135051556</v>
      </c>
      <c r="J73" s="102">
        <v>21.929144566602076</v>
      </c>
      <c r="K73" s="102">
        <v>20.822752207841813</v>
      </c>
      <c r="L73" s="102">
        <v>21.102161460852241</v>
      </c>
      <c r="M73" s="102">
        <v>20.257948022282331</v>
      </c>
      <c r="N73" s="102">
        <v>20.060690953710257</v>
      </c>
      <c r="O73" s="102">
        <v>19.282599356331339</v>
      </c>
      <c r="P73" s="102">
        <v>18.967796193524386</v>
      </c>
      <c r="Q73" s="102">
        <v>18.97206457107918</v>
      </c>
      <c r="R73" s="102">
        <v>19.13460292222355</v>
      </c>
      <c r="S73" s="102">
        <v>19.065981961106292</v>
      </c>
      <c r="T73" s="102">
        <v>18.748773227740784</v>
      </c>
      <c r="U73" s="102">
        <v>18.677546779298005</v>
      </c>
      <c r="V73" s="102">
        <v>18.150850199728545</v>
      </c>
      <c r="W73" s="102">
        <v>19.584057956844898</v>
      </c>
      <c r="DA73" s="131" t="s">
        <v>2814</v>
      </c>
    </row>
    <row r="74" spans="1:105" ht="12" customHeight="1" x14ac:dyDescent="0.25">
      <c r="A74" s="107" t="s">
        <v>121</v>
      </c>
      <c r="B74" s="105">
        <v>13.997081055592778</v>
      </c>
      <c r="C74" s="105">
        <v>13.44410550142304</v>
      </c>
      <c r="D74" s="105">
        <v>14.775355513573889</v>
      </c>
      <c r="E74" s="105">
        <v>12.538243024623739</v>
      </c>
      <c r="F74" s="105">
        <v>14.678354099467388</v>
      </c>
      <c r="G74" s="105">
        <v>15.210820362260336</v>
      </c>
      <c r="H74" s="105">
        <v>15.902776045011876</v>
      </c>
      <c r="I74" s="105">
        <v>15.339406288536768</v>
      </c>
      <c r="J74" s="105">
        <v>16.040504670495988</v>
      </c>
      <c r="K74" s="105">
        <v>15.097335803440183</v>
      </c>
      <c r="L74" s="105">
        <v>15.332680737974094</v>
      </c>
      <c r="M74" s="105">
        <v>14.844320820640924</v>
      </c>
      <c r="N74" s="105">
        <v>14.800093330625591</v>
      </c>
      <c r="O74" s="105">
        <v>14.236658588054913</v>
      </c>
      <c r="P74" s="105">
        <v>14.135851693730404</v>
      </c>
      <c r="Q74" s="105">
        <v>14.349721187850379</v>
      </c>
      <c r="R74" s="105">
        <v>14.480679277233879</v>
      </c>
      <c r="S74" s="105">
        <v>14.552648136417996</v>
      </c>
      <c r="T74" s="105">
        <v>14.540171502457191</v>
      </c>
      <c r="U74" s="105">
        <v>14.724808486812162</v>
      </c>
      <c r="V74" s="105">
        <v>14.35658729397985</v>
      </c>
      <c r="W74" s="105">
        <v>15.760940396518567</v>
      </c>
      <c r="DA74" s="132" t="s">
        <v>2815</v>
      </c>
    </row>
    <row r="75" spans="1:105" ht="12" customHeight="1" x14ac:dyDescent="0.25">
      <c r="A75" s="108" t="s">
        <v>53</v>
      </c>
      <c r="B75" s="99">
        <v>5.9025768356817281</v>
      </c>
      <c r="C75" s="99">
        <v>5.4170370772840464</v>
      </c>
      <c r="D75" s="99">
        <v>6.1990764487178112</v>
      </c>
      <c r="E75" s="99">
        <v>4.566745497418526</v>
      </c>
      <c r="F75" s="99">
        <v>5.8840104827309521</v>
      </c>
      <c r="G75" s="99">
        <v>6.0602157723510635</v>
      </c>
      <c r="H75" s="99">
        <v>6.3471342901246013</v>
      </c>
      <c r="I75" s="99">
        <v>6.021086150071711</v>
      </c>
      <c r="J75" s="99">
        <v>6.3581505842070554</v>
      </c>
      <c r="K75" s="99">
        <v>5.6700055025502296</v>
      </c>
      <c r="L75" s="99">
        <v>5.7924354116863084</v>
      </c>
      <c r="M75" s="99">
        <v>5.8059866440781009</v>
      </c>
      <c r="N75" s="99">
        <v>5.7209103844912335</v>
      </c>
      <c r="O75" s="99">
        <v>5.2945209199375078</v>
      </c>
      <c r="P75" s="99">
        <v>5.4174587274433001</v>
      </c>
      <c r="Q75" s="99">
        <v>5.8403809057359082</v>
      </c>
      <c r="R75" s="99">
        <v>5.6772884747016636</v>
      </c>
      <c r="S75" s="99">
        <v>5.4835817951173524</v>
      </c>
      <c r="T75" s="99">
        <v>5.4900218656171047</v>
      </c>
      <c r="U75" s="99">
        <v>5.5428285965185689</v>
      </c>
      <c r="V75" s="99">
        <v>4.7426330200768749</v>
      </c>
      <c r="W75" s="99">
        <v>5.789401933578219</v>
      </c>
      <c r="DA75" s="63" t="s">
        <v>2816</v>
      </c>
    </row>
    <row r="76" spans="1:105" ht="12" customHeight="1" x14ac:dyDescent="0.25">
      <c r="A76" s="108" t="s">
        <v>52</v>
      </c>
      <c r="B76" s="99">
        <v>8.0945042199110517</v>
      </c>
      <c r="C76" s="99">
        <v>8.0270684241389958</v>
      </c>
      <c r="D76" s="99">
        <v>8.5762790648560774</v>
      </c>
      <c r="E76" s="99">
        <v>7.9714975272052131</v>
      </c>
      <c r="F76" s="99">
        <v>8.7943436167364357</v>
      </c>
      <c r="G76" s="99">
        <v>9.1506045899092747</v>
      </c>
      <c r="H76" s="99">
        <v>9.5556417548872759</v>
      </c>
      <c r="I76" s="99">
        <v>9.318320138465058</v>
      </c>
      <c r="J76" s="99">
        <v>9.6823540862889352</v>
      </c>
      <c r="K76" s="99">
        <v>9.4273303008899525</v>
      </c>
      <c r="L76" s="99">
        <v>9.5402453262877867</v>
      </c>
      <c r="M76" s="99">
        <v>9.0383341765628256</v>
      </c>
      <c r="N76" s="99">
        <v>9.0791829461343561</v>
      </c>
      <c r="O76" s="99">
        <v>8.9421376681174038</v>
      </c>
      <c r="P76" s="99">
        <v>8.7183929662871051</v>
      </c>
      <c r="Q76" s="99">
        <v>8.5093402821144721</v>
      </c>
      <c r="R76" s="99">
        <v>8.8033908025322134</v>
      </c>
      <c r="S76" s="99">
        <v>9.0690663413006405</v>
      </c>
      <c r="T76" s="99">
        <v>9.0501496368400858</v>
      </c>
      <c r="U76" s="99">
        <v>9.1819798902935919</v>
      </c>
      <c r="V76" s="99">
        <v>9.6139542739029746</v>
      </c>
      <c r="W76" s="99">
        <v>9.9715384629403481</v>
      </c>
      <c r="DA76" s="63" t="s">
        <v>2817</v>
      </c>
    </row>
    <row r="77" spans="1:105" ht="12" customHeight="1" x14ac:dyDescent="0.25">
      <c r="A77" s="121" t="s">
        <v>54</v>
      </c>
      <c r="B77" s="123">
        <v>17.194941586448042</v>
      </c>
      <c r="C77" s="123">
        <v>19.157727066804071</v>
      </c>
      <c r="D77" s="123">
        <v>17.832483199001949</v>
      </c>
      <c r="E77" s="123">
        <v>19.808594571115886</v>
      </c>
      <c r="F77" s="123">
        <v>18.889136355872225</v>
      </c>
      <c r="G77" s="123">
        <v>19.761022673747831</v>
      </c>
      <c r="H77" s="123">
        <v>19.404358661979263</v>
      </c>
      <c r="I77" s="123">
        <v>20.075746198255906</v>
      </c>
      <c r="J77" s="123">
        <v>19.256686431176153</v>
      </c>
      <c r="K77" s="123">
        <v>20.197320537122472</v>
      </c>
      <c r="L77" s="123">
        <v>19.747376339275391</v>
      </c>
      <c r="M77" s="123">
        <v>17.978234571724979</v>
      </c>
      <c r="N77" s="123">
        <v>17.161154451375317</v>
      </c>
      <c r="O77" s="123">
        <v>16.210302326575299</v>
      </c>
      <c r="P77" s="123">
        <v>15.782684169429322</v>
      </c>
      <c r="Q77" s="123">
        <v>15.057904292362446</v>
      </c>
      <c r="R77" s="123">
        <v>15.29373228874454</v>
      </c>
      <c r="S77" s="123">
        <v>16.00855040495135</v>
      </c>
      <c r="T77" s="123">
        <v>15.446016182748529</v>
      </c>
      <c r="U77" s="123">
        <v>14.229454127366868</v>
      </c>
      <c r="V77" s="123">
        <v>14.322746752735128</v>
      </c>
      <c r="W77" s="123">
        <v>15.051031863743862</v>
      </c>
      <c r="DA77" s="130" t="s">
        <v>2818</v>
      </c>
    </row>
    <row r="78" spans="1:105" ht="12" customHeight="1" x14ac:dyDescent="0.25">
      <c r="A78" s="97" t="s">
        <v>192</v>
      </c>
      <c r="B78" s="99">
        <v>17.721598887437789</v>
      </c>
      <c r="C78" s="99">
        <v>21.157285718540169</v>
      </c>
      <c r="D78" s="99">
        <v>18.134077948613953</v>
      </c>
      <c r="E78" s="99">
        <v>21.727361692847932</v>
      </c>
      <c r="F78" s="99">
        <v>19.718630682254865</v>
      </c>
      <c r="G78" s="99">
        <v>20.638302961645788</v>
      </c>
      <c r="H78" s="99">
        <v>19.933603396512591</v>
      </c>
      <c r="I78" s="99">
        <v>21.26139998316626</v>
      </c>
      <c r="J78" s="99">
        <v>19.735315284779571</v>
      </c>
      <c r="K78" s="99">
        <v>21.300316223809393</v>
      </c>
      <c r="L78" s="99">
        <v>20.53037654148962</v>
      </c>
      <c r="M78" s="99">
        <v>18.461556481451989</v>
      </c>
      <c r="N78" s="99">
        <v>17.587494357058787</v>
      </c>
      <c r="O78" s="99">
        <v>16.636609692694346</v>
      </c>
      <c r="P78" s="99">
        <v>16.220535787654665</v>
      </c>
      <c r="Q78" s="99">
        <v>15.412800799120568</v>
      </c>
      <c r="R78" s="99">
        <v>15.688567347812066</v>
      </c>
      <c r="S78" s="99">
        <v>16.523036337375771</v>
      </c>
      <c r="T78" s="99">
        <v>16.012192371128066</v>
      </c>
      <c r="U78" s="99">
        <v>14.787004462762651</v>
      </c>
      <c r="V78" s="99">
        <v>15.11749434765008</v>
      </c>
      <c r="W78" s="99">
        <v>15.89465843883513</v>
      </c>
      <c r="DA78" s="63" t="s">
        <v>2819</v>
      </c>
    </row>
    <row r="79" spans="1:105" ht="12" customHeight="1" x14ac:dyDescent="0.25">
      <c r="A79" s="109" t="s">
        <v>120</v>
      </c>
      <c r="B79" s="110">
        <v>16.085271304833785</v>
      </c>
      <c r="C79" s="110">
        <v>13.672280534541899</v>
      </c>
      <c r="D79" s="110">
        <v>16.872843326817033</v>
      </c>
      <c r="E79" s="110">
        <v>12.625196966288289</v>
      </c>
      <c r="F79" s="110">
        <v>15.594118802261491</v>
      </c>
      <c r="G79" s="110">
        <v>16.278042347613518</v>
      </c>
      <c r="H79" s="110">
        <v>17.39034149253888</v>
      </c>
      <c r="I79" s="110">
        <v>15.247949194800686</v>
      </c>
      <c r="J79" s="110">
        <v>17.357161339695622</v>
      </c>
      <c r="K79" s="110">
        <v>14.19025560218059</v>
      </c>
      <c r="L79" s="110">
        <v>14.481092511957716</v>
      </c>
      <c r="M79" s="110">
        <v>14.052505578150864</v>
      </c>
      <c r="N79" s="110">
        <v>13.597782999387851</v>
      </c>
      <c r="O79" s="110">
        <v>12.667847561572733</v>
      </c>
      <c r="P79" s="110">
        <v>12.227269309774965</v>
      </c>
      <c r="Q79" s="110">
        <v>12.253122261935733</v>
      </c>
      <c r="R79" s="110">
        <v>12.244603504187605</v>
      </c>
      <c r="S79" s="110">
        <v>12.072098318662347</v>
      </c>
      <c r="T79" s="110">
        <v>11.654924662619068</v>
      </c>
      <c r="U79" s="110">
        <v>11.327823916726148</v>
      </c>
      <c r="V79" s="110">
        <v>10.789403375402538</v>
      </c>
      <c r="W79" s="110">
        <v>11.411912612355032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208.92393111380841</v>
      </c>
      <c r="C81" s="118">
        <f t="shared" si="28"/>
        <v>227.77216287925631</v>
      </c>
      <c r="D81" s="118">
        <f t="shared" si="28"/>
        <v>220.63261966172618</v>
      </c>
      <c r="E81" s="118">
        <f t="shared" si="28"/>
        <v>245.6523571670285</v>
      </c>
      <c r="F81" s="118">
        <f t="shared" si="28"/>
        <v>242.3898837533529</v>
      </c>
      <c r="G81" s="118">
        <f t="shared" si="28"/>
        <v>252.95396643398425</v>
      </c>
      <c r="H81" s="118">
        <f t="shared" si="28"/>
        <v>234.14378941931383</v>
      </c>
      <c r="I81" s="118">
        <f t="shared" si="28"/>
        <v>222.64383885825862</v>
      </c>
      <c r="J81" s="118">
        <f t="shared" si="28"/>
        <v>222.68802382797492</v>
      </c>
      <c r="K81" s="118">
        <f t="shared" si="28"/>
        <v>225.39817271264391</v>
      </c>
      <c r="L81" s="118">
        <f t="shared" si="28"/>
        <v>234.48460199311663</v>
      </c>
      <c r="M81" s="118">
        <f t="shared" si="28"/>
        <v>222.07373742170765</v>
      </c>
      <c r="N81" s="118">
        <f t="shared" si="28"/>
        <v>214.40552037259363</v>
      </c>
      <c r="O81" s="118">
        <f t="shared" si="28"/>
        <v>206.12013233128306</v>
      </c>
      <c r="P81" s="118">
        <f t="shared" si="28"/>
        <v>180.25557459772241</v>
      </c>
      <c r="Q81" s="118">
        <f t="shared" si="28"/>
        <v>201.96214075383438</v>
      </c>
      <c r="R81" s="118">
        <f t="shared" ref="R81:V81" si="29">R82+R85+R87+R100</f>
        <v>198.27611388738168</v>
      </c>
      <c r="S81" s="118">
        <f t="shared" si="29"/>
        <v>194.05031706975365</v>
      </c>
      <c r="T81" s="118">
        <f t="shared" si="29"/>
        <v>187.71459096923266</v>
      </c>
      <c r="U81" s="118">
        <f t="shared" si="29"/>
        <v>183.81748614320716</v>
      </c>
      <c r="V81" s="118">
        <f t="shared" si="29"/>
        <v>184.01979415396065</v>
      </c>
      <c r="W81" s="118">
        <f t="shared" ref="W81" si="30">W82+W85+W87+W100</f>
        <v>199.10109520053911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171.00089376675936</v>
      </c>
      <c r="C82" s="123">
        <f t="shared" si="31"/>
        <v>190.32654675563498</v>
      </c>
      <c r="D82" s="123">
        <f t="shared" si="31"/>
        <v>181.30649831261877</v>
      </c>
      <c r="E82" s="123">
        <f t="shared" si="31"/>
        <v>207.87626295426293</v>
      </c>
      <c r="F82" s="123">
        <f t="shared" si="31"/>
        <v>202.65199483830497</v>
      </c>
      <c r="G82" s="123">
        <f t="shared" si="31"/>
        <v>211.90612195758746</v>
      </c>
      <c r="H82" s="123">
        <f t="shared" si="31"/>
        <v>191.41034284060234</v>
      </c>
      <c r="I82" s="123">
        <f t="shared" si="31"/>
        <v>180.39944574190733</v>
      </c>
      <c r="J82" s="123">
        <f t="shared" si="31"/>
        <v>179.27426065273016</v>
      </c>
      <c r="K82" s="123">
        <f t="shared" si="31"/>
        <v>183.09957635215198</v>
      </c>
      <c r="L82" s="123">
        <f t="shared" si="31"/>
        <v>192.51592870529629</v>
      </c>
      <c r="M82" s="123">
        <f t="shared" si="31"/>
        <v>181.51225443297287</v>
      </c>
      <c r="N82" s="123">
        <f t="shared" si="31"/>
        <v>174.76446278015129</v>
      </c>
      <c r="O82" s="123">
        <f t="shared" si="31"/>
        <v>169.17638809587183</v>
      </c>
      <c r="P82" s="123">
        <f t="shared" si="31"/>
        <v>145.22542547445974</v>
      </c>
      <c r="Q82" s="123">
        <f t="shared" si="31"/>
        <v>165.60930242818009</v>
      </c>
      <c r="R82" s="123">
        <f t="shared" ref="R82:V82" si="32">SUM(R83:R84)</f>
        <v>162.04791786892176</v>
      </c>
      <c r="S82" s="123">
        <f t="shared" si="32"/>
        <v>157.73169565125863</v>
      </c>
      <c r="T82" s="123">
        <f t="shared" si="32"/>
        <v>152.25982525705024</v>
      </c>
      <c r="U82" s="123">
        <f t="shared" si="32"/>
        <v>148.54177403843585</v>
      </c>
      <c r="V82" s="123">
        <f t="shared" si="32"/>
        <v>149.44572623208313</v>
      </c>
      <c r="W82" s="123">
        <f t="shared" ref="W82" si="33">SUM(W83:W84)</f>
        <v>162.62361669204688</v>
      </c>
      <c r="DA82" s="130" t="s">
        <v>2822</v>
      </c>
    </row>
    <row r="83" spans="1:105" ht="12" customHeight="1" x14ac:dyDescent="0.25">
      <c r="A83" s="97" t="s">
        <v>204</v>
      </c>
      <c r="B83" s="99">
        <v>170.30422030595133</v>
      </c>
      <c r="C83" s="99">
        <v>189.54592177532675</v>
      </c>
      <c r="D83" s="99">
        <v>180.5480499987946</v>
      </c>
      <c r="E83" s="99">
        <v>207.04078547371597</v>
      </c>
      <c r="F83" s="99">
        <v>201.78418147218292</v>
      </c>
      <c r="G83" s="99">
        <v>210.99642889727167</v>
      </c>
      <c r="H83" s="99">
        <v>190.59846596941566</v>
      </c>
      <c r="I83" s="99">
        <v>179.63988324080339</v>
      </c>
      <c r="J83" s="99">
        <v>178.50656476840902</v>
      </c>
      <c r="K83" s="99">
        <v>182.29859135197901</v>
      </c>
      <c r="L83" s="99">
        <v>191.67690109360166</v>
      </c>
      <c r="M83" s="99">
        <v>180.70050521637086</v>
      </c>
      <c r="N83" s="99">
        <v>173.963405593273</v>
      </c>
      <c r="O83" s="99">
        <v>168.38468596254341</v>
      </c>
      <c r="P83" s="99">
        <v>144.54514219050458</v>
      </c>
      <c r="Q83" s="99">
        <v>164.82860328168209</v>
      </c>
      <c r="R83" s="99">
        <v>161.2716779960534</v>
      </c>
      <c r="S83" s="99">
        <v>156.97668107181264</v>
      </c>
      <c r="T83" s="99">
        <v>151.5241875297628</v>
      </c>
      <c r="U83" s="99">
        <v>147.81100083828329</v>
      </c>
      <c r="V83" s="99">
        <v>148.69995434147444</v>
      </c>
      <c r="W83" s="99">
        <v>161.80196725201506</v>
      </c>
      <c r="DA83" s="63" t="s">
        <v>2823</v>
      </c>
    </row>
    <row r="84" spans="1:105" ht="12" customHeight="1" x14ac:dyDescent="0.25">
      <c r="A84" s="97" t="s">
        <v>53</v>
      </c>
      <c r="B84" s="99">
        <v>0.69667346080803283</v>
      </c>
      <c r="C84" s="99">
        <v>0.78062498030822736</v>
      </c>
      <c r="D84" s="99">
        <v>0.75844831382418443</v>
      </c>
      <c r="E84" s="99">
        <v>0.83547748054696092</v>
      </c>
      <c r="F84" s="99">
        <v>0.86781336612206295</v>
      </c>
      <c r="G84" s="99">
        <v>0.90969306031577668</v>
      </c>
      <c r="H84" s="99">
        <v>0.81187687118667473</v>
      </c>
      <c r="I84" s="99">
        <v>0.7595625011039463</v>
      </c>
      <c r="J84" s="99">
        <v>0.76769588432114444</v>
      </c>
      <c r="K84" s="99">
        <v>0.80098500017297569</v>
      </c>
      <c r="L84" s="99">
        <v>0.83902761169463103</v>
      </c>
      <c r="M84" s="99">
        <v>0.81174921660202271</v>
      </c>
      <c r="N84" s="99">
        <v>0.80105718687829186</v>
      </c>
      <c r="O84" s="99">
        <v>0.79170213332840744</v>
      </c>
      <c r="P84" s="99">
        <v>0.68028328395515858</v>
      </c>
      <c r="Q84" s="99">
        <v>0.78069914649800132</v>
      </c>
      <c r="R84" s="99">
        <v>0.77623987286835539</v>
      </c>
      <c r="S84" s="99">
        <v>0.75501457944600003</v>
      </c>
      <c r="T84" s="99">
        <v>0.73563772728745236</v>
      </c>
      <c r="U84" s="99">
        <v>0.73077320015254099</v>
      </c>
      <c r="V84" s="99">
        <v>0.74577189060869153</v>
      </c>
      <c r="W84" s="99">
        <v>0.82164944003181251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0.82095421090131127</v>
      </c>
      <c r="C85" s="123">
        <f t="shared" si="34"/>
        <v>0.78406787046765059</v>
      </c>
      <c r="D85" s="123">
        <f t="shared" si="34"/>
        <v>0.75703981527641084</v>
      </c>
      <c r="E85" s="123">
        <f t="shared" si="34"/>
        <v>1.8637115351775393</v>
      </c>
      <c r="F85" s="123">
        <f t="shared" si="34"/>
        <v>0.86932444380215756</v>
      </c>
      <c r="G85" s="123">
        <f t="shared" si="34"/>
        <v>1.1608090048261843</v>
      </c>
      <c r="H85" s="123">
        <f t="shared" si="34"/>
        <v>1.8873539004615103</v>
      </c>
      <c r="I85" s="123">
        <f t="shared" si="34"/>
        <v>2.4851008233806531</v>
      </c>
      <c r="J85" s="123">
        <f t="shared" si="34"/>
        <v>2.6090183527121411</v>
      </c>
      <c r="K85" s="123">
        <f t="shared" si="34"/>
        <v>2.5091422448806262</v>
      </c>
      <c r="L85" s="123">
        <f t="shared" si="34"/>
        <v>3.1593803418370103</v>
      </c>
      <c r="M85" s="123">
        <f t="shared" si="34"/>
        <v>3.9902850554679228</v>
      </c>
      <c r="N85" s="123">
        <f t="shared" si="34"/>
        <v>4.0811002176949884</v>
      </c>
      <c r="O85" s="123">
        <f t="shared" si="34"/>
        <v>3.2664099435984326</v>
      </c>
      <c r="P85" s="123">
        <f t="shared" si="34"/>
        <v>2.5276627944120942</v>
      </c>
      <c r="Q85" s="123">
        <f t="shared" si="34"/>
        <v>3.9512981583199052</v>
      </c>
      <c r="R85" s="123">
        <f t="shared" si="34"/>
        <v>3.3332280159962169</v>
      </c>
      <c r="S85" s="123">
        <f t="shared" si="34"/>
        <v>3.9589532350884133</v>
      </c>
      <c r="T85" s="123">
        <f t="shared" si="34"/>
        <v>4.0112743035793681</v>
      </c>
      <c r="U85" s="123">
        <f t="shared" si="34"/>
        <v>3.9679134968714194</v>
      </c>
      <c r="V85" s="123">
        <f t="shared" si="34"/>
        <v>3.7852867504187921</v>
      </c>
      <c r="W85" s="123">
        <f t="shared" si="34"/>
        <v>4.0319166645551654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0.82095421090131127</v>
      </c>
      <c r="C86" s="99">
        <f>RES_hhdet_fech!C86/RES_summary!C$19</f>
        <v>0.78406787046765059</v>
      </c>
      <c r="D86" s="99">
        <f>RES_hhdet_fech!D86/RES_summary!D$19</f>
        <v>0.75703981527641084</v>
      </c>
      <c r="E86" s="99">
        <f>RES_hhdet_fech!E86/RES_summary!E$19</f>
        <v>1.8637115351775393</v>
      </c>
      <c r="F86" s="99">
        <f>RES_hhdet_fech!F86/RES_summary!F$19</f>
        <v>0.86932444380215756</v>
      </c>
      <c r="G86" s="99">
        <f>RES_hhdet_fech!G86/RES_summary!G$19</f>
        <v>1.1608090048261843</v>
      </c>
      <c r="H86" s="99">
        <f>RES_hhdet_fech!H86/RES_summary!H$19</f>
        <v>1.8873539004615103</v>
      </c>
      <c r="I86" s="99">
        <f>RES_hhdet_fech!I86/RES_summary!I$19</f>
        <v>2.4851008233806531</v>
      </c>
      <c r="J86" s="99">
        <f>RES_hhdet_fech!J86/RES_summary!J$19</f>
        <v>2.6090183527121411</v>
      </c>
      <c r="K86" s="99">
        <f>RES_hhdet_fech!K86/RES_summary!K$19</f>
        <v>2.5091422448806262</v>
      </c>
      <c r="L86" s="99">
        <f>RES_hhdet_fech!L86/RES_summary!L$19</f>
        <v>3.1593803418370103</v>
      </c>
      <c r="M86" s="99">
        <f>RES_hhdet_fech!M86/RES_summary!M$19</f>
        <v>3.9902850554679228</v>
      </c>
      <c r="N86" s="99">
        <f>RES_hhdet_fech!N86/RES_summary!N$19</f>
        <v>4.0811002176949884</v>
      </c>
      <c r="O86" s="99">
        <f>RES_hhdet_fech!O86/RES_summary!O$19</f>
        <v>3.2664099435984326</v>
      </c>
      <c r="P86" s="99">
        <f>RES_hhdet_fech!P86/RES_summary!P$19</f>
        <v>2.5276627944120942</v>
      </c>
      <c r="Q86" s="99">
        <f>RES_hhdet_fech!Q86/RES_summary!Q$19</f>
        <v>3.9512981583199052</v>
      </c>
      <c r="R86" s="99">
        <f>RES_hhdet_fech!R86/RES_summary!R$19</f>
        <v>3.3332280159962169</v>
      </c>
      <c r="S86" s="99">
        <f>RES_hhdet_fech!S86/RES_summary!S$19</f>
        <v>3.9589532350884133</v>
      </c>
      <c r="T86" s="99">
        <f>RES_hhdet_fech!T86/RES_summary!T$19</f>
        <v>4.0112743035793681</v>
      </c>
      <c r="U86" s="99">
        <f>RES_hhdet_fech!U86/RES_summary!U$19</f>
        <v>3.9679134968714194</v>
      </c>
      <c r="V86" s="99">
        <f>RES_hhdet_fech!V86/RES_summary!V$19</f>
        <v>3.7852867504187921</v>
      </c>
      <c r="W86" s="99">
        <f>RES_hhdet_fech!W86/RES_summary!W$19</f>
        <v>4.0319166645551654</v>
      </c>
      <c r="DA86" s="63" t="s">
        <v>2826</v>
      </c>
    </row>
    <row r="87" spans="1:105" ht="12" customHeight="1" x14ac:dyDescent="0.25">
      <c r="A87" s="121" t="s">
        <v>55</v>
      </c>
      <c r="B87" s="123">
        <v>20.338977115953494</v>
      </c>
      <c r="C87" s="123">
        <v>19.869378961331925</v>
      </c>
      <c r="D87" s="123">
        <v>20.987845387706773</v>
      </c>
      <c r="E87" s="123">
        <v>19.089188982138396</v>
      </c>
      <c r="F87" s="123">
        <v>21.12049282085329</v>
      </c>
      <c r="G87" s="123">
        <v>21.65837440627411</v>
      </c>
      <c r="H87" s="123">
        <v>22.30354155481827</v>
      </c>
      <c r="I87" s="123">
        <v>21.602362255708709</v>
      </c>
      <c r="J87" s="123">
        <v>22.101650178705988</v>
      </c>
      <c r="K87" s="123">
        <v>21.157205014595622</v>
      </c>
      <c r="L87" s="123">
        <v>21.069645559426142</v>
      </c>
      <c r="M87" s="123">
        <v>20.047928746239254</v>
      </c>
      <c r="N87" s="123">
        <v>19.685208410880207</v>
      </c>
      <c r="O87" s="123">
        <v>18.781502185178127</v>
      </c>
      <c r="P87" s="123">
        <v>18.393557833863913</v>
      </c>
      <c r="Q87" s="123">
        <v>18.350728959704078</v>
      </c>
      <c r="R87" s="123">
        <v>18.551450452557432</v>
      </c>
      <c r="S87" s="123">
        <v>18.486796596821961</v>
      </c>
      <c r="T87" s="123">
        <v>18.226641116468699</v>
      </c>
      <c r="U87" s="123">
        <v>18.194360751757383</v>
      </c>
      <c r="V87" s="123">
        <v>17.901102383476704</v>
      </c>
      <c r="W87" s="123">
        <v>19.069772378897675</v>
      </c>
      <c r="DA87" s="130" t="s">
        <v>2827</v>
      </c>
    </row>
    <row r="88" spans="1:105" ht="12" customHeight="1" x14ac:dyDescent="0.25">
      <c r="A88" s="97" t="s">
        <v>132</v>
      </c>
      <c r="B88" s="99">
        <v>25.092446983996336</v>
      </c>
      <c r="C88" s="99">
        <v>25.526035807997488</v>
      </c>
      <c r="D88" s="99">
        <v>24.207723602245416</v>
      </c>
      <c r="E88" s="99">
        <v>25.537654545182455</v>
      </c>
      <c r="F88" s="99">
        <v>25.104346455833298</v>
      </c>
      <c r="G88" s="99">
        <v>25.305015770069367</v>
      </c>
      <c r="H88" s="99">
        <v>25.30160883622554</v>
      </c>
      <c r="I88" s="99">
        <v>25.116080702374195</v>
      </c>
      <c r="J88" s="99">
        <v>23.389666121767512</v>
      </c>
      <c r="K88" s="99">
        <v>22.977905390767312</v>
      </c>
      <c r="L88" s="99">
        <v>22.01587696385004</v>
      </c>
      <c r="M88" s="99">
        <v>20.728189620058874</v>
      </c>
      <c r="N88" s="99">
        <v>19.61069341494235</v>
      </c>
      <c r="O88" s="99">
        <v>18.225026662834953</v>
      </c>
      <c r="P88" s="99">
        <v>18.05139580547371</v>
      </c>
      <c r="Q88" s="99">
        <v>17.906581488853767</v>
      </c>
      <c r="R88" s="99">
        <v>18.620618564965589</v>
      </c>
      <c r="S88" s="99">
        <v>18.278578818033523</v>
      </c>
      <c r="T88" s="99">
        <v>17.922297260040963</v>
      </c>
      <c r="U88" s="99">
        <v>17.446588400466396</v>
      </c>
      <c r="V88" s="99">
        <v>18.235620184374302</v>
      </c>
      <c r="W88" s="99">
        <v>18.631684395077318</v>
      </c>
      <c r="DA88" s="63" t="s">
        <v>2828</v>
      </c>
    </row>
    <row r="89" spans="1:105" ht="12" customHeight="1" x14ac:dyDescent="0.25">
      <c r="A89" s="97" t="s">
        <v>131</v>
      </c>
      <c r="B89" s="99">
        <v>15.391279407532252</v>
      </c>
      <c r="C89" s="99">
        <v>15.326304210894822</v>
      </c>
      <c r="D89" s="99">
        <v>14.920958639941439</v>
      </c>
      <c r="E89" s="99">
        <v>15.011800564526807</v>
      </c>
      <c r="F89" s="99">
        <v>15.411094830448706</v>
      </c>
      <c r="G89" s="99">
        <v>15.808111501866005</v>
      </c>
      <c r="H89" s="99">
        <v>16.105370137670441</v>
      </c>
      <c r="I89" s="99">
        <v>16.055726813884721</v>
      </c>
      <c r="J89" s="99">
        <v>15.564409853456214</v>
      </c>
      <c r="K89" s="99">
        <v>15.530166469672954</v>
      </c>
      <c r="L89" s="99">
        <v>15.366950773302403</v>
      </c>
      <c r="M89" s="99">
        <v>15.043442721158414</v>
      </c>
      <c r="N89" s="99">
        <v>14.725631040911297</v>
      </c>
      <c r="O89" s="99">
        <v>13.998727312225538</v>
      </c>
      <c r="P89" s="99">
        <v>13.929142151812705</v>
      </c>
      <c r="Q89" s="99">
        <v>13.987946691585524</v>
      </c>
      <c r="R89" s="99">
        <v>14.538613558591944</v>
      </c>
      <c r="S89" s="99">
        <v>14.426732255225147</v>
      </c>
      <c r="T89" s="99">
        <v>14.357380522562099</v>
      </c>
      <c r="U89" s="99">
        <v>14.186712696459798</v>
      </c>
      <c r="V89" s="99">
        <v>14.743799172291427</v>
      </c>
      <c r="W89" s="99">
        <v>15.386879676818364</v>
      </c>
      <c r="DA89" s="63" t="s">
        <v>2829</v>
      </c>
    </row>
    <row r="90" spans="1:105" ht="12" customHeight="1" x14ac:dyDescent="0.25">
      <c r="A90" s="100" t="s">
        <v>204</v>
      </c>
      <c r="B90" s="102">
        <v>7.5875783724636703</v>
      </c>
      <c r="C90" s="102">
        <v>7.0719185415779018</v>
      </c>
      <c r="D90" s="102">
        <v>7.0992150999220112</v>
      </c>
      <c r="E90" s="102">
        <v>5.9996629149677512</v>
      </c>
      <c r="F90" s="102">
        <v>6.7395999279199836</v>
      </c>
      <c r="G90" s="102">
        <v>6.8255576862772704</v>
      </c>
      <c r="H90" s="102">
        <v>6.9040360772938536</v>
      </c>
      <c r="I90" s="102">
        <v>6.5242935047341772</v>
      </c>
      <c r="J90" s="102">
        <v>6.3238951455086827</v>
      </c>
      <c r="K90" s="102">
        <v>5.817102176139981</v>
      </c>
      <c r="L90" s="102">
        <v>5.6945792985504431</v>
      </c>
      <c r="M90" s="102">
        <v>5.7024656065784809</v>
      </c>
      <c r="N90" s="102">
        <v>5.4726525051810233</v>
      </c>
      <c r="O90" s="102">
        <v>4.9649533835035493</v>
      </c>
      <c r="P90" s="102">
        <v>5.0976445644689852</v>
      </c>
      <c r="Q90" s="102">
        <v>5.4802900809362631</v>
      </c>
      <c r="R90" s="102">
        <v>5.4944664325159227</v>
      </c>
      <c r="S90" s="102">
        <v>5.2972827775309677</v>
      </c>
      <c r="T90" s="102">
        <v>5.3227916604096226</v>
      </c>
      <c r="U90" s="102">
        <v>5.2858051787645284</v>
      </c>
      <c r="V90" s="102">
        <v>4.8058586227957427</v>
      </c>
      <c r="W90" s="102">
        <v>5.5647522247955781</v>
      </c>
      <c r="DA90" s="131" t="s">
        <v>2830</v>
      </c>
    </row>
    <row r="91" spans="1:105" ht="12" customHeight="1" x14ac:dyDescent="0.25">
      <c r="A91" s="103" t="s">
        <v>52</v>
      </c>
      <c r="B91" s="105">
        <v>7.8037010350685829</v>
      </c>
      <c r="C91" s="105">
        <v>8.2543856693169193</v>
      </c>
      <c r="D91" s="105">
        <v>7.821743540019428</v>
      </c>
      <c r="E91" s="105">
        <v>9.0121376495590528</v>
      </c>
      <c r="F91" s="105">
        <v>8.6714949025287229</v>
      </c>
      <c r="G91" s="105">
        <v>8.9825538155887319</v>
      </c>
      <c r="H91" s="105">
        <v>9.2013340603765883</v>
      </c>
      <c r="I91" s="105">
        <v>9.5314333091505468</v>
      </c>
      <c r="J91" s="105">
        <v>9.2405147079475327</v>
      </c>
      <c r="K91" s="105">
        <v>9.7130642935329714</v>
      </c>
      <c r="L91" s="105">
        <v>9.6723714747519605</v>
      </c>
      <c r="M91" s="105">
        <v>9.340977114579939</v>
      </c>
      <c r="N91" s="105">
        <v>9.252978535730275</v>
      </c>
      <c r="O91" s="105">
        <v>9.0337739287219918</v>
      </c>
      <c r="P91" s="105">
        <v>8.8314975873437245</v>
      </c>
      <c r="Q91" s="105">
        <v>8.5076566106492599</v>
      </c>
      <c r="R91" s="105">
        <v>9.0441471260760196</v>
      </c>
      <c r="S91" s="105">
        <v>9.1294494776941786</v>
      </c>
      <c r="T91" s="105">
        <v>9.0345888621524768</v>
      </c>
      <c r="U91" s="105">
        <v>8.9009075176952681</v>
      </c>
      <c r="V91" s="105">
        <v>9.9379405494956856</v>
      </c>
      <c r="W91" s="105">
        <v>9.8221274520227837</v>
      </c>
      <c r="DA91" s="132" t="s">
        <v>2831</v>
      </c>
    </row>
    <row r="92" spans="1:105" ht="12" customHeight="1" x14ac:dyDescent="0.25">
      <c r="A92" s="106" t="s">
        <v>124</v>
      </c>
      <c r="B92" s="102">
        <v>20.841189999122992</v>
      </c>
      <c r="C92" s="102">
        <v>21.701892843843304</v>
      </c>
      <c r="D92" s="102">
        <v>21.071266197853422</v>
      </c>
      <c r="E92" s="102">
        <v>22.557156332041746</v>
      </c>
      <c r="F92" s="102">
        <v>22.673438447370152</v>
      </c>
      <c r="G92" s="102">
        <v>22.948116544628277</v>
      </c>
      <c r="H92" s="102">
        <v>23.514606657851431</v>
      </c>
      <c r="I92" s="102">
        <v>22.866902313314917</v>
      </c>
      <c r="J92" s="102">
        <v>25.384425052769306</v>
      </c>
      <c r="K92" s="102">
        <v>27.073242920924098</v>
      </c>
      <c r="L92" s="102">
        <v>25.078546578518999</v>
      </c>
      <c r="M92" s="102">
        <v>22.276735190038472</v>
      </c>
      <c r="N92" s="102">
        <v>21.591420100119166</v>
      </c>
      <c r="O92" s="102">
        <v>21.610141014511161</v>
      </c>
      <c r="P92" s="102">
        <v>19.88954852575764</v>
      </c>
      <c r="Q92" s="102">
        <v>19.786224320031923</v>
      </c>
      <c r="R92" s="102">
        <v>20.438810059959465</v>
      </c>
      <c r="S92" s="102">
        <v>19.726500420399606</v>
      </c>
      <c r="T92" s="102">
        <v>18.487110819074509</v>
      </c>
      <c r="U92" s="102">
        <v>19.155936071903952</v>
      </c>
      <c r="V92" s="102">
        <v>18.387739275672008</v>
      </c>
      <c r="W92" s="102">
        <v>18.98155770098013</v>
      </c>
      <c r="DA92" s="131" t="s">
        <v>2832</v>
      </c>
    </row>
    <row r="93" spans="1:105" ht="12" customHeight="1" x14ac:dyDescent="0.25">
      <c r="A93" s="107" t="s">
        <v>123</v>
      </c>
      <c r="B93" s="105">
        <v>14.017144876257687</v>
      </c>
      <c r="C93" s="105">
        <v>14.433310877467015</v>
      </c>
      <c r="D93" s="105">
        <v>14.27068173777756</v>
      </c>
      <c r="E93" s="105">
        <v>14.8143462118092</v>
      </c>
      <c r="F93" s="105">
        <v>15.326501753346605</v>
      </c>
      <c r="G93" s="105">
        <v>15.568008735322081</v>
      </c>
      <c r="H93" s="105">
        <v>16.065242298812791</v>
      </c>
      <c r="I93" s="105">
        <v>15.623004825610453</v>
      </c>
      <c r="J93" s="105">
        <v>17.397377961339881</v>
      </c>
      <c r="K93" s="105">
        <v>18.388468778516174</v>
      </c>
      <c r="L93" s="105">
        <v>17.148301619048432</v>
      </c>
      <c r="M93" s="105">
        <v>15.436955382266657</v>
      </c>
      <c r="N93" s="105">
        <v>15.022923337087223</v>
      </c>
      <c r="O93" s="105">
        <v>14.991469306080502</v>
      </c>
      <c r="P93" s="105">
        <v>14.114714977246402</v>
      </c>
      <c r="Q93" s="105">
        <v>14.401314311943969</v>
      </c>
      <c r="R93" s="105">
        <v>15.058255617754183</v>
      </c>
      <c r="S93" s="105">
        <v>14.866637055351008</v>
      </c>
      <c r="T93" s="105">
        <v>14.344371307904542</v>
      </c>
      <c r="U93" s="105">
        <v>15.184831969173583</v>
      </c>
      <c r="V93" s="105">
        <v>14.596942461962705</v>
      </c>
      <c r="W93" s="105">
        <v>15.471848202242194</v>
      </c>
      <c r="DA93" s="132" t="s">
        <v>2833</v>
      </c>
    </row>
    <row r="94" spans="1:105" ht="12" customHeight="1" x14ac:dyDescent="0.25">
      <c r="A94" s="108" t="s">
        <v>50</v>
      </c>
      <c r="B94" s="99">
        <v>6.3014434114742022</v>
      </c>
      <c r="C94" s="99">
        <v>6.1661240235191181</v>
      </c>
      <c r="D94" s="99">
        <v>6.3785952406551667</v>
      </c>
      <c r="E94" s="99">
        <v>5.7632391843289872</v>
      </c>
      <c r="F94" s="99">
        <v>6.5729136125575378</v>
      </c>
      <c r="G94" s="99">
        <v>6.629920365262632</v>
      </c>
      <c r="H94" s="99">
        <v>6.8473847094642499</v>
      </c>
      <c r="I94" s="99">
        <v>6.5489885387401747</v>
      </c>
      <c r="J94" s="99">
        <v>7.3490687524550395</v>
      </c>
      <c r="K94" s="99">
        <v>7.3554364545903086</v>
      </c>
      <c r="L94" s="99">
        <v>6.8925954522834054</v>
      </c>
      <c r="M94" s="99">
        <v>6.4052387252251819</v>
      </c>
      <c r="N94" s="99">
        <v>6.1632835580846459</v>
      </c>
      <c r="O94" s="99">
        <v>5.8565083238811422</v>
      </c>
      <c r="P94" s="99">
        <v>5.6737576333318129</v>
      </c>
      <c r="Q94" s="99">
        <v>6.0355140292439948</v>
      </c>
      <c r="R94" s="99">
        <v>5.9691801370200368</v>
      </c>
      <c r="S94" s="99">
        <v>5.6347265864932261</v>
      </c>
      <c r="T94" s="99">
        <v>5.4395954061497696</v>
      </c>
      <c r="U94" s="99">
        <v>5.7144057487457571</v>
      </c>
      <c r="V94" s="99">
        <v>4.8065184410915407</v>
      </c>
      <c r="W94" s="99">
        <v>5.6336665493622426</v>
      </c>
      <c r="DA94" s="63" t="s">
        <v>2834</v>
      </c>
    </row>
    <row r="95" spans="1:105" ht="12" customHeight="1" x14ac:dyDescent="0.25">
      <c r="A95" s="108" t="s">
        <v>52</v>
      </c>
      <c r="B95" s="99">
        <v>7.7157014647834865</v>
      </c>
      <c r="C95" s="99">
        <v>8.2671868539478979</v>
      </c>
      <c r="D95" s="99">
        <v>7.8920864971223921</v>
      </c>
      <c r="E95" s="99">
        <v>9.0511070274802119</v>
      </c>
      <c r="F95" s="99">
        <v>8.7535881407890681</v>
      </c>
      <c r="G95" s="99">
        <v>8.9380883700594485</v>
      </c>
      <c r="H95" s="99">
        <v>9.2178575893485419</v>
      </c>
      <c r="I95" s="99">
        <v>9.0740162868702807</v>
      </c>
      <c r="J95" s="99">
        <v>10.048309208884843</v>
      </c>
      <c r="K95" s="99">
        <v>11.033032323925864</v>
      </c>
      <c r="L95" s="99">
        <v>10.255706166765027</v>
      </c>
      <c r="M95" s="99">
        <v>9.0317166570414749</v>
      </c>
      <c r="N95" s="99">
        <v>8.8596397790025758</v>
      </c>
      <c r="O95" s="99">
        <v>9.1349609821993596</v>
      </c>
      <c r="P95" s="99">
        <v>8.4409573439145884</v>
      </c>
      <c r="Q95" s="99">
        <v>8.3658002826999756</v>
      </c>
      <c r="R95" s="99">
        <v>9.0890754807341452</v>
      </c>
      <c r="S95" s="99">
        <v>9.2319104688577784</v>
      </c>
      <c r="T95" s="99">
        <v>8.904775901754773</v>
      </c>
      <c r="U95" s="99">
        <v>9.4704262204278269</v>
      </c>
      <c r="V95" s="99">
        <v>9.7904240208711659</v>
      </c>
      <c r="W95" s="99">
        <v>9.8381816528799515</v>
      </c>
      <c r="DA95" s="63" t="s">
        <v>2835</v>
      </c>
    </row>
    <row r="96" spans="1:105" ht="12" customHeight="1" x14ac:dyDescent="0.25">
      <c r="A96" s="106" t="s">
        <v>122</v>
      </c>
      <c r="B96" s="102">
        <v>19.517838223532603</v>
      </c>
      <c r="C96" s="102">
        <v>18.821067598878813</v>
      </c>
      <c r="D96" s="102">
        <v>20.474424503950079</v>
      </c>
      <c r="E96" s="102">
        <v>17.772145513112406</v>
      </c>
      <c r="F96" s="102">
        <v>20.392542612257227</v>
      </c>
      <c r="G96" s="102">
        <v>21.025733783356362</v>
      </c>
      <c r="H96" s="102">
        <v>21.828704955678951</v>
      </c>
      <c r="I96" s="102">
        <v>21.031952352847529</v>
      </c>
      <c r="J96" s="102">
        <v>21.956047672257203</v>
      </c>
      <c r="K96" s="102">
        <v>20.782895356145321</v>
      </c>
      <c r="L96" s="102">
        <v>21.028574606717065</v>
      </c>
      <c r="M96" s="102">
        <v>20.206817398820718</v>
      </c>
      <c r="N96" s="102">
        <v>20.115853155085418</v>
      </c>
      <c r="O96" s="102">
        <v>19.347797815882775</v>
      </c>
      <c r="P96" s="102">
        <v>19.003675597655405</v>
      </c>
      <c r="Q96" s="102">
        <v>19.013291956436092</v>
      </c>
      <c r="R96" s="102">
        <v>19.126327115296451</v>
      </c>
      <c r="S96" s="102">
        <v>19.165287169771695</v>
      </c>
      <c r="T96" s="102">
        <v>18.968918129633924</v>
      </c>
      <c r="U96" s="102">
        <v>19.008409822217796</v>
      </c>
      <c r="V96" s="102">
        <v>18.538827475908906</v>
      </c>
      <c r="W96" s="102">
        <v>19.830474877952849</v>
      </c>
      <c r="DA96" s="131" t="s">
        <v>2836</v>
      </c>
    </row>
    <row r="97" spans="1:105" ht="12" customHeight="1" x14ac:dyDescent="0.25">
      <c r="A97" s="107" t="s">
        <v>121</v>
      </c>
      <c r="B97" s="105">
        <v>13.997081055592776</v>
      </c>
      <c r="C97" s="105">
        <v>13.396249481449308</v>
      </c>
      <c r="D97" s="105">
        <v>14.749212510502087</v>
      </c>
      <c r="E97" s="105">
        <v>12.522384852983382</v>
      </c>
      <c r="F97" s="105">
        <v>14.700037526324145</v>
      </c>
      <c r="G97" s="105">
        <v>15.232534943255056</v>
      </c>
      <c r="H97" s="105">
        <v>15.926481750287534</v>
      </c>
      <c r="I97" s="105">
        <v>15.340388214102241</v>
      </c>
      <c r="J97" s="105">
        <v>16.060412184382425</v>
      </c>
      <c r="K97" s="105">
        <v>15.09013076548106</v>
      </c>
      <c r="L97" s="105">
        <v>15.32453221306827</v>
      </c>
      <c r="M97" s="105">
        <v>14.859600678596014</v>
      </c>
      <c r="N97" s="105">
        <v>14.843071335277328</v>
      </c>
      <c r="O97" s="105">
        <v>14.27705142993659</v>
      </c>
      <c r="P97" s="105">
        <v>14.159747354257512</v>
      </c>
      <c r="Q97" s="105">
        <v>14.404809802917965</v>
      </c>
      <c r="R97" s="105">
        <v>14.533031391733392</v>
      </c>
      <c r="S97" s="105">
        <v>14.663844135328675</v>
      </c>
      <c r="T97" s="105">
        <v>14.713719229800041</v>
      </c>
      <c r="U97" s="105">
        <v>14.94158524173721</v>
      </c>
      <c r="V97" s="105">
        <v>14.580081063065425</v>
      </c>
      <c r="W97" s="105">
        <v>15.953663073561081</v>
      </c>
      <c r="DA97" s="132" t="s">
        <v>2837</v>
      </c>
    </row>
    <row r="98" spans="1:105" ht="12" customHeight="1" x14ac:dyDescent="0.25">
      <c r="A98" s="108" t="s">
        <v>53</v>
      </c>
      <c r="B98" s="99">
        <v>5.9025768356817272</v>
      </c>
      <c r="C98" s="99">
        <v>5.3699789908005968</v>
      </c>
      <c r="D98" s="99">
        <v>6.1717090667526886</v>
      </c>
      <c r="E98" s="99">
        <v>4.5482368052815714</v>
      </c>
      <c r="F98" s="99">
        <v>5.8969458256516738</v>
      </c>
      <c r="G98" s="99">
        <v>6.0715967399132875</v>
      </c>
      <c r="H98" s="99">
        <v>6.3580462318596735</v>
      </c>
      <c r="I98" s="99">
        <v>6.0158682837392421</v>
      </c>
      <c r="J98" s="99">
        <v>6.3662578682749817</v>
      </c>
      <c r="K98" s="99">
        <v>5.6573404061276547</v>
      </c>
      <c r="L98" s="99">
        <v>5.7780525790776345</v>
      </c>
      <c r="M98" s="99">
        <v>5.8088525619771634</v>
      </c>
      <c r="N98" s="99">
        <v>5.7460237689198124</v>
      </c>
      <c r="O98" s="99">
        <v>5.315503618221598</v>
      </c>
      <c r="P98" s="99">
        <v>5.4164058085731099</v>
      </c>
      <c r="Q98" s="99">
        <v>5.8506070700826589</v>
      </c>
      <c r="R98" s="99">
        <v>5.6740840522692286</v>
      </c>
      <c r="S98" s="99">
        <v>5.5229766786494414</v>
      </c>
      <c r="T98" s="99">
        <v>5.571828451684409</v>
      </c>
      <c r="U98" s="99">
        <v>5.652545438120864</v>
      </c>
      <c r="V98" s="99">
        <v>4.84992058171078</v>
      </c>
      <c r="W98" s="99">
        <v>5.8717783905349696</v>
      </c>
      <c r="DA98" s="63" t="s">
        <v>2838</v>
      </c>
    </row>
    <row r="99" spans="1:105" ht="12" customHeight="1" x14ac:dyDescent="0.25">
      <c r="A99" s="108" t="s">
        <v>52</v>
      </c>
      <c r="B99" s="99">
        <v>8.0945042199110517</v>
      </c>
      <c r="C99" s="99">
        <v>8.0262704906487112</v>
      </c>
      <c r="D99" s="99">
        <v>8.5775034437493964</v>
      </c>
      <c r="E99" s="99">
        <v>7.9741480477018118</v>
      </c>
      <c r="F99" s="99">
        <v>8.8030917006724714</v>
      </c>
      <c r="G99" s="99">
        <v>9.1609382033417681</v>
      </c>
      <c r="H99" s="99">
        <v>9.5684355184278598</v>
      </c>
      <c r="I99" s="99">
        <v>9.324519930362996</v>
      </c>
      <c r="J99" s="99">
        <v>9.6941543161074435</v>
      </c>
      <c r="K99" s="99">
        <v>9.4327903593534064</v>
      </c>
      <c r="L99" s="99">
        <v>9.5464796339906322</v>
      </c>
      <c r="M99" s="99">
        <v>9.0507481166188484</v>
      </c>
      <c r="N99" s="99">
        <v>9.0970475663575137</v>
      </c>
      <c r="O99" s="99">
        <v>8.9615478117149898</v>
      </c>
      <c r="P99" s="99">
        <v>8.7433415456844017</v>
      </c>
      <c r="Q99" s="99">
        <v>8.5542027328353054</v>
      </c>
      <c r="R99" s="99">
        <v>8.8589473394641658</v>
      </c>
      <c r="S99" s="99">
        <v>9.1408674566792314</v>
      </c>
      <c r="T99" s="99">
        <v>9.1418907781156342</v>
      </c>
      <c r="U99" s="99">
        <v>9.2890398036163457</v>
      </c>
      <c r="V99" s="99">
        <v>9.7301604813546483</v>
      </c>
      <c r="W99" s="99">
        <v>10.081884683026111</v>
      </c>
      <c r="DA99" s="63" t="s">
        <v>2839</v>
      </c>
    </row>
    <row r="100" spans="1:105" ht="12" customHeight="1" x14ac:dyDescent="0.25">
      <c r="A100" s="121" t="s">
        <v>54</v>
      </c>
      <c r="B100" s="123">
        <v>16.763106020194233</v>
      </c>
      <c r="C100" s="123">
        <v>16.792169291821747</v>
      </c>
      <c r="D100" s="123">
        <v>17.581236146124215</v>
      </c>
      <c r="E100" s="123">
        <v>16.82319369544965</v>
      </c>
      <c r="F100" s="123">
        <v>17.748071650392497</v>
      </c>
      <c r="G100" s="123">
        <v>18.228661065296514</v>
      </c>
      <c r="H100" s="123">
        <v>18.542551123431718</v>
      </c>
      <c r="I100" s="123">
        <v>18.15693003726194</v>
      </c>
      <c r="J100" s="123">
        <v>18.703094643826603</v>
      </c>
      <c r="K100" s="123">
        <v>18.63224910101567</v>
      </c>
      <c r="L100" s="123">
        <v>17.739647386557188</v>
      </c>
      <c r="M100" s="123">
        <v>16.523269187027598</v>
      </c>
      <c r="N100" s="123">
        <v>15.874748963867159</v>
      </c>
      <c r="O100" s="123">
        <v>14.895832106634671</v>
      </c>
      <c r="P100" s="123">
        <v>14.108928494986658</v>
      </c>
      <c r="Q100" s="123">
        <v>14.050811207630321</v>
      </c>
      <c r="R100" s="123">
        <v>14.343517549906304</v>
      </c>
      <c r="S100" s="123">
        <v>13.872871586584624</v>
      </c>
      <c r="T100" s="123">
        <v>13.216850292134366</v>
      </c>
      <c r="U100" s="123">
        <v>13.113437856142493</v>
      </c>
      <c r="V100" s="123">
        <v>12.887678787981999</v>
      </c>
      <c r="W100" s="123">
        <v>13.375789465039396</v>
      </c>
      <c r="DA100" s="130" t="s">
        <v>2840</v>
      </c>
    </row>
    <row r="101" spans="1:105" ht="12" customHeight="1" x14ac:dyDescent="0.25">
      <c r="A101" s="97" t="s">
        <v>207</v>
      </c>
      <c r="B101" s="99">
        <v>18.124195859412147</v>
      </c>
      <c r="C101" s="99">
        <v>20.981401826308801</v>
      </c>
      <c r="D101" s="99">
        <v>18.195600785618709</v>
      </c>
      <c r="E101" s="99">
        <v>21.778709848417634</v>
      </c>
      <c r="F101" s="99">
        <v>19.935895229655582</v>
      </c>
      <c r="G101" s="99">
        <v>20.439674204545778</v>
      </c>
      <c r="H101" s="99">
        <v>19.709587981258323</v>
      </c>
      <c r="I101" s="99">
        <v>21.895988792707939</v>
      </c>
      <c r="J101" s="99">
        <v>19.440951426617858</v>
      </c>
      <c r="K101" s="99">
        <v>20.873919235073714</v>
      </c>
      <c r="L101" s="99">
        <v>19.592887268786612</v>
      </c>
      <c r="M101" s="99">
        <v>18.758390054421234</v>
      </c>
      <c r="N101" s="99">
        <v>18.673617595186236</v>
      </c>
      <c r="O101" s="99">
        <v>16.575459855009012</v>
      </c>
      <c r="P101" s="99">
        <v>16.482481076175322</v>
      </c>
      <c r="Q101" s="99">
        <v>16.269064066305475</v>
      </c>
      <c r="R101" s="99">
        <v>16.91023085186259</v>
      </c>
      <c r="S101" s="99">
        <v>15.959088338159718</v>
      </c>
      <c r="T101" s="99">
        <v>15.218618145340585</v>
      </c>
      <c r="U101" s="99">
        <v>14.244072496322161</v>
      </c>
      <c r="V101" s="99">
        <v>16.050531462177251</v>
      </c>
      <c r="W101" s="99">
        <v>15.856698311839741</v>
      </c>
      <c r="DA101" s="63" t="s">
        <v>2841</v>
      </c>
    </row>
    <row r="102" spans="1:105" ht="12" customHeight="1" x14ac:dyDescent="0.25">
      <c r="A102" s="97" t="s">
        <v>50</v>
      </c>
      <c r="B102" s="99">
        <v>17.655950329226716</v>
      </c>
      <c r="C102" s="99">
        <v>20.763916593397276</v>
      </c>
      <c r="D102" s="99">
        <v>18.112824869840892</v>
      </c>
      <c r="E102" s="99">
        <v>21.349639411652042</v>
      </c>
      <c r="F102" s="99">
        <v>19.910597119328344</v>
      </c>
      <c r="G102" s="99">
        <v>20.104971679054561</v>
      </c>
      <c r="H102" s="99">
        <v>19.694799529909361</v>
      </c>
      <c r="I102" s="99">
        <v>20.495808315616166</v>
      </c>
      <c r="J102" s="99">
        <v>20.027235417156678</v>
      </c>
      <c r="K102" s="99">
        <v>22.945229549852808</v>
      </c>
      <c r="L102" s="99">
        <v>20.598183078522442</v>
      </c>
      <c r="M102" s="99">
        <v>18.23511142784205</v>
      </c>
      <c r="N102" s="99">
        <v>17.246843561780246</v>
      </c>
      <c r="O102" s="99">
        <v>16.988209380380749</v>
      </c>
      <c r="P102" s="99">
        <v>15.556538412327106</v>
      </c>
      <c r="Q102" s="99">
        <v>15.674822456863756</v>
      </c>
      <c r="R102" s="99">
        <v>16.439707768900419</v>
      </c>
      <c r="S102" s="99">
        <v>16.025189251443173</v>
      </c>
      <c r="T102" s="99">
        <v>15.065988276513854</v>
      </c>
      <c r="U102" s="99">
        <v>15.656351926204124</v>
      </c>
      <c r="V102" s="99">
        <v>15.064624302967712</v>
      </c>
      <c r="W102" s="99">
        <v>15.556210264370419</v>
      </c>
      <c r="DA102" s="63" t="s">
        <v>2842</v>
      </c>
    </row>
    <row r="103" spans="1:105" ht="12" customHeight="1" x14ac:dyDescent="0.25">
      <c r="A103" s="109" t="s">
        <v>120</v>
      </c>
      <c r="B103" s="110">
        <v>16.085271304833789</v>
      </c>
      <c r="C103" s="110">
        <v>13.907402661897153</v>
      </c>
      <c r="D103" s="110">
        <v>17.145575988173178</v>
      </c>
      <c r="E103" s="110">
        <v>12.811943814345543</v>
      </c>
      <c r="F103" s="110">
        <v>15.78972365218832</v>
      </c>
      <c r="G103" s="110">
        <v>16.400097394176193</v>
      </c>
      <c r="H103" s="110">
        <v>17.429241911556066</v>
      </c>
      <c r="I103" s="110">
        <v>15.32543811333475</v>
      </c>
      <c r="J103" s="110">
        <v>17.429764676039184</v>
      </c>
      <c r="K103" s="110">
        <v>14.289190914476867</v>
      </c>
      <c r="L103" s="110">
        <v>14.587942399905311</v>
      </c>
      <c r="M103" s="110">
        <v>14.163501750707246</v>
      </c>
      <c r="N103" s="110">
        <v>13.711987945159487</v>
      </c>
      <c r="O103" s="110">
        <v>12.797554444729107</v>
      </c>
      <c r="P103" s="110">
        <v>12.307700480930697</v>
      </c>
      <c r="Q103" s="110">
        <v>12.284750675148917</v>
      </c>
      <c r="R103" s="110">
        <v>12.236976656053876</v>
      </c>
      <c r="S103" s="110">
        <v>12.010060803366699</v>
      </c>
      <c r="T103" s="110">
        <v>11.625059877287777</v>
      </c>
      <c r="U103" s="110">
        <v>11.389945087506591</v>
      </c>
      <c r="V103" s="110">
        <v>10.897122989289832</v>
      </c>
      <c r="W103" s="110">
        <v>11.606687017034906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122.71122399953356</v>
      </c>
      <c r="C124" s="118">
        <f t="shared" si="42"/>
        <v>143.37377436762318</v>
      </c>
      <c r="D124" s="118">
        <f t="shared" si="42"/>
        <v>148.14320860453478</v>
      </c>
      <c r="E124" s="118">
        <f t="shared" si="42"/>
        <v>161.57734892126683</v>
      </c>
      <c r="F124" s="118">
        <f t="shared" si="42"/>
        <v>164.04313698722692</v>
      </c>
      <c r="G124" s="118">
        <f t="shared" si="42"/>
        <v>175.12731032857675</v>
      </c>
      <c r="H124" s="118">
        <f t="shared" si="42"/>
        <v>163.79955187828452</v>
      </c>
      <c r="I124" s="118">
        <f t="shared" si="42"/>
        <v>157.77683809684308</v>
      </c>
      <c r="J124" s="118">
        <f t="shared" si="42"/>
        <v>166.04400831851734</v>
      </c>
      <c r="K124" s="118">
        <f t="shared" si="42"/>
        <v>170.73849809774475</v>
      </c>
      <c r="L124" s="118">
        <f t="shared" si="42"/>
        <v>181.24099451022568</v>
      </c>
      <c r="M124" s="118">
        <f t="shared" si="42"/>
        <v>176.44585284118136</v>
      </c>
      <c r="N124" s="118">
        <f t="shared" si="42"/>
        <v>170.95051518907559</v>
      </c>
      <c r="O124" s="118">
        <f t="shared" si="42"/>
        <v>173.49066542043164</v>
      </c>
      <c r="P124" s="118">
        <f t="shared" si="42"/>
        <v>150.70783397550602</v>
      </c>
      <c r="Q124" s="118">
        <f t="shared" si="42"/>
        <v>163.53690415444095</v>
      </c>
      <c r="R124" s="118">
        <f t="shared" ref="R124:V124" si="43">R125+R128+R130+R139</f>
        <v>166.2850040174261</v>
      </c>
      <c r="S124" s="118">
        <f t="shared" si="43"/>
        <v>166.13954352490865</v>
      </c>
      <c r="T124" s="118">
        <f t="shared" si="43"/>
        <v>159.89513810487014</v>
      </c>
      <c r="U124" s="118">
        <f t="shared" si="43"/>
        <v>157.85700918174575</v>
      </c>
      <c r="V124" s="118">
        <f t="shared" si="43"/>
        <v>162.03685228289496</v>
      </c>
      <c r="W124" s="118">
        <f t="shared" ref="W124" si="44">W125+W128+W130+W139</f>
        <v>174.36827568503332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89.546671000174086</v>
      </c>
      <c r="C125" s="123">
        <f t="shared" si="45"/>
        <v>110.27458434018618</v>
      </c>
      <c r="D125" s="123">
        <f t="shared" si="45"/>
        <v>113.10706962861944</v>
      </c>
      <c r="E125" s="123">
        <f t="shared" si="45"/>
        <v>127.80463373826822</v>
      </c>
      <c r="F125" s="123">
        <f t="shared" si="45"/>
        <v>128.56410310366732</v>
      </c>
      <c r="G125" s="123">
        <f t="shared" si="45"/>
        <v>138.33167421295417</v>
      </c>
      <c r="H125" s="123">
        <f t="shared" si="45"/>
        <v>125.55922949481977</v>
      </c>
      <c r="I125" s="123">
        <f t="shared" si="45"/>
        <v>120.09587902141959</v>
      </c>
      <c r="J125" s="123">
        <f t="shared" si="45"/>
        <v>126.86419840608129</v>
      </c>
      <c r="K125" s="123">
        <f t="shared" si="45"/>
        <v>132.10684750931648</v>
      </c>
      <c r="L125" s="123">
        <f t="shared" si="45"/>
        <v>142.73738808014312</v>
      </c>
      <c r="M125" s="123">
        <f t="shared" si="45"/>
        <v>140.16463996181722</v>
      </c>
      <c r="N125" s="123">
        <f t="shared" si="45"/>
        <v>134.68837199766415</v>
      </c>
      <c r="O125" s="123">
        <f t="shared" si="45"/>
        <v>138.6745119476146</v>
      </c>
      <c r="P125" s="123">
        <f t="shared" si="45"/>
        <v>118.19021606415726</v>
      </c>
      <c r="Q125" s="123">
        <f t="shared" si="45"/>
        <v>130.36723212277727</v>
      </c>
      <c r="R125" s="123">
        <f t="shared" ref="R125:V125" si="46">SUM(R126:R127)</f>
        <v>133.63152187998702</v>
      </c>
      <c r="S125" s="123">
        <f t="shared" si="46"/>
        <v>132.78826575984198</v>
      </c>
      <c r="T125" s="123">
        <f t="shared" si="46"/>
        <v>126.88935114650911</v>
      </c>
      <c r="U125" s="123">
        <f t="shared" si="46"/>
        <v>125.26473014696863</v>
      </c>
      <c r="V125" s="123">
        <f t="shared" si="46"/>
        <v>129.72092104942681</v>
      </c>
      <c r="W125" s="123">
        <f t="shared" ref="W125" si="47">SUM(W126:W127)</f>
        <v>139.84463270323741</v>
      </c>
      <c r="DA125" s="130" t="s">
        <v>2863</v>
      </c>
    </row>
    <row r="126" spans="1:105" ht="12" customHeight="1" x14ac:dyDescent="0.25">
      <c r="A126" s="97" t="s">
        <v>203</v>
      </c>
      <c r="B126" s="99">
        <v>89.236755367823051</v>
      </c>
      <c r="C126" s="99">
        <v>109.89557609522912</v>
      </c>
      <c r="D126" s="99">
        <v>112.71744000233952</v>
      </c>
      <c r="E126" s="99">
        <v>127.38916879423728</v>
      </c>
      <c r="F126" s="99">
        <v>128.12708627207846</v>
      </c>
      <c r="G126" s="99">
        <v>137.8706208209091</v>
      </c>
      <c r="H126" s="99">
        <v>125.15529406816498</v>
      </c>
      <c r="I126" s="99">
        <v>119.72183790260053</v>
      </c>
      <c r="J126" s="99">
        <v>126.47227355917275</v>
      </c>
      <c r="K126" s="99">
        <v>131.70132165118619</v>
      </c>
      <c r="L126" s="99">
        <v>142.31380230310486</v>
      </c>
      <c r="M126" s="99">
        <v>139.75129047344495</v>
      </c>
      <c r="N126" s="99">
        <v>134.29459102767584</v>
      </c>
      <c r="O126" s="99">
        <v>138.27187402912693</v>
      </c>
      <c r="P126" s="99">
        <v>117.84896736089883</v>
      </c>
      <c r="Q126" s="99">
        <v>129.99125956273261</v>
      </c>
      <c r="R126" s="99">
        <v>133.24268520748328</v>
      </c>
      <c r="S126" s="99">
        <v>132.40592831333549</v>
      </c>
      <c r="T126" s="99">
        <v>126.52389178170206</v>
      </c>
      <c r="U126" s="99">
        <v>124.90069814897497</v>
      </c>
      <c r="V126" s="99">
        <v>129.34235900213039</v>
      </c>
      <c r="W126" s="99">
        <v>139.43541659151742</v>
      </c>
      <c r="DA126" s="63" t="s">
        <v>2864</v>
      </c>
    </row>
    <row r="127" spans="1:105" ht="12" customHeight="1" x14ac:dyDescent="0.25">
      <c r="A127" s="97" t="s">
        <v>53</v>
      </c>
      <c r="B127" s="99">
        <v>0.30991563235104008</v>
      </c>
      <c r="C127" s="99">
        <v>0.37900824495706742</v>
      </c>
      <c r="D127" s="99">
        <v>0.38962962627992531</v>
      </c>
      <c r="E127" s="99">
        <v>0.41546494403093781</v>
      </c>
      <c r="F127" s="99">
        <v>0.4370168315888639</v>
      </c>
      <c r="G127" s="99">
        <v>0.46105339204507861</v>
      </c>
      <c r="H127" s="99">
        <v>0.40393542665479154</v>
      </c>
      <c r="I127" s="99">
        <v>0.37404111881906199</v>
      </c>
      <c r="J127" s="99">
        <v>0.39192484690853724</v>
      </c>
      <c r="K127" s="99">
        <v>0.40552585813029518</v>
      </c>
      <c r="L127" s="99">
        <v>0.42358577703825967</v>
      </c>
      <c r="M127" s="99">
        <v>0.41334948837225671</v>
      </c>
      <c r="N127" s="99">
        <v>0.39378096998831086</v>
      </c>
      <c r="O127" s="99">
        <v>0.40263791848767616</v>
      </c>
      <c r="P127" s="99">
        <v>0.34124870325842566</v>
      </c>
      <c r="Q127" s="99">
        <v>0.3759725600446534</v>
      </c>
      <c r="R127" s="99">
        <v>0.38883667250374931</v>
      </c>
      <c r="S127" s="99">
        <v>0.38233744650647511</v>
      </c>
      <c r="T127" s="99">
        <v>0.36545936480705665</v>
      </c>
      <c r="U127" s="99">
        <v>0.36403199799366032</v>
      </c>
      <c r="V127" s="99">
        <v>0.3785620472964113</v>
      </c>
      <c r="W127" s="99">
        <v>0.40921611171999484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0.82091317147877974</v>
      </c>
      <c r="C128" s="123">
        <f t="shared" si="48"/>
        <v>0.78894753150348573</v>
      </c>
      <c r="D128" s="123">
        <f t="shared" si="48"/>
        <v>0.77255596334864496</v>
      </c>
      <c r="E128" s="123">
        <f t="shared" si="48"/>
        <v>1.7232602839251792</v>
      </c>
      <c r="F128" s="123">
        <f t="shared" si="48"/>
        <v>0.7486501366050905</v>
      </c>
      <c r="G128" s="123">
        <f t="shared" si="48"/>
        <v>0.97737387463531233</v>
      </c>
      <c r="H128" s="123">
        <f t="shared" si="48"/>
        <v>1.5459198019092999</v>
      </c>
      <c r="I128" s="123">
        <f t="shared" si="48"/>
        <v>2.0586830953390494</v>
      </c>
      <c r="J128" s="123">
        <f t="shared" si="48"/>
        <v>2.246491207377348</v>
      </c>
      <c r="K128" s="123">
        <f t="shared" si="48"/>
        <v>2.2704539955873799</v>
      </c>
      <c r="L128" s="123">
        <f t="shared" si="48"/>
        <v>2.9978544282715145</v>
      </c>
      <c r="M128" s="123">
        <f t="shared" si="48"/>
        <v>3.976139185474</v>
      </c>
      <c r="N128" s="123">
        <f t="shared" si="48"/>
        <v>4.2677513877933775</v>
      </c>
      <c r="O128" s="123">
        <f t="shared" si="48"/>
        <v>3.4009141547519812</v>
      </c>
      <c r="P128" s="123">
        <f t="shared" si="48"/>
        <v>2.6636790410594688</v>
      </c>
      <c r="Q128" s="123">
        <f t="shared" si="48"/>
        <v>3.8319815608330972</v>
      </c>
      <c r="R128" s="123">
        <f t="shared" si="48"/>
        <v>2.9082535447279882</v>
      </c>
      <c r="S128" s="123">
        <f t="shared" si="48"/>
        <v>3.2686837542546376</v>
      </c>
      <c r="T128" s="123">
        <f t="shared" si="48"/>
        <v>3.2632235624768842</v>
      </c>
      <c r="U128" s="123">
        <f t="shared" si="48"/>
        <v>3.2206053426784766</v>
      </c>
      <c r="V128" s="123">
        <f t="shared" si="48"/>
        <v>3.2054657469162731</v>
      </c>
      <c r="W128" s="123">
        <f t="shared" si="48"/>
        <v>3.6512126188130285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0.82091317147877974</v>
      </c>
      <c r="C129" s="99">
        <f>RES_hhdet_fech!C129/RES_summary!C$19</f>
        <v>0.78894753150348573</v>
      </c>
      <c r="D129" s="99">
        <f>RES_hhdet_fech!D129/RES_summary!D$19</f>
        <v>0.77255596334864496</v>
      </c>
      <c r="E129" s="99">
        <f>RES_hhdet_fech!E129/RES_summary!E$19</f>
        <v>1.7232602839251792</v>
      </c>
      <c r="F129" s="99">
        <f>RES_hhdet_fech!F129/RES_summary!F$19</f>
        <v>0.7486501366050905</v>
      </c>
      <c r="G129" s="99">
        <f>RES_hhdet_fech!G129/RES_summary!G$19</f>
        <v>0.97737387463531233</v>
      </c>
      <c r="H129" s="99">
        <f>RES_hhdet_fech!H129/RES_summary!H$19</f>
        <v>1.5459198019092999</v>
      </c>
      <c r="I129" s="99">
        <f>RES_hhdet_fech!I129/RES_summary!I$19</f>
        <v>2.0586830953390494</v>
      </c>
      <c r="J129" s="99">
        <f>RES_hhdet_fech!J129/RES_summary!J$19</f>
        <v>2.246491207377348</v>
      </c>
      <c r="K129" s="99">
        <f>RES_hhdet_fech!K129/RES_summary!K$19</f>
        <v>2.2704539955873799</v>
      </c>
      <c r="L129" s="99">
        <f>RES_hhdet_fech!L129/RES_summary!L$19</f>
        <v>2.9978544282715145</v>
      </c>
      <c r="M129" s="99">
        <f>RES_hhdet_fech!M129/RES_summary!M$19</f>
        <v>3.976139185474</v>
      </c>
      <c r="N129" s="99">
        <f>RES_hhdet_fech!N129/RES_summary!N$19</f>
        <v>4.2677513877933775</v>
      </c>
      <c r="O129" s="99">
        <f>RES_hhdet_fech!O129/RES_summary!O$19</f>
        <v>3.4009141547519812</v>
      </c>
      <c r="P129" s="99">
        <f>RES_hhdet_fech!P129/RES_summary!P$19</f>
        <v>2.6636790410594688</v>
      </c>
      <c r="Q129" s="99">
        <f>RES_hhdet_fech!Q129/RES_summary!Q$19</f>
        <v>3.8319815608330972</v>
      </c>
      <c r="R129" s="99">
        <f>RES_hhdet_fech!R129/RES_summary!R$19</f>
        <v>2.9082535447279882</v>
      </c>
      <c r="S129" s="99">
        <f>RES_hhdet_fech!S129/RES_summary!S$19</f>
        <v>3.2686837542546376</v>
      </c>
      <c r="T129" s="99">
        <f>RES_hhdet_fech!T129/RES_summary!T$19</f>
        <v>3.2632235624768842</v>
      </c>
      <c r="U129" s="99">
        <f>RES_hhdet_fech!U129/RES_summary!U$19</f>
        <v>3.2206053426784766</v>
      </c>
      <c r="V129" s="99">
        <f>RES_hhdet_fech!V129/RES_summary!V$19</f>
        <v>3.2054657469162731</v>
      </c>
      <c r="W129" s="99">
        <f>RES_hhdet_fech!W129/RES_summary!W$19</f>
        <v>3.6512126188130285</v>
      </c>
      <c r="DA129" s="63" t="s">
        <v>2867</v>
      </c>
    </row>
    <row r="130" spans="1:105" ht="12" customHeight="1" x14ac:dyDescent="0.25">
      <c r="A130" s="121" t="s">
        <v>55</v>
      </c>
      <c r="B130" s="123">
        <v>15.813555737212354</v>
      </c>
      <c r="C130" s="123">
        <v>16.3067608299495</v>
      </c>
      <c r="D130" s="123">
        <v>16.787928741251299</v>
      </c>
      <c r="E130" s="123">
        <v>16.238011846147636</v>
      </c>
      <c r="F130" s="123">
        <v>17.424707162559983</v>
      </c>
      <c r="G130" s="123">
        <v>18.02072601028377</v>
      </c>
      <c r="H130" s="123">
        <v>18.374294085838038</v>
      </c>
      <c r="I130" s="123">
        <v>18.189642508844614</v>
      </c>
      <c r="J130" s="123">
        <v>18.381545334875373</v>
      </c>
      <c r="K130" s="123">
        <v>18.235857050901696</v>
      </c>
      <c r="L130" s="123">
        <v>18.194176025372823</v>
      </c>
      <c r="M130" s="123">
        <v>16.296786972668663</v>
      </c>
      <c r="N130" s="123">
        <v>16.748054561647862</v>
      </c>
      <c r="O130" s="123">
        <v>16.86696360373216</v>
      </c>
      <c r="P130" s="123">
        <v>16.229719545002471</v>
      </c>
      <c r="Q130" s="123">
        <v>15.719259630947594</v>
      </c>
      <c r="R130" s="123">
        <v>15.897100304715202</v>
      </c>
      <c r="S130" s="123">
        <v>16.580849073237076</v>
      </c>
      <c r="T130" s="123">
        <v>16.874687642122943</v>
      </c>
      <c r="U130" s="123">
        <v>16.467303457729372</v>
      </c>
      <c r="V130" s="123">
        <v>16.775360278533618</v>
      </c>
      <c r="W130" s="123">
        <v>17.93696354646001</v>
      </c>
      <c r="DA130" s="130" t="s">
        <v>2868</v>
      </c>
    </row>
    <row r="131" spans="1:105" ht="12" customHeight="1" x14ac:dyDescent="0.25">
      <c r="A131" s="97" t="s">
        <v>128</v>
      </c>
      <c r="B131" s="99">
        <v>13.535101067192915</v>
      </c>
      <c r="C131" s="99">
        <v>14.873501162648941</v>
      </c>
      <c r="D131" s="99">
        <v>14.861903281772067</v>
      </c>
      <c r="E131" s="99">
        <v>15.503109036669752</v>
      </c>
      <c r="F131" s="99">
        <v>16.00368094853453</v>
      </c>
      <c r="G131" s="99">
        <v>16.623022523359992</v>
      </c>
      <c r="H131" s="99">
        <v>16.785939853499354</v>
      </c>
      <c r="I131" s="99">
        <v>17.02892348587358</v>
      </c>
      <c r="J131" s="99">
        <v>17.010497882693009</v>
      </c>
      <c r="K131" s="99">
        <v>17.40331069550377</v>
      </c>
      <c r="L131" s="99">
        <v>17.34778446106537</v>
      </c>
      <c r="M131" s="99">
        <v>15.204279319173528</v>
      </c>
      <c r="N131" s="99">
        <v>15.999048014429357</v>
      </c>
      <c r="O131" s="99">
        <v>16.432146530239816</v>
      </c>
      <c r="P131" s="99">
        <v>15.734725717304711</v>
      </c>
      <c r="Q131" s="99">
        <v>14.947182698780511</v>
      </c>
      <c r="R131" s="99">
        <v>14.940429329107539</v>
      </c>
      <c r="S131" s="99">
        <v>15.752514418782795</v>
      </c>
      <c r="T131" s="99">
        <v>16.217473491783103</v>
      </c>
      <c r="U131" s="99">
        <v>15.410662485652143</v>
      </c>
      <c r="V131" s="99">
        <v>16.081747713426513</v>
      </c>
      <c r="W131" s="99">
        <v>17.089344340122018</v>
      </c>
      <c r="DA131" s="63" t="s">
        <v>2869</v>
      </c>
    </row>
    <row r="132" spans="1:105" ht="12" customHeight="1" x14ac:dyDescent="0.25">
      <c r="A132" s="97" t="s">
        <v>127</v>
      </c>
      <c r="B132" s="99">
        <v>11.26053522711878</v>
      </c>
      <c r="C132" s="99">
        <v>12.30816670582235</v>
      </c>
      <c r="D132" s="99">
        <v>12.370017579817109</v>
      </c>
      <c r="E132" s="99">
        <v>12.740481489795222</v>
      </c>
      <c r="F132" s="99">
        <v>13.293124773512318</v>
      </c>
      <c r="G132" s="99">
        <v>13.827953446085925</v>
      </c>
      <c r="H132" s="99">
        <v>13.996935807546157</v>
      </c>
      <c r="I132" s="99">
        <v>14.215081491851851</v>
      </c>
      <c r="J132" s="99">
        <v>14.279434502630762</v>
      </c>
      <c r="K132" s="99">
        <v>14.611125536590743</v>
      </c>
      <c r="L132" s="99">
        <v>14.647314639781364</v>
      </c>
      <c r="M132" s="99">
        <v>12.938035906290766</v>
      </c>
      <c r="N132" s="99">
        <v>13.68835579940702</v>
      </c>
      <c r="O132" s="99">
        <v>14.081163646763729</v>
      </c>
      <c r="P132" s="99">
        <v>13.529812155780542</v>
      </c>
      <c r="Q132" s="99">
        <v>12.953116346242837</v>
      </c>
      <c r="R132" s="99">
        <v>12.956436499427168</v>
      </c>
      <c r="S132" s="99">
        <v>13.679359484657189</v>
      </c>
      <c r="T132" s="99">
        <v>14.147982178911169</v>
      </c>
      <c r="U132" s="99">
        <v>13.515081580826985</v>
      </c>
      <c r="V132" s="99">
        <v>14.043329153131987</v>
      </c>
      <c r="W132" s="99">
        <v>15.045650385015721</v>
      </c>
      <c r="DA132" s="63" t="s">
        <v>2870</v>
      </c>
    </row>
    <row r="133" spans="1:105" ht="12" customHeight="1" x14ac:dyDescent="0.25">
      <c r="A133" s="100" t="s">
        <v>203</v>
      </c>
      <c r="B133" s="102">
        <v>4.0925499524230098</v>
      </c>
      <c r="C133" s="102">
        <v>4.2344660427588892</v>
      </c>
      <c r="D133" s="102">
        <v>4.4722089874431257</v>
      </c>
      <c r="E133" s="102">
        <v>3.9481920960811259</v>
      </c>
      <c r="F133" s="102">
        <v>4.6011969069833247</v>
      </c>
      <c r="G133" s="102">
        <v>4.7603033173365414</v>
      </c>
      <c r="H133" s="102">
        <v>4.8352185376935584</v>
      </c>
      <c r="I133" s="102">
        <v>4.8097243935305576</v>
      </c>
      <c r="J133" s="102">
        <v>4.8791191028368575</v>
      </c>
      <c r="K133" s="102">
        <v>4.6973262673797729</v>
      </c>
      <c r="L133" s="102">
        <v>4.7385333369298959</v>
      </c>
      <c r="M133" s="102">
        <v>4.3504945908421622</v>
      </c>
      <c r="N133" s="102">
        <v>4.5652482408630055</v>
      </c>
      <c r="O133" s="102">
        <v>4.5171328636033303</v>
      </c>
      <c r="P133" s="102">
        <v>4.4983322152181735</v>
      </c>
      <c r="Q133" s="102">
        <v>4.6302213122106002</v>
      </c>
      <c r="R133" s="102">
        <v>4.4711327062049939</v>
      </c>
      <c r="S133" s="102">
        <v>4.5820675765028609</v>
      </c>
      <c r="T133" s="102">
        <v>4.8112107553973882</v>
      </c>
      <c r="U133" s="102">
        <v>4.6403070505725639</v>
      </c>
      <c r="V133" s="102">
        <v>4.2407829328006761</v>
      </c>
      <c r="W133" s="102">
        <v>5.058436148018262</v>
      </c>
      <c r="DA133" s="131" t="s">
        <v>2871</v>
      </c>
    </row>
    <row r="134" spans="1:105" ht="12" customHeight="1" x14ac:dyDescent="0.25">
      <c r="A134" s="103" t="s">
        <v>52</v>
      </c>
      <c r="B134" s="105">
        <v>7.16798527469577</v>
      </c>
      <c r="C134" s="105">
        <v>8.0737006630634607</v>
      </c>
      <c r="D134" s="105">
        <v>7.8978085923739831</v>
      </c>
      <c r="E134" s="105">
        <v>8.7922893937140962</v>
      </c>
      <c r="F134" s="105">
        <v>8.6919278665289958</v>
      </c>
      <c r="G134" s="105">
        <v>9.0676501287493849</v>
      </c>
      <c r="H134" s="105">
        <v>9.1617172698525966</v>
      </c>
      <c r="I134" s="105">
        <v>9.4053570983212964</v>
      </c>
      <c r="J134" s="105">
        <v>9.4003153997939037</v>
      </c>
      <c r="K134" s="105">
        <v>9.9137992692109727</v>
      </c>
      <c r="L134" s="105">
        <v>9.9087813028514677</v>
      </c>
      <c r="M134" s="105">
        <v>8.587541315448604</v>
      </c>
      <c r="N134" s="105">
        <v>9.1231075585440156</v>
      </c>
      <c r="O134" s="105">
        <v>9.5640307831603977</v>
      </c>
      <c r="P134" s="105">
        <v>9.0314799405623685</v>
      </c>
      <c r="Q134" s="105">
        <v>8.3228950340322374</v>
      </c>
      <c r="R134" s="105">
        <v>8.4853037932221742</v>
      </c>
      <c r="S134" s="105">
        <v>9.0972919081543271</v>
      </c>
      <c r="T134" s="105">
        <v>9.3367714235137811</v>
      </c>
      <c r="U134" s="105">
        <v>8.8747745302544256</v>
      </c>
      <c r="V134" s="105">
        <v>9.8025462203313118</v>
      </c>
      <c r="W134" s="105">
        <v>9.9872142369974579</v>
      </c>
      <c r="DA134" s="132" t="s">
        <v>2872</v>
      </c>
    </row>
    <row r="135" spans="1:105" ht="12" customHeight="1" x14ac:dyDescent="0.25">
      <c r="A135" s="106" t="s">
        <v>122</v>
      </c>
      <c r="B135" s="102">
        <v>19.517838223532603</v>
      </c>
      <c r="C135" s="102">
        <v>18.874502449948107</v>
      </c>
      <c r="D135" s="102">
        <v>20.597668024171551</v>
      </c>
      <c r="E135" s="102">
        <v>17.890575795407752</v>
      </c>
      <c r="F135" s="102">
        <v>20.48982789267578</v>
      </c>
      <c r="G135" s="102">
        <v>21.082786690884063</v>
      </c>
      <c r="H135" s="102">
        <v>21.81656810848046</v>
      </c>
      <c r="I135" s="102">
        <v>21.007052550130975</v>
      </c>
      <c r="J135" s="102">
        <v>21.966572927970443</v>
      </c>
      <c r="K135" s="102">
        <v>20.839388506902466</v>
      </c>
      <c r="L135" s="102">
        <v>21.111022816290269</v>
      </c>
      <c r="M135" s="102">
        <v>20.266784519453253</v>
      </c>
      <c r="N135" s="102">
        <v>20.186485992566666</v>
      </c>
      <c r="O135" s="102">
        <v>19.37697762478502</v>
      </c>
      <c r="P135" s="102">
        <v>18.946607493294852</v>
      </c>
      <c r="Q135" s="102">
        <v>18.89464495034056</v>
      </c>
      <c r="R135" s="102">
        <v>18.902968707798525</v>
      </c>
      <c r="S135" s="102">
        <v>18.926047145755927</v>
      </c>
      <c r="T135" s="102">
        <v>18.711382825787261</v>
      </c>
      <c r="U135" s="102">
        <v>18.761191189180597</v>
      </c>
      <c r="V135" s="102">
        <v>18.395540044512423</v>
      </c>
      <c r="W135" s="102">
        <v>19.743938487179399</v>
      </c>
      <c r="DA135" s="131" t="s">
        <v>2873</v>
      </c>
    </row>
    <row r="136" spans="1:105" ht="12" customHeight="1" x14ac:dyDescent="0.25">
      <c r="A136" s="107" t="s">
        <v>121</v>
      </c>
      <c r="B136" s="105">
        <v>13.997081055592778</v>
      </c>
      <c r="C136" s="105">
        <v>13.420906033058104</v>
      </c>
      <c r="D136" s="105">
        <v>14.798574709571183</v>
      </c>
      <c r="E136" s="105">
        <v>12.548271643132413</v>
      </c>
      <c r="F136" s="105">
        <v>14.715881865583231</v>
      </c>
      <c r="G136" s="105">
        <v>15.232291093656347</v>
      </c>
      <c r="H136" s="105">
        <v>15.908666669133398</v>
      </c>
      <c r="I136" s="105">
        <v>15.334032311103236</v>
      </c>
      <c r="J136" s="105">
        <v>16.075614396574007</v>
      </c>
      <c r="K136" s="105">
        <v>15.118511654455681</v>
      </c>
      <c r="L136" s="105">
        <v>15.346437742182372</v>
      </c>
      <c r="M136" s="105">
        <v>14.853304800807898</v>
      </c>
      <c r="N136" s="105">
        <v>14.839576970239968</v>
      </c>
      <c r="O136" s="105">
        <v>14.267836270594035</v>
      </c>
      <c r="P136" s="105">
        <v>14.168298124504048</v>
      </c>
      <c r="Q136" s="105">
        <v>14.409087734754477</v>
      </c>
      <c r="R136" s="105">
        <v>14.500397135324178</v>
      </c>
      <c r="S136" s="105">
        <v>14.621024799520406</v>
      </c>
      <c r="T136" s="105">
        <v>14.646323394464975</v>
      </c>
      <c r="U136" s="105">
        <v>14.858561544554282</v>
      </c>
      <c r="V136" s="105">
        <v>14.5142955933943</v>
      </c>
      <c r="W136" s="105">
        <v>15.884187982780457</v>
      </c>
      <c r="DA136" s="132" t="s">
        <v>2874</v>
      </c>
    </row>
    <row r="137" spans="1:105" ht="12" customHeight="1" x14ac:dyDescent="0.25">
      <c r="A137" s="108" t="s">
        <v>53</v>
      </c>
      <c r="B137" s="99">
        <v>5.9025768356817263</v>
      </c>
      <c r="C137" s="99">
        <v>5.3945207636786066</v>
      </c>
      <c r="D137" s="99">
        <v>6.2207428653216086</v>
      </c>
      <c r="E137" s="99">
        <v>4.5759214292386003</v>
      </c>
      <c r="F137" s="99">
        <v>5.9168367179094981</v>
      </c>
      <c r="G137" s="99">
        <v>6.0780887220572275</v>
      </c>
      <c r="H137" s="99">
        <v>6.3501609450165502</v>
      </c>
      <c r="I137" s="99">
        <v>6.015255121396784</v>
      </c>
      <c r="J137" s="99">
        <v>6.3820351806969331</v>
      </c>
      <c r="K137" s="99">
        <v>5.6832581853662694</v>
      </c>
      <c r="L137" s="99">
        <v>5.7998591527393124</v>
      </c>
      <c r="M137" s="99">
        <v>5.8082143168595692</v>
      </c>
      <c r="N137" s="99">
        <v>5.748404659270034</v>
      </c>
      <c r="O137" s="99">
        <v>5.3137076115387796</v>
      </c>
      <c r="P137" s="99">
        <v>5.4041374349628315</v>
      </c>
      <c r="Q137" s="99">
        <v>5.8214019287352627</v>
      </c>
      <c r="R137" s="99">
        <v>5.6209798099044006</v>
      </c>
      <c r="S137" s="99">
        <v>5.4702703167622149</v>
      </c>
      <c r="T137" s="99">
        <v>5.5124059468236863</v>
      </c>
      <c r="U137" s="99">
        <v>5.5933427580169663</v>
      </c>
      <c r="V137" s="99">
        <v>4.8156625277366354</v>
      </c>
      <c r="W137" s="99">
        <v>5.8443012997962773</v>
      </c>
      <c r="DA137" s="63" t="s">
        <v>2875</v>
      </c>
    </row>
    <row r="138" spans="1:105" ht="12" customHeight="1" x14ac:dyDescent="0.25">
      <c r="A138" s="108" t="s">
        <v>52</v>
      </c>
      <c r="B138" s="99">
        <v>8.09450421991105</v>
      </c>
      <c r="C138" s="99">
        <v>8.0263852693794941</v>
      </c>
      <c r="D138" s="99">
        <v>8.5778318442495767</v>
      </c>
      <c r="E138" s="99">
        <v>7.9723502138938134</v>
      </c>
      <c r="F138" s="99">
        <v>8.7990451476737341</v>
      </c>
      <c r="G138" s="99">
        <v>9.1542023715991157</v>
      </c>
      <c r="H138" s="99">
        <v>9.5585057241168503</v>
      </c>
      <c r="I138" s="99">
        <v>9.318777189706454</v>
      </c>
      <c r="J138" s="99">
        <v>9.6935792158770742</v>
      </c>
      <c r="K138" s="99">
        <v>9.4352534690894103</v>
      </c>
      <c r="L138" s="99">
        <v>9.5465785894430617</v>
      </c>
      <c r="M138" s="99">
        <v>9.0450904839483304</v>
      </c>
      <c r="N138" s="99">
        <v>9.0911723109699309</v>
      </c>
      <c r="O138" s="99">
        <v>8.9541286590552556</v>
      </c>
      <c r="P138" s="99">
        <v>8.7641606895412174</v>
      </c>
      <c r="Q138" s="99">
        <v>8.5876858060192163</v>
      </c>
      <c r="R138" s="99">
        <v>8.8794173254197766</v>
      </c>
      <c r="S138" s="99">
        <v>9.1507544827581917</v>
      </c>
      <c r="T138" s="99">
        <v>9.1339174476412879</v>
      </c>
      <c r="U138" s="99">
        <v>9.2652187865373126</v>
      </c>
      <c r="V138" s="99">
        <v>9.6986330656576687</v>
      </c>
      <c r="W138" s="99">
        <v>10.039886682984182</v>
      </c>
      <c r="DA138" s="63" t="s">
        <v>2876</v>
      </c>
    </row>
    <row r="139" spans="1:105" ht="12" customHeight="1" x14ac:dyDescent="0.25">
      <c r="A139" s="121" t="s">
        <v>54</v>
      </c>
      <c r="B139" s="123">
        <v>16.530084090668332</v>
      </c>
      <c r="C139" s="123">
        <v>16.00348166598403</v>
      </c>
      <c r="D139" s="123">
        <v>17.475654271315399</v>
      </c>
      <c r="E139" s="123">
        <v>15.811443052925807</v>
      </c>
      <c r="F139" s="123">
        <v>17.305676584394543</v>
      </c>
      <c r="G139" s="123">
        <v>17.797536230703518</v>
      </c>
      <c r="H139" s="123">
        <v>18.320108495717392</v>
      </c>
      <c r="I139" s="123">
        <v>17.432633471239821</v>
      </c>
      <c r="J139" s="123">
        <v>18.551773370183312</v>
      </c>
      <c r="K139" s="123">
        <v>18.125339541939191</v>
      </c>
      <c r="L139" s="123">
        <v>17.31157597643822</v>
      </c>
      <c r="M139" s="123">
        <v>16.008286721221474</v>
      </c>
      <c r="N139" s="123">
        <v>15.246337241970188</v>
      </c>
      <c r="O139" s="123">
        <v>14.548275714332917</v>
      </c>
      <c r="P139" s="123">
        <v>13.624219325286816</v>
      </c>
      <c r="Q139" s="123">
        <v>13.618430839882992</v>
      </c>
      <c r="R139" s="123">
        <v>13.848128287995909</v>
      </c>
      <c r="S139" s="123">
        <v>13.501744937574944</v>
      </c>
      <c r="T139" s="123">
        <v>12.867875753761194</v>
      </c>
      <c r="U139" s="123">
        <v>12.904370234369287</v>
      </c>
      <c r="V139" s="123">
        <v>12.335105208018255</v>
      </c>
      <c r="W139" s="123">
        <v>12.935466816522883</v>
      </c>
      <c r="DA139" s="130" t="s">
        <v>2877</v>
      </c>
    </row>
    <row r="140" spans="1:105" ht="12" customHeight="1" x14ac:dyDescent="0.25">
      <c r="A140" s="97" t="s">
        <v>50</v>
      </c>
      <c r="B140" s="99">
        <v>17.655950329226716</v>
      </c>
      <c r="C140" s="99">
        <v>20.773027797721038</v>
      </c>
      <c r="D140" s="99">
        <v>18.128139354323938</v>
      </c>
      <c r="E140" s="99">
        <v>21.36567681541506</v>
      </c>
      <c r="F140" s="99">
        <v>19.922884848243186</v>
      </c>
      <c r="G140" s="99">
        <v>20.113902565333831</v>
      </c>
      <c r="H140" s="99">
        <v>19.697546032008429</v>
      </c>
      <c r="I140" s="99">
        <v>20.496872430334459</v>
      </c>
      <c r="J140" s="99">
        <v>20.029386244913848</v>
      </c>
      <c r="K140" s="99">
        <v>22.948869239768811</v>
      </c>
      <c r="L140" s="99">
        <v>20.602344002476983</v>
      </c>
      <c r="M140" s="99">
        <v>18.237758865802952</v>
      </c>
      <c r="N140" s="99">
        <v>17.2484226524329</v>
      </c>
      <c r="O140" s="99">
        <v>16.988688012348273</v>
      </c>
      <c r="P140" s="99">
        <v>15.557607494007136</v>
      </c>
      <c r="Q140" s="99">
        <v>15.675925593852297</v>
      </c>
      <c r="R140" s="99">
        <v>16.439710486650615</v>
      </c>
      <c r="S140" s="99">
        <v>16.024253929632582</v>
      </c>
      <c r="T140" s="99">
        <v>15.061458940359763</v>
      </c>
      <c r="U140" s="99">
        <v>15.647161007997678</v>
      </c>
      <c r="V140" s="99">
        <v>15.054848997968053</v>
      </c>
      <c r="W140" s="99">
        <v>15.549044107648218</v>
      </c>
      <c r="DA140" s="63" t="s">
        <v>2878</v>
      </c>
    </row>
    <row r="141" spans="1:105" ht="12" customHeight="1" x14ac:dyDescent="0.25">
      <c r="A141" s="109" t="s">
        <v>120</v>
      </c>
      <c r="B141" s="110">
        <v>16.085271304833785</v>
      </c>
      <c r="C141" s="110">
        <v>13.913211822885037</v>
      </c>
      <c r="D141" s="110">
        <v>17.164409600636333</v>
      </c>
      <c r="E141" s="110">
        <v>12.827867529760107</v>
      </c>
      <c r="F141" s="110">
        <v>15.809603050111651</v>
      </c>
      <c r="G141" s="110">
        <v>16.418149955715894</v>
      </c>
      <c r="H141" s="110">
        <v>17.43665822321222</v>
      </c>
      <c r="I141" s="110">
        <v>15.326621970656836</v>
      </c>
      <c r="J141" s="110">
        <v>17.432396444955788</v>
      </c>
      <c r="K141" s="110">
        <v>14.293668474693751</v>
      </c>
      <c r="L141" s="110">
        <v>14.595631538018417</v>
      </c>
      <c r="M141" s="110">
        <v>14.170686457961917</v>
      </c>
      <c r="N141" s="110">
        <v>13.7191938898963</v>
      </c>
      <c r="O141" s="110">
        <v>12.802317878212456</v>
      </c>
      <c r="P141" s="110">
        <v>12.324063389334945</v>
      </c>
      <c r="Q141" s="110">
        <v>12.309494786491953</v>
      </c>
      <c r="R141" s="110">
        <v>12.254671082434278</v>
      </c>
      <c r="S141" s="110">
        <v>12.02036525506273</v>
      </c>
      <c r="T141" s="110">
        <v>11.617314321675778</v>
      </c>
      <c r="U141" s="110">
        <v>11.364490874325412</v>
      </c>
      <c r="V141" s="110">
        <v>10.868644725829549</v>
      </c>
      <c r="W141" s="110">
        <v>11.586237404717702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89.590199449435289</v>
      </c>
      <c r="C143" s="118">
        <f t="shared" si="49"/>
        <v>106.99568445334447</v>
      </c>
      <c r="D143" s="118">
        <f t="shared" si="49"/>
        <v>97.738288417183298</v>
      </c>
      <c r="E143" s="118">
        <f t="shared" si="49"/>
        <v>96.649447885044552</v>
      </c>
      <c r="F143" s="118">
        <f t="shared" si="49"/>
        <v>105.25903088845516</v>
      </c>
      <c r="G143" s="118">
        <f t="shared" si="49"/>
        <v>106.30092376047175</v>
      </c>
      <c r="H143" s="118">
        <f t="shared" si="49"/>
        <v>93.371479781506011</v>
      </c>
      <c r="I143" s="118">
        <f t="shared" si="49"/>
        <v>96.322196085691473</v>
      </c>
      <c r="J143" s="118">
        <f t="shared" si="49"/>
        <v>97.869509913074253</v>
      </c>
      <c r="K143" s="118">
        <f t="shared" si="49"/>
        <v>97.221997968765436</v>
      </c>
      <c r="L143" s="118">
        <f t="shared" si="49"/>
        <v>102.38416093399816</v>
      </c>
      <c r="M143" s="118">
        <f t="shared" si="49"/>
        <v>97.181540341316634</v>
      </c>
      <c r="N143" s="118">
        <f t="shared" si="49"/>
        <v>95.770364036325503</v>
      </c>
      <c r="O143" s="118">
        <f t="shared" si="49"/>
        <v>93.201848270029828</v>
      </c>
      <c r="P143" s="118">
        <f t="shared" si="49"/>
        <v>79.646854833771258</v>
      </c>
      <c r="Q143" s="118">
        <f t="shared" si="49"/>
        <v>89.708756573523488</v>
      </c>
      <c r="R143" s="118">
        <f t="shared" ref="R143:V143" si="50">R144+R146+R148+R157</f>
        <v>87.249868764339865</v>
      </c>
      <c r="S143" s="118">
        <f t="shared" si="50"/>
        <v>86.101799584369601</v>
      </c>
      <c r="T143" s="118">
        <f t="shared" si="50"/>
        <v>82.130875126174217</v>
      </c>
      <c r="U143" s="118">
        <f t="shared" si="50"/>
        <v>79.725641391177788</v>
      </c>
      <c r="V143" s="118">
        <f t="shared" si="50"/>
        <v>78.201364638778145</v>
      </c>
      <c r="W143" s="118">
        <f t="shared" ref="W143" si="51">W144+W146+W148+W157</f>
        <v>81.309815672337237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45.361262678795477</v>
      </c>
      <c r="C144" s="123">
        <f t="shared" si="52"/>
        <v>66.158114463240693</v>
      </c>
      <c r="D144" s="123">
        <f t="shared" si="52"/>
        <v>55.68335051398833</v>
      </c>
      <c r="E144" s="123">
        <f t="shared" si="52"/>
        <v>54.298270032252503</v>
      </c>
      <c r="F144" s="123">
        <f t="shared" si="52"/>
        <v>64.617145696387283</v>
      </c>
      <c r="G144" s="123">
        <f t="shared" si="52"/>
        <v>63.905404893693799</v>
      </c>
      <c r="H144" s="123">
        <f t="shared" si="52"/>
        <v>48.423947270276003</v>
      </c>
      <c r="I144" s="123">
        <f t="shared" si="52"/>
        <v>52.456577933210177</v>
      </c>
      <c r="J144" s="123">
        <f t="shared" si="52"/>
        <v>51.611313307168132</v>
      </c>
      <c r="K144" s="123">
        <f t="shared" si="52"/>
        <v>52.120541791797379</v>
      </c>
      <c r="L144" s="123">
        <f t="shared" si="52"/>
        <v>56.49669975819964</v>
      </c>
      <c r="M144" s="123">
        <f t="shared" si="52"/>
        <v>51.306095547090088</v>
      </c>
      <c r="N144" s="123">
        <f t="shared" si="52"/>
        <v>50.923415337831202</v>
      </c>
      <c r="O144" s="123">
        <f t="shared" si="52"/>
        <v>50.766119257400668</v>
      </c>
      <c r="P144" s="123">
        <f t="shared" si="52"/>
        <v>40.389921064177848</v>
      </c>
      <c r="Q144" s="123">
        <f t="shared" si="52"/>
        <v>46.420669842984765</v>
      </c>
      <c r="R144" s="123">
        <f t="shared" si="52"/>
        <v>45.71416977100305</v>
      </c>
      <c r="S144" s="123">
        <f t="shared" si="52"/>
        <v>43.182032124294501</v>
      </c>
      <c r="T144" s="123">
        <f t="shared" si="52"/>
        <v>39.298339913714742</v>
      </c>
      <c r="U144" s="123">
        <f t="shared" si="52"/>
        <v>36.403739786272197</v>
      </c>
      <c r="V144" s="123">
        <f t="shared" si="52"/>
        <v>35.609125668515517</v>
      </c>
      <c r="W144" s="123">
        <f t="shared" si="52"/>
        <v>36.317520199297334</v>
      </c>
      <c r="DA144" s="130" t="s">
        <v>2881</v>
      </c>
    </row>
    <row r="145" spans="1:105" ht="12" customHeight="1" x14ac:dyDescent="0.25">
      <c r="A145" s="97" t="s">
        <v>53</v>
      </c>
      <c r="B145" s="99">
        <v>45.361262678795477</v>
      </c>
      <c r="C145" s="99">
        <v>66.158114463240693</v>
      </c>
      <c r="D145" s="99">
        <v>55.68335051398833</v>
      </c>
      <c r="E145" s="99">
        <v>54.298270032252503</v>
      </c>
      <c r="F145" s="99">
        <v>64.617145696387283</v>
      </c>
      <c r="G145" s="99">
        <v>63.905404893693799</v>
      </c>
      <c r="H145" s="99">
        <v>48.423947270276003</v>
      </c>
      <c r="I145" s="99">
        <v>52.456577933210177</v>
      </c>
      <c r="J145" s="99">
        <v>51.611313307168132</v>
      </c>
      <c r="K145" s="99">
        <v>52.120541791797379</v>
      </c>
      <c r="L145" s="99">
        <v>56.49669975819964</v>
      </c>
      <c r="M145" s="99">
        <v>51.306095547090088</v>
      </c>
      <c r="N145" s="99">
        <v>50.923415337831202</v>
      </c>
      <c r="O145" s="99">
        <v>50.766119257400668</v>
      </c>
      <c r="P145" s="99">
        <v>40.389921064177848</v>
      </c>
      <c r="Q145" s="99">
        <v>46.420669842984765</v>
      </c>
      <c r="R145" s="99">
        <v>45.71416977100305</v>
      </c>
      <c r="S145" s="99">
        <v>43.182032124294501</v>
      </c>
      <c r="T145" s="99">
        <v>39.298339913714742</v>
      </c>
      <c r="U145" s="99">
        <v>36.403739786272197</v>
      </c>
      <c r="V145" s="99">
        <v>35.609125668515517</v>
      </c>
      <c r="W145" s="99">
        <v>36.317520199297334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8.2111433011539354</v>
      </c>
      <c r="C146" s="123">
        <f t="shared" si="53"/>
        <v>5.8762351542117823</v>
      </c>
      <c r="D146" s="123">
        <f t="shared" si="53"/>
        <v>4.4956203036852349</v>
      </c>
      <c r="E146" s="123">
        <f t="shared" si="53"/>
        <v>8.5012838132665092</v>
      </c>
      <c r="F146" s="123">
        <f t="shared" si="53"/>
        <v>3.205128309453678</v>
      </c>
      <c r="G146" s="123">
        <f t="shared" si="53"/>
        <v>3.8769411198851054</v>
      </c>
      <c r="H146" s="123">
        <f t="shared" si="53"/>
        <v>5.0409979819595563</v>
      </c>
      <c r="I146" s="123">
        <f t="shared" si="53"/>
        <v>5.6292908105074533</v>
      </c>
      <c r="J146" s="123">
        <f t="shared" si="53"/>
        <v>5.9527437119034472</v>
      </c>
      <c r="K146" s="123">
        <f t="shared" si="53"/>
        <v>6.1059279006005411</v>
      </c>
      <c r="L146" s="123">
        <f t="shared" si="53"/>
        <v>7.6498178083845119</v>
      </c>
      <c r="M146" s="123">
        <f t="shared" si="53"/>
        <v>9.8823896914279938</v>
      </c>
      <c r="N146" s="123">
        <f t="shared" si="53"/>
        <v>9.7377718730960012</v>
      </c>
      <c r="O146" s="123">
        <f t="shared" si="53"/>
        <v>8.7478504054131587</v>
      </c>
      <c r="P146" s="123">
        <f t="shared" si="53"/>
        <v>7.0308140758554662</v>
      </c>
      <c r="Q146" s="123">
        <f t="shared" si="53"/>
        <v>11.168134190352006</v>
      </c>
      <c r="R146" s="123">
        <f t="shared" si="53"/>
        <v>9.1757373580141746</v>
      </c>
      <c r="S146" s="123">
        <f t="shared" si="53"/>
        <v>10.909490542313872</v>
      </c>
      <c r="T146" s="123">
        <f t="shared" si="53"/>
        <v>11.613057034147772</v>
      </c>
      <c r="U146" s="123">
        <f t="shared" si="53"/>
        <v>11.895384536876282</v>
      </c>
      <c r="V146" s="123">
        <f t="shared" si="53"/>
        <v>12.129615818077914</v>
      </c>
      <c r="W146" s="123">
        <f t="shared" si="53"/>
        <v>12.709462021647832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8.2111433011539354</v>
      </c>
      <c r="C147" s="99">
        <f>RES_hhdet_fech!C147/RES_summary!C$19</f>
        <v>5.8762351542117823</v>
      </c>
      <c r="D147" s="99">
        <f>RES_hhdet_fech!D147/RES_summary!D$19</f>
        <v>4.4956203036852349</v>
      </c>
      <c r="E147" s="99">
        <f>RES_hhdet_fech!E147/RES_summary!E$19</f>
        <v>8.5012838132665092</v>
      </c>
      <c r="F147" s="99">
        <f>RES_hhdet_fech!F147/RES_summary!F$19</f>
        <v>3.205128309453678</v>
      </c>
      <c r="G147" s="99">
        <f>RES_hhdet_fech!G147/RES_summary!G$19</f>
        <v>3.8769411198851054</v>
      </c>
      <c r="H147" s="99">
        <f>RES_hhdet_fech!H147/RES_summary!H$19</f>
        <v>5.0409979819595563</v>
      </c>
      <c r="I147" s="99">
        <f>RES_hhdet_fech!I147/RES_summary!I$19</f>
        <v>5.6292908105074533</v>
      </c>
      <c r="J147" s="99">
        <f>RES_hhdet_fech!J147/RES_summary!J$19</f>
        <v>5.9527437119034472</v>
      </c>
      <c r="K147" s="99">
        <f>RES_hhdet_fech!K147/RES_summary!K$19</f>
        <v>6.1059279006005411</v>
      </c>
      <c r="L147" s="99">
        <f>RES_hhdet_fech!L147/RES_summary!L$19</f>
        <v>7.6498178083845119</v>
      </c>
      <c r="M147" s="99">
        <f>RES_hhdet_fech!M147/RES_summary!M$19</f>
        <v>9.8823896914279938</v>
      </c>
      <c r="N147" s="99">
        <f>RES_hhdet_fech!N147/RES_summary!N$19</f>
        <v>9.7377718730960012</v>
      </c>
      <c r="O147" s="99">
        <f>RES_hhdet_fech!O147/RES_summary!O$19</f>
        <v>8.7478504054131587</v>
      </c>
      <c r="P147" s="99">
        <f>RES_hhdet_fech!P147/RES_summary!P$19</f>
        <v>7.0308140758554662</v>
      </c>
      <c r="Q147" s="99">
        <f>RES_hhdet_fech!Q147/RES_summary!Q$19</f>
        <v>11.168134190352006</v>
      </c>
      <c r="R147" s="99">
        <f>RES_hhdet_fech!R147/RES_summary!R$19</f>
        <v>9.1757373580141746</v>
      </c>
      <c r="S147" s="99">
        <f>RES_hhdet_fech!S147/RES_summary!S$19</f>
        <v>10.909490542313872</v>
      </c>
      <c r="T147" s="99">
        <f>RES_hhdet_fech!T147/RES_summary!T$19</f>
        <v>11.613057034147772</v>
      </c>
      <c r="U147" s="99">
        <f>RES_hhdet_fech!U147/RES_summary!U$19</f>
        <v>11.895384536876282</v>
      </c>
      <c r="V147" s="99">
        <f>RES_hhdet_fech!V147/RES_summary!V$19</f>
        <v>12.129615818077914</v>
      </c>
      <c r="W147" s="99">
        <f>RES_hhdet_fech!W147/RES_summary!W$19</f>
        <v>12.709462021647832</v>
      </c>
      <c r="DA147" s="63" t="s">
        <v>2884</v>
      </c>
    </row>
    <row r="148" spans="1:105" ht="12" customHeight="1" x14ac:dyDescent="0.25">
      <c r="A148" s="121" t="s">
        <v>55</v>
      </c>
      <c r="B148" s="123">
        <v>19.487875176749011</v>
      </c>
      <c r="C148" s="123">
        <v>18.694778214167371</v>
      </c>
      <c r="D148" s="123">
        <v>20.133102100762358</v>
      </c>
      <c r="E148" s="123">
        <v>17.595922205164221</v>
      </c>
      <c r="F148" s="123">
        <v>20.073227849021382</v>
      </c>
      <c r="G148" s="123">
        <v>20.741867965381918</v>
      </c>
      <c r="H148" s="123">
        <v>21.620721238976056</v>
      </c>
      <c r="I148" s="123">
        <v>20.789816535912671</v>
      </c>
      <c r="J148" s="123">
        <v>21.706476673650794</v>
      </c>
      <c r="K148" s="123">
        <v>20.648132129962047</v>
      </c>
      <c r="L148" s="123">
        <v>20.793332515985632</v>
      </c>
      <c r="M148" s="123">
        <v>19.898575739980199</v>
      </c>
      <c r="N148" s="123">
        <v>19.784344900211337</v>
      </c>
      <c r="O148" s="123">
        <v>19.045524173831499</v>
      </c>
      <c r="P148" s="123">
        <v>18.569306865681519</v>
      </c>
      <c r="Q148" s="123">
        <v>18.492739166825832</v>
      </c>
      <c r="R148" s="123">
        <v>18.511295836632286</v>
      </c>
      <c r="S148" s="123">
        <v>18.498243240429218</v>
      </c>
      <c r="T148" s="123">
        <v>18.305942124367235</v>
      </c>
      <c r="U148" s="123">
        <v>18.418983827044741</v>
      </c>
      <c r="V148" s="123">
        <v>17.99358891451881</v>
      </c>
      <c r="W148" s="123">
        <v>19.240867070445724</v>
      </c>
      <c r="DA148" s="130" t="s">
        <v>2885</v>
      </c>
    </row>
    <row r="149" spans="1:105" ht="12" customHeight="1" x14ac:dyDescent="0.25">
      <c r="A149" s="97" t="s">
        <v>124</v>
      </c>
      <c r="B149" s="99">
        <v>20.841189999122992</v>
      </c>
      <c r="C149" s="99">
        <v>21.526340199345224</v>
      </c>
      <c r="D149" s="99">
        <v>20.823376883982299</v>
      </c>
      <c r="E149" s="99">
        <v>22.274618383045247</v>
      </c>
      <c r="F149" s="99">
        <v>22.414019099128716</v>
      </c>
      <c r="G149" s="99">
        <v>22.749950885068174</v>
      </c>
      <c r="H149" s="99">
        <v>23.409532550151109</v>
      </c>
      <c r="I149" s="99">
        <v>22.776401816184091</v>
      </c>
      <c r="J149" s="99">
        <v>25.268005124556947</v>
      </c>
      <c r="K149" s="99">
        <v>26.979355239831062</v>
      </c>
      <c r="L149" s="99">
        <v>25.045868800285206</v>
      </c>
      <c r="M149" s="99">
        <v>22.324165135720392</v>
      </c>
      <c r="N149" s="99">
        <v>21.704758554888237</v>
      </c>
      <c r="O149" s="99">
        <v>21.821025338577925</v>
      </c>
      <c r="P149" s="99">
        <v>20.071086331984315</v>
      </c>
      <c r="Q149" s="99">
        <v>19.88025101475688</v>
      </c>
      <c r="R149" s="99">
        <v>20.369528766952808</v>
      </c>
      <c r="S149" s="99">
        <v>19.643497503396805</v>
      </c>
      <c r="T149" s="99">
        <v>18.50497496902582</v>
      </c>
      <c r="U149" s="99">
        <v>19.307829286151673</v>
      </c>
      <c r="V149" s="99">
        <v>18.610591410643234</v>
      </c>
      <c r="W149" s="99">
        <v>19.183612404748331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19.517838223532603</v>
      </c>
      <c r="C153" s="102">
        <v>18.678387190998798</v>
      </c>
      <c r="D153" s="102">
        <v>20.230063370241151</v>
      </c>
      <c r="E153" s="102">
        <v>17.53500735760111</v>
      </c>
      <c r="F153" s="102">
        <v>20.137831796575899</v>
      </c>
      <c r="G153" s="102">
        <v>20.833596822274952</v>
      </c>
      <c r="H153" s="102">
        <v>21.735296485323776</v>
      </c>
      <c r="I153" s="102">
        <v>20.972965746300588</v>
      </c>
      <c r="J153" s="102">
        <v>21.887633895389673</v>
      </c>
      <c r="K153" s="102">
        <v>20.732165998322458</v>
      </c>
      <c r="L153" s="102">
        <v>21.006803806490353</v>
      </c>
      <c r="M153" s="102">
        <v>20.227717801928051</v>
      </c>
      <c r="N153" s="102">
        <v>20.186108900583786</v>
      </c>
      <c r="O153" s="102">
        <v>19.459637797745643</v>
      </c>
      <c r="P153" s="102">
        <v>19.095897098474357</v>
      </c>
      <c r="Q153" s="102">
        <v>19.064568563091331</v>
      </c>
      <c r="R153" s="102">
        <v>19.106828502964426</v>
      </c>
      <c r="S153" s="102">
        <v>19.146219909584712</v>
      </c>
      <c r="T153" s="102">
        <v>18.999623574007128</v>
      </c>
      <c r="U153" s="102">
        <v>19.112390258315827</v>
      </c>
      <c r="V153" s="102">
        <v>18.688530000774751</v>
      </c>
      <c r="W153" s="102">
        <v>19.941961761143766</v>
      </c>
      <c r="DA153" s="131" t="s">
        <v>2890</v>
      </c>
    </row>
    <row r="154" spans="1:105" ht="12" customHeight="1" x14ac:dyDescent="0.25">
      <c r="A154" s="107" t="s">
        <v>121</v>
      </c>
      <c r="B154" s="105">
        <v>13.997081055592778</v>
      </c>
      <c r="C154" s="105">
        <v>13.34171564328272</v>
      </c>
      <c r="D154" s="105">
        <v>14.672905755577846</v>
      </c>
      <c r="E154" s="105">
        <v>12.470872355518823</v>
      </c>
      <c r="F154" s="105">
        <v>14.644553655063723</v>
      </c>
      <c r="G154" s="105">
        <v>15.189509860195393</v>
      </c>
      <c r="H154" s="105">
        <v>15.896936407368161</v>
      </c>
      <c r="I154" s="105">
        <v>15.309746889820664</v>
      </c>
      <c r="J154" s="105">
        <v>16.03103858778918</v>
      </c>
      <c r="K154" s="105">
        <v>15.074110199095568</v>
      </c>
      <c r="L154" s="105">
        <v>15.322120158756729</v>
      </c>
      <c r="M154" s="105">
        <v>14.880064325959884</v>
      </c>
      <c r="N154" s="105">
        <v>14.880991652711039</v>
      </c>
      <c r="O154" s="105">
        <v>14.328488701870084</v>
      </c>
      <c r="P154" s="105">
        <v>14.20930686412572</v>
      </c>
      <c r="Q154" s="105">
        <v>14.445472122154518</v>
      </c>
      <c r="R154" s="105">
        <v>14.550268534221884</v>
      </c>
      <c r="S154" s="105">
        <v>14.683058634022363</v>
      </c>
      <c r="T154" s="105">
        <v>14.747294166752187</v>
      </c>
      <c r="U154" s="105">
        <v>14.99260037870399</v>
      </c>
      <c r="V154" s="105">
        <v>14.62919618578383</v>
      </c>
      <c r="W154" s="105">
        <v>15.985606530156396</v>
      </c>
      <c r="DA154" s="132" t="s">
        <v>2891</v>
      </c>
    </row>
    <row r="155" spans="1:105" ht="12" customHeight="1" x14ac:dyDescent="0.25">
      <c r="A155" s="108" t="s">
        <v>53</v>
      </c>
      <c r="B155" s="99">
        <v>5.9025768356817263</v>
      </c>
      <c r="C155" s="99">
        <v>5.3171891241446998</v>
      </c>
      <c r="D155" s="99">
        <v>6.0990255658064898</v>
      </c>
      <c r="E155" s="99">
        <v>4.5024455073965886</v>
      </c>
      <c r="F155" s="99">
        <v>5.8492037908996437</v>
      </c>
      <c r="G155" s="99">
        <v>6.0377930759183789</v>
      </c>
      <c r="H155" s="99">
        <v>6.3393029431279952</v>
      </c>
      <c r="I155" s="99">
        <v>5.9968879462457432</v>
      </c>
      <c r="J155" s="99">
        <v>6.3473795527508079</v>
      </c>
      <c r="K155" s="99">
        <v>5.6477286039198402</v>
      </c>
      <c r="L155" s="99">
        <v>5.7770841678904876</v>
      </c>
      <c r="M155" s="99">
        <v>5.8226071074208106</v>
      </c>
      <c r="N155" s="99">
        <v>5.7711116488815764</v>
      </c>
      <c r="O155" s="99">
        <v>5.347675454757467</v>
      </c>
      <c r="P155" s="99">
        <v>5.4403442821661505</v>
      </c>
      <c r="Q155" s="99">
        <v>5.8628856794151503</v>
      </c>
      <c r="R155" s="99">
        <v>5.6681679392211288</v>
      </c>
      <c r="S155" s="99">
        <v>5.5217507251760676</v>
      </c>
      <c r="T155" s="99">
        <v>5.5887324241693586</v>
      </c>
      <c r="U155" s="99">
        <v>5.6909433401949681</v>
      </c>
      <c r="V155" s="99">
        <v>4.8899783054695716</v>
      </c>
      <c r="W155" s="99">
        <v>5.9050004535611684</v>
      </c>
      <c r="DA155" s="63" t="s">
        <v>2892</v>
      </c>
    </row>
    <row r="156" spans="1:105" ht="12" customHeight="1" x14ac:dyDescent="0.25">
      <c r="A156" s="108" t="s">
        <v>52</v>
      </c>
      <c r="B156" s="99">
        <v>8.0945042199110517</v>
      </c>
      <c r="C156" s="99">
        <v>8.0245265191380195</v>
      </c>
      <c r="D156" s="99">
        <v>8.5738801897713532</v>
      </c>
      <c r="E156" s="99">
        <v>7.9684268481222347</v>
      </c>
      <c r="F156" s="99">
        <v>8.7953498641640788</v>
      </c>
      <c r="G156" s="99">
        <v>9.1517167842770153</v>
      </c>
      <c r="H156" s="99">
        <v>9.5576334642401637</v>
      </c>
      <c r="I156" s="99">
        <v>9.3128589435749216</v>
      </c>
      <c r="J156" s="99">
        <v>9.6836590350383709</v>
      </c>
      <c r="K156" s="99">
        <v>9.4263815951757266</v>
      </c>
      <c r="L156" s="99">
        <v>9.5450359908662428</v>
      </c>
      <c r="M156" s="99">
        <v>9.0574572185390725</v>
      </c>
      <c r="N156" s="99">
        <v>9.1098800038294652</v>
      </c>
      <c r="O156" s="99">
        <v>8.9808132471126179</v>
      </c>
      <c r="P156" s="99">
        <v>8.7689625819595687</v>
      </c>
      <c r="Q156" s="99">
        <v>8.5825864427393679</v>
      </c>
      <c r="R156" s="99">
        <v>8.8821005950007539</v>
      </c>
      <c r="S156" s="99">
        <v>9.161307908846295</v>
      </c>
      <c r="T156" s="99">
        <v>9.1585617425828261</v>
      </c>
      <c r="U156" s="99">
        <v>9.3016570385090223</v>
      </c>
      <c r="V156" s="99">
        <v>9.7392178803142553</v>
      </c>
      <c r="W156" s="99">
        <v>10.080606076595229</v>
      </c>
      <c r="DA156" s="63" t="s">
        <v>2893</v>
      </c>
    </row>
    <row r="157" spans="1:105" ht="12" customHeight="1" x14ac:dyDescent="0.25">
      <c r="A157" s="121" t="s">
        <v>54</v>
      </c>
      <c r="B157" s="123">
        <v>16.529918292736859</v>
      </c>
      <c r="C157" s="123">
        <v>16.266556621724622</v>
      </c>
      <c r="D157" s="123">
        <v>17.426215498747389</v>
      </c>
      <c r="E157" s="123">
        <v>16.253971834361312</v>
      </c>
      <c r="F157" s="123">
        <v>17.363529033592808</v>
      </c>
      <c r="G157" s="123">
        <v>17.776709781510927</v>
      </c>
      <c r="H157" s="123">
        <v>18.285813290294396</v>
      </c>
      <c r="I157" s="123">
        <v>17.446510806061163</v>
      </c>
      <c r="J157" s="123">
        <v>18.598976220351883</v>
      </c>
      <c r="K157" s="123">
        <v>18.34739614640548</v>
      </c>
      <c r="L157" s="123">
        <v>17.444310851428366</v>
      </c>
      <c r="M157" s="123">
        <v>16.094479362818344</v>
      </c>
      <c r="N157" s="123">
        <v>15.324831925186972</v>
      </c>
      <c r="O157" s="123">
        <v>14.642354433384495</v>
      </c>
      <c r="P157" s="123">
        <v>13.656812828056426</v>
      </c>
      <c r="Q157" s="123">
        <v>13.627213373360883</v>
      </c>
      <c r="R157" s="123">
        <v>13.848665798690364</v>
      </c>
      <c r="S157" s="123">
        <v>13.512033677332008</v>
      </c>
      <c r="T157" s="123">
        <v>12.913536053944467</v>
      </c>
      <c r="U157" s="123">
        <v>13.007533240984573</v>
      </c>
      <c r="V157" s="123">
        <v>12.469034237665893</v>
      </c>
      <c r="W157" s="123">
        <v>13.04196638094635</v>
      </c>
      <c r="DA157" s="130" t="s">
        <v>2894</v>
      </c>
    </row>
    <row r="158" spans="1:105" ht="12" customHeight="1" x14ac:dyDescent="0.25">
      <c r="A158" s="97" t="s">
        <v>50</v>
      </c>
      <c r="B158" s="99">
        <v>17.655950329226719</v>
      </c>
      <c r="C158" s="99">
        <v>20.702183083896653</v>
      </c>
      <c r="D158" s="99">
        <v>18.046438178355807</v>
      </c>
      <c r="E158" s="99">
        <v>21.274996151750358</v>
      </c>
      <c r="F158" s="99">
        <v>19.852151763977112</v>
      </c>
      <c r="G158" s="99">
        <v>20.064875995712416</v>
      </c>
      <c r="H158" s="99">
        <v>19.678605632093674</v>
      </c>
      <c r="I158" s="99">
        <v>20.483514797918936</v>
      </c>
      <c r="J158" s="99">
        <v>20.013720914653799</v>
      </c>
      <c r="K158" s="99">
        <v>22.934494106844589</v>
      </c>
      <c r="L158" s="99">
        <v>20.594339638328812</v>
      </c>
      <c r="M158" s="99">
        <v>18.236277027086295</v>
      </c>
      <c r="N158" s="99">
        <v>17.250533575215425</v>
      </c>
      <c r="O158" s="99">
        <v>16.99363645351356</v>
      </c>
      <c r="P158" s="99">
        <v>15.560093900979842</v>
      </c>
      <c r="Q158" s="99">
        <v>15.676533717349113</v>
      </c>
      <c r="R158" s="99">
        <v>16.438804485844276</v>
      </c>
      <c r="S158" s="99">
        <v>16.026499985023211</v>
      </c>
      <c r="T158" s="99">
        <v>15.074688209352276</v>
      </c>
      <c r="U158" s="99">
        <v>15.677619621421512</v>
      </c>
      <c r="V158" s="99">
        <v>15.093454756470015</v>
      </c>
      <c r="W158" s="99">
        <v>15.582465400736258</v>
      </c>
      <c r="DA158" s="63" t="s">
        <v>2895</v>
      </c>
    </row>
    <row r="159" spans="1:105" ht="12" customHeight="1" x14ac:dyDescent="0.25">
      <c r="A159" s="109" t="s">
        <v>120</v>
      </c>
      <c r="B159" s="110">
        <v>16.085271304833785</v>
      </c>
      <c r="C159" s="110">
        <v>13.858741195708566</v>
      </c>
      <c r="D159" s="110">
        <v>17.039120166949694</v>
      </c>
      <c r="E159" s="110">
        <v>12.716960833683004</v>
      </c>
      <c r="F159" s="110">
        <v>15.675423551393274</v>
      </c>
      <c r="G159" s="110">
        <v>16.314856892095655</v>
      </c>
      <c r="H159" s="110">
        <v>17.393442607344113</v>
      </c>
      <c r="I159" s="110">
        <v>15.310270277804628</v>
      </c>
      <c r="J159" s="110">
        <v>17.410092991472411</v>
      </c>
      <c r="K159" s="110">
        <v>14.275199155904476</v>
      </c>
      <c r="L159" s="110">
        <v>14.580890067838441</v>
      </c>
      <c r="M159" s="110">
        <v>14.167679935517167</v>
      </c>
      <c r="N159" s="110">
        <v>13.72796801626385</v>
      </c>
      <c r="O159" s="110">
        <v>12.820383006907173</v>
      </c>
      <c r="P159" s="110">
        <v>12.316114663876689</v>
      </c>
      <c r="Q159" s="110">
        <v>12.280354987931892</v>
      </c>
      <c r="R159" s="110">
        <v>12.218117135475914</v>
      </c>
      <c r="S159" s="110">
        <v>12.000256206951656</v>
      </c>
      <c r="T159" s="110">
        <v>11.64375182064791</v>
      </c>
      <c r="U159" s="110">
        <v>11.448063345205945</v>
      </c>
      <c r="V159" s="110">
        <v>10.977485789726943</v>
      </c>
      <c r="W159" s="110">
        <v>11.670534251749846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141.64005452356238</v>
      </c>
      <c r="C161" s="118">
        <f t="shared" si="54"/>
        <v>163.81666895168104</v>
      </c>
      <c r="D161" s="118">
        <f t="shared" si="54"/>
        <v>172.95126652481682</v>
      </c>
      <c r="E161" s="118">
        <f t="shared" si="54"/>
        <v>173.67240007838484</v>
      </c>
      <c r="F161" s="118">
        <f t="shared" si="54"/>
        <v>184.58210634294616</v>
      </c>
      <c r="G161" s="118">
        <f t="shared" si="54"/>
        <v>197.29129443610759</v>
      </c>
      <c r="H161" s="118">
        <f t="shared" si="54"/>
        <v>185.73922542393262</v>
      </c>
      <c r="I161" s="118">
        <f t="shared" si="54"/>
        <v>162.50788415529072</v>
      </c>
      <c r="J161" s="118">
        <f t="shared" si="54"/>
        <v>187.9512222874867</v>
      </c>
      <c r="K161" s="118">
        <f t="shared" si="54"/>
        <v>189.56071904067534</v>
      </c>
      <c r="L161" s="118">
        <f t="shared" si="54"/>
        <v>215.50008988346912</v>
      </c>
      <c r="M161" s="118">
        <f t="shared" si="54"/>
        <v>193.41493694996706</v>
      </c>
      <c r="N161" s="118">
        <f t="shared" si="54"/>
        <v>188.19997717835486</v>
      </c>
      <c r="O161" s="118">
        <f t="shared" si="54"/>
        <v>178.87866336601235</v>
      </c>
      <c r="P161" s="118">
        <f t="shared" si="54"/>
        <v>187.88489030685847</v>
      </c>
      <c r="Q161" s="118">
        <f t="shared" si="54"/>
        <v>135.46027340064342</v>
      </c>
      <c r="R161" s="118">
        <f t="shared" ref="R161:V161" si="55">R162+R164+R166+R175</f>
        <v>123.43046949388639</v>
      </c>
      <c r="S161" s="118">
        <f t="shared" si="55"/>
        <v>166.21807440063245</v>
      </c>
      <c r="T161" s="118">
        <f t="shared" si="55"/>
        <v>212.7616215218261</v>
      </c>
      <c r="U161" s="118">
        <f t="shared" si="55"/>
        <v>216.48860877034616</v>
      </c>
      <c r="V161" s="118">
        <f t="shared" si="55"/>
        <v>68.843676492777163</v>
      </c>
      <c r="W161" s="118">
        <f t="shared" ref="W161" si="56">W162+W164+W166+W175</f>
        <v>239.38607761616157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101.51750749916847</v>
      </c>
      <c r="C162" s="123">
        <f t="shared" si="57"/>
        <v>125.21187435444708</v>
      </c>
      <c r="D162" s="123">
        <f t="shared" si="57"/>
        <v>131.64865051655156</v>
      </c>
      <c r="E162" s="123">
        <f t="shared" si="57"/>
        <v>132.76424555521822</v>
      </c>
      <c r="F162" s="123">
        <f t="shared" si="57"/>
        <v>144.23164922434125</v>
      </c>
      <c r="G162" s="123">
        <f t="shared" si="57"/>
        <v>155.53925859664042</v>
      </c>
      <c r="H162" s="123">
        <f t="shared" si="57"/>
        <v>142.00051438036456</v>
      </c>
      <c r="I162" s="123">
        <f t="shared" si="57"/>
        <v>120.08358995169077</v>
      </c>
      <c r="J162" s="123">
        <f t="shared" si="57"/>
        <v>143.23890414272716</v>
      </c>
      <c r="K162" s="123">
        <f t="shared" si="57"/>
        <v>146.32627106793637</v>
      </c>
      <c r="L162" s="123">
        <f t="shared" si="57"/>
        <v>171.7905659587224</v>
      </c>
      <c r="M162" s="123">
        <f t="shared" si="57"/>
        <v>149.6489780779749</v>
      </c>
      <c r="N162" s="123">
        <f t="shared" si="57"/>
        <v>144.52881716707947</v>
      </c>
      <c r="O162" s="123">
        <f t="shared" si="57"/>
        <v>137.95818563157903</v>
      </c>
      <c r="P162" s="123">
        <f t="shared" si="57"/>
        <v>148.90107408937573</v>
      </c>
      <c r="Q162" s="123">
        <f t="shared" si="57"/>
        <v>89.778594838090143</v>
      </c>
      <c r="R162" s="123">
        <f t="shared" si="57"/>
        <v>80.557912711982127</v>
      </c>
      <c r="S162" s="123">
        <f t="shared" si="57"/>
        <v>123.96028592741082</v>
      </c>
      <c r="T162" s="123">
        <f t="shared" si="57"/>
        <v>174.05895239238268</v>
      </c>
      <c r="U162" s="123">
        <f t="shared" si="57"/>
        <v>179.0478929712464</v>
      </c>
      <c r="V162" s="123">
        <f t="shared" si="57"/>
        <v>33.085256222899503</v>
      </c>
      <c r="W162" s="123">
        <f t="shared" si="57"/>
        <v>200.78463741226304</v>
      </c>
      <c r="DA162" s="130" t="s">
        <v>2898</v>
      </c>
    </row>
    <row r="163" spans="1:105" ht="12" customHeight="1" x14ac:dyDescent="0.25">
      <c r="A163" s="97" t="s">
        <v>53</v>
      </c>
      <c r="B163" s="110">
        <v>101.51750749916847</v>
      </c>
      <c r="C163" s="110">
        <v>125.21187435444708</v>
      </c>
      <c r="D163" s="110">
        <v>131.64865051655156</v>
      </c>
      <c r="E163" s="110">
        <v>132.76424555521822</v>
      </c>
      <c r="F163" s="110">
        <v>144.23164922434125</v>
      </c>
      <c r="G163" s="110">
        <v>155.53925859664042</v>
      </c>
      <c r="H163" s="110">
        <v>142.00051438036456</v>
      </c>
      <c r="I163" s="110">
        <v>120.08358995169077</v>
      </c>
      <c r="J163" s="110">
        <v>143.23890414272716</v>
      </c>
      <c r="K163" s="110">
        <v>146.32627106793637</v>
      </c>
      <c r="L163" s="110">
        <v>171.7905659587224</v>
      </c>
      <c r="M163" s="110">
        <v>149.6489780779749</v>
      </c>
      <c r="N163" s="110">
        <v>144.52881716707947</v>
      </c>
      <c r="O163" s="110">
        <v>137.95818563157903</v>
      </c>
      <c r="P163" s="110">
        <v>148.90107408937573</v>
      </c>
      <c r="Q163" s="110">
        <v>89.778594838090143</v>
      </c>
      <c r="R163" s="110">
        <v>80.557912711982127</v>
      </c>
      <c r="S163" s="110">
        <v>123.96028592741082</v>
      </c>
      <c r="T163" s="110">
        <v>174.05895239238268</v>
      </c>
      <c r="U163" s="110">
        <v>179.0478929712464</v>
      </c>
      <c r="V163" s="110">
        <v>33.085256222899503</v>
      </c>
      <c r="W163" s="110">
        <v>200.78463741226304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4.1049147566476201</v>
      </c>
      <c r="C164" s="123">
        <f t="shared" si="58"/>
        <v>3.7173917331891841</v>
      </c>
      <c r="D164" s="123">
        <f t="shared" si="58"/>
        <v>3.4396364613693771</v>
      </c>
      <c r="E164" s="123">
        <f t="shared" si="58"/>
        <v>7.1647573996890301</v>
      </c>
      <c r="F164" s="123">
        <f t="shared" si="58"/>
        <v>2.6759393420815627</v>
      </c>
      <c r="G164" s="123">
        <f t="shared" si="58"/>
        <v>2.9853964774757844</v>
      </c>
      <c r="H164" s="123">
        <f t="shared" si="58"/>
        <v>3.6832662906399669</v>
      </c>
      <c r="I164" s="123">
        <f t="shared" si="58"/>
        <v>4.0836950431232228</v>
      </c>
      <c r="J164" s="123">
        <f t="shared" si="58"/>
        <v>4.3093877707015826</v>
      </c>
      <c r="K164" s="123">
        <f t="shared" si="58"/>
        <v>4.3127469674453671</v>
      </c>
      <c r="L164" s="123">
        <f t="shared" si="58"/>
        <v>5.4804631920651881</v>
      </c>
      <c r="M164" s="123">
        <f t="shared" si="58"/>
        <v>7.6773049128635362</v>
      </c>
      <c r="N164" s="123">
        <f t="shared" si="58"/>
        <v>8.3587946662370669</v>
      </c>
      <c r="O164" s="123">
        <f t="shared" si="58"/>
        <v>6.8777918483284601</v>
      </c>
      <c r="P164" s="123">
        <f t="shared" si="58"/>
        <v>6.2230802259769646</v>
      </c>
      <c r="Q164" s="123">
        <f t="shared" si="58"/>
        <v>12.792196386991131</v>
      </c>
      <c r="R164" s="123">
        <f t="shared" si="58"/>
        <v>9.7605005195514849</v>
      </c>
      <c r="S164" s="123">
        <f t="shared" si="58"/>
        <v>9.7469476349973156</v>
      </c>
      <c r="T164" s="123">
        <f t="shared" si="58"/>
        <v>7.6836442565009424</v>
      </c>
      <c r="U164" s="123">
        <f t="shared" si="58"/>
        <v>6.5063682222029025</v>
      </c>
      <c r="V164" s="123">
        <f t="shared" si="58"/>
        <v>6.1233840730980358</v>
      </c>
      <c r="W164" s="123">
        <f t="shared" si="58"/>
        <v>7.1420855953129783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4.1049147566476201</v>
      </c>
      <c r="C165" s="99">
        <f>RES_hhdet_fech!C165/RES_summary!C$19</f>
        <v>3.7173917331891841</v>
      </c>
      <c r="D165" s="99">
        <f>RES_hhdet_fech!D165/RES_summary!D$19</f>
        <v>3.4396364613693771</v>
      </c>
      <c r="E165" s="99">
        <f>RES_hhdet_fech!E165/RES_summary!E$19</f>
        <v>7.1647573996890301</v>
      </c>
      <c r="F165" s="99">
        <f>RES_hhdet_fech!F165/RES_summary!F$19</f>
        <v>2.6759393420815627</v>
      </c>
      <c r="G165" s="99">
        <f>RES_hhdet_fech!G165/RES_summary!G$19</f>
        <v>2.9853964774757844</v>
      </c>
      <c r="H165" s="99">
        <f>RES_hhdet_fech!H165/RES_summary!H$19</f>
        <v>3.6832662906399669</v>
      </c>
      <c r="I165" s="99">
        <f>RES_hhdet_fech!I165/RES_summary!I$19</f>
        <v>4.0836950431232228</v>
      </c>
      <c r="J165" s="99">
        <f>RES_hhdet_fech!J165/RES_summary!J$19</f>
        <v>4.3093877707015826</v>
      </c>
      <c r="K165" s="99">
        <f>RES_hhdet_fech!K165/RES_summary!K$19</f>
        <v>4.3127469674453671</v>
      </c>
      <c r="L165" s="99">
        <f>RES_hhdet_fech!L165/RES_summary!L$19</f>
        <v>5.4804631920651881</v>
      </c>
      <c r="M165" s="99">
        <f>RES_hhdet_fech!M165/RES_summary!M$19</f>
        <v>7.6773049128635362</v>
      </c>
      <c r="N165" s="99">
        <f>RES_hhdet_fech!N165/RES_summary!N$19</f>
        <v>8.3587946662370669</v>
      </c>
      <c r="O165" s="99">
        <f>RES_hhdet_fech!O165/RES_summary!O$19</f>
        <v>6.8777918483284601</v>
      </c>
      <c r="P165" s="99">
        <f>RES_hhdet_fech!P165/RES_summary!P$19</f>
        <v>6.2230802259769646</v>
      </c>
      <c r="Q165" s="99">
        <f>RES_hhdet_fech!Q165/RES_summary!Q$19</f>
        <v>12.792196386991131</v>
      </c>
      <c r="R165" s="99">
        <f>RES_hhdet_fech!R165/RES_summary!R$19</f>
        <v>9.7605005195514849</v>
      </c>
      <c r="S165" s="99">
        <f>RES_hhdet_fech!S165/RES_summary!S$19</f>
        <v>9.7469476349973156</v>
      </c>
      <c r="T165" s="99">
        <f>RES_hhdet_fech!T165/RES_summary!T$19</f>
        <v>7.6836442565009424</v>
      </c>
      <c r="U165" s="99">
        <f>RES_hhdet_fech!U165/RES_summary!U$19</f>
        <v>6.5063682222029025</v>
      </c>
      <c r="V165" s="99">
        <f>RES_hhdet_fech!V165/RES_summary!V$19</f>
        <v>6.1233840730980358</v>
      </c>
      <c r="W165" s="99">
        <f>RES_hhdet_fech!W165/RES_summary!W$19</f>
        <v>7.1420855953129783</v>
      </c>
      <c r="DA165" s="63" t="s">
        <v>2901</v>
      </c>
    </row>
    <row r="166" spans="1:105" ht="12" customHeight="1" x14ac:dyDescent="0.25">
      <c r="A166" s="121" t="s">
        <v>55</v>
      </c>
      <c r="B166" s="123">
        <v>19.487544844484553</v>
      </c>
      <c r="C166" s="123">
        <v>18.845922730858437</v>
      </c>
      <c r="D166" s="123">
        <v>20.395276914072902</v>
      </c>
      <c r="E166" s="123">
        <v>17.870077101058175</v>
      </c>
      <c r="F166" s="123">
        <v>20.354790659299546</v>
      </c>
      <c r="G166" s="123">
        <v>20.96150644005391</v>
      </c>
      <c r="H166" s="123">
        <v>21.733621096283709</v>
      </c>
      <c r="I166" s="123">
        <v>20.901159478169117</v>
      </c>
      <c r="J166" s="123">
        <v>21.842968894237252</v>
      </c>
      <c r="K166" s="123">
        <v>20.769696275353375</v>
      </c>
      <c r="L166" s="123">
        <v>20.899453386394484</v>
      </c>
      <c r="M166" s="123">
        <v>20.024457657535713</v>
      </c>
      <c r="N166" s="123">
        <v>19.923658366077461</v>
      </c>
      <c r="O166" s="123">
        <v>19.22688727709177</v>
      </c>
      <c r="P166" s="123">
        <v>18.898626831851391</v>
      </c>
      <c r="Q166" s="123">
        <v>19.013666782769231</v>
      </c>
      <c r="R166" s="123">
        <v>19.063687283366992</v>
      </c>
      <c r="S166" s="123">
        <v>18.925919135546465</v>
      </c>
      <c r="T166" s="123">
        <v>18.23125616818086</v>
      </c>
      <c r="U166" s="123">
        <v>18.145589080452904</v>
      </c>
      <c r="V166" s="123">
        <v>17.544585708350841</v>
      </c>
      <c r="W166" s="123">
        <v>18.782772613047864</v>
      </c>
      <c r="DA166" s="130" t="s">
        <v>2902</v>
      </c>
    </row>
    <row r="167" spans="1:105" ht="12" customHeight="1" x14ac:dyDescent="0.25">
      <c r="A167" s="97" t="s">
        <v>124</v>
      </c>
      <c r="B167" s="99">
        <v>20.841189999122992</v>
      </c>
      <c r="C167" s="99">
        <v>21.700964923943246</v>
      </c>
      <c r="D167" s="99">
        <v>21.074004597748171</v>
      </c>
      <c r="E167" s="99">
        <v>22.573597407260277</v>
      </c>
      <c r="F167" s="99">
        <v>22.681117103603871</v>
      </c>
      <c r="G167" s="99">
        <v>22.961480084462686</v>
      </c>
      <c r="H167" s="99">
        <v>23.528793574249612</v>
      </c>
      <c r="I167" s="99">
        <v>22.880149890219222</v>
      </c>
      <c r="J167" s="99">
        <v>25.399441608874831</v>
      </c>
      <c r="K167" s="99">
        <v>27.110675710843189</v>
      </c>
      <c r="L167" s="99">
        <v>25.154824408878888</v>
      </c>
      <c r="M167" s="99">
        <v>22.448825452666537</v>
      </c>
      <c r="N167" s="99">
        <v>21.84330585336609</v>
      </c>
      <c r="O167" s="99">
        <v>22.057060714466953</v>
      </c>
      <c r="P167" s="99">
        <v>20.538745489087944</v>
      </c>
      <c r="Q167" s="99">
        <v>20.797739554711768</v>
      </c>
      <c r="R167" s="99">
        <v>21.465591571287277</v>
      </c>
      <c r="S167" s="99">
        <v>20.483430039294962</v>
      </c>
      <c r="T167" s="99">
        <v>18.417286830585862</v>
      </c>
      <c r="U167" s="99">
        <v>18.869497703102741</v>
      </c>
      <c r="V167" s="99">
        <v>17.930679206553158</v>
      </c>
      <c r="W167" s="99">
        <v>18.467749856769149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19.517838223532603</v>
      </c>
      <c r="C171" s="102">
        <v>18.820208710616903</v>
      </c>
      <c r="D171" s="102">
        <v>20.476598958476931</v>
      </c>
      <c r="E171" s="102">
        <v>17.783744916558994</v>
      </c>
      <c r="F171" s="102">
        <v>20.398047617095816</v>
      </c>
      <c r="G171" s="102">
        <v>21.037789279499769</v>
      </c>
      <c r="H171" s="102">
        <v>21.841019562762149</v>
      </c>
      <c r="I171" s="102">
        <v>21.043437086333405</v>
      </c>
      <c r="J171" s="102">
        <v>21.967760762996882</v>
      </c>
      <c r="K171" s="102">
        <v>20.803343097106001</v>
      </c>
      <c r="L171" s="102">
        <v>21.071720725397537</v>
      </c>
      <c r="M171" s="102">
        <v>20.30369095282289</v>
      </c>
      <c r="N171" s="102">
        <v>20.282440147474979</v>
      </c>
      <c r="O171" s="102">
        <v>19.598650503583688</v>
      </c>
      <c r="P171" s="102">
        <v>19.358213238570997</v>
      </c>
      <c r="Q171" s="102">
        <v>19.48589778570685</v>
      </c>
      <c r="R171" s="102">
        <v>19.559349860485195</v>
      </c>
      <c r="S171" s="102">
        <v>19.504995008168482</v>
      </c>
      <c r="T171" s="102">
        <v>18.917398197611814</v>
      </c>
      <c r="U171" s="102">
        <v>18.848966753676738</v>
      </c>
      <c r="V171" s="102">
        <v>18.175729261110497</v>
      </c>
      <c r="W171" s="102">
        <v>19.419745077327171</v>
      </c>
      <c r="DA171" s="131" t="s">
        <v>2907</v>
      </c>
    </row>
    <row r="172" spans="1:105" ht="12" customHeight="1" x14ac:dyDescent="0.25">
      <c r="A172" s="107" t="s">
        <v>121</v>
      </c>
      <c r="B172" s="105">
        <v>13.997081055592782</v>
      </c>
      <c r="C172" s="105">
        <v>13.395931003709219</v>
      </c>
      <c r="D172" s="105">
        <v>14.75038001415807</v>
      </c>
      <c r="E172" s="105">
        <v>12.527963745242383</v>
      </c>
      <c r="F172" s="105">
        <v>14.70443706784445</v>
      </c>
      <c r="G172" s="105">
        <v>15.238442795169306</v>
      </c>
      <c r="H172" s="105">
        <v>15.933258432968184</v>
      </c>
      <c r="I172" s="105">
        <v>15.348663330299788</v>
      </c>
      <c r="J172" s="105">
        <v>16.068270728394239</v>
      </c>
      <c r="K172" s="105">
        <v>15.102808003718001</v>
      </c>
      <c r="L172" s="105">
        <v>15.345877246979391</v>
      </c>
      <c r="M172" s="105">
        <v>14.908505875735468</v>
      </c>
      <c r="N172" s="105">
        <v>14.916844169884802</v>
      </c>
      <c r="O172" s="105">
        <v>14.384076162590079</v>
      </c>
      <c r="P172" s="105">
        <v>14.331392957728623</v>
      </c>
      <c r="Q172" s="105">
        <v>14.638040476304525</v>
      </c>
      <c r="R172" s="105">
        <v>14.738597240142971</v>
      </c>
      <c r="S172" s="105">
        <v>14.839900944526029</v>
      </c>
      <c r="T172" s="105">
        <v>14.741299037988886</v>
      </c>
      <c r="U172" s="105">
        <v>14.895246199166829</v>
      </c>
      <c r="V172" s="105">
        <v>14.465219076113261</v>
      </c>
      <c r="W172" s="105">
        <v>15.776116095366802</v>
      </c>
      <c r="DA172" s="132" t="s">
        <v>2908</v>
      </c>
    </row>
    <row r="173" spans="1:105" ht="12" customHeight="1" x14ac:dyDescent="0.25">
      <c r="A173" s="108" t="s">
        <v>53</v>
      </c>
      <c r="B173" s="99">
        <v>5.9025768356817281</v>
      </c>
      <c r="C173" s="99">
        <v>5.3695515983190765</v>
      </c>
      <c r="D173" s="99">
        <v>6.172440667180366</v>
      </c>
      <c r="E173" s="99">
        <v>4.5523479312582174</v>
      </c>
      <c r="F173" s="99">
        <v>5.8997726946940601</v>
      </c>
      <c r="G173" s="99">
        <v>6.075068300681906</v>
      </c>
      <c r="H173" s="99">
        <v>6.3614595107819127</v>
      </c>
      <c r="I173" s="99">
        <v>6.0193899997305067</v>
      </c>
      <c r="J173" s="99">
        <v>6.3694613824015232</v>
      </c>
      <c r="K173" s="99">
        <v>5.6633841487006116</v>
      </c>
      <c r="L173" s="99">
        <v>5.7896396347479619</v>
      </c>
      <c r="M173" s="99">
        <v>5.8410522389094357</v>
      </c>
      <c r="N173" s="99">
        <v>5.7969569282502649</v>
      </c>
      <c r="O173" s="99">
        <v>5.3922723795245275</v>
      </c>
      <c r="P173" s="99">
        <v>5.5350604474612854</v>
      </c>
      <c r="Q173" s="99">
        <v>6.0141552137134688</v>
      </c>
      <c r="R173" s="99">
        <v>5.7956113594120637</v>
      </c>
      <c r="S173" s="99">
        <v>5.603323985384419</v>
      </c>
      <c r="T173" s="99">
        <v>5.5464952485850727</v>
      </c>
      <c r="U173" s="99">
        <v>5.5928214052481025</v>
      </c>
      <c r="V173" s="99">
        <v>4.7626146936631821</v>
      </c>
      <c r="W173" s="99">
        <v>5.7532494124094695</v>
      </c>
      <c r="DA173" s="63" t="s">
        <v>2909</v>
      </c>
    </row>
    <row r="174" spans="1:105" ht="12" customHeight="1" x14ac:dyDescent="0.25">
      <c r="A174" s="115" t="s">
        <v>52</v>
      </c>
      <c r="B174" s="110">
        <v>8.0945042199110517</v>
      </c>
      <c r="C174" s="110">
        <v>8.0263794053901414</v>
      </c>
      <c r="D174" s="110">
        <v>8.5779393469777041</v>
      </c>
      <c r="E174" s="110">
        <v>7.9756158139841666</v>
      </c>
      <c r="F174" s="110">
        <v>8.8046643731503913</v>
      </c>
      <c r="G174" s="110">
        <v>9.1633744944873996</v>
      </c>
      <c r="H174" s="110">
        <v>9.5717989221862716</v>
      </c>
      <c r="I174" s="110">
        <v>9.329273330569281</v>
      </c>
      <c r="J174" s="110">
        <v>9.698809345992716</v>
      </c>
      <c r="K174" s="110">
        <v>9.4394238550173881</v>
      </c>
      <c r="L174" s="110">
        <v>9.5562376122314294</v>
      </c>
      <c r="M174" s="110">
        <v>9.0674536368260323</v>
      </c>
      <c r="N174" s="110">
        <v>9.1198872416345385</v>
      </c>
      <c r="O174" s="110">
        <v>8.9918037830655511</v>
      </c>
      <c r="P174" s="110">
        <v>8.7963325102673338</v>
      </c>
      <c r="Q174" s="110">
        <v>8.623885262591056</v>
      </c>
      <c r="R174" s="110">
        <v>8.9429858807309053</v>
      </c>
      <c r="S174" s="110">
        <v>9.2365769591416083</v>
      </c>
      <c r="T174" s="110">
        <v>9.1948037894038119</v>
      </c>
      <c r="U174" s="110">
        <v>9.3024247939187266</v>
      </c>
      <c r="V174" s="110">
        <v>9.7026043824500796</v>
      </c>
      <c r="W174" s="110">
        <v>10.022866682957334</v>
      </c>
      <c r="DA174" s="60" t="s">
        <v>2910</v>
      </c>
    </row>
    <row r="175" spans="1:105" ht="12" customHeight="1" x14ac:dyDescent="0.25">
      <c r="A175" s="121" t="s">
        <v>54</v>
      </c>
      <c r="B175" s="123">
        <v>16.53008742326173</v>
      </c>
      <c r="C175" s="123">
        <v>16.041480133186369</v>
      </c>
      <c r="D175" s="123">
        <v>17.46770263282297</v>
      </c>
      <c r="E175" s="123">
        <v>15.873320022419433</v>
      </c>
      <c r="F175" s="123">
        <v>17.319727117223806</v>
      </c>
      <c r="G175" s="123">
        <v>17.805132921937478</v>
      </c>
      <c r="H175" s="123">
        <v>18.321823656644376</v>
      </c>
      <c r="I175" s="123">
        <v>17.439439682307619</v>
      </c>
      <c r="J175" s="123">
        <v>18.559961479820679</v>
      </c>
      <c r="K175" s="123">
        <v>18.152004729940209</v>
      </c>
      <c r="L175" s="123">
        <v>17.329607346287059</v>
      </c>
      <c r="M175" s="123">
        <v>16.064196301592876</v>
      </c>
      <c r="N175" s="123">
        <v>15.388706978960878</v>
      </c>
      <c r="O175" s="123">
        <v>14.815798609013088</v>
      </c>
      <c r="P175" s="123">
        <v>13.862109159654375</v>
      </c>
      <c r="Q175" s="123">
        <v>13.875815392792894</v>
      </c>
      <c r="R175" s="123">
        <v>14.048368978985796</v>
      </c>
      <c r="S175" s="123">
        <v>13.58492170267785</v>
      </c>
      <c r="T175" s="123">
        <v>12.787768704761623</v>
      </c>
      <c r="U175" s="123">
        <v>12.788758496443959</v>
      </c>
      <c r="V175" s="123">
        <v>12.09045048842879</v>
      </c>
      <c r="W175" s="123">
        <v>12.676581995537717</v>
      </c>
      <c r="DA175" s="130" t="s">
        <v>2911</v>
      </c>
    </row>
    <row r="176" spans="1:105" ht="12" customHeight="1" x14ac:dyDescent="0.25">
      <c r="A176" s="97" t="s">
        <v>50</v>
      </c>
      <c r="B176" s="99">
        <v>17.655950329226716</v>
      </c>
      <c r="C176" s="99">
        <v>20.761499570394641</v>
      </c>
      <c r="D176" s="99">
        <v>18.112130308968904</v>
      </c>
      <c r="E176" s="99">
        <v>21.353018494323987</v>
      </c>
      <c r="F176" s="99">
        <v>19.911470300351137</v>
      </c>
      <c r="G176" s="99">
        <v>20.107074365836596</v>
      </c>
      <c r="H176" s="99">
        <v>19.696497611964851</v>
      </c>
      <c r="I176" s="99">
        <v>20.497429132378279</v>
      </c>
      <c r="J176" s="99">
        <v>20.028640761806621</v>
      </c>
      <c r="K176" s="99">
        <v>22.947516765303998</v>
      </c>
      <c r="L176" s="99">
        <v>20.602950681197964</v>
      </c>
      <c r="M176" s="99">
        <v>18.243906967983708</v>
      </c>
      <c r="N176" s="99">
        <v>17.256411070681107</v>
      </c>
      <c r="O176" s="99">
        <v>16.998775494879911</v>
      </c>
      <c r="P176" s="99">
        <v>15.566561654240157</v>
      </c>
      <c r="Q176" s="99">
        <v>15.684395717246698</v>
      </c>
      <c r="R176" s="99">
        <v>16.444903017839273</v>
      </c>
      <c r="S176" s="99">
        <v>16.025640269210907</v>
      </c>
      <c r="T176" s="99">
        <v>15.036346659272271</v>
      </c>
      <c r="U176" s="99">
        <v>15.612495054350275</v>
      </c>
      <c r="V176" s="99">
        <v>14.991527533316152</v>
      </c>
      <c r="W176" s="99">
        <v>15.467200977440591</v>
      </c>
      <c r="DA176" s="63" t="s">
        <v>2912</v>
      </c>
    </row>
    <row r="177" spans="1:105" ht="12" customHeight="1" x14ac:dyDescent="0.25">
      <c r="A177" s="109" t="s">
        <v>120</v>
      </c>
      <c r="B177" s="110">
        <v>16.085271304833785</v>
      </c>
      <c r="C177" s="110">
        <v>13.905817325550309</v>
      </c>
      <c r="D177" s="110">
        <v>17.144957925833623</v>
      </c>
      <c r="E177" s="110">
        <v>12.815290615830442</v>
      </c>
      <c r="F177" s="110">
        <v>15.790315962932771</v>
      </c>
      <c r="G177" s="110">
        <v>16.403979364000019</v>
      </c>
      <c r="H177" s="110">
        <v>17.432590166335327</v>
      </c>
      <c r="I177" s="110">
        <v>15.327613883320161</v>
      </c>
      <c r="J177" s="110">
        <v>17.432073787116735</v>
      </c>
      <c r="K177" s="110">
        <v>14.292499991615992</v>
      </c>
      <c r="L177" s="110">
        <v>14.59749405637972</v>
      </c>
      <c r="M177" s="110">
        <v>14.191703108946975</v>
      </c>
      <c r="N177" s="110">
        <v>13.758808050189842</v>
      </c>
      <c r="O177" s="110">
        <v>12.858895033814454</v>
      </c>
      <c r="P177" s="110">
        <v>12.376619624861762</v>
      </c>
      <c r="Q177" s="110">
        <v>12.366025873093324</v>
      </c>
      <c r="R177" s="110">
        <v>12.294241681746056</v>
      </c>
      <c r="S177" s="110">
        <v>12.034665928897876</v>
      </c>
      <c r="T177" s="110">
        <v>11.527038142517064</v>
      </c>
      <c r="U177" s="110">
        <v>11.265850635976591</v>
      </c>
      <c r="V177" s="110">
        <v>10.705817537917794</v>
      </c>
      <c r="W177" s="110">
        <v>11.415212107068374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120.17096421915676</v>
      </c>
      <c r="C3" s="118">
        <f t="shared" si="0"/>
        <v>76.22641926290072</v>
      </c>
      <c r="D3" s="118">
        <f t="shared" si="0"/>
        <v>104.97169168269795</v>
      </c>
      <c r="E3" s="118">
        <f t="shared" si="0"/>
        <v>132.23458138890186</v>
      </c>
      <c r="F3" s="118">
        <f t="shared" si="0"/>
        <v>103.78957784679889</v>
      </c>
      <c r="G3" s="118">
        <f t="shared" si="0"/>
        <v>144.46812792463112</v>
      </c>
      <c r="H3" s="118">
        <f t="shared" si="0"/>
        <v>131.73891151221414</v>
      </c>
      <c r="I3" s="118">
        <f t="shared" si="0"/>
        <v>92.779940355356459</v>
      </c>
      <c r="J3" s="118">
        <f t="shared" si="0"/>
        <v>104.72599752695037</v>
      </c>
      <c r="K3" s="118">
        <f t="shared" si="0"/>
        <v>91.926146628310903</v>
      </c>
      <c r="L3" s="118">
        <f t="shared" si="0"/>
        <v>163.71137972210599</v>
      </c>
      <c r="M3" s="118">
        <f t="shared" si="0"/>
        <v>131.07855559023903</v>
      </c>
      <c r="N3" s="118">
        <f t="shared" si="0"/>
        <v>118.99372997202036</v>
      </c>
      <c r="O3" s="118">
        <f t="shared" si="0"/>
        <v>156.31244608375374</v>
      </c>
      <c r="P3" s="118">
        <f t="shared" si="0"/>
        <v>120.08641999139181</v>
      </c>
      <c r="Q3" s="118">
        <f t="shared" si="0"/>
        <v>122.69521791173935</v>
      </c>
      <c r="R3" s="118">
        <f t="shared" ref="R3:V3" si="1">R4+R7+R9+R19</f>
        <v>124.98401111922013</v>
      </c>
      <c r="S3" s="118">
        <f t="shared" si="1"/>
        <v>150.43947673500858</v>
      </c>
      <c r="T3" s="118">
        <f t="shared" si="1"/>
        <v>123.70858739150046</v>
      </c>
      <c r="U3" s="118">
        <f t="shared" si="1"/>
        <v>136.84503945349289</v>
      </c>
      <c r="V3" s="118">
        <f t="shared" si="1"/>
        <v>134.41683975875245</v>
      </c>
      <c r="W3" s="118">
        <f t="shared" ref="W3" si="2">W4+W7+W9+W19</f>
        <v>126.2002808577266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95.215072234836342</v>
      </c>
      <c r="C4" s="123">
        <f t="shared" si="3"/>
        <v>53.783219738258573</v>
      </c>
      <c r="D4" s="123">
        <f t="shared" si="3"/>
        <v>79.613745651393074</v>
      </c>
      <c r="E4" s="123">
        <f t="shared" si="3"/>
        <v>106.62002424613723</v>
      </c>
      <c r="F4" s="123">
        <f t="shared" si="3"/>
        <v>78.4802856937104</v>
      </c>
      <c r="G4" s="123">
        <f t="shared" si="3"/>
        <v>116.45397516816745</v>
      </c>
      <c r="H4" s="123">
        <f t="shared" si="3"/>
        <v>101.50452255231575</v>
      </c>
      <c r="I4" s="123">
        <f t="shared" si="3"/>
        <v>64.319571827876828</v>
      </c>
      <c r="J4" s="123">
        <f t="shared" si="3"/>
        <v>74.925531774371336</v>
      </c>
      <c r="K4" s="123">
        <f t="shared" si="3"/>
        <v>64.207763912459995</v>
      </c>
      <c r="L4" s="123">
        <f t="shared" si="3"/>
        <v>133.11258397662658</v>
      </c>
      <c r="M4" s="123">
        <f t="shared" si="3"/>
        <v>99.239981075508936</v>
      </c>
      <c r="N4" s="123">
        <f t="shared" si="3"/>
        <v>86.116321540283792</v>
      </c>
      <c r="O4" s="123">
        <f t="shared" si="3"/>
        <v>125.12902437059864</v>
      </c>
      <c r="P4" s="123">
        <f t="shared" si="3"/>
        <v>90.578566166955866</v>
      </c>
      <c r="Q4" s="123">
        <f t="shared" si="3"/>
        <v>88.877959255995535</v>
      </c>
      <c r="R4" s="123">
        <f t="shared" ref="R4:V4" si="4">SUM(R5:R6)</f>
        <v>92.715105307348594</v>
      </c>
      <c r="S4" s="123">
        <f t="shared" si="4"/>
        <v>114.55941050968615</v>
      </c>
      <c r="T4" s="123">
        <f t="shared" si="4"/>
        <v>87.436177830303905</v>
      </c>
      <c r="U4" s="123">
        <f t="shared" si="4"/>
        <v>103.25583343408549</v>
      </c>
      <c r="V4" s="123">
        <f t="shared" si="4"/>
        <v>101.58516595820508</v>
      </c>
      <c r="W4" s="123">
        <f t="shared" ref="W4" si="5">SUM(W5:W6)</f>
        <v>92.192069111988744</v>
      </c>
      <c r="DA4" s="130" t="s">
        <v>2916</v>
      </c>
    </row>
    <row r="5" spans="1:105" ht="12" customHeight="1" x14ac:dyDescent="0.25">
      <c r="A5" s="97" t="s">
        <v>51</v>
      </c>
      <c r="B5" s="99">
        <v>94.298277968718423</v>
      </c>
      <c r="C5" s="99">
        <v>53.269423858007606</v>
      </c>
      <c r="D5" s="99">
        <v>78.852316354098321</v>
      </c>
      <c r="E5" s="99">
        <v>105.65952434472648</v>
      </c>
      <c r="F5" s="99">
        <v>77.742890895052341</v>
      </c>
      <c r="G5" s="99">
        <v>115.38384044095399</v>
      </c>
      <c r="H5" s="99">
        <v>100.60668178351673</v>
      </c>
      <c r="I5" s="99">
        <v>63.770642271420314</v>
      </c>
      <c r="J5" s="99">
        <v>74.293757948968931</v>
      </c>
      <c r="K5" s="99">
        <v>63.672101393103667</v>
      </c>
      <c r="L5" s="99">
        <v>132.04380632317847</v>
      </c>
      <c r="M5" s="99">
        <v>98.452340369829798</v>
      </c>
      <c r="N5" s="99">
        <v>85.442770535885501</v>
      </c>
      <c r="O5" s="99">
        <v>124.16272888210345</v>
      </c>
      <c r="P5" s="99">
        <v>89.883181043154025</v>
      </c>
      <c r="Q5" s="99">
        <v>88.196754768510999</v>
      </c>
      <c r="R5" s="99">
        <v>91.999321976757116</v>
      </c>
      <c r="S5" s="99">
        <v>113.68660094138771</v>
      </c>
      <c r="T5" s="99">
        <v>86.772144968598155</v>
      </c>
      <c r="U5" s="99">
        <v>102.46803993122678</v>
      </c>
      <c r="V5" s="99">
        <v>100.81051580615481</v>
      </c>
      <c r="W5" s="99">
        <v>91.490473784171854</v>
      </c>
      <c r="DA5" s="63" t="s">
        <v>2917</v>
      </c>
    </row>
    <row r="6" spans="1:105" ht="12" customHeight="1" x14ac:dyDescent="0.25">
      <c r="A6" s="97" t="s">
        <v>53</v>
      </c>
      <c r="B6" s="99">
        <v>0.91679426611791837</v>
      </c>
      <c r="C6" s="99">
        <v>0.51379588025096534</v>
      </c>
      <c r="D6" s="99">
        <v>0.76142929729476039</v>
      </c>
      <c r="E6" s="99">
        <v>0.96049990141076291</v>
      </c>
      <c r="F6" s="99">
        <v>0.73739479865805602</v>
      </c>
      <c r="G6" s="99">
        <v>1.070134727213456</v>
      </c>
      <c r="H6" s="99">
        <v>0.89784076879900776</v>
      </c>
      <c r="I6" s="99">
        <v>0.54892955645651309</v>
      </c>
      <c r="J6" s="99">
        <v>0.63177382540240445</v>
      </c>
      <c r="K6" s="99">
        <v>0.53566251935633236</v>
      </c>
      <c r="L6" s="99">
        <v>1.0687776534481124</v>
      </c>
      <c r="M6" s="99">
        <v>0.78764070567914035</v>
      </c>
      <c r="N6" s="99">
        <v>0.67355100439829219</v>
      </c>
      <c r="O6" s="99">
        <v>0.96629548849519165</v>
      </c>
      <c r="P6" s="99">
        <v>0.69538512380183515</v>
      </c>
      <c r="Q6" s="99">
        <v>0.6812044874845361</v>
      </c>
      <c r="R6" s="99">
        <v>0.71578333059148302</v>
      </c>
      <c r="S6" s="99">
        <v>0.87280956829843026</v>
      </c>
      <c r="T6" s="99">
        <v>0.6640328617057436</v>
      </c>
      <c r="U6" s="99">
        <v>0.78779350285870353</v>
      </c>
      <c r="V6" s="99">
        <v>0.77465015205026877</v>
      </c>
      <c r="W6" s="99">
        <v>0.70159532781688294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1.4215313474708779</v>
      </c>
      <c r="C7" s="123">
        <f t="shared" si="6"/>
        <v>1.4350750367382876</v>
      </c>
      <c r="D7" s="123">
        <f t="shared" si="6"/>
        <v>1.4664683571978627</v>
      </c>
      <c r="E7" s="123">
        <f t="shared" si="6"/>
        <v>3.4296551901830856</v>
      </c>
      <c r="F7" s="123">
        <f t="shared" si="6"/>
        <v>1.6679942000098062</v>
      </c>
      <c r="G7" s="123">
        <f t="shared" si="6"/>
        <v>2.3128910430106542</v>
      </c>
      <c r="H7" s="123">
        <f t="shared" si="6"/>
        <v>3.9442590450489781</v>
      </c>
      <c r="I7" s="123">
        <f t="shared" si="6"/>
        <v>4.8508501071473047</v>
      </c>
      <c r="J7" s="123">
        <f t="shared" si="6"/>
        <v>4.7600155321265429</v>
      </c>
      <c r="K7" s="123">
        <f t="shared" si="6"/>
        <v>4.4985172395944977</v>
      </c>
      <c r="L7" s="123">
        <f t="shared" si="6"/>
        <v>5.3048847869376194</v>
      </c>
      <c r="M7" s="123">
        <f t="shared" si="6"/>
        <v>7.9401360525080182</v>
      </c>
      <c r="N7" s="123">
        <f t="shared" si="6"/>
        <v>9.012590619983623</v>
      </c>
      <c r="O7" s="123">
        <f t="shared" si="6"/>
        <v>7.592029315418336</v>
      </c>
      <c r="P7" s="123">
        <f t="shared" si="6"/>
        <v>7.0346096076961713</v>
      </c>
      <c r="Q7" s="123">
        <f t="shared" si="6"/>
        <v>12.256195113915602</v>
      </c>
      <c r="R7" s="123">
        <f t="shared" si="6"/>
        <v>11.052534713694246</v>
      </c>
      <c r="S7" s="123">
        <f t="shared" si="6"/>
        <v>13.004646497260527</v>
      </c>
      <c r="T7" s="123">
        <f t="shared" si="6"/>
        <v>13.527660688902523</v>
      </c>
      <c r="U7" s="123">
        <f t="shared" si="6"/>
        <v>11.520880584565353</v>
      </c>
      <c r="V7" s="123">
        <f t="shared" si="6"/>
        <v>10.429150221256991</v>
      </c>
      <c r="W7" s="123">
        <f t="shared" si="6"/>
        <v>10.373273704973057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1.4215313474708779</v>
      </c>
      <c r="C8" s="99">
        <f>RES_hhdet_tesh!C8/RES_summary!C$19</f>
        <v>1.4350750367382876</v>
      </c>
      <c r="D8" s="99">
        <f>RES_hhdet_tesh!D8/RES_summary!D$19</f>
        <v>1.4664683571978627</v>
      </c>
      <c r="E8" s="99">
        <f>RES_hhdet_tesh!E8/RES_summary!E$19</f>
        <v>3.4296551901830856</v>
      </c>
      <c r="F8" s="99">
        <f>RES_hhdet_tesh!F8/RES_summary!F$19</f>
        <v>1.6679942000098062</v>
      </c>
      <c r="G8" s="99">
        <f>RES_hhdet_tesh!G8/RES_summary!G$19</f>
        <v>2.3128910430106542</v>
      </c>
      <c r="H8" s="99">
        <f>RES_hhdet_tesh!H8/RES_summary!H$19</f>
        <v>3.9442590450489781</v>
      </c>
      <c r="I8" s="99">
        <f>RES_hhdet_tesh!I8/RES_summary!I$19</f>
        <v>4.8508501071473047</v>
      </c>
      <c r="J8" s="99">
        <f>RES_hhdet_tesh!J8/RES_summary!J$19</f>
        <v>4.7600155321265429</v>
      </c>
      <c r="K8" s="99">
        <f>RES_hhdet_tesh!K8/RES_summary!K$19</f>
        <v>4.4985172395944977</v>
      </c>
      <c r="L8" s="99">
        <f>RES_hhdet_tesh!L8/RES_summary!L$19</f>
        <v>5.3048847869376194</v>
      </c>
      <c r="M8" s="99">
        <f>RES_hhdet_tesh!M8/RES_summary!M$19</f>
        <v>7.9401360525080182</v>
      </c>
      <c r="N8" s="99">
        <f>RES_hhdet_tesh!N8/RES_summary!N$19</f>
        <v>9.012590619983623</v>
      </c>
      <c r="O8" s="99">
        <f>RES_hhdet_tesh!O8/RES_summary!O$19</f>
        <v>7.592029315418336</v>
      </c>
      <c r="P8" s="99">
        <f>RES_hhdet_tesh!P8/RES_summary!P$19</f>
        <v>7.0346096076961713</v>
      </c>
      <c r="Q8" s="99">
        <f>RES_hhdet_tesh!Q8/RES_summary!Q$19</f>
        <v>12.256195113915602</v>
      </c>
      <c r="R8" s="99">
        <f>RES_hhdet_tesh!R8/RES_summary!R$19</f>
        <v>11.052534713694246</v>
      </c>
      <c r="S8" s="99">
        <f>RES_hhdet_tesh!S8/RES_summary!S$19</f>
        <v>13.004646497260527</v>
      </c>
      <c r="T8" s="99">
        <f>RES_hhdet_tesh!T8/RES_summary!T$19</f>
        <v>13.527660688902523</v>
      </c>
      <c r="U8" s="99">
        <f>RES_hhdet_tesh!U8/RES_summary!U$19</f>
        <v>11.520880584565353</v>
      </c>
      <c r="V8" s="99">
        <f>RES_hhdet_tesh!V8/RES_summary!V$19</f>
        <v>10.429150221256991</v>
      </c>
      <c r="W8" s="99">
        <f>RES_hhdet_tesh!W8/RES_summary!W$19</f>
        <v>10.373273704973057</v>
      </c>
      <c r="DA8" s="63" t="s">
        <v>2920</v>
      </c>
    </row>
    <row r="9" spans="1:105" ht="12" customHeight="1" x14ac:dyDescent="0.25">
      <c r="A9" s="121" t="s">
        <v>55</v>
      </c>
      <c r="B9" s="123">
        <v>12.130233355166668</v>
      </c>
      <c r="C9" s="123">
        <v>10.184661840675279</v>
      </c>
      <c r="D9" s="123">
        <v>11.873512487402706</v>
      </c>
      <c r="E9" s="123">
        <v>11.615469019428254</v>
      </c>
      <c r="F9" s="123">
        <v>11.894534688890991</v>
      </c>
      <c r="G9" s="123">
        <v>13.580185427390724</v>
      </c>
      <c r="H9" s="123">
        <v>13.750474392065486</v>
      </c>
      <c r="I9" s="123">
        <v>11.816175701632565</v>
      </c>
      <c r="J9" s="123">
        <v>12.391839543641071</v>
      </c>
      <c r="K9" s="123">
        <v>11.270232741642628</v>
      </c>
      <c r="L9" s="123">
        <v>13.73975476945348</v>
      </c>
      <c r="M9" s="123">
        <v>13.097713476106772</v>
      </c>
      <c r="N9" s="123">
        <v>13.475036860434479</v>
      </c>
      <c r="O9" s="123">
        <v>13.661259834432506</v>
      </c>
      <c r="P9" s="123">
        <v>13.07530493998869</v>
      </c>
      <c r="Q9" s="123">
        <v>12.119697390952442</v>
      </c>
      <c r="R9" s="123">
        <v>11.59560360910336</v>
      </c>
      <c r="S9" s="123">
        <v>13.397827228544456</v>
      </c>
      <c r="T9" s="123">
        <v>13.58497329091418</v>
      </c>
      <c r="U9" s="123">
        <v>12.814800768347423</v>
      </c>
      <c r="V9" s="123">
        <v>13.423160582896982</v>
      </c>
      <c r="W9" s="123">
        <v>14.063319911616157</v>
      </c>
      <c r="DA9" s="130" t="s">
        <v>2921</v>
      </c>
    </row>
    <row r="10" spans="1:105" ht="12" customHeight="1" x14ac:dyDescent="0.25">
      <c r="A10" s="97" t="s">
        <v>143</v>
      </c>
      <c r="B10" s="99">
        <v>13.671268570294</v>
      </c>
      <c r="C10" s="99">
        <v>7.1338985838399003</v>
      </c>
      <c r="D10" s="99">
        <v>10.755638161151907</v>
      </c>
      <c r="E10" s="99">
        <v>13.996685060011918</v>
      </c>
      <c r="F10" s="99">
        <v>10.379379250109224</v>
      </c>
      <c r="G10" s="99">
        <v>15.738537216883934</v>
      </c>
      <c r="H10" s="99">
        <v>14.504722070645276</v>
      </c>
      <c r="I10" s="99">
        <v>8.7787372719117087</v>
      </c>
      <c r="J10" s="99">
        <v>9.4413840676220033</v>
      </c>
      <c r="K10" s="99">
        <v>7.6590046306245458</v>
      </c>
      <c r="L10" s="99">
        <v>14.695822644314019</v>
      </c>
      <c r="M10" s="99">
        <v>13.76552836018422</v>
      </c>
      <c r="N10" s="99">
        <v>14.732085947159982</v>
      </c>
      <c r="O10" s="99">
        <v>15.766186306620019</v>
      </c>
      <c r="P10" s="99">
        <v>14.3476089908673</v>
      </c>
      <c r="Q10" s="99">
        <v>11.614122244332199</v>
      </c>
      <c r="R10" s="99">
        <v>9.5190550944550711</v>
      </c>
      <c r="S10" s="99">
        <v>14.31284154487448</v>
      </c>
      <c r="T10" s="99">
        <v>14.653457787794389</v>
      </c>
      <c r="U10" s="99">
        <v>11.668133461837606</v>
      </c>
      <c r="V10" s="99">
        <v>13.737369181620025</v>
      </c>
      <c r="W10" s="99">
        <v>13.328144207324867</v>
      </c>
      <c r="DA10" s="63" t="s">
        <v>2922</v>
      </c>
    </row>
    <row r="11" spans="1:105" ht="12" customHeight="1" x14ac:dyDescent="0.25">
      <c r="A11" s="97" t="s">
        <v>124</v>
      </c>
      <c r="B11" s="99">
        <v>11.059642562179466</v>
      </c>
      <c r="C11" s="99">
        <v>11.584160341573902</v>
      </c>
      <c r="D11" s="99">
        <v>11.323456771635341</v>
      </c>
      <c r="E11" s="99">
        <v>12.205040678448787</v>
      </c>
      <c r="F11" s="99">
        <v>12.350763688994745</v>
      </c>
      <c r="G11" s="99">
        <v>12.59063402302924</v>
      </c>
      <c r="H11" s="99">
        <v>13.017258774841377</v>
      </c>
      <c r="I11" s="99">
        <v>12.729120304727731</v>
      </c>
      <c r="J11" s="99">
        <v>14.185678438930038</v>
      </c>
      <c r="K11" s="99">
        <v>15.225451005374657</v>
      </c>
      <c r="L11" s="99">
        <v>14.186797927974419</v>
      </c>
      <c r="M11" s="99">
        <v>12.70146751748848</v>
      </c>
      <c r="N11" s="99">
        <v>12.410963429109321</v>
      </c>
      <c r="O11" s="99">
        <v>12.606896684280475</v>
      </c>
      <c r="P11" s="99">
        <v>11.835748126938512</v>
      </c>
      <c r="Q11" s="99">
        <v>12.158147209314899</v>
      </c>
      <c r="R11" s="99">
        <v>13.026281600783724</v>
      </c>
      <c r="S11" s="99">
        <v>13.051453884618816</v>
      </c>
      <c r="T11" s="99">
        <v>12.693268070573835</v>
      </c>
      <c r="U11" s="99">
        <v>13.564911542267829</v>
      </c>
      <c r="V11" s="99">
        <v>13.337704023270689</v>
      </c>
      <c r="W11" s="99">
        <v>14.089068726870853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11.603686434173087</v>
      </c>
      <c r="C15" s="102">
        <v>11.246769362506299</v>
      </c>
      <c r="D15" s="102">
        <v>12.307046596901644</v>
      </c>
      <c r="E15" s="102">
        <v>10.748534350660695</v>
      </c>
      <c r="F15" s="102">
        <v>12.41975379242254</v>
      </c>
      <c r="G15" s="102">
        <v>12.905744106262688</v>
      </c>
      <c r="H15" s="102">
        <v>13.516401289051796</v>
      </c>
      <c r="I15" s="102">
        <v>13.083594267550582</v>
      </c>
      <c r="J15" s="102">
        <v>13.690770774921877</v>
      </c>
      <c r="K15" s="102">
        <v>13.005111509451808</v>
      </c>
      <c r="L15" s="102">
        <v>13.197005336771154</v>
      </c>
      <c r="M15" s="102">
        <v>12.73022207395347</v>
      </c>
      <c r="N15" s="102">
        <v>12.750000713438617</v>
      </c>
      <c r="O15" s="102">
        <v>12.367439966120077</v>
      </c>
      <c r="P15" s="102">
        <v>12.278111681452401</v>
      </c>
      <c r="Q15" s="102">
        <v>12.444485215161253</v>
      </c>
      <c r="R15" s="102">
        <v>12.698815481496698</v>
      </c>
      <c r="S15" s="102">
        <v>12.932856076831575</v>
      </c>
      <c r="T15" s="102">
        <v>13.042433327324474</v>
      </c>
      <c r="U15" s="102">
        <v>13.329095913873784</v>
      </c>
      <c r="V15" s="102">
        <v>13.287764798358818</v>
      </c>
      <c r="W15" s="102">
        <v>14.47046526945325</v>
      </c>
      <c r="DA15" s="131" t="s">
        <v>2927</v>
      </c>
    </row>
    <row r="16" spans="1:105" ht="12" customHeight="1" x14ac:dyDescent="0.25">
      <c r="A16" s="107" t="s">
        <v>121</v>
      </c>
      <c r="B16" s="105">
        <v>11.603686434173088</v>
      </c>
      <c r="C16" s="105">
        <v>11.247357093606501</v>
      </c>
      <c r="D16" s="105">
        <v>12.307724625465774</v>
      </c>
      <c r="E16" s="105">
        <v>10.748596639883521</v>
      </c>
      <c r="F16" s="105">
        <v>12.419888213145784</v>
      </c>
      <c r="G16" s="105">
        <v>12.905630143796712</v>
      </c>
      <c r="H16" s="105">
        <v>13.515626736655532</v>
      </c>
      <c r="I16" s="105">
        <v>13.087672946858211</v>
      </c>
      <c r="J16" s="105">
        <v>13.697499881264999</v>
      </c>
      <c r="K16" s="105">
        <v>13.013299884581263</v>
      </c>
      <c r="L16" s="105">
        <v>13.194330860252748</v>
      </c>
      <c r="M16" s="105">
        <v>12.724293738936096</v>
      </c>
      <c r="N16" s="105">
        <v>12.748843498402566</v>
      </c>
      <c r="O16" s="105">
        <v>12.372989838867296</v>
      </c>
      <c r="P16" s="105">
        <v>12.293214927000568</v>
      </c>
      <c r="Q16" s="105">
        <v>12.465632400115926</v>
      </c>
      <c r="R16" s="105">
        <v>12.721512354123197</v>
      </c>
      <c r="S16" s="105">
        <v>12.947000260977571</v>
      </c>
      <c r="T16" s="105">
        <v>13.053884466631063</v>
      </c>
      <c r="U16" s="105">
        <v>13.338135007070338</v>
      </c>
      <c r="V16" s="105">
        <v>13.280226420687162</v>
      </c>
      <c r="W16" s="105">
        <v>14.462445875777647</v>
      </c>
      <c r="DA16" s="132" t="s">
        <v>2928</v>
      </c>
    </row>
    <row r="17" spans="1:105" ht="12" customHeight="1" x14ac:dyDescent="0.25">
      <c r="A17" s="108" t="s">
        <v>53</v>
      </c>
      <c r="B17" s="99">
        <v>3.5091822142620375</v>
      </c>
      <c r="C17" s="99">
        <v>3.2204541760329506</v>
      </c>
      <c r="D17" s="99">
        <v>3.7292064974879091</v>
      </c>
      <c r="E17" s="99">
        <v>2.7745600622133901</v>
      </c>
      <c r="F17" s="99">
        <v>3.6159655101661268</v>
      </c>
      <c r="G17" s="99">
        <v>3.7433215241490458</v>
      </c>
      <c r="H17" s="99">
        <v>3.9424931351166443</v>
      </c>
      <c r="I17" s="99">
        <v>3.7494371342165489</v>
      </c>
      <c r="J17" s="99">
        <v>3.9818339093114972</v>
      </c>
      <c r="K17" s="99">
        <v>3.5530080537876052</v>
      </c>
      <c r="L17" s="99">
        <v>3.6347617361451623</v>
      </c>
      <c r="M17" s="99">
        <v>3.6699515447408948</v>
      </c>
      <c r="N17" s="99">
        <v>3.6512924998013458</v>
      </c>
      <c r="O17" s="99">
        <v>3.4100261827593989</v>
      </c>
      <c r="P17" s="99">
        <v>3.5260974541702774</v>
      </c>
      <c r="Q17" s="99">
        <v>3.8720253080667568</v>
      </c>
      <c r="R17" s="99">
        <v>3.8087886675033431</v>
      </c>
      <c r="S17" s="99">
        <v>3.7597836254071204</v>
      </c>
      <c r="T17" s="99">
        <v>3.8596049406750152</v>
      </c>
      <c r="U17" s="99">
        <v>3.9906868162665763</v>
      </c>
      <c r="V17" s="99">
        <v>3.476950702703832</v>
      </c>
      <c r="W17" s="99">
        <v>4.2790487181122874</v>
      </c>
      <c r="DA17" s="63" t="s">
        <v>2929</v>
      </c>
    </row>
    <row r="18" spans="1:105" ht="12" customHeight="1" x14ac:dyDescent="0.25">
      <c r="A18" s="108" t="s">
        <v>52</v>
      </c>
      <c r="B18" s="99">
        <v>8.0945042199110517</v>
      </c>
      <c r="C18" s="99">
        <v>8.0269029175735493</v>
      </c>
      <c r="D18" s="99">
        <v>8.5785181279778655</v>
      </c>
      <c r="E18" s="99">
        <v>7.9740365776701312</v>
      </c>
      <c r="F18" s="99">
        <v>8.803922702979655</v>
      </c>
      <c r="G18" s="99">
        <v>9.162308619647666</v>
      </c>
      <c r="H18" s="99">
        <v>9.5731336015388866</v>
      </c>
      <c r="I18" s="99">
        <v>9.3382358126416598</v>
      </c>
      <c r="J18" s="99">
        <v>9.7156659719535057</v>
      </c>
      <c r="K18" s="99">
        <v>9.4602918307936559</v>
      </c>
      <c r="L18" s="99">
        <v>9.559569124107588</v>
      </c>
      <c r="M18" s="99">
        <v>9.054342194195204</v>
      </c>
      <c r="N18" s="99">
        <v>9.0975509986012231</v>
      </c>
      <c r="O18" s="99">
        <v>8.9629636561079007</v>
      </c>
      <c r="P18" s="99">
        <v>8.767117472830293</v>
      </c>
      <c r="Q18" s="99">
        <v>8.5936070920491687</v>
      </c>
      <c r="R18" s="99">
        <v>8.9127236866198523</v>
      </c>
      <c r="S18" s="99">
        <v>9.1872166355704525</v>
      </c>
      <c r="T18" s="99">
        <v>9.1942795259560484</v>
      </c>
      <c r="U18" s="99">
        <v>9.3474481908037621</v>
      </c>
      <c r="V18" s="99">
        <v>9.8032757179833325</v>
      </c>
      <c r="W18" s="99">
        <v>10.183397157665359</v>
      </c>
      <c r="DA18" s="63" t="s">
        <v>2930</v>
      </c>
    </row>
    <row r="19" spans="1:105" ht="12" customHeight="1" x14ac:dyDescent="0.25">
      <c r="A19" s="121" t="s">
        <v>54</v>
      </c>
      <c r="B19" s="123">
        <v>11.404127281682873</v>
      </c>
      <c r="C19" s="123">
        <v>10.823462647228588</v>
      </c>
      <c r="D19" s="123">
        <v>12.017965186704298</v>
      </c>
      <c r="E19" s="123">
        <v>10.569432933153291</v>
      </c>
      <c r="F19" s="123">
        <v>11.746763264187706</v>
      </c>
      <c r="G19" s="123">
        <v>12.121076286062298</v>
      </c>
      <c r="H19" s="123">
        <v>12.539655522783939</v>
      </c>
      <c r="I19" s="123">
        <v>11.793342718699767</v>
      </c>
      <c r="J19" s="123">
        <v>12.648610676811412</v>
      </c>
      <c r="K19" s="123">
        <v>11.949632734613786</v>
      </c>
      <c r="L19" s="123">
        <v>11.554156189088328</v>
      </c>
      <c r="M19" s="123">
        <v>10.800724986115286</v>
      </c>
      <c r="N19" s="123">
        <v>10.389780951318466</v>
      </c>
      <c r="O19" s="123">
        <v>9.9301325633042428</v>
      </c>
      <c r="P19" s="123">
        <v>9.3979392767510888</v>
      </c>
      <c r="Q19" s="123">
        <v>9.441366150875778</v>
      </c>
      <c r="R19" s="123">
        <v>9.6207674890739323</v>
      </c>
      <c r="S19" s="123">
        <v>9.4775924995174829</v>
      </c>
      <c r="T19" s="123">
        <v>9.1597755813798418</v>
      </c>
      <c r="U19" s="123">
        <v>9.2535246664946342</v>
      </c>
      <c r="V19" s="123">
        <v>8.9793629963933839</v>
      </c>
      <c r="W19" s="123">
        <v>9.5716181291486304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10.28022469957784</v>
      </c>
      <c r="C21" s="99">
        <v>12.118521898460294</v>
      </c>
      <c r="D21" s="99">
        <v>10.595425802388808</v>
      </c>
      <c r="E21" s="99">
        <v>12.517037675322625</v>
      </c>
      <c r="F21" s="99">
        <v>11.696166413044939</v>
      </c>
      <c r="G21" s="99">
        <v>11.834292702439662</v>
      </c>
      <c r="H21" s="99">
        <v>11.618473360977816</v>
      </c>
      <c r="I21" s="99">
        <v>12.106172756962723</v>
      </c>
      <c r="J21" s="99">
        <v>11.839539243956921</v>
      </c>
      <c r="K21" s="99">
        <v>13.577888653234467</v>
      </c>
      <c r="L21" s="99">
        <v>12.200477053856281</v>
      </c>
      <c r="M21" s="99">
        <v>10.809452115581951</v>
      </c>
      <c r="N21" s="99">
        <v>10.229602072998532</v>
      </c>
      <c r="O21" s="99">
        <v>10.081547223058395</v>
      </c>
      <c r="P21" s="99">
        <v>9.2348455662401854</v>
      </c>
      <c r="Q21" s="99">
        <v>9.3078026777292777</v>
      </c>
      <c r="R21" s="99">
        <v>9.768576162313785</v>
      </c>
      <c r="S21" s="99">
        <v>9.5349541551656198</v>
      </c>
      <c r="T21" s="99">
        <v>8.9822651465165713</v>
      </c>
      <c r="U21" s="99">
        <v>9.3598568412017649</v>
      </c>
      <c r="V21" s="99">
        <v>9.0329374525465909</v>
      </c>
      <c r="W21" s="99">
        <v>9.3617352978998003</v>
      </c>
      <c r="DA21" s="63" t="s">
        <v>2933</v>
      </c>
    </row>
    <row r="22" spans="1:105" ht="12" customHeight="1" x14ac:dyDescent="0.25">
      <c r="A22" s="109" t="s">
        <v>120</v>
      </c>
      <c r="B22" s="110">
        <v>11.848079727433367</v>
      </c>
      <c r="C22" s="110">
        <v>10.264746311909173</v>
      </c>
      <c r="D22" s="110">
        <v>12.691613778092956</v>
      </c>
      <c r="E22" s="110">
        <v>9.5151750605754639</v>
      </c>
      <c r="F22" s="110">
        <v>11.775841914269755</v>
      </c>
      <c r="G22" s="110">
        <v>12.292928982135901</v>
      </c>
      <c r="H22" s="110">
        <v>13.136581563634307</v>
      </c>
      <c r="I22" s="110">
        <v>11.583561261920293</v>
      </c>
      <c r="J22" s="110">
        <v>13.187672848977265</v>
      </c>
      <c r="K22" s="110">
        <v>10.831746699693918</v>
      </c>
      <c r="L22" s="110">
        <v>11.084395524551766</v>
      </c>
      <c r="M22" s="110">
        <v>10.794418490994712</v>
      </c>
      <c r="N22" s="110">
        <v>10.493965246336572</v>
      </c>
      <c r="O22" s="110">
        <v>9.8380197374324894</v>
      </c>
      <c r="P22" s="110">
        <v>9.4963992671497</v>
      </c>
      <c r="Q22" s="110">
        <v>9.520944806603902</v>
      </c>
      <c r="R22" s="110">
        <v>9.5342926659741334</v>
      </c>
      <c r="S22" s="110">
        <v>9.4456891067693665</v>
      </c>
      <c r="T22" s="110">
        <v>9.2518770457882535</v>
      </c>
      <c r="U22" s="110">
        <v>9.199820188383061</v>
      </c>
      <c r="V22" s="110">
        <v>8.9522835440104895</v>
      </c>
      <c r="W22" s="110">
        <v>9.6777963882935492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114.22876252099019</v>
      </c>
      <c r="C24" s="118">
        <f t="shared" si="7"/>
        <v>70.456723783985055</v>
      </c>
      <c r="D24" s="118">
        <f t="shared" si="7"/>
        <v>134.86795297957434</v>
      </c>
      <c r="E24" s="118">
        <f t="shared" si="7"/>
        <v>46.396837715210708</v>
      </c>
      <c r="F24" s="118">
        <f t="shared" si="7"/>
        <v>120.81198223463264</v>
      </c>
      <c r="G24" s="118">
        <f t="shared" si="7"/>
        <v>118.8642711614972</v>
      </c>
      <c r="H24" s="118">
        <f t="shared" si="7"/>
        <v>140.41306973903238</v>
      </c>
      <c r="I24" s="118">
        <f t="shared" si="7"/>
        <v>65.245961891904756</v>
      </c>
      <c r="J24" s="118">
        <f t="shared" si="7"/>
        <v>189.87389679298931</v>
      </c>
      <c r="K24" s="118">
        <f t="shared" si="7"/>
        <v>118.08151303418239</v>
      </c>
      <c r="L24" s="118">
        <f t="shared" si="7"/>
        <v>130.66912306911752</v>
      </c>
      <c r="M24" s="118">
        <f t="shared" si="7"/>
        <v>133.50749035850541</v>
      </c>
      <c r="N24" s="118">
        <f t="shared" si="7"/>
        <v>140.23264581380431</v>
      </c>
      <c r="O24" s="118">
        <f t="shared" si="7"/>
        <v>134.98771950641537</v>
      </c>
      <c r="P24" s="118">
        <f t="shared" si="7"/>
        <v>109.00411935092083</v>
      </c>
      <c r="Q24" s="118">
        <f t="shared" si="7"/>
        <v>142.54398514972064</v>
      </c>
      <c r="R24" s="118">
        <f t="shared" ref="R24:V24" si="8">R25+R28+R30+R39</f>
        <v>137.2623355337426</v>
      </c>
      <c r="S24" s="118">
        <f t="shared" si="8"/>
        <v>131.90489769967132</v>
      </c>
      <c r="T24" s="118">
        <f t="shared" si="8"/>
        <v>123.39945016687763</v>
      </c>
      <c r="U24" s="118">
        <f t="shared" si="8"/>
        <v>130.17763694419079</v>
      </c>
      <c r="V24" s="118">
        <f t="shared" si="8"/>
        <v>130.81285258086805</v>
      </c>
      <c r="W24" s="118">
        <f t="shared" ref="W24" si="9">W25+W28+W30+W39</f>
        <v>143.93036189944075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89.823316475373829</v>
      </c>
      <c r="C25" s="123">
        <f t="shared" si="10"/>
        <v>46.696819421842633</v>
      </c>
      <c r="D25" s="123">
        <f t="shared" si="10"/>
        <v>108.6302458597246</v>
      </c>
      <c r="E25" s="123">
        <f t="shared" si="10"/>
        <v>20.788474943445554</v>
      </c>
      <c r="F25" s="123">
        <f t="shared" si="10"/>
        <v>95.075456960191886</v>
      </c>
      <c r="G25" s="123">
        <f t="shared" si="10"/>
        <v>92.281639855070409</v>
      </c>
      <c r="H25" s="123">
        <f t="shared" si="10"/>
        <v>111.85886649625728</v>
      </c>
      <c r="I25" s="123">
        <f t="shared" si="10"/>
        <v>36.669181740909984</v>
      </c>
      <c r="J25" s="123">
        <f t="shared" si="10"/>
        <v>159.55976375965051</v>
      </c>
      <c r="K25" s="123">
        <f t="shared" si="10"/>
        <v>87.928598746813805</v>
      </c>
      <c r="L25" s="123">
        <f t="shared" si="10"/>
        <v>97.811599926266737</v>
      </c>
      <c r="M25" s="123">
        <f t="shared" si="10"/>
        <v>97.410212856409842</v>
      </c>
      <c r="N25" s="123">
        <f t="shared" si="10"/>
        <v>103.4571974414325</v>
      </c>
      <c r="O25" s="123">
        <f t="shared" si="10"/>
        <v>101.61106497840539</v>
      </c>
      <c r="P25" s="123">
        <f t="shared" si="10"/>
        <v>78.595164459914713</v>
      </c>
      <c r="Q25" s="123">
        <f t="shared" si="10"/>
        <v>108.87275087265259</v>
      </c>
      <c r="R25" s="123">
        <f t="shared" ref="R25:V25" si="11">SUM(R26:R27)</f>
        <v>105.08070145105316</v>
      </c>
      <c r="S25" s="123">
        <f t="shared" si="11"/>
        <v>98.315535063237107</v>
      </c>
      <c r="T25" s="123">
        <f t="shared" si="11"/>
        <v>90.114357986009139</v>
      </c>
      <c r="U25" s="123">
        <f t="shared" si="11"/>
        <v>96.972188381761455</v>
      </c>
      <c r="V25" s="123">
        <f t="shared" si="11"/>
        <v>97.580894469868269</v>
      </c>
      <c r="W25" s="123">
        <f t="shared" ref="W25" si="12">SUM(W26:W27)</f>
        <v>107.70350339977762</v>
      </c>
      <c r="DA25" s="130" t="s">
        <v>2936</v>
      </c>
    </row>
    <row r="26" spans="1:105" ht="12" customHeight="1" x14ac:dyDescent="0.25">
      <c r="A26" s="97" t="s">
        <v>74</v>
      </c>
      <c r="B26" s="99">
        <v>87.691903369899109</v>
      </c>
      <c r="C26" s="99">
        <v>45.597327567148355</v>
      </c>
      <c r="D26" s="99">
        <v>106.06961987373283</v>
      </c>
      <c r="E26" s="99">
        <v>20.32652822179093</v>
      </c>
      <c r="F26" s="99">
        <v>92.873191029146255</v>
      </c>
      <c r="G26" s="99">
        <v>90.190447332262991</v>
      </c>
      <c r="H26" s="99">
        <v>109.41768523255175</v>
      </c>
      <c r="I26" s="99">
        <v>35.896696281066539</v>
      </c>
      <c r="J26" s="99">
        <v>156.23824534871227</v>
      </c>
      <c r="K26" s="99">
        <v>86.117371876242416</v>
      </c>
      <c r="L26" s="99">
        <v>95.871610506048114</v>
      </c>
      <c r="M26" s="99">
        <v>95.500156419155687</v>
      </c>
      <c r="N26" s="99">
        <v>101.45770300399546</v>
      </c>
      <c r="O26" s="99">
        <v>99.671826900853546</v>
      </c>
      <c r="P26" s="99">
        <v>77.103870867320069</v>
      </c>
      <c r="Q26" s="99">
        <v>106.81032596962842</v>
      </c>
      <c r="R26" s="99">
        <v>103.07579707383606</v>
      </c>
      <c r="S26" s="99">
        <v>96.464068805273072</v>
      </c>
      <c r="T26" s="99">
        <v>88.422698255131593</v>
      </c>
      <c r="U26" s="99">
        <v>95.143485984692688</v>
      </c>
      <c r="V26" s="99">
        <v>95.741644884294928</v>
      </c>
      <c r="W26" s="99">
        <v>105.67753121145761</v>
      </c>
      <c r="DA26" s="63" t="s">
        <v>2937</v>
      </c>
    </row>
    <row r="27" spans="1:105" ht="12" customHeight="1" x14ac:dyDescent="0.25">
      <c r="A27" s="97" t="s">
        <v>53</v>
      </c>
      <c r="B27" s="99">
        <v>2.131413105474727</v>
      </c>
      <c r="C27" s="99">
        <v>1.0994918546942796</v>
      </c>
      <c r="D27" s="99">
        <v>2.5606259859917562</v>
      </c>
      <c r="E27" s="99">
        <v>0.4619467216546228</v>
      </c>
      <c r="F27" s="99">
        <v>2.2022659310456296</v>
      </c>
      <c r="G27" s="99">
        <v>2.091192522807416</v>
      </c>
      <c r="H27" s="99">
        <v>2.4411812637055275</v>
      </c>
      <c r="I27" s="99">
        <v>0.77248545984344608</v>
      </c>
      <c r="J27" s="99">
        <v>3.3215184109382263</v>
      </c>
      <c r="K27" s="99">
        <v>1.8112268705713905</v>
      </c>
      <c r="L27" s="99">
        <v>1.9399894202186296</v>
      </c>
      <c r="M27" s="99">
        <v>1.9100564372541526</v>
      </c>
      <c r="N27" s="99">
        <v>1.9994944374370336</v>
      </c>
      <c r="O27" s="99">
        <v>1.9392380775518439</v>
      </c>
      <c r="P27" s="99">
        <v>1.4912935925946462</v>
      </c>
      <c r="Q27" s="99">
        <v>2.0624249030241675</v>
      </c>
      <c r="R27" s="99">
        <v>2.0049043772170987</v>
      </c>
      <c r="S27" s="99">
        <v>1.8514662579640297</v>
      </c>
      <c r="T27" s="99">
        <v>1.6916597308775476</v>
      </c>
      <c r="U27" s="99">
        <v>1.8287023970687688</v>
      </c>
      <c r="V27" s="99">
        <v>1.8392495855733388</v>
      </c>
      <c r="W27" s="99">
        <v>2.0259721883200137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1.4192489851254604</v>
      </c>
      <c r="C28" s="123">
        <f t="shared" si="13"/>
        <v>1.7098360766044154</v>
      </c>
      <c r="D28" s="123">
        <f t="shared" si="13"/>
        <v>1.870554691172821</v>
      </c>
      <c r="E28" s="123">
        <f t="shared" si="13"/>
        <v>4.4333130419136699</v>
      </c>
      <c r="F28" s="123">
        <f t="shared" si="13"/>
        <v>1.5607702162259909</v>
      </c>
      <c r="G28" s="123">
        <f t="shared" si="13"/>
        <v>1.5350336757755285</v>
      </c>
      <c r="H28" s="123">
        <f t="shared" si="13"/>
        <v>2.4586404474465589</v>
      </c>
      <c r="I28" s="123">
        <f t="shared" si="13"/>
        <v>3.7233977025863112</v>
      </c>
      <c r="J28" s="123">
        <f t="shared" si="13"/>
        <v>3.9798678048244041</v>
      </c>
      <c r="K28" s="123">
        <f t="shared" si="13"/>
        <v>5.0542172291711243</v>
      </c>
      <c r="L28" s="123">
        <f t="shared" si="13"/>
        <v>8.0489254510968653</v>
      </c>
      <c r="M28" s="123">
        <f t="shared" si="13"/>
        <v>12.564121886721868</v>
      </c>
      <c r="N28" s="123">
        <f t="shared" si="13"/>
        <v>13.654581360867025</v>
      </c>
      <c r="O28" s="123">
        <f t="shared" si="13"/>
        <v>11.06255405967763</v>
      </c>
      <c r="P28" s="123">
        <f t="shared" si="13"/>
        <v>8.749023646702204</v>
      </c>
      <c r="Q28" s="123">
        <f t="shared" si="13"/>
        <v>11.80709001391943</v>
      </c>
      <c r="R28" s="123">
        <f t="shared" si="13"/>
        <v>9.864993511114994</v>
      </c>
      <c r="S28" s="123">
        <f t="shared" si="13"/>
        <v>11.167787968402562</v>
      </c>
      <c r="T28" s="123">
        <f t="shared" si="13"/>
        <v>11.081298337272017</v>
      </c>
      <c r="U28" s="123">
        <f t="shared" si="13"/>
        <v>10.604582350378367</v>
      </c>
      <c r="V28" s="123">
        <f t="shared" si="13"/>
        <v>10.994524803457878</v>
      </c>
      <c r="W28" s="123">
        <f t="shared" si="13"/>
        <v>12.287292743236366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1.4192489851254604</v>
      </c>
      <c r="C29" s="99">
        <f>RES_hhdet_tesh!C29/RES_summary!C$19</f>
        <v>1.7098360766044154</v>
      </c>
      <c r="D29" s="99">
        <f>RES_hhdet_tesh!D29/RES_summary!D$19</f>
        <v>1.870554691172821</v>
      </c>
      <c r="E29" s="99">
        <f>RES_hhdet_tesh!E29/RES_summary!E$19</f>
        <v>4.4333130419136699</v>
      </c>
      <c r="F29" s="99">
        <f>RES_hhdet_tesh!F29/RES_summary!F$19</f>
        <v>1.5607702162259909</v>
      </c>
      <c r="G29" s="99">
        <f>RES_hhdet_tesh!G29/RES_summary!G$19</f>
        <v>1.5350336757755285</v>
      </c>
      <c r="H29" s="99">
        <f>RES_hhdet_tesh!H29/RES_summary!H$19</f>
        <v>2.4586404474465589</v>
      </c>
      <c r="I29" s="99">
        <f>RES_hhdet_tesh!I29/RES_summary!I$19</f>
        <v>3.7233977025863112</v>
      </c>
      <c r="J29" s="99">
        <f>RES_hhdet_tesh!J29/RES_summary!J$19</f>
        <v>3.9798678048244041</v>
      </c>
      <c r="K29" s="99">
        <f>RES_hhdet_tesh!K29/RES_summary!K$19</f>
        <v>5.0542172291711243</v>
      </c>
      <c r="L29" s="99">
        <f>RES_hhdet_tesh!L29/RES_summary!L$19</f>
        <v>8.0489254510968653</v>
      </c>
      <c r="M29" s="99">
        <f>RES_hhdet_tesh!M29/RES_summary!M$19</f>
        <v>12.564121886721868</v>
      </c>
      <c r="N29" s="99">
        <f>RES_hhdet_tesh!N29/RES_summary!N$19</f>
        <v>13.654581360867025</v>
      </c>
      <c r="O29" s="99">
        <f>RES_hhdet_tesh!O29/RES_summary!O$19</f>
        <v>11.06255405967763</v>
      </c>
      <c r="P29" s="99">
        <f>RES_hhdet_tesh!P29/RES_summary!P$19</f>
        <v>8.749023646702204</v>
      </c>
      <c r="Q29" s="99">
        <f>RES_hhdet_tesh!Q29/RES_summary!Q$19</f>
        <v>11.80709001391943</v>
      </c>
      <c r="R29" s="99">
        <f>RES_hhdet_tesh!R29/RES_summary!R$19</f>
        <v>9.864993511114994</v>
      </c>
      <c r="S29" s="99">
        <f>RES_hhdet_tesh!S29/RES_summary!S$19</f>
        <v>11.167787968402562</v>
      </c>
      <c r="T29" s="99">
        <f>RES_hhdet_tesh!T29/RES_summary!T$19</f>
        <v>11.081298337272017</v>
      </c>
      <c r="U29" s="99">
        <f>RES_hhdet_tesh!U29/RES_summary!U$19</f>
        <v>10.604582350378367</v>
      </c>
      <c r="V29" s="99">
        <f>RES_hhdet_tesh!V29/RES_summary!V$19</f>
        <v>10.994524803457878</v>
      </c>
      <c r="W29" s="99">
        <f>RES_hhdet_tesh!W29/RES_summary!W$19</f>
        <v>12.287292743236366</v>
      </c>
      <c r="DA29" s="63" t="s">
        <v>2940</v>
      </c>
    </row>
    <row r="30" spans="1:105" ht="12" customHeight="1" x14ac:dyDescent="0.25">
      <c r="A30" s="121" t="s">
        <v>55</v>
      </c>
      <c r="B30" s="123">
        <v>11.582140142212941</v>
      </c>
      <c r="C30" s="123">
        <v>11.260282159884794</v>
      </c>
      <c r="D30" s="123">
        <v>12.269320488233998</v>
      </c>
      <c r="E30" s="123">
        <v>10.809799698056139</v>
      </c>
      <c r="F30" s="123">
        <v>12.423415136640706</v>
      </c>
      <c r="G30" s="123">
        <v>12.900129724110297</v>
      </c>
      <c r="H30" s="123">
        <v>13.497737673384474</v>
      </c>
      <c r="I30" s="123">
        <v>13.069864031440757</v>
      </c>
      <c r="J30" s="123">
        <v>13.702906995953738</v>
      </c>
      <c r="K30" s="123">
        <v>13.081358085146372</v>
      </c>
      <c r="L30" s="123">
        <v>13.229610952768125</v>
      </c>
      <c r="M30" s="123">
        <v>12.731903079918093</v>
      </c>
      <c r="N30" s="123">
        <v>12.741201546434713</v>
      </c>
      <c r="O30" s="123">
        <v>12.375603137259807</v>
      </c>
      <c r="P30" s="123">
        <v>12.26695785691912</v>
      </c>
      <c r="Q30" s="123">
        <v>12.425028998886198</v>
      </c>
      <c r="R30" s="123">
        <v>12.695416850749812</v>
      </c>
      <c r="S30" s="123">
        <v>12.943769524206822</v>
      </c>
      <c r="T30" s="123">
        <v>13.048212097936018</v>
      </c>
      <c r="U30" s="123">
        <v>13.343488587419545</v>
      </c>
      <c r="V30" s="123">
        <v>13.257083385103094</v>
      </c>
      <c r="W30" s="123">
        <v>14.368438864720847</v>
      </c>
      <c r="DA30" s="130" t="s">
        <v>2941</v>
      </c>
    </row>
    <row r="31" spans="1:105" ht="12" customHeight="1" x14ac:dyDescent="0.25">
      <c r="A31" s="97" t="s">
        <v>141</v>
      </c>
      <c r="B31" s="99">
        <v>11.059642562179464</v>
      </c>
      <c r="C31" s="99">
        <v>11.584352612986567</v>
      </c>
      <c r="D31" s="99">
        <v>11.324656142749509</v>
      </c>
      <c r="E31" s="99">
        <v>12.209831710658628</v>
      </c>
      <c r="F31" s="99">
        <v>12.357692525528298</v>
      </c>
      <c r="G31" s="99">
        <v>12.597410576929393</v>
      </c>
      <c r="H31" s="99">
        <v>13.018608801229517</v>
      </c>
      <c r="I31" s="99">
        <v>12.729023011452735</v>
      </c>
      <c r="J31" s="99">
        <v>14.175213988279795</v>
      </c>
      <c r="K31" s="99">
        <v>15.198993214895465</v>
      </c>
      <c r="L31" s="99">
        <v>14.171069501814573</v>
      </c>
      <c r="M31" s="99">
        <v>12.697864631838057</v>
      </c>
      <c r="N31" s="99">
        <v>12.410513284202942</v>
      </c>
      <c r="O31" s="99">
        <v>12.604255751967569</v>
      </c>
      <c r="P31" s="99">
        <v>11.834763559132014</v>
      </c>
      <c r="Q31" s="99">
        <v>12.147625297833917</v>
      </c>
      <c r="R31" s="99">
        <v>13.008458155781208</v>
      </c>
      <c r="S31" s="99">
        <v>13.070094095177312</v>
      </c>
      <c r="T31" s="99">
        <v>12.71800357782136</v>
      </c>
      <c r="U31" s="99">
        <v>13.597083326114504</v>
      </c>
      <c r="V31" s="99">
        <v>13.337398419328</v>
      </c>
      <c r="W31" s="99">
        <v>14.027389400587484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11.603686434173085</v>
      </c>
      <c r="C35" s="102">
        <v>11.246901844305642</v>
      </c>
      <c r="D35" s="102">
        <v>12.308174613262034</v>
      </c>
      <c r="E35" s="102">
        <v>10.75203226512761</v>
      </c>
      <c r="F35" s="102">
        <v>12.426122375478164</v>
      </c>
      <c r="G35" s="102">
        <v>12.912450584549779</v>
      </c>
      <c r="H35" s="102">
        <v>13.517993617956032</v>
      </c>
      <c r="I35" s="102">
        <v>13.084438466767084</v>
      </c>
      <c r="J35" s="102">
        <v>13.682271920647585</v>
      </c>
      <c r="K35" s="102">
        <v>12.986036679915976</v>
      </c>
      <c r="L35" s="102">
        <v>13.187389589110028</v>
      </c>
      <c r="M35" s="102">
        <v>12.733753083108404</v>
      </c>
      <c r="N35" s="102">
        <v>12.75480085526239</v>
      </c>
      <c r="O35" s="102">
        <v>12.367148608227334</v>
      </c>
      <c r="P35" s="102">
        <v>12.27956454580646</v>
      </c>
      <c r="Q35" s="102">
        <v>12.432497394466566</v>
      </c>
      <c r="R35" s="102">
        <v>12.682839594391931</v>
      </c>
      <c r="S35" s="102">
        <v>12.937877474594901</v>
      </c>
      <c r="T35" s="102">
        <v>13.057577187868274</v>
      </c>
      <c r="U35" s="102">
        <v>13.335245904029467</v>
      </c>
      <c r="V35" s="102">
        <v>13.25508133861544</v>
      </c>
      <c r="W35" s="102">
        <v>14.378764117070075</v>
      </c>
      <c r="DA35" s="131" t="s">
        <v>2946</v>
      </c>
    </row>
    <row r="36" spans="1:105" ht="12" customHeight="1" x14ac:dyDescent="0.25">
      <c r="A36" s="107" t="s">
        <v>121</v>
      </c>
      <c r="B36" s="105">
        <v>11.603686434173087</v>
      </c>
      <c r="C36" s="105">
        <v>11.247589002658101</v>
      </c>
      <c r="D36" s="105">
        <v>12.309509166386807</v>
      </c>
      <c r="E36" s="105">
        <v>10.755330754892006</v>
      </c>
      <c r="F36" s="105">
        <v>12.429083226069089</v>
      </c>
      <c r="G36" s="105">
        <v>12.913077547295257</v>
      </c>
      <c r="H36" s="105">
        <v>13.517207159284348</v>
      </c>
      <c r="I36" s="105">
        <v>13.087893732187061</v>
      </c>
      <c r="J36" s="105">
        <v>13.679945818972502</v>
      </c>
      <c r="K36" s="105">
        <v>12.978624256521552</v>
      </c>
      <c r="L36" s="105">
        <v>13.178667335227024</v>
      </c>
      <c r="M36" s="105">
        <v>12.729361621179278</v>
      </c>
      <c r="N36" s="105">
        <v>12.750471809266983</v>
      </c>
      <c r="O36" s="105">
        <v>12.369682504888058</v>
      </c>
      <c r="P36" s="105">
        <v>12.295549703475514</v>
      </c>
      <c r="Q36" s="105">
        <v>12.445138674184673</v>
      </c>
      <c r="R36" s="105">
        <v>12.69842544773825</v>
      </c>
      <c r="S36" s="105">
        <v>12.950625781633203</v>
      </c>
      <c r="T36" s="105">
        <v>13.06528872659276</v>
      </c>
      <c r="U36" s="105">
        <v>13.335711240217574</v>
      </c>
      <c r="V36" s="105">
        <v>13.253420179850078</v>
      </c>
      <c r="W36" s="105">
        <v>14.370682247099172</v>
      </c>
      <c r="DA36" s="132" t="s">
        <v>2947</v>
      </c>
    </row>
    <row r="37" spans="1:105" ht="12" customHeight="1" x14ac:dyDescent="0.25">
      <c r="A37" s="108" t="s">
        <v>53</v>
      </c>
      <c r="B37" s="99">
        <v>3.509182214262037</v>
      </c>
      <c r="C37" s="99">
        <v>3.2205205785191056</v>
      </c>
      <c r="D37" s="99">
        <v>3.7297472084479164</v>
      </c>
      <c r="E37" s="99">
        <v>2.7762983548652493</v>
      </c>
      <c r="F37" s="99">
        <v>3.6186425752914801</v>
      </c>
      <c r="G37" s="99">
        <v>3.7454816686367232</v>
      </c>
      <c r="H37" s="99">
        <v>3.9429541426219652</v>
      </c>
      <c r="I37" s="99">
        <v>3.7495003861570622</v>
      </c>
      <c r="J37" s="99">
        <v>3.9767309809604576</v>
      </c>
      <c r="K37" s="99">
        <v>3.5435406022680818</v>
      </c>
      <c r="L37" s="99">
        <v>3.6304467631450406</v>
      </c>
      <c r="M37" s="99">
        <v>3.6714132276168581</v>
      </c>
      <c r="N37" s="99">
        <v>3.6517588510627244</v>
      </c>
      <c r="O37" s="99">
        <v>3.4091146734466786</v>
      </c>
      <c r="P37" s="99">
        <v>3.52676714468112</v>
      </c>
      <c r="Q37" s="99">
        <v>3.8656596281786153</v>
      </c>
      <c r="R37" s="99">
        <v>3.8018765060433721</v>
      </c>
      <c r="S37" s="99">
        <v>3.7608364695347083</v>
      </c>
      <c r="T37" s="99">
        <v>3.8629768058240761</v>
      </c>
      <c r="U37" s="99">
        <v>3.9899616403390672</v>
      </c>
      <c r="V37" s="99">
        <v>3.4699324505323061</v>
      </c>
      <c r="W37" s="99">
        <v>4.2518983286803325</v>
      </c>
      <c r="DA37" s="63" t="s">
        <v>2948</v>
      </c>
    </row>
    <row r="38" spans="1:105" ht="12" customHeight="1" x14ac:dyDescent="0.25">
      <c r="A38" s="108" t="s">
        <v>52</v>
      </c>
      <c r="B38" s="99">
        <v>8.0945042199110517</v>
      </c>
      <c r="C38" s="99">
        <v>8.0270684241389976</v>
      </c>
      <c r="D38" s="99">
        <v>8.5797619579388886</v>
      </c>
      <c r="E38" s="99">
        <v>7.9790324000267558</v>
      </c>
      <c r="F38" s="99">
        <v>8.8104406507776094</v>
      </c>
      <c r="G38" s="99">
        <v>9.1675958786585365</v>
      </c>
      <c r="H38" s="99">
        <v>9.5742530166623858</v>
      </c>
      <c r="I38" s="99">
        <v>9.3383933460299993</v>
      </c>
      <c r="J38" s="99">
        <v>9.7032148380120411</v>
      </c>
      <c r="K38" s="99">
        <v>9.4350836542534697</v>
      </c>
      <c r="L38" s="99">
        <v>9.5482205720819824</v>
      </c>
      <c r="M38" s="99">
        <v>9.0579483935624179</v>
      </c>
      <c r="N38" s="99">
        <v>9.0987129582042563</v>
      </c>
      <c r="O38" s="99">
        <v>8.960567831441379</v>
      </c>
      <c r="P38" s="99">
        <v>8.7687825587943937</v>
      </c>
      <c r="Q38" s="99">
        <v>8.5794790460060586</v>
      </c>
      <c r="R38" s="99">
        <v>8.896548941694876</v>
      </c>
      <c r="S38" s="99">
        <v>9.1897893120984957</v>
      </c>
      <c r="T38" s="99">
        <v>9.2023119207686843</v>
      </c>
      <c r="U38" s="99">
        <v>9.3457495998785056</v>
      </c>
      <c r="V38" s="99">
        <v>9.7834877293177733</v>
      </c>
      <c r="W38" s="99">
        <v>10.118783918418838</v>
      </c>
      <c r="DA38" s="63" t="s">
        <v>2949</v>
      </c>
    </row>
    <row r="39" spans="1:105" ht="12" customHeight="1" x14ac:dyDescent="0.25">
      <c r="A39" s="121" t="s">
        <v>54</v>
      </c>
      <c r="B39" s="123">
        <v>11.404056918277963</v>
      </c>
      <c r="C39" s="123">
        <v>10.789786125653212</v>
      </c>
      <c r="D39" s="123">
        <v>12.097831940442907</v>
      </c>
      <c r="E39" s="123">
        <v>10.365250031795343</v>
      </c>
      <c r="F39" s="123">
        <v>11.752339921574043</v>
      </c>
      <c r="G39" s="123">
        <v>12.147467906540969</v>
      </c>
      <c r="H39" s="123">
        <v>12.597825121944076</v>
      </c>
      <c r="I39" s="123">
        <v>11.783518416967695</v>
      </c>
      <c r="J39" s="123">
        <v>12.631358232560675</v>
      </c>
      <c r="K39" s="123">
        <v>12.017338973051078</v>
      </c>
      <c r="L39" s="123">
        <v>11.578986738985797</v>
      </c>
      <c r="M39" s="123">
        <v>10.801252535455603</v>
      </c>
      <c r="N39" s="123">
        <v>10.37966546507009</v>
      </c>
      <c r="O39" s="123">
        <v>9.9384973310725577</v>
      </c>
      <c r="P39" s="123">
        <v>9.3929733873847994</v>
      </c>
      <c r="Q39" s="123">
        <v>9.4391152642624156</v>
      </c>
      <c r="R39" s="123">
        <v>9.6212237208246361</v>
      </c>
      <c r="S39" s="123">
        <v>9.4778051438248472</v>
      </c>
      <c r="T39" s="123">
        <v>9.1555817456604611</v>
      </c>
      <c r="U39" s="123">
        <v>9.2573776246314292</v>
      </c>
      <c r="V39" s="123">
        <v>8.9803499224388119</v>
      </c>
      <c r="W39" s="123">
        <v>9.5711268917059193</v>
      </c>
      <c r="DA39" s="130" t="s">
        <v>2950</v>
      </c>
    </row>
    <row r="40" spans="1:105" ht="12" customHeight="1" x14ac:dyDescent="0.25">
      <c r="A40" s="97" t="s">
        <v>50</v>
      </c>
      <c r="B40" s="99">
        <v>10.280224699577841</v>
      </c>
      <c r="C40" s="99">
        <v>12.118521898460296</v>
      </c>
      <c r="D40" s="99">
        <v>10.59542580238881</v>
      </c>
      <c r="E40" s="99">
        <v>12.517037675322623</v>
      </c>
      <c r="F40" s="99">
        <v>11.69616641304494</v>
      </c>
      <c r="G40" s="99">
        <v>11.834292702439651</v>
      </c>
      <c r="H40" s="99">
        <v>11.618473360977811</v>
      </c>
      <c r="I40" s="99">
        <v>12.106172756962721</v>
      </c>
      <c r="J40" s="99">
        <v>11.839539243956921</v>
      </c>
      <c r="K40" s="99">
        <v>13.577888653234467</v>
      </c>
      <c r="L40" s="99">
        <v>12.200477053856284</v>
      </c>
      <c r="M40" s="99">
        <v>10.809452115581946</v>
      </c>
      <c r="N40" s="99">
        <v>10.229602072998537</v>
      </c>
      <c r="O40" s="99">
        <v>10.081547223058399</v>
      </c>
      <c r="P40" s="99">
        <v>9.2348455662401872</v>
      </c>
      <c r="Q40" s="99">
        <v>9.3078026777292777</v>
      </c>
      <c r="R40" s="99">
        <v>9.7685761623138063</v>
      </c>
      <c r="S40" s="99">
        <v>9.5349541551656181</v>
      </c>
      <c r="T40" s="99">
        <v>8.9822651465165855</v>
      </c>
      <c r="U40" s="99">
        <v>9.3598568412017737</v>
      </c>
      <c r="V40" s="99">
        <v>9.0329374525466122</v>
      </c>
      <c r="W40" s="99">
        <v>9.361735297899811</v>
      </c>
      <c r="DA40" s="63" t="s">
        <v>2951</v>
      </c>
    </row>
    <row r="41" spans="1:105" ht="12" customHeight="1" x14ac:dyDescent="0.25">
      <c r="A41" s="109" t="s">
        <v>120</v>
      </c>
      <c r="B41" s="110">
        <v>11.848079727433372</v>
      </c>
      <c r="C41" s="110">
        <v>10.264746311909173</v>
      </c>
      <c r="D41" s="110">
        <v>12.691613778092963</v>
      </c>
      <c r="E41" s="110">
        <v>9.5151750605754675</v>
      </c>
      <c r="F41" s="110">
        <v>11.775841914269749</v>
      </c>
      <c r="G41" s="110">
        <v>12.292928982135901</v>
      </c>
      <c r="H41" s="110">
        <v>13.136581563634312</v>
      </c>
      <c r="I41" s="110">
        <v>11.583561261920297</v>
      </c>
      <c r="J41" s="110">
        <v>13.187672848977259</v>
      </c>
      <c r="K41" s="110">
        <v>10.831746699693921</v>
      </c>
      <c r="L41" s="110">
        <v>11.08439552455177</v>
      </c>
      <c r="M41" s="110">
        <v>10.794418490994714</v>
      </c>
      <c r="N41" s="110">
        <v>10.493965246336568</v>
      </c>
      <c r="O41" s="110">
        <v>9.8380197374324805</v>
      </c>
      <c r="P41" s="110">
        <v>9.4963992671497106</v>
      </c>
      <c r="Q41" s="110">
        <v>9.520944806603918</v>
      </c>
      <c r="R41" s="110">
        <v>9.5342926659741334</v>
      </c>
      <c r="S41" s="110">
        <v>9.4456891067693913</v>
      </c>
      <c r="T41" s="110">
        <v>9.2518770457882429</v>
      </c>
      <c r="U41" s="110">
        <v>9.1998201883830557</v>
      </c>
      <c r="V41" s="110">
        <v>8.9522835440104913</v>
      </c>
      <c r="W41" s="110">
        <v>9.6777963882935225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91.56480926235605</v>
      </c>
      <c r="C43" s="118">
        <f t="shared" si="14"/>
        <v>98.015727243114199</v>
      </c>
      <c r="D43" s="118">
        <f t="shared" si="14"/>
        <v>111.94014512117406</v>
      </c>
      <c r="E43" s="118">
        <f t="shared" si="14"/>
        <v>117.44783834322065</v>
      </c>
      <c r="F43" s="118">
        <f t="shared" si="14"/>
        <v>122.05497621835795</v>
      </c>
      <c r="G43" s="118">
        <f t="shared" si="14"/>
        <v>125.04409674552252</v>
      </c>
      <c r="H43" s="118">
        <f t="shared" si="14"/>
        <v>122.56385659964474</v>
      </c>
      <c r="I43" s="118">
        <f t="shared" si="14"/>
        <v>116.14965355443434</v>
      </c>
      <c r="J43" s="118">
        <f t="shared" si="14"/>
        <v>115.00273435280207</v>
      </c>
      <c r="K43" s="118">
        <f t="shared" si="14"/>
        <v>125.37648143299577</v>
      </c>
      <c r="L43" s="118">
        <f t="shared" si="14"/>
        <v>133.35316128511488</v>
      </c>
      <c r="M43" s="118">
        <f t="shared" si="14"/>
        <v>134.80385322021584</v>
      </c>
      <c r="N43" s="118">
        <f t="shared" si="14"/>
        <v>129.52220826815923</v>
      </c>
      <c r="O43" s="118">
        <f t="shared" si="14"/>
        <v>127.61097887218892</v>
      </c>
      <c r="P43" s="118">
        <f t="shared" si="14"/>
        <v>110.83455380183374</v>
      </c>
      <c r="Q43" s="118">
        <f t="shared" si="14"/>
        <v>135.94620148975758</v>
      </c>
      <c r="R43" s="118">
        <f t="shared" ref="R43:V43" si="15">R44+R47+R49+R58</f>
        <v>135.60458227624827</v>
      </c>
      <c r="S43" s="118">
        <f t="shared" si="15"/>
        <v>145.21471000114826</v>
      </c>
      <c r="T43" s="118">
        <f t="shared" si="15"/>
        <v>139.16394127696628</v>
      </c>
      <c r="U43" s="118">
        <f t="shared" si="15"/>
        <v>124.21157375643321</v>
      </c>
      <c r="V43" s="118">
        <f t="shared" si="15"/>
        <v>149.70775933691385</v>
      </c>
      <c r="W43" s="118">
        <f t="shared" ref="W43" si="16">W44+W47+W49+W58</f>
        <v>132.09581643931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67.689438369249103</v>
      </c>
      <c r="C44" s="123">
        <f t="shared" si="17"/>
        <v>74.83265046157392</v>
      </c>
      <c r="D44" s="123">
        <f t="shared" si="17"/>
        <v>86.197877672381438</v>
      </c>
      <c r="E44" s="123">
        <f t="shared" si="17"/>
        <v>91.815783932625408</v>
      </c>
      <c r="F44" s="123">
        <f t="shared" si="17"/>
        <v>96.018397122798547</v>
      </c>
      <c r="G44" s="123">
        <f t="shared" si="17"/>
        <v>97.923380253718278</v>
      </c>
      <c r="H44" s="123">
        <f t="shared" si="17"/>
        <v>93.41585282399555</v>
      </c>
      <c r="I44" s="123">
        <f t="shared" si="17"/>
        <v>87.537407231415614</v>
      </c>
      <c r="J44" s="123">
        <f t="shared" si="17"/>
        <v>85.58590164193815</v>
      </c>
      <c r="K44" s="123">
        <f t="shared" si="17"/>
        <v>96.531898947401416</v>
      </c>
      <c r="L44" s="123">
        <f t="shared" si="17"/>
        <v>104.12181485670091</v>
      </c>
      <c r="M44" s="123">
        <f t="shared" si="17"/>
        <v>106.10490531345795</v>
      </c>
      <c r="N44" s="123">
        <f t="shared" si="17"/>
        <v>98.95986560392231</v>
      </c>
      <c r="O44" s="123">
        <f t="shared" si="17"/>
        <v>98.23916413887568</v>
      </c>
      <c r="P44" s="123">
        <f t="shared" si="17"/>
        <v>82.129811407534177</v>
      </c>
      <c r="Q44" s="123">
        <f t="shared" si="17"/>
        <v>102.7527092432728</v>
      </c>
      <c r="R44" s="123">
        <f t="shared" ref="R44:V44" si="18">SUM(R45:R46)</f>
        <v>102.66147617006584</v>
      </c>
      <c r="S44" s="123">
        <f t="shared" si="18"/>
        <v>106.72612554070461</v>
      </c>
      <c r="T44" s="123">
        <f t="shared" si="18"/>
        <v>99.025376953923939</v>
      </c>
      <c r="U44" s="123">
        <f t="shared" si="18"/>
        <v>84.746343236399952</v>
      </c>
      <c r="V44" s="123">
        <f t="shared" si="18"/>
        <v>110.95001654440027</v>
      </c>
      <c r="W44" s="123">
        <f t="shared" ref="W44" si="19">SUM(W45:W46)</f>
        <v>91.454232361526209</v>
      </c>
      <c r="DA44" s="130" t="s">
        <v>2954</v>
      </c>
    </row>
    <row r="45" spans="1:105" ht="12" customHeight="1" x14ac:dyDescent="0.25">
      <c r="A45" s="97" t="s">
        <v>216</v>
      </c>
      <c r="B45" s="99">
        <v>66.083238980229709</v>
      </c>
      <c r="C45" s="99">
        <v>73.070691281775936</v>
      </c>
      <c r="D45" s="99">
        <v>84.166026195305179</v>
      </c>
      <c r="E45" s="99">
        <v>89.775518809800786</v>
      </c>
      <c r="F45" s="99">
        <v>93.794289540273994</v>
      </c>
      <c r="G45" s="99">
        <v>95.704340356765783</v>
      </c>
      <c r="H45" s="99">
        <v>91.377167498548943</v>
      </c>
      <c r="I45" s="99">
        <v>85.693314424642637</v>
      </c>
      <c r="J45" s="99">
        <v>83.804279876386673</v>
      </c>
      <c r="K45" s="99">
        <v>94.543454098595603</v>
      </c>
      <c r="L45" s="99">
        <v>102.0566690111342</v>
      </c>
      <c r="M45" s="99">
        <v>104.02436004540728</v>
      </c>
      <c r="N45" s="99">
        <v>97.047290107021055</v>
      </c>
      <c r="O45" s="99">
        <v>96.364278486949274</v>
      </c>
      <c r="P45" s="99">
        <v>80.571450122145819</v>
      </c>
      <c r="Q45" s="99">
        <v>100.80621900859133</v>
      </c>
      <c r="R45" s="99">
        <v>100.70272979606291</v>
      </c>
      <c r="S45" s="99">
        <v>104.71627206073575</v>
      </c>
      <c r="T45" s="99">
        <v>97.16643631148014</v>
      </c>
      <c r="U45" s="99">
        <v>83.148195936587499</v>
      </c>
      <c r="V45" s="99">
        <v>108.85877959625306</v>
      </c>
      <c r="W45" s="99">
        <v>89.733919415150964</v>
      </c>
      <c r="DA45" s="63" t="s">
        <v>2955</v>
      </c>
    </row>
    <row r="46" spans="1:105" ht="12" customHeight="1" x14ac:dyDescent="0.25">
      <c r="A46" s="97" t="s">
        <v>53</v>
      </c>
      <c r="B46" s="99">
        <v>1.6061993890193966</v>
      </c>
      <c r="C46" s="99">
        <v>1.7619591797979892</v>
      </c>
      <c r="D46" s="99">
        <v>2.0318514770762586</v>
      </c>
      <c r="E46" s="99">
        <v>2.0402651228246209</v>
      </c>
      <c r="F46" s="99">
        <v>2.224107582524546</v>
      </c>
      <c r="G46" s="99">
        <v>2.2190398969524989</v>
      </c>
      <c r="H46" s="99">
        <v>2.0386853254466093</v>
      </c>
      <c r="I46" s="99">
        <v>1.8440928067729778</v>
      </c>
      <c r="J46" s="99">
        <v>1.7816217655514812</v>
      </c>
      <c r="K46" s="99">
        <v>1.9884448488058164</v>
      </c>
      <c r="L46" s="99">
        <v>2.0651458455667071</v>
      </c>
      <c r="M46" s="99">
        <v>2.0805452680506766</v>
      </c>
      <c r="N46" s="99">
        <v>1.9125754969012554</v>
      </c>
      <c r="O46" s="99">
        <v>1.8748856519263988</v>
      </c>
      <c r="P46" s="99">
        <v>1.5583612853883633</v>
      </c>
      <c r="Q46" s="99">
        <v>1.9464902346814754</v>
      </c>
      <c r="R46" s="99">
        <v>1.9587463740029218</v>
      </c>
      <c r="S46" s="99">
        <v>2.0098534799688634</v>
      </c>
      <c r="T46" s="99">
        <v>1.8589406424438024</v>
      </c>
      <c r="U46" s="99">
        <v>1.5981472998124597</v>
      </c>
      <c r="V46" s="99">
        <v>2.0912369481472193</v>
      </c>
      <c r="W46" s="99">
        <v>1.7203129463752505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1.4204129738555262</v>
      </c>
      <c r="C47" s="123">
        <f t="shared" si="20"/>
        <v>1.4341884949116459</v>
      </c>
      <c r="D47" s="123">
        <f t="shared" si="20"/>
        <v>1.4645445637436616</v>
      </c>
      <c r="E47" s="123">
        <f t="shared" si="20"/>
        <v>3.7818556064028876</v>
      </c>
      <c r="F47" s="123">
        <f t="shared" si="20"/>
        <v>1.7426408659492589</v>
      </c>
      <c r="G47" s="123">
        <f t="shared" si="20"/>
        <v>2.2827499168746259</v>
      </c>
      <c r="H47" s="123">
        <f t="shared" si="20"/>
        <v>3.1942816567253693</v>
      </c>
      <c r="I47" s="123">
        <f t="shared" si="20"/>
        <v>3.6377474711590336</v>
      </c>
      <c r="J47" s="123">
        <f t="shared" si="20"/>
        <v>3.755495465734938</v>
      </c>
      <c r="K47" s="123">
        <f t="shared" si="20"/>
        <v>3.4312471968975058</v>
      </c>
      <c r="L47" s="123">
        <f t="shared" si="20"/>
        <v>4.0616790913961029</v>
      </c>
      <c r="M47" s="123">
        <f t="shared" si="20"/>
        <v>5.7850836112614044</v>
      </c>
      <c r="N47" s="123">
        <f t="shared" si="20"/>
        <v>7.561800427382237</v>
      </c>
      <c r="O47" s="123">
        <f t="shared" si="20"/>
        <v>6.7480424969539445</v>
      </c>
      <c r="P47" s="123">
        <f t="shared" si="20"/>
        <v>6.8899091454568406</v>
      </c>
      <c r="Q47" s="123">
        <f t="shared" si="20"/>
        <v>11.476886696411361</v>
      </c>
      <c r="R47" s="123">
        <f t="shared" si="20"/>
        <v>11.409440514699778</v>
      </c>
      <c r="S47" s="123">
        <f t="shared" si="20"/>
        <v>15.646910040256751</v>
      </c>
      <c r="T47" s="123">
        <f t="shared" si="20"/>
        <v>17.263543420938976</v>
      </c>
      <c r="U47" s="123">
        <f t="shared" si="20"/>
        <v>17.693828557477335</v>
      </c>
      <c r="V47" s="123">
        <f t="shared" si="20"/>
        <v>16.499530072817016</v>
      </c>
      <c r="W47" s="123">
        <f t="shared" si="20"/>
        <v>17.051384545680804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1.4204129738555262</v>
      </c>
      <c r="C48" s="99">
        <f>RES_hhdet_tesh!C48/RES_summary!C$19</f>
        <v>1.4341884949116459</v>
      </c>
      <c r="D48" s="99">
        <f>RES_hhdet_tesh!D48/RES_summary!D$19</f>
        <v>1.4645445637436616</v>
      </c>
      <c r="E48" s="99">
        <f>RES_hhdet_tesh!E48/RES_summary!E$19</f>
        <v>3.7818556064028876</v>
      </c>
      <c r="F48" s="99">
        <f>RES_hhdet_tesh!F48/RES_summary!F$19</f>
        <v>1.7426408659492589</v>
      </c>
      <c r="G48" s="99">
        <f>RES_hhdet_tesh!G48/RES_summary!G$19</f>
        <v>2.2827499168746259</v>
      </c>
      <c r="H48" s="99">
        <f>RES_hhdet_tesh!H48/RES_summary!H$19</f>
        <v>3.1942816567253693</v>
      </c>
      <c r="I48" s="99">
        <f>RES_hhdet_tesh!I48/RES_summary!I$19</f>
        <v>3.6377474711590336</v>
      </c>
      <c r="J48" s="99">
        <f>RES_hhdet_tesh!J48/RES_summary!J$19</f>
        <v>3.755495465734938</v>
      </c>
      <c r="K48" s="99">
        <f>RES_hhdet_tesh!K48/RES_summary!K$19</f>
        <v>3.4312471968975058</v>
      </c>
      <c r="L48" s="99">
        <f>RES_hhdet_tesh!L48/RES_summary!L$19</f>
        <v>4.0616790913961029</v>
      </c>
      <c r="M48" s="99">
        <f>RES_hhdet_tesh!M48/RES_summary!M$19</f>
        <v>5.7850836112614044</v>
      </c>
      <c r="N48" s="99">
        <f>RES_hhdet_tesh!N48/RES_summary!N$19</f>
        <v>7.561800427382237</v>
      </c>
      <c r="O48" s="99">
        <f>RES_hhdet_tesh!O48/RES_summary!O$19</f>
        <v>6.7480424969539445</v>
      </c>
      <c r="P48" s="99">
        <f>RES_hhdet_tesh!P48/RES_summary!P$19</f>
        <v>6.8899091454568406</v>
      </c>
      <c r="Q48" s="99">
        <f>RES_hhdet_tesh!Q48/RES_summary!Q$19</f>
        <v>11.476886696411361</v>
      </c>
      <c r="R48" s="99">
        <f>RES_hhdet_tesh!R48/RES_summary!R$19</f>
        <v>11.409440514699778</v>
      </c>
      <c r="S48" s="99">
        <f>RES_hhdet_tesh!S48/RES_summary!S$19</f>
        <v>15.646910040256751</v>
      </c>
      <c r="T48" s="99">
        <f>RES_hhdet_tesh!T48/RES_summary!T$19</f>
        <v>17.263543420938976</v>
      </c>
      <c r="U48" s="99">
        <f>RES_hhdet_tesh!U48/RES_summary!U$19</f>
        <v>17.693828557477335</v>
      </c>
      <c r="V48" s="99">
        <f>RES_hhdet_tesh!V48/RES_summary!V$19</f>
        <v>16.499530072817016</v>
      </c>
      <c r="W48" s="99">
        <f>RES_hhdet_tesh!W48/RES_summary!W$19</f>
        <v>17.051384545680804</v>
      </c>
      <c r="DA48" s="63" t="s">
        <v>2958</v>
      </c>
    </row>
    <row r="49" spans="1:105" ht="12" customHeight="1" x14ac:dyDescent="0.25">
      <c r="A49" s="121" t="s">
        <v>55</v>
      </c>
      <c r="B49" s="123">
        <v>11.050892069632582</v>
      </c>
      <c r="C49" s="123">
        <v>10.906678609262274</v>
      </c>
      <c r="D49" s="123">
        <v>12.284599181732258</v>
      </c>
      <c r="E49" s="123">
        <v>11.266125062730573</v>
      </c>
      <c r="F49" s="123">
        <v>12.547530138449877</v>
      </c>
      <c r="G49" s="123">
        <v>12.719913258439195</v>
      </c>
      <c r="H49" s="123">
        <v>13.424788665206171</v>
      </c>
      <c r="I49" s="123">
        <v>13.175993300708026</v>
      </c>
      <c r="J49" s="123">
        <v>13.03669886403852</v>
      </c>
      <c r="K49" s="123">
        <v>13.421673647860896</v>
      </c>
      <c r="L49" s="123">
        <v>13.602301249010614</v>
      </c>
      <c r="M49" s="123">
        <v>12.112922225213586</v>
      </c>
      <c r="N49" s="123">
        <v>12.618288462932552</v>
      </c>
      <c r="O49" s="123">
        <v>12.685538815450828</v>
      </c>
      <c r="P49" s="123">
        <v>12.423818277779809</v>
      </c>
      <c r="Q49" s="123">
        <v>12.279854990449861</v>
      </c>
      <c r="R49" s="123">
        <v>11.907628816399546</v>
      </c>
      <c r="S49" s="123">
        <v>13.362188451585778</v>
      </c>
      <c r="T49" s="123">
        <v>13.722756498585857</v>
      </c>
      <c r="U49" s="123">
        <v>12.51251100346421</v>
      </c>
      <c r="V49" s="123">
        <v>13.276185390877975</v>
      </c>
      <c r="W49" s="123">
        <v>14.027449656583045</v>
      </c>
      <c r="DA49" s="130" t="s">
        <v>2959</v>
      </c>
    </row>
    <row r="50" spans="1:105" ht="12" customHeight="1" x14ac:dyDescent="0.25">
      <c r="A50" s="97" t="s">
        <v>138</v>
      </c>
      <c r="B50" s="99">
        <v>10.384158876993824</v>
      </c>
      <c r="C50" s="99">
        <v>10.497159025654241</v>
      </c>
      <c r="D50" s="99">
        <v>12.259488106425652</v>
      </c>
      <c r="E50" s="99">
        <v>11.856129320481877</v>
      </c>
      <c r="F50" s="99">
        <v>12.695903742586134</v>
      </c>
      <c r="G50" s="99">
        <v>12.503495850142368</v>
      </c>
      <c r="H50" s="99">
        <v>13.314443985859386</v>
      </c>
      <c r="I50" s="99">
        <v>13.274176436808885</v>
      </c>
      <c r="J50" s="99">
        <v>12.341435578154579</v>
      </c>
      <c r="K50" s="99">
        <v>13.833567754124655</v>
      </c>
      <c r="L50" s="99">
        <v>13.998196600626869</v>
      </c>
      <c r="M50" s="99">
        <v>11.425903536532013</v>
      </c>
      <c r="N50" s="99">
        <v>12.46785041293237</v>
      </c>
      <c r="O50" s="99">
        <v>12.974489243466998</v>
      </c>
      <c r="P50" s="99">
        <v>12.558290992240886</v>
      </c>
      <c r="Q50" s="99">
        <v>12.128422056686595</v>
      </c>
      <c r="R50" s="99">
        <v>10.91730591045431</v>
      </c>
      <c r="S50" s="99">
        <v>14.093970912462712</v>
      </c>
      <c r="T50" s="99">
        <v>14.765358736781746</v>
      </c>
      <c r="U50" s="99">
        <v>11.549177798104351</v>
      </c>
      <c r="V50" s="99">
        <v>13.42946334329306</v>
      </c>
      <c r="W50" s="99">
        <v>13.532515459164831</v>
      </c>
      <c r="DA50" s="63" t="s">
        <v>2960</v>
      </c>
    </row>
    <row r="51" spans="1:105" ht="12" customHeight="1" x14ac:dyDescent="0.25">
      <c r="A51" s="97" t="s">
        <v>137</v>
      </c>
      <c r="B51" s="99">
        <v>10.384158876993821</v>
      </c>
      <c r="C51" s="99">
        <v>10.497173265999745</v>
      </c>
      <c r="D51" s="99">
        <v>12.259547739750133</v>
      </c>
      <c r="E51" s="99">
        <v>11.856266359358449</v>
      </c>
      <c r="F51" s="99">
        <v>12.696095146813194</v>
      </c>
      <c r="G51" s="99">
        <v>12.503707410168859</v>
      </c>
      <c r="H51" s="99">
        <v>13.314724973798659</v>
      </c>
      <c r="I51" s="99">
        <v>13.274601194858464</v>
      </c>
      <c r="J51" s="99">
        <v>12.342244985780772</v>
      </c>
      <c r="K51" s="99">
        <v>13.834053207974501</v>
      </c>
      <c r="L51" s="99">
        <v>14.000683226965561</v>
      </c>
      <c r="M51" s="99">
        <v>11.431603639575107</v>
      </c>
      <c r="N51" s="99">
        <v>12.470815101931123</v>
      </c>
      <c r="O51" s="99">
        <v>12.97549042608806</v>
      </c>
      <c r="P51" s="99">
        <v>12.562676288484756</v>
      </c>
      <c r="Q51" s="99">
        <v>12.136179300394469</v>
      </c>
      <c r="R51" s="99">
        <v>10.927206019424386</v>
      </c>
      <c r="S51" s="99">
        <v>14.091723678377017</v>
      </c>
      <c r="T51" s="99">
        <v>14.765930368094196</v>
      </c>
      <c r="U51" s="99">
        <v>11.550036551988041</v>
      </c>
      <c r="V51" s="99">
        <v>13.425439659996632</v>
      </c>
      <c r="W51" s="99">
        <v>13.530213748827325</v>
      </c>
      <c r="DA51" s="63" t="s">
        <v>2961</v>
      </c>
    </row>
    <row r="52" spans="1:105" ht="12" customHeight="1" x14ac:dyDescent="0.25">
      <c r="A52" s="100" t="s">
        <v>216</v>
      </c>
      <c r="B52" s="102">
        <v>3.1398311029262165</v>
      </c>
      <c r="C52" s="102">
        <v>3.0052720104732602</v>
      </c>
      <c r="D52" s="102">
        <v>3.7141046963263697</v>
      </c>
      <c r="E52" s="102">
        <v>3.0618663147830989</v>
      </c>
      <c r="F52" s="102">
        <v>3.6967986289855106</v>
      </c>
      <c r="G52" s="102">
        <v>3.6269831232703353</v>
      </c>
      <c r="H52" s="102">
        <v>3.8833724849744606</v>
      </c>
      <c r="I52" s="102">
        <v>3.8026007684501324</v>
      </c>
      <c r="J52" s="102">
        <v>3.586306820279356</v>
      </c>
      <c r="K52" s="102">
        <v>3.7787551775602393</v>
      </c>
      <c r="L52" s="102">
        <v>3.8573987873856921</v>
      </c>
      <c r="M52" s="102">
        <v>3.3018384142004868</v>
      </c>
      <c r="N52" s="102">
        <v>3.5712696339356409</v>
      </c>
      <c r="O52" s="102">
        <v>3.5763099540898748</v>
      </c>
      <c r="P52" s="102">
        <v>3.603585834698916</v>
      </c>
      <c r="Q52" s="102">
        <v>3.7698015784320047</v>
      </c>
      <c r="R52" s="102">
        <v>3.2779745037129584</v>
      </c>
      <c r="S52" s="102">
        <v>4.0961777443682488</v>
      </c>
      <c r="T52" s="102">
        <v>4.369458303048579</v>
      </c>
      <c r="U52" s="102">
        <v>3.4579320879538407</v>
      </c>
      <c r="V52" s="102">
        <v>3.5309383529069933</v>
      </c>
      <c r="W52" s="102">
        <v>4.0224185868974596</v>
      </c>
      <c r="DA52" s="131" t="s">
        <v>2962</v>
      </c>
    </row>
    <row r="53" spans="1:105" ht="12" customHeight="1" x14ac:dyDescent="0.25">
      <c r="A53" s="103" t="s">
        <v>52</v>
      </c>
      <c r="B53" s="105">
        <v>7.2443277740676031</v>
      </c>
      <c r="C53" s="105">
        <v>7.4919012555264866</v>
      </c>
      <c r="D53" s="105">
        <v>8.5454430434237647</v>
      </c>
      <c r="E53" s="105">
        <v>8.7944000445753474</v>
      </c>
      <c r="F53" s="105">
        <v>8.9992965178276823</v>
      </c>
      <c r="G53" s="105">
        <v>8.8767242868985239</v>
      </c>
      <c r="H53" s="105">
        <v>9.4313524888241975</v>
      </c>
      <c r="I53" s="105">
        <v>9.4720004264083304</v>
      </c>
      <c r="J53" s="105">
        <v>8.7559381655014157</v>
      </c>
      <c r="K53" s="105">
        <v>10.05529803041426</v>
      </c>
      <c r="L53" s="105">
        <v>10.143284439579871</v>
      </c>
      <c r="M53" s="105">
        <v>8.1297652253746193</v>
      </c>
      <c r="N53" s="105">
        <v>8.899545467995484</v>
      </c>
      <c r="O53" s="105">
        <v>9.399180471998184</v>
      </c>
      <c r="P53" s="105">
        <v>8.9590904537858425</v>
      </c>
      <c r="Q53" s="105">
        <v>8.3663777219624631</v>
      </c>
      <c r="R53" s="105">
        <v>7.6492315157114303</v>
      </c>
      <c r="S53" s="105">
        <v>9.9955459340087671</v>
      </c>
      <c r="T53" s="105">
        <v>10.396472065045618</v>
      </c>
      <c r="U53" s="105">
        <v>8.0921044640342004</v>
      </c>
      <c r="V53" s="105">
        <v>9.894501307089639</v>
      </c>
      <c r="W53" s="105">
        <v>9.5077951619298666</v>
      </c>
      <c r="DA53" s="132" t="s">
        <v>2963</v>
      </c>
    </row>
    <row r="54" spans="1:105" ht="12" customHeight="1" x14ac:dyDescent="0.25">
      <c r="A54" s="106" t="s">
        <v>122</v>
      </c>
      <c r="B54" s="102">
        <v>11.603686434173087</v>
      </c>
      <c r="C54" s="102">
        <v>11.245891159869885</v>
      </c>
      <c r="D54" s="102">
        <v>12.305130096648186</v>
      </c>
      <c r="E54" s="102">
        <v>10.747745911337576</v>
      </c>
      <c r="F54" s="102">
        <v>12.418859514390046</v>
      </c>
      <c r="G54" s="102">
        <v>12.908121656379926</v>
      </c>
      <c r="H54" s="102">
        <v>13.519550030683858</v>
      </c>
      <c r="I54" s="102">
        <v>13.087172820810942</v>
      </c>
      <c r="J54" s="102">
        <v>13.694783675896906</v>
      </c>
      <c r="K54" s="102">
        <v>13.009807745096708</v>
      </c>
      <c r="L54" s="102">
        <v>13.209915479559022</v>
      </c>
      <c r="M54" s="102">
        <v>12.74593143082326</v>
      </c>
      <c r="N54" s="102">
        <v>12.768193266040971</v>
      </c>
      <c r="O54" s="102">
        <v>12.380538618356681</v>
      </c>
      <c r="P54" s="102">
        <v>12.288020006954239</v>
      </c>
      <c r="Q54" s="102">
        <v>12.406210011031717</v>
      </c>
      <c r="R54" s="102">
        <v>12.611733564623695</v>
      </c>
      <c r="S54" s="102">
        <v>12.827117555698186</v>
      </c>
      <c r="T54" s="102">
        <v>12.927904778212019</v>
      </c>
      <c r="U54" s="102">
        <v>13.214153461678221</v>
      </c>
      <c r="V54" s="102">
        <v>13.181509789652452</v>
      </c>
      <c r="W54" s="102">
        <v>14.363118697610584</v>
      </c>
      <c r="DA54" s="131" t="s">
        <v>2964</v>
      </c>
    </row>
    <row r="55" spans="1:105" ht="12" customHeight="1" x14ac:dyDescent="0.25">
      <c r="A55" s="107" t="s">
        <v>121</v>
      </c>
      <c r="B55" s="105">
        <v>11.60368643417309</v>
      </c>
      <c r="C55" s="105">
        <v>11.245872719883225</v>
      </c>
      <c r="D55" s="105">
        <v>12.305071367309681</v>
      </c>
      <c r="E55" s="105">
        <v>10.748461753339926</v>
      </c>
      <c r="F55" s="105">
        <v>12.419194704030216</v>
      </c>
      <c r="G55" s="105">
        <v>12.908332023663858</v>
      </c>
      <c r="H55" s="105">
        <v>13.519525420681676</v>
      </c>
      <c r="I55" s="105">
        <v>13.091437493871089</v>
      </c>
      <c r="J55" s="105">
        <v>13.702254413517288</v>
      </c>
      <c r="K55" s="105">
        <v>13.016459752907778</v>
      </c>
      <c r="L55" s="105">
        <v>13.210020203217351</v>
      </c>
      <c r="M55" s="105">
        <v>12.738575498024792</v>
      </c>
      <c r="N55" s="105">
        <v>12.762423059962744</v>
      </c>
      <c r="O55" s="105">
        <v>12.378973230371138</v>
      </c>
      <c r="P55" s="105">
        <v>12.293275519698939</v>
      </c>
      <c r="Q55" s="105">
        <v>12.390608508011551</v>
      </c>
      <c r="R55" s="105">
        <v>12.596290784554856</v>
      </c>
      <c r="S55" s="105">
        <v>12.817389192788765</v>
      </c>
      <c r="T55" s="105">
        <v>12.929894127779688</v>
      </c>
      <c r="U55" s="105">
        <v>13.22545405219519</v>
      </c>
      <c r="V55" s="105">
        <v>13.183286329507345</v>
      </c>
      <c r="W55" s="105">
        <v>14.362471355578329</v>
      </c>
      <c r="DA55" s="132" t="s">
        <v>2965</v>
      </c>
    </row>
    <row r="56" spans="1:105" ht="12" customHeight="1" x14ac:dyDescent="0.25">
      <c r="A56" s="108" t="s">
        <v>53</v>
      </c>
      <c r="B56" s="99">
        <v>3.5091822142620375</v>
      </c>
      <c r="C56" s="99">
        <v>3.2200291555133624</v>
      </c>
      <c r="D56" s="99">
        <v>3.7284025676100225</v>
      </c>
      <c r="E56" s="99">
        <v>2.7745252436385273</v>
      </c>
      <c r="F56" s="99">
        <v>3.6157635997302311</v>
      </c>
      <c r="G56" s="99">
        <v>3.7441052135117232</v>
      </c>
      <c r="H56" s="99">
        <v>3.9436303768671435</v>
      </c>
      <c r="I56" s="99">
        <v>3.7505156248253</v>
      </c>
      <c r="J56" s="99">
        <v>3.9832160416647882</v>
      </c>
      <c r="K56" s="99">
        <v>3.5538707894282657</v>
      </c>
      <c r="L56" s="99">
        <v>3.6390838214465684</v>
      </c>
      <c r="M56" s="99">
        <v>3.6740707017569587</v>
      </c>
      <c r="N56" s="99">
        <v>3.655181711499762</v>
      </c>
      <c r="O56" s="99">
        <v>3.4116752200539824</v>
      </c>
      <c r="P56" s="99">
        <v>3.5261148341445754</v>
      </c>
      <c r="Q56" s="99">
        <v>3.8487216841820131</v>
      </c>
      <c r="R56" s="99">
        <v>3.7712976458525782</v>
      </c>
      <c r="S56" s="99">
        <v>3.7221448239840176</v>
      </c>
      <c r="T56" s="99">
        <v>3.8229450693815279</v>
      </c>
      <c r="U56" s="99">
        <v>3.9569733772568312</v>
      </c>
      <c r="V56" s="99">
        <v>3.45157041870335</v>
      </c>
      <c r="W56" s="99">
        <v>4.2494689467390909</v>
      </c>
      <c r="DA56" s="63" t="s">
        <v>2966</v>
      </c>
    </row>
    <row r="57" spans="1:105" ht="12" customHeight="1" x14ac:dyDescent="0.25">
      <c r="A57" s="108" t="s">
        <v>52</v>
      </c>
      <c r="B57" s="99">
        <v>8.0945042199110517</v>
      </c>
      <c r="C57" s="99">
        <v>8.0258435643698629</v>
      </c>
      <c r="D57" s="99">
        <v>8.5766687996996591</v>
      </c>
      <c r="E57" s="99">
        <v>7.9739365097014003</v>
      </c>
      <c r="F57" s="99">
        <v>8.8034311042999853</v>
      </c>
      <c r="G57" s="99">
        <v>9.1642268101521331</v>
      </c>
      <c r="H57" s="99">
        <v>9.5758950438145352</v>
      </c>
      <c r="I57" s="99">
        <v>9.340921869045788</v>
      </c>
      <c r="J57" s="99">
        <v>9.719038371852502</v>
      </c>
      <c r="K57" s="99">
        <v>9.4625889634795133</v>
      </c>
      <c r="L57" s="99">
        <v>9.5709363817707835</v>
      </c>
      <c r="M57" s="99">
        <v>9.0645047962678369</v>
      </c>
      <c r="N57" s="99">
        <v>9.1072413484629813</v>
      </c>
      <c r="O57" s="99">
        <v>8.9672980103171565</v>
      </c>
      <c r="P57" s="99">
        <v>8.767160685554364</v>
      </c>
      <c r="Q57" s="99">
        <v>8.5418868238295396</v>
      </c>
      <c r="R57" s="99">
        <v>8.8249931387022791</v>
      </c>
      <c r="S57" s="99">
        <v>9.0952443688047477</v>
      </c>
      <c r="T57" s="99">
        <v>9.1069490583981612</v>
      </c>
      <c r="U57" s="99">
        <v>9.2684806749383579</v>
      </c>
      <c r="V57" s="99">
        <v>9.7317159108039952</v>
      </c>
      <c r="W57" s="99">
        <v>10.113002408839233</v>
      </c>
      <c r="DA57" s="63" t="s">
        <v>2967</v>
      </c>
    </row>
    <row r="58" spans="1:105" ht="12" customHeight="1" x14ac:dyDescent="0.25">
      <c r="A58" s="121" t="s">
        <v>54</v>
      </c>
      <c r="B58" s="123">
        <v>11.404065849618851</v>
      </c>
      <c r="C58" s="123">
        <v>10.842209677366355</v>
      </c>
      <c r="D58" s="123">
        <v>11.993123703316705</v>
      </c>
      <c r="E58" s="123">
        <v>10.584073741461777</v>
      </c>
      <c r="F58" s="123">
        <v>11.74640809116028</v>
      </c>
      <c r="G58" s="123">
        <v>12.118053316490439</v>
      </c>
      <c r="H58" s="123">
        <v>12.528933453717663</v>
      </c>
      <c r="I58" s="123">
        <v>11.798505551151656</v>
      </c>
      <c r="J58" s="123">
        <v>12.624638381090449</v>
      </c>
      <c r="K58" s="123">
        <v>11.99166164083595</v>
      </c>
      <c r="L58" s="123">
        <v>11.567366088007251</v>
      </c>
      <c r="M58" s="123">
        <v>10.800942070282908</v>
      </c>
      <c r="N58" s="123">
        <v>10.382253773922123</v>
      </c>
      <c r="O58" s="123">
        <v>9.9382334209084746</v>
      </c>
      <c r="P58" s="123">
        <v>9.3910149710629156</v>
      </c>
      <c r="Q58" s="123">
        <v>9.4367505596235546</v>
      </c>
      <c r="R58" s="123">
        <v>9.6260367750830813</v>
      </c>
      <c r="S58" s="123">
        <v>9.4794859686011375</v>
      </c>
      <c r="T58" s="123">
        <v>9.152264403517508</v>
      </c>
      <c r="U58" s="123">
        <v>9.2588909590917172</v>
      </c>
      <c r="V58" s="123">
        <v>8.9820273288185781</v>
      </c>
      <c r="W58" s="123">
        <v>9.5627498755199394</v>
      </c>
      <c r="DA58" s="130" t="s">
        <v>2968</v>
      </c>
    </row>
    <row r="59" spans="1:105" ht="12" customHeight="1" x14ac:dyDescent="0.25">
      <c r="A59" s="97" t="s">
        <v>50</v>
      </c>
      <c r="B59" s="99">
        <v>10.28022469957784</v>
      </c>
      <c r="C59" s="99">
        <v>12.118521898460294</v>
      </c>
      <c r="D59" s="99">
        <v>10.595425802388808</v>
      </c>
      <c r="E59" s="99">
        <v>12.51703767532263</v>
      </c>
      <c r="F59" s="99">
        <v>11.696166413044939</v>
      </c>
      <c r="G59" s="99">
        <v>11.834292702439651</v>
      </c>
      <c r="H59" s="99">
        <v>11.618473360977806</v>
      </c>
      <c r="I59" s="99">
        <v>12.106172756962723</v>
      </c>
      <c r="J59" s="99">
        <v>11.839539243956917</v>
      </c>
      <c r="K59" s="99">
        <v>13.577888653234465</v>
      </c>
      <c r="L59" s="99">
        <v>12.200477053856293</v>
      </c>
      <c r="M59" s="99">
        <v>10.80945211558193</v>
      </c>
      <c r="N59" s="99">
        <v>10.229602072998539</v>
      </c>
      <c r="O59" s="99">
        <v>10.081547223058402</v>
      </c>
      <c r="P59" s="99">
        <v>9.2348455662401907</v>
      </c>
      <c r="Q59" s="99">
        <v>9.3078026777293026</v>
      </c>
      <c r="R59" s="99">
        <v>9.7685761623137655</v>
      </c>
      <c r="S59" s="99">
        <v>9.5349541551656092</v>
      </c>
      <c r="T59" s="99">
        <v>8.9822651465166263</v>
      </c>
      <c r="U59" s="99">
        <v>9.3598568412018039</v>
      </c>
      <c r="V59" s="99">
        <v>9.0329374525465607</v>
      </c>
      <c r="W59" s="99">
        <v>9.3617352978997737</v>
      </c>
      <c r="DA59" s="63" t="s">
        <v>2969</v>
      </c>
    </row>
    <row r="60" spans="1:105" ht="12" customHeight="1" x14ac:dyDescent="0.25">
      <c r="A60" s="109" t="s">
        <v>120</v>
      </c>
      <c r="B60" s="110">
        <v>11.848079727433369</v>
      </c>
      <c r="C60" s="110">
        <v>10.264746311909171</v>
      </c>
      <c r="D60" s="110">
        <v>12.691613778092959</v>
      </c>
      <c r="E60" s="110">
        <v>9.5151750605754675</v>
      </c>
      <c r="F60" s="110">
        <v>11.775841914269755</v>
      </c>
      <c r="G60" s="110">
        <v>12.292928982135898</v>
      </c>
      <c r="H60" s="110">
        <v>13.13658156363431</v>
      </c>
      <c r="I60" s="110">
        <v>11.583561261920297</v>
      </c>
      <c r="J60" s="110">
        <v>13.187672848977263</v>
      </c>
      <c r="K60" s="110">
        <v>10.831746699693914</v>
      </c>
      <c r="L60" s="110">
        <v>11.084395524551766</v>
      </c>
      <c r="M60" s="110">
        <v>10.794418490994707</v>
      </c>
      <c r="N60" s="110">
        <v>10.493965246336584</v>
      </c>
      <c r="O60" s="110">
        <v>9.8380197374324982</v>
      </c>
      <c r="P60" s="110">
        <v>9.496399267149684</v>
      </c>
      <c r="Q60" s="110">
        <v>9.5209448066039268</v>
      </c>
      <c r="R60" s="110">
        <v>9.534292665974121</v>
      </c>
      <c r="S60" s="110">
        <v>9.4456891067693896</v>
      </c>
      <c r="T60" s="110">
        <v>9.2518770457881967</v>
      </c>
      <c r="U60" s="110">
        <v>9.1998201883829882</v>
      </c>
      <c r="V60" s="110">
        <v>8.9522835440105535</v>
      </c>
      <c r="W60" s="110">
        <v>9.6777963882934994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92.543539218328107</v>
      </c>
      <c r="C62" s="118">
        <f t="shared" si="21"/>
        <v>104.91960603681297</v>
      </c>
      <c r="D62" s="118">
        <f t="shared" si="21"/>
        <v>103.74680266936835</v>
      </c>
      <c r="E62" s="118">
        <f t="shared" si="21"/>
        <v>119.98125313990676</v>
      </c>
      <c r="F62" s="118">
        <f t="shared" si="21"/>
        <v>117.31778649538697</v>
      </c>
      <c r="G62" s="118">
        <f t="shared" si="21"/>
        <v>127.79354955651503</v>
      </c>
      <c r="H62" s="118">
        <f t="shared" si="21"/>
        <v>122.78684113018321</v>
      </c>
      <c r="I62" s="118">
        <f t="shared" si="21"/>
        <v>118.59956799452686</v>
      </c>
      <c r="J62" s="118">
        <f t="shared" si="21"/>
        <v>125.93310304741532</v>
      </c>
      <c r="K62" s="118">
        <f t="shared" si="21"/>
        <v>130.60829486648245</v>
      </c>
      <c r="L62" s="118">
        <f t="shared" si="21"/>
        <v>141.14730860261142</v>
      </c>
      <c r="M62" s="118">
        <f t="shared" si="21"/>
        <v>137.55351577975225</v>
      </c>
      <c r="N62" s="118">
        <f t="shared" si="21"/>
        <v>135.97084167028115</v>
      </c>
      <c r="O62" s="118">
        <f t="shared" si="21"/>
        <v>133.43063140506797</v>
      </c>
      <c r="P62" s="118">
        <f t="shared" si="21"/>
        <v>119.16424622534032</v>
      </c>
      <c r="Q62" s="118">
        <f t="shared" si="21"/>
        <v>128.32148889910641</v>
      </c>
      <c r="R62" s="118">
        <f t="shared" ref="R62:V62" si="22">R63+R66+R68+R77</f>
        <v>131.09559166666097</v>
      </c>
      <c r="S62" s="118">
        <f t="shared" si="22"/>
        <v>135.23907948765543</v>
      </c>
      <c r="T62" s="118">
        <f t="shared" si="22"/>
        <v>131.73126018205417</v>
      </c>
      <c r="U62" s="118">
        <f t="shared" si="22"/>
        <v>129.93812503646734</v>
      </c>
      <c r="V62" s="118">
        <f t="shared" si="22"/>
        <v>136.58998350476082</v>
      </c>
      <c r="W62" s="118">
        <f t="shared" ref="W62" si="23">W63+W66+W68+W77</f>
        <v>147.86683876993433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69.03273167234687</v>
      </c>
      <c r="C63" s="123">
        <f t="shared" si="24"/>
        <v>80.449075003281678</v>
      </c>
      <c r="D63" s="123">
        <f t="shared" si="24"/>
        <v>79.482015670247193</v>
      </c>
      <c r="E63" s="123">
        <f t="shared" si="24"/>
        <v>92.783541546880784</v>
      </c>
      <c r="F63" s="123">
        <f t="shared" si="24"/>
        <v>91.720592235175062</v>
      </c>
      <c r="G63" s="123">
        <f t="shared" si="24"/>
        <v>100.06418217624919</v>
      </c>
      <c r="H63" s="123">
        <f t="shared" si="24"/>
        <v>92.474873806446652</v>
      </c>
      <c r="I63" s="123">
        <f t="shared" si="24"/>
        <v>86.775857958725709</v>
      </c>
      <c r="J63" s="123">
        <f t="shared" si="24"/>
        <v>93.308310352085357</v>
      </c>
      <c r="K63" s="123">
        <f t="shared" si="24"/>
        <v>98.082814725077625</v>
      </c>
      <c r="L63" s="123">
        <f t="shared" si="24"/>
        <v>106.72389213044562</v>
      </c>
      <c r="M63" s="123">
        <f t="shared" si="24"/>
        <v>102.43810443460099</v>
      </c>
      <c r="N63" s="123">
        <f t="shared" si="24"/>
        <v>101.01906517619999</v>
      </c>
      <c r="O63" s="123">
        <f t="shared" si="24"/>
        <v>101.6313815421815</v>
      </c>
      <c r="P63" s="123">
        <f t="shared" si="24"/>
        <v>89.759732174636625</v>
      </c>
      <c r="Q63" s="123">
        <f t="shared" si="24"/>
        <v>96.258564628465351</v>
      </c>
      <c r="R63" s="123">
        <f t="shared" ref="R63:V63" si="25">SUM(R64:R65)</f>
        <v>100.04181475146511</v>
      </c>
      <c r="S63" s="123">
        <f t="shared" si="25"/>
        <v>100.87888596324413</v>
      </c>
      <c r="T63" s="123">
        <f t="shared" si="25"/>
        <v>96.654570789076416</v>
      </c>
      <c r="U63" s="123">
        <f t="shared" si="25"/>
        <v>94.362259112261412</v>
      </c>
      <c r="V63" s="123">
        <f t="shared" si="25"/>
        <v>99.883253018477362</v>
      </c>
      <c r="W63" s="123">
        <f t="shared" ref="W63" si="26">SUM(W64:W65)</f>
        <v>107.71293817433688</v>
      </c>
      <c r="DA63" s="130" t="s">
        <v>2972</v>
      </c>
    </row>
    <row r="64" spans="1:105" ht="12" customHeight="1" x14ac:dyDescent="0.25">
      <c r="A64" s="97" t="s">
        <v>217</v>
      </c>
      <c r="B64" s="99">
        <v>67.394657341908399</v>
      </c>
      <c r="C64" s="99">
        <v>78.554875274500517</v>
      </c>
      <c r="D64" s="99">
        <v>77.608470110872773</v>
      </c>
      <c r="E64" s="99">
        <v>90.721771601866095</v>
      </c>
      <c r="F64" s="99">
        <v>89.59603620449063</v>
      </c>
      <c r="G64" s="99">
        <v>97.796629606784165</v>
      </c>
      <c r="H64" s="99">
        <v>90.456724182988921</v>
      </c>
      <c r="I64" s="99">
        <v>84.94780820806082</v>
      </c>
      <c r="J64" s="99">
        <v>91.365933004404909</v>
      </c>
      <c r="K64" s="99">
        <v>96.06242281501352</v>
      </c>
      <c r="L64" s="99">
        <v>104.60713683993106</v>
      </c>
      <c r="M64" s="99">
        <v>100.42945919035084</v>
      </c>
      <c r="N64" s="99">
        <v>99.066691983322357</v>
      </c>
      <c r="O64" s="99">
        <v>99.691755724828994</v>
      </c>
      <c r="P64" s="99">
        <v>88.05659796294708</v>
      </c>
      <c r="Q64" s="99">
        <v>94.435095861231559</v>
      </c>
      <c r="R64" s="99">
        <v>98.133050634645983</v>
      </c>
      <c r="S64" s="99">
        <v>98.979146991353133</v>
      </c>
      <c r="T64" s="99">
        <v>94.840135788224288</v>
      </c>
      <c r="U64" s="99">
        <v>92.58277478473363</v>
      </c>
      <c r="V64" s="99">
        <v>98.000607519909209</v>
      </c>
      <c r="W64" s="99">
        <v>105.68678851183769</v>
      </c>
      <c r="DA64" s="63" t="s">
        <v>2973</v>
      </c>
    </row>
    <row r="65" spans="1:105" ht="12" customHeight="1" x14ac:dyDescent="0.25">
      <c r="A65" s="97" t="s">
        <v>53</v>
      </c>
      <c r="B65" s="99">
        <v>1.6380743304384651</v>
      </c>
      <c r="C65" s="99">
        <v>1.8941997287811656</v>
      </c>
      <c r="D65" s="99">
        <v>1.8735455593744244</v>
      </c>
      <c r="E65" s="99">
        <v>2.0617699450146936</v>
      </c>
      <c r="F65" s="99">
        <v>2.1245560306844369</v>
      </c>
      <c r="G65" s="99">
        <v>2.2675525694650291</v>
      </c>
      <c r="H65" s="99">
        <v>2.0181496234577341</v>
      </c>
      <c r="I65" s="99">
        <v>1.8280497506648843</v>
      </c>
      <c r="J65" s="99">
        <v>1.9423773476804502</v>
      </c>
      <c r="K65" s="99">
        <v>2.0203919100641112</v>
      </c>
      <c r="L65" s="99">
        <v>2.1167552905145595</v>
      </c>
      <c r="M65" s="99">
        <v>2.0086452442501534</v>
      </c>
      <c r="N65" s="99">
        <v>1.9523731928776311</v>
      </c>
      <c r="O65" s="99">
        <v>1.9396258173525058</v>
      </c>
      <c r="P65" s="99">
        <v>1.703134211689546</v>
      </c>
      <c r="Q65" s="99">
        <v>1.823468767233797</v>
      </c>
      <c r="R65" s="99">
        <v>1.9087641168191334</v>
      </c>
      <c r="S65" s="99">
        <v>1.899738971891002</v>
      </c>
      <c r="T65" s="99">
        <v>1.8144350008521324</v>
      </c>
      <c r="U65" s="99">
        <v>1.7794843275277881</v>
      </c>
      <c r="V65" s="99">
        <v>1.8826454985681544</v>
      </c>
      <c r="W65" s="99">
        <v>2.0261496624991904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1.4204829869042372</v>
      </c>
      <c r="C66" s="123">
        <f t="shared" si="27"/>
        <v>1.4339773979213648</v>
      </c>
      <c r="D66" s="123">
        <f t="shared" si="27"/>
        <v>1.4592713807718245</v>
      </c>
      <c r="E66" s="123">
        <f t="shared" si="27"/>
        <v>3.85118941643112</v>
      </c>
      <c r="F66" s="123">
        <f t="shared" si="27"/>
        <v>1.9511055376305249</v>
      </c>
      <c r="G66" s="123">
        <f t="shared" si="27"/>
        <v>2.7939755335085001</v>
      </c>
      <c r="H66" s="123">
        <f t="shared" si="27"/>
        <v>4.8478614235647868</v>
      </c>
      <c r="I66" s="123">
        <f t="shared" si="27"/>
        <v>6.6004030144577062</v>
      </c>
      <c r="J66" s="123">
        <f t="shared" si="27"/>
        <v>6.8928576525879395</v>
      </c>
      <c r="K66" s="123">
        <f t="shared" si="27"/>
        <v>6.9418191838258156</v>
      </c>
      <c r="L66" s="123">
        <f t="shared" si="27"/>
        <v>8.8874462021508815</v>
      </c>
      <c r="M66" s="123">
        <f t="shared" si="27"/>
        <v>11.558442668904052</v>
      </c>
      <c r="N66" s="123">
        <f t="shared" si="27"/>
        <v>11.893545333473966</v>
      </c>
      <c r="O66" s="123">
        <f t="shared" si="27"/>
        <v>9.5833253715046691</v>
      </c>
      <c r="P66" s="123">
        <f t="shared" si="27"/>
        <v>7.3381784352513701</v>
      </c>
      <c r="Q66" s="123">
        <f t="shared" si="27"/>
        <v>11.123432667427858</v>
      </c>
      <c r="R66" s="123">
        <f t="shared" si="27"/>
        <v>9.2245672908737593</v>
      </c>
      <c r="S66" s="123">
        <f t="shared" si="27"/>
        <v>11.542117324480463</v>
      </c>
      <c r="T66" s="123">
        <f t="shared" si="27"/>
        <v>12.606019755453417</v>
      </c>
      <c r="U66" s="123">
        <f t="shared" si="27"/>
        <v>13.679049070887569</v>
      </c>
      <c r="V66" s="123">
        <f t="shared" si="27"/>
        <v>14.256192928107755</v>
      </c>
      <c r="W66" s="123">
        <f t="shared" si="27"/>
        <v>16.281790787105866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1.4204829869042372</v>
      </c>
      <c r="C67" s="99">
        <f>RES_hhdet_tesh!C67/RES_summary!C$19</f>
        <v>1.4339773979213648</v>
      </c>
      <c r="D67" s="99">
        <f>RES_hhdet_tesh!D67/RES_summary!D$19</f>
        <v>1.4592713807718245</v>
      </c>
      <c r="E67" s="99">
        <f>RES_hhdet_tesh!E67/RES_summary!E$19</f>
        <v>3.85118941643112</v>
      </c>
      <c r="F67" s="99">
        <f>RES_hhdet_tesh!F67/RES_summary!F$19</f>
        <v>1.9511055376305249</v>
      </c>
      <c r="G67" s="99">
        <f>RES_hhdet_tesh!G67/RES_summary!G$19</f>
        <v>2.7939755335085001</v>
      </c>
      <c r="H67" s="99">
        <f>RES_hhdet_tesh!H67/RES_summary!H$19</f>
        <v>4.8478614235647868</v>
      </c>
      <c r="I67" s="99">
        <f>RES_hhdet_tesh!I67/RES_summary!I$19</f>
        <v>6.6004030144577062</v>
      </c>
      <c r="J67" s="99">
        <f>RES_hhdet_tesh!J67/RES_summary!J$19</f>
        <v>6.8928576525879395</v>
      </c>
      <c r="K67" s="99">
        <f>RES_hhdet_tesh!K67/RES_summary!K$19</f>
        <v>6.9418191838258156</v>
      </c>
      <c r="L67" s="99">
        <f>RES_hhdet_tesh!L67/RES_summary!L$19</f>
        <v>8.8874462021508815</v>
      </c>
      <c r="M67" s="99">
        <f>RES_hhdet_tesh!M67/RES_summary!M$19</f>
        <v>11.558442668904052</v>
      </c>
      <c r="N67" s="99">
        <f>RES_hhdet_tesh!N67/RES_summary!N$19</f>
        <v>11.893545333473966</v>
      </c>
      <c r="O67" s="99">
        <f>RES_hhdet_tesh!O67/RES_summary!O$19</f>
        <v>9.5833253715046691</v>
      </c>
      <c r="P67" s="99">
        <f>RES_hhdet_tesh!P67/RES_summary!P$19</f>
        <v>7.3381784352513701</v>
      </c>
      <c r="Q67" s="99">
        <f>RES_hhdet_tesh!Q67/RES_summary!Q$19</f>
        <v>11.123432667427858</v>
      </c>
      <c r="R67" s="99">
        <f>RES_hhdet_tesh!R67/RES_summary!R$19</f>
        <v>9.2245672908737593</v>
      </c>
      <c r="S67" s="99">
        <f>RES_hhdet_tesh!S67/RES_summary!S$19</f>
        <v>11.542117324480463</v>
      </c>
      <c r="T67" s="99">
        <f>RES_hhdet_tesh!T67/RES_summary!T$19</f>
        <v>12.606019755453417</v>
      </c>
      <c r="U67" s="99">
        <f>RES_hhdet_tesh!U67/RES_summary!U$19</f>
        <v>13.679049070887569</v>
      </c>
      <c r="V67" s="99">
        <f>RES_hhdet_tesh!V67/RES_summary!V$19</f>
        <v>14.256192928107755</v>
      </c>
      <c r="W67" s="99">
        <f>RES_hhdet_tesh!W67/RES_summary!W$19</f>
        <v>16.281790787105866</v>
      </c>
      <c r="DA67" s="63" t="s">
        <v>2976</v>
      </c>
    </row>
    <row r="68" spans="1:105" ht="12" customHeight="1" x14ac:dyDescent="0.25">
      <c r="A68" s="121" t="s">
        <v>55</v>
      </c>
      <c r="B68" s="123">
        <v>11.339399277485347</v>
      </c>
      <c r="C68" s="123">
        <v>11.322284802526664</v>
      </c>
      <c r="D68" s="123">
        <v>11.768482695028929</v>
      </c>
      <c r="E68" s="123">
        <v>11.372179213574688</v>
      </c>
      <c r="F68" s="123">
        <v>12.098287315201793</v>
      </c>
      <c r="G68" s="123">
        <v>12.831803543719799</v>
      </c>
      <c r="H68" s="123">
        <v>13.484676274474797</v>
      </c>
      <c r="I68" s="123">
        <v>12.925619791962031</v>
      </c>
      <c r="J68" s="123">
        <v>13.821021130912158</v>
      </c>
      <c r="K68" s="123">
        <v>13.318188140342146</v>
      </c>
      <c r="L68" s="123">
        <v>13.574176540815632</v>
      </c>
      <c r="M68" s="123">
        <v>12.68045725763953</v>
      </c>
      <c r="N68" s="123">
        <v>12.6644632714065</v>
      </c>
      <c r="O68" s="123">
        <v>12.386429293608744</v>
      </c>
      <c r="P68" s="123">
        <v>12.489351866379891</v>
      </c>
      <c r="Q68" s="123">
        <v>11.78089264759808</v>
      </c>
      <c r="R68" s="123">
        <v>12.515822729399204</v>
      </c>
      <c r="S68" s="123">
        <v>13.058542499398367</v>
      </c>
      <c r="T68" s="123">
        <v>12.978493997273674</v>
      </c>
      <c r="U68" s="123">
        <v>13.004417433780347</v>
      </c>
      <c r="V68" s="123">
        <v>13.398266113383308</v>
      </c>
      <c r="W68" s="123">
        <v>14.260217735353796</v>
      </c>
      <c r="DA68" s="130" t="s">
        <v>2977</v>
      </c>
    </row>
    <row r="69" spans="1:105" ht="12" customHeight="1" x14ac:dyDescent="0.25">
      <c r="A69" s="97" t="s">
        <v>134</v>
      </c>
      <c r="B69" s="99">
        <v>11.327438859153201</v>
      </c>
      <c r="C69" s="99">
        <v>11.325003912977905</v>
      </c>
      <c r="D69" s="99">
        <v>11.747478537622744</v>
      </c>
      <c r="E69" s="99">
        <v>11.394574458145827</v>
      </c>
      <c r="F69" s="99">
        <v>12.083999441644183</v>
      </c>
      <c r="G69" s="99">
        <v>12.829240028817836</v>
      </c>
      <c r="H69" s="99">
        <v>13.484408889407028</v>
      </c>
      <c r="I69" s="99">
        <v>12.921395593514163</v>
      </c>
      <c r="J69" s="99">
        <v>13.827138067224659</v>
      </c>
      <c r="K69" s="99">
        <v>13.329462663397976</v>
      </c>
      <c r="L69" s="99">
        <v>13.586055241770662</v>
      </c>
      <c r="M69" s="99">
        <v>12.679626793756549</v>
      </c>
      <c r="N69" s="99">
        <v>12.662758081646359</v>
      </c>
      <c r="O69" s="99">
        <v>12.387619413424364</v>
      </c>
      <c r="P69" s="99">
        <v>12.496530969659918</v>
      </c>
      <c r="Q69" s="99">
        <v>11.764299526553526</v>
      </c>
      <c r="R69" s="99">
        <v>12.514234126556731</v>
      </c>
      <c r="S69" s="99">
        <v>13.066323395730107</v>
      </c>
      <c r="T69" s="99">
        <v>12.982166658651085</v>
      </c>
      <c r="U69" s="99">
        <v>13.001147285357014</v>
      </c>
      <c r="V69" s="99">
        <v>13.406780548667484</v>
      </c>
      <c r="W69" s="99">
        <v>14.26274648487373</v>
      </c>
      <c r="DA69" s="63" t="s">
        <v>2978</v>
      </c>
    </row>
    <row r="70" spans="1:105" ht="12" customHeight="1" x14ac:dyDescent="0.25">
      <c r="A70" s="97" t="s">
        <v>133</v>
      </c>
      <c r="B70" s="99">
        <v>11.327438859153203</v>
      </c>
      <c r="C70" s="99">
        <v>11.324728986687242</v>
      </c>
      <c r="D70" s="99">
        <v>11.747082348735365</v>
      </c>
      <c r="E70" s="99">
        <v>11.392871687821964</v>
      </c>
      <c r="F70" s="99">
        <v>12.082404216472451</v>
      </c>
      <c r="G70" s="99">
        <v>12.827086905092992</v>
      </c>
      <c r="H70" s="99">
        <v>13.481813557597706</v>
      </c>
      <c r="I70" s="99">
        <v>12.917436430126807</v>
      </c>
      <c r="J70" s="99">
        <v>13.821510543572503</v>
      </c>
      <c r="K70" s="99">
        <v>13.323627950761919</v>
      </c>
      <c r="L70" s="99">
        <v>13.580160978268307</v>
      </c>
      <c r="M70" s="99">
        <v>12.673745936960762</v>
      </c>
      <c r="N70" s="99">
        <v>12.657330104874204</v>
      </c>
      <c r="O70" s="99">
        <v>12.381798389209798</v>
      </c>
      <c r="P70" s="99">
        <v>12.480680000214667</v>
      </c>
      <c r="Q70" s="99">
        <v>11.748396735098115</v>
      </c>
      <c r="R70" s="99">
        <v>12.495687766537246</v>
      </c>
      <c r="S70" s="99">
        <v>13.048447965210361</v>
      </c>
      <c r="T70" s="99">
        <v>12.967239451197266</v>
      </c>
      <c r="U70" s="99">
        <v>12.988577318256882</v>
      </c>
      <c r="V70" s="99">
        <v>13.399178186716352</v>
      </c>
      <c r="W70" s="99">
        <v>14.260367140271448</v>
      </c>
      <c r="DA70" s="63" t="s">
        <v>2979</v>
      </c>
    </row>
    <row r="71" spans="1:105" ht="12" customHeight="1" x14ac:dyDescent="0.25">
      <c r="A71" s="100" t="s">
        <v>217</v>
      </c>
      <c r="B71" s="102">
        <v>3.4254144374830546</v>
      </c>
      <c r="C71" s="102">
        <v>3.2425834909136348</v>
      </c>
      <c r="D71" s="102">
        <v>3.5586216643114765</v>
      </c>
      <c r="E71" s="102">
        <v>2.9428910714914798</v>
      </c>
      <c r="F71" s="102">
        <v>3.5171827416849899</v>
      </c>
      <c r="G71" s="102">
        <v>3.7207182635586937</v>
      </c>
      <c r="H71" s="102">
        <v>3.9323675182553472</v>
      </c>
      <c r="I71" s="102">
        <v>3.6997874836040192</v>
      </c>
      <c r="J71" s="102">
        <v>4.017800985646125</v>
      </c>
      <c r="K71" s="102">
        <v>3.6396107847578136</v>
      </c>
      <c r="L71" s="102">
        <v>3.7429735716255266</v>
      </c>
      <c r="M71" s="102">
        <v>3.6542155826981779</v>
      </c>
      <c r="N71" s="102">
        <v>3.6240519824955282</v>
      </c>
      <c r="O71" s="102">
        <v>3.4125247217680741</v>
      </c>
      <c r="P71" s="102">
        <v>3.5831382603726629</v>
      </c>
      <c r="Q71" s="102">
        <v>3.6384075064545955</v>
      </c>
      <c r="R71" s="102">
        <v>3.7366576977964865</v>
      </c>
      <c r="S71" s="102">
        <v>3.7915762396685038</v>
      </c>
      <c r="T71" s="102">
        <v>3.8330352853290859</v>
      </c>
      <c r="U71" s="102">
        <v>3.88067165617151</v>
      </c>
      <c r="V71" s="102">
        <v>3.5099132592188678</v>
      </c>
      <c r="W71" s="102">
        <v>4.2181580884869163</v>
      </c>
      <c r="DA71" s="131" t="s">
        <v>2980</v>
      </c>
    </row>
    <row r="72" spans="1:105" ht="12" customHeight="1" x14ac:dyDescent="0.25">
      <c r="A72" s="103" t="s">
        <v>52</v>
      </c>
      <c r="B72" s="105">
        <v>7.9020244216701467</v>
      </c>
      <c r="C72" s="105">
        <v>8.0821454957736059</v>
      </c>
      <c r="D72" s="105">
        <v>8.1884606844238874</v>
      </c>
      <c r="E72" s="105">
        <v>8.4499806163304836</v>
      </c>
      <c r="F72" s="105">
        <v>8.5652214747874602</v>
      </c>
      <c r="G72" s="105">
        <v>9.1063686415342993</v>
      </c>
      <c r="H72" s="105">
        <v>9.5494460393423566</v>
      </c>
      <c r="I72" s="105">
        <v>9.2176489465227878</v>
      </c>
      <c r="J72" s="105">
        <v>9.8037095579263784</v>
      </c>
      <c r="K72" s="105">
        <v>9.6840171660041037</v>
      </c>
      <c r="L72" s="105">
        <v>9.8371874066427818</v>
      </c>
      <c r="M72" s="105">
        <v>9.0195303542625833</v>
      </c>
      <c r="N72" s="105">
        <v>9.0332781223786736</v>
      </c>
      <c r="O72" s="105">
        <v>8.9692736674417226</v>
      </c>
      <c r="P72" s="105">
        <v>8.8975417398420049</v>
      </c>
      <c r="Q72" s="105">
        <v>8.1099892286435189</v>
      </c>
      <c r="R72" s="105">
        <v>8.7590300687407616</v>
      </c>
      <c r="S72" s="105">
        <v>9.2568717255418562</v>
      </c>
      <c r="T72" s="105">
        <v>9.1342041658681818</v>
      </c>
      <c r="U72" s="105">
        <v>9.107905662085372</v>
      </c>
      <c r="V72" s="105">
        <v>9.8892649274974822</v>
      </c>
      <c r="W72" s="105">
        <v>10.042209051784532</v>
      </c>
      <c r="DA72" s="132" t="s">
        <v>2981</v>
      </c>
    </row>
    <row r="73" spans="1:105" ht="12" customHeight="1" x14ac:dyDescent="0.25">
      <c r="A73" s="106" t="s">
        <v>122</v>
      </c>
      <c r="B73" s="102">
        <v>11.603686434173087</v>
      </c>
      <c r="C73" s="102">
        <v>11.24690184430564</v>
      </c>
      <c r="D73" s="102">
        <v>12.30490014191377</v>
      </c>
      <c r="E73" s="102">
        <v>10.74638556927486</v>
      </c>
      <c r="F73" s="102">
        <v>12.407154048637208</v>
      </c>
      <c r="G73" s="102">
        <v>12.889621086512754</v>
      </c>
      <c r="H73" s="102">
        <v>13.491012219839972</v>
      </c>
      <c r="I73" s="102">
        <v>13.054411011531784</v>
      </c>
      <c r="J73" s="102">
        <v>13.652705126504257</v>
      </c>
      <c r="K73" s="102">
        <v>12.969242262468605</v>
      </c>
      <c r="L73" s="102">
        <v>13.172120232236047</v>
      </c>
      <c r="M73" s="102">
        <v>12.710840858064291</v>
      </c>
      <c r="N73" s="102">
        <v>12.726579697229399</v>
      </c>
      <c r="O73" s="102">
        <v>12.345516278661387</v>
      </c>
      <c r="P73" s="102">
        <v>12.228486381723176</v>
      </c>
      <c r="Q73" s="102">
        <v>12.35746292202632</v>
      </c>
      <c r="R73" s="102">
        <v>12.580337164001257</v>
      </c>
      <c r="S73" s="102">
        <v>12.79416772819342</v>
      </c>
      <c r="T73" s="102">
        <v>12.861989886009148</v>
      </c>
      <c r="U73" s="102">
        <v>13.108803820810307</v>
      </c>
      <c r="V73" s="102">
        <v>13.027083251456123</v>
      </c>
      <c r="W73" s="102">
        <v>14.165590253879333</v>
      </c>
      <c r="DA73" s="131" t="s">
        <v>2982</v>
      </c>
    </row>
    <row r="74" spans="1:105" ht="12" customHeight="1" x14ac:dyDescent="0.25">
      <c r="A74" s="107" t="s">
        <v>121</v>
      </c>
      <c r="B74" s="105">
        <v>11.603686434173087</v>
      </c>
      <c r="C74" s="105">
        <v>11.247589002658099</v>
      </c>
      <c r="D74" s="105">
        <v>12.304512209065775</v>
      </c>
      <c r="E74" s="105">
        <v>10.745174128708674</v>
      </c>
      <c r="F74" s="105">
        <v>12.406374784605049</v>
      </c>
      <c r="G74" s="105">
        <v>12.889144355632821</v>
      </c>
      <c r="H74" s="105">
        <v>13.490931241938945</v>
      </c>
      <c r="I74" s="105">
        <v>13.05976084061361</v>
      </c>
      <c r="J74" s="105">
        <v>13.650535571123799</v>
      </c>
      <c r="K74" s="105">
        <v>12.967958971112264</v>
      </c>
      <c r="L74" s="105">
        <v>13.167659722819566</v>
      </c>
      <c r="M74" s="105">
        <v>12.701797271035533</v>
      </c>
      <c r="N74" s="105">
        <v>12.723103447447482</v>
      </c>
      <c r="O74" s="105">
        <v>12.344240448857761</v>
      </c>
      <c r="P74" s="105">
        <v>12.22489363063335</v>
      </c>
      <c r="Q74" s="105">
        <v>12.34339745675341</v>
      </c>
      <c r="R74" s="105">
        <v>12.565456844658581</v>
      </c>
      <c r="S74" s="105">
        <v>12.780498049108179</v>
      </c>
      <c r="T74" s="105">
        <v>12.84925125797163</v>
      </c>
      <c r="U74" s="105">
        <v>13.102023665606424</v>
      </c>
      <c r="V74" s="105">
        <v>13.02375789771515</v>
      </c>
      <c r="W74" s="105">
        <v>14.16156446475785</v>
      </c>
      <c r="DA74" s="132" t="s">
        <v>2983</v>
      </c>
    </row>
    <row r="75" spans="1:105" ht="12" customHeight="1" x14ac:dyDescent="0.25">
      <c r="A75" s="108" t="s">
        <v>53</v>
      </c>
      <c r="B75" s="99">
        <v>3.5091822142620375</v>
      </c>
      <c r="C75" s="99">
        <v>3.2205205785191042</v>
      </c>
      <c r="D75" s="99">
        <v>3.7282331442096983</v>
      </c>
      <c r="E75" s="99">
        <v>2.7736766015034622</v>
      </c>
      <c r="F75" s="99">
        <v>3.6120311678686101</v>
      </c>
      <c r="G75" s="99">
        <v>3.738539765723548</v>
      </c>
      <c r="H75" s="99">
        <v>3.9352894870516697</v>
      </c>
      <c r="I75" s="99">
        <v>3.7414407021485534</v>
      </c>
      <c r="J75" s="99">
        <v>3.9681814848348624</v>
      </c>
      <c r="K75" s="99">
        <v>3.5406286702223104</v>
      </c>
      <c r="L75" s="99">
        <v>3.6274143965317789</v>
      </c>
      <c r="M75" s="99">
        <v>3.6634630944727071</v>
      </c>
      <c r="N75" s="99">
        <v>3.6439205013131217</v>
      </c>
      <c r="O75" s="99">
        <v>3.4021027807403565</v>
      </c>
      <c r="P75" s="99">
        <v>3.5065006643462482</v>
      </c>
      <c r="Q75" s="99">
        <v>3.8340571746389367</v>
      </c>
      <c r="R75" s="99">
        <v>3.762066042126365</v>
      </c>
      <c r="S75" s="99">
        <v>3.7114317078075363</v>
      </c>
      <c r="T75" s="99">
        <v>3.7991016211315425</v>
      </c>
      <c r="U75" s="99">
        <v>3.9200437753128337</v>
      </c>
      <c r="V75" s="99">
        <v>3.4098036238121749</v>
      </c>
      <c r="W75" s="99">
        <v>4.1900260018175013</v>
      </c>
      <c r="DA75" s="63" t="s">
        <v>2984</v>
      </c>
    </row>
    <row r="76" spans="1:105" ht="12" customHeight="1" x14ac:dyDescent="0.25">
      <c r="A76" s="108" t="s">
        <v>52</v>
      </c>
      <c r="B76" s="99">
        <v>8.0945042199110517</v>
      </c>
      <c r="C76" s="99">
        <v>8.0270684241389958</v>
      </c>
      <c r="D76" s="99">
        <v>8.5762790648560774</v>
      </c>
      <c r="E76" s="99">
        <v>7.9714975272052131</v>
      </c>
      <c r="F76" s="99">
        <v>8.7943436167364357</v>
      </c>
      <c r="G76" s="99">
        <v>9.1506045899092747</v>
      </c>
      <c r="H76" s="99">
        <v>9.5556417548872759</v>
      </c>
      <c r="I76" s="99">
        <v>9.318320138465058</v>
      </c>
      <c r="J76" s="99">
        <v>9.6823540862889352</v>
      </c>
      <c r="K76" s="99">
        <v>9.4273303008899525</v>
      </c>
      <c r="L76" s="99">
        <v>9.5402453262877867</v>
      </c>
      <c r="M76" s="99">
        <v>9.0383341765628256</v>
      </c>
      <c r="N76" s="99">
        <v>9.0791829461343561</v>
      </c>
      <c r="O76" s="99">
        <v>8.9421376681174038</v>
      </c>
      <c r="P76" s="99">
        <v>8.7183929662871051</v>
      </c>
      <c r="Q76" s="99">
        <v>8.5093402821144721</v>
      </c>
      <c r="R76" s="99">
        <v>8.8033908025322134</v>
      </c>
      <c r="S76" s="99">
        <v>9.0690663413006405</v>
      </c>
      <c r="T76" s="99">
        <v>9.0501496368400858</v>
      </c>
      <c r="U76" s="99">
        <v>9.1819798902935919</v>
      </c>
      <c r="V76" s="99">
        <v>9.6139542739029746</v>
      </c>
      <c r="W76" s="99">
        <v>9.9715384629403481</v>
      </c>
      <c r="DA76" s="63" t="s">
        <v>2985</v>
      </c>
    </row>
    <row r="77" spans="1:105" ht="12" customHeight="1" x14ac:dyDescent="0.25">
      <c r="A77" s="121" t="s">
        <v>54</v>
      </c>
      <c r="B77" s="123">
        <v>10.750925281591657</v>
      </c>
      <c r="C77" s="123">
        <v>11.714268833083256</v>
      </c>
      <c r="D77" s="123">
        <v>11.037032923320401</v>
      </c>
      <c r="E77" s="123">
        <v>11.97434296302017</v>
      </c>
      <c r="F77" s="123">
        <v>11.547801407379598</v>
      </c>
      <c r="G77" s="123">
        <v>12.103588303037537</v>
      </c>
      <c r="H77" s="123">
        <v>11.979429625696973</v>
      </c>
      <c r="I77" s="123">
        <v>12.297687229381417</v>
      </c>
      <c r="J77" s="123">
        <v>11.910913911829864</v>
      </c>
      <c r="K77" s="123">
        <v>12.265472817236869</v>
      </c>
      <c r="L77" s="123">
        <v>11.961793729199284</v>
      </c>
      <c r="M77" s="123">
        <v>10.876511418607684</v>
      </c>
      <c r="N77" s="123">
        <v>10.393767889200676</v>
      </c>
      <c r="O77" s="123">
        <v>9.8294951977730474</v>
      </c>
      <c r="P77" s="123">
        <v>9.5769837490724399</v>
      </c>
      <c r="Q77" s="123">
        <v>9.1585989556151084</v>
      </c>
      <c r="R77" s="123">
        <v>9.313386894922882</v>
      </c>
      <c r="S77" s="123">
        <v>9.7595337005324776</v>
      </c>
      <c r="T77" s="123">
        <v>9.4921756402506521</v>
      </c>
      <c r="U77" s="123">
        <v>8.8923994195380178</v>
      </c>
      <c r="V77" s="123">
        <v>9.0522714447924137</v>
      </c>
      <c r="W77" s="123">
        <v>9.6118920731378079</v>
      </c>
      <c r="DA77" s="130" t="s">
        <v>2986</v>
      </c>
    </row>
    <row r="78" spans="1:105" ht="12" customHeight="1" x14ac:dyDescent="0.25">
      <c r="A78" s="97" t="s">
        <v>192</v>
      </c>
      <c r="B78" s="99">
        <v>10.230208084069416</v>
      </c>
      <c r="C78" s="99">
        <v>12.242649755411687</v>
      </c>
      <c r="D78" s="99">
        <v>10.517032751306093</v>
      </c>
      <c r="E78" s="99">
        <v>12.631214652102027</v>
      </c>
      <c r="F78" s="99">
        <v>11.490394032889734</v>
      </c>
      <c r="G78" s="99">
        <v>12.055897868433627</v>
      </c>
      <c r="H78" s="99">
        <v>11.675352490953115</v>
      </c>
      <c r="I78" s="99">
        <v>12.473068703709577</v>
      </c>
      <c r="J78" s="99">
        <v>11.589205254673628</v>
      </c>
      <c r="K78" s="99">
        <v>12.528728457165387</v>
      </c>
      <c r="L78" s="99">
        <v>12.092246814180719</v>
      </c>
      <c r="M78" s="99">
        <v>10.886618410357224</v>
      </c>
      <c r="N78" s="99">
        <v>10.381779767174489</v>
      </c>
      <c r="O78" s="99">
        <v>9.828469334553704</v>
      </c>
      <c r="P78" s="99">
        <v>9.5869077796586097</v>
      </c>
      <c r="Q78" s="99">
        <v>9.112750374385195</v>
      </c>
      <c r="R78" s="99">
        <v>9.2847815622773346</v>
      </c>
      <c r="S78" s="99">
        <v>9.8005525227914827</v>
      </c>
      <c r="T78" s="99">
        <v>9.5280627565503551</v>
      </c>
      <c r="U78" s="99">
        <v>8.8333282973293308</v>
      </c>
      <c r="V78" s="99">
        <v>9.0747615158613062</v>
      </c>
      <c r="W78" s="99">
        <v>9.5966140270398839</v>
      </c>
      <c r="DA78" s="63" t="s">
        <v>2987</v>
      </c>
    </row>
    <row r="79" spans="1:105" ht="12" customHeight="1" x14ac:dyDescent="0.25">
      <c r="A79" s="109" t="s">
        <v>120</v>
      </c>
      <c r="B79" s="110">
        <v>11.848079727433369</v>
      </c>
      <c r="C79" s="110">
        <v>10.264746311909175</v>
      </c>
      <c r="D79" s="110">
        <v>12.691613778092961</v>
      </c>
      <c r="E79" s="110">
        <v>9.5151750605754657</v>
      </c>
      <c r="F79" s="110">
        <v>11.775841914269753</v>
      </c>
      <c r="G79" s="110">
        <v>12.292928982135901</v>
      </c>
      <c r="H79" s="110">
        <v>13.13658156363431</v>
      </c>
      <c r="I79" s="110">
        <v>11.5835612619203</v>
      </c>
      <c r="J79" s="110">
        <v>13.187672848977263</v>
      </c>
      <c r="K79" s="110">
        <v>10.831746699693916</v>
      </c>
      <c r="L79" s="110">
        <v>11.084395524551756</v>
      </c>
      <c r="M79" s="110">
        <v>10.794418490994699</v>
      </c>
      <c r="N79" s="110">
        <v>10.493965246336575</v>
      </c>
      <c r="O79" s="110">
        <v>9.8380197374324911</v>
      </c>
      <c r="P79" s="110">
        <v>9.4963992671496875</v>
      </c>
      <c r="Q79" s="110">
        <v>9.5209448066039108</v>
      </c>
      <c r="R79" s="110">
        <v>9.5342926659741156</v>
      </c>
      <c r="S79" s="110">
        <v>9.4456891067693753</v>
      </c>
      <c r="T79" s="110">
        <v>9.2518770457882322</v>
      </c>
      <c r="U79" s="110">
        <v>9.199820188383045</v>
      </c>
      <c r="V79" s="110">
        <v>8.9522835440105073</v>
      </c>
      <c r="W79" s="110">
        <v>9.6777963882935296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96.561614719809896</v>
      </c>
      <c r="C81" s="118">
        <f t="shared" si="28"/>
        <v>105.4923863061741</v>
      </c>
      <c r="D81" s="118">
        <f t="shared" si="28"/>
        <v>104.63048295193067</v>
      </c>
      <c r="E81" s="118">
        <f t="shared" si="28"/>
        <v>118.54359003464454</v>
      </c>
      <c r="F81" s="118">
        <f t="shared" si="28"/>
        <v>118.3824747680243</v>
      </c>
      <c r="G81" s="118">
        <f t="shared" si="28"/>
        <v>126.62084681814272</v>
      </c>
      <c r="H81" s="118">
        <f t="shared" si="28"/>
        <v>122.17360003230267</v>
      </c>
      <c r="I81" s="118">
        <f t="shared" si="28"/>
        <v>120.33701890176283</v>
      </c>
      <c r="J81" s="118">
        <f t="shared" si="28"/>
        <v>123.73592535422864</v>
      </c>
      <c r="K81" s="118">
        <f t="shared" si="28"/>
        <v>127.84392963486052</v>
      </c>
      <c r="L81" s="118">
        <f t="shared" si="28"/>
        <v>137.82730730608327</v>
      </c>
      <c r="M81" s="118">
        <f t="shared" si="28"/>
        <v>136.93394063205724</v>
      </c>
      <c r="N81" s="118">
        <f t="shared" si="28"/>
        <v>137.27649680917386</v>
      </c>
      <c r="O81" s="118">
        <f t="shared" si="28"/>
        <v>134.42954283462825</v>
      </c>
      <c r="P81" s="118">
        <f t="shared" si="28"/>
        <v>118.03769060272377</v>
      </c>
      <c r="Q81" s="118">
        <f t="shared" si="28"/>
        <v>136.23968957464348</v>
      </c>
      <c r="R81" s="118">
        <f t="shared" ref="R81:V81" si="29">R82+R85+R87+R100</f>
        <v>133.85126076022013</v>
      </c>
      <c r="S81" s="118">
        <f t="shared" si="29"/>
        <v>134.82298042387768</v>
      </c>
      <c r="T81" s="118">
        <f t="shared" si="29"/>
        <v>132.86886444727131</v>
      </c>
      <c r="U81" s="118">
        <f t="shared" si="29"/>
        <v>132.23183511466965</v>
      </c>
      <c r="V81" s="118">
        <f t="shared" si="29"/>
        <v>133.88127122370031</v>
      </c>
      <c r="W81" s="118">
        <f t="shared" ref="W81" si="30">W82+W85+W87+W100</f>
        <v>146.82219086650633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72.354088966780708</v>
      </c>
      <c r="C82" s="123">
        <f t="shared" si="31"/>
        <v>81.714405394966732</v>
      </c>
      <c r="D82" s="123">
        <f t="shared" si="31"/>
        <v>79.302059115741471</v>
      </c>
      <c r="E82" s="123">
        <f t="shared" si="31"/>
        <v>92.741945212260532</v>
      </c>
      <c r="F82" s="123">
        <f t="shared" si="31"/>
        <v>92.360620153576861</v>
      </c>
      <c r="G82" s="123">
        <f t="shared" si="31"/>
        <v>98.994425993930705</v>
      </c>
      <c r="H82" s="123">
        <f t="shared" si="31"/>
        <v>91.785956981331566</v>
      </c>
      <c r="I82" s="123">
        <f t="shared" si="31"/>
        <v>89.000007875122265</v>
      </c>
      <c r="J82" s="123">
        <f t="shared" si="31"/>
        <v>91.045276111464446</v>
      </c>
      <c r="K82" s="123">
        <f t="shared" si="31"/>
        <v>96.01092839261419</v>
      </c>
      <c r="L82" s="123">
        <f t="shared" si="31"/>
        <v>104.49800579202707</v>
      </c>
      <c r="M82" s="123">
        <f t="shared" si="31"/>
        <v>102.27756934449322</v>
      </c>
      <c r="N82" s="123">
        <f t="shared" si="31"/>
        <v>102.41852187421529</v>
      </c>
      <c r="O82" s="123">
        <f t="shared" si="31"/>
        <v>102.52031259069479</v>
      </c>
      <c r="P82" s="123">
        <f t="shared" si="31"/>
        <v>88.6114504594522</v>
      </c>
      <c r="Q82" s="123">
        <f t="shared" si="31"/>
        <v>101.85920411338296</v>
      </c>
      <c r="R82" s="123">
        <f t="shared" ref="R82:V82" si="32">SUM(R83:R84)</f>
        <v>100.54601508710905</v>
      </c>
      <c r="S82" s="123">
        <f t="shared" si="32"/>
        <v>99.098392466268749</v>
      </c>
      <c r="T82" s="123">
        <f t="shared" si="32"/>
        <v>96.864710846628753</v>
      </c>
      <c r="U82" s="123">
        <f t="shared" si="32"/>
        <v>95.782201248463508</v>
      </c>
      <c r="V82" s="123">
        <f t="shared" si="32"/>
        <v>97.798162272266865</v>
      </c>
      <c r="W82" s="123">
        <f t="shared" ref="W82" si="33">SUM(W83:W84)</f>
        <v>107.96759749946712</v>
      </c>
      <c r="DA82" s="130" t="s">
        <v>2990</v>
      </c>
    </row>
    <row r="83" spans="1:105" ht="12" customHeight="1" x14ac:dyDescent="0.25">
      <c r="A83" s="97" t="s">
        <v>204</v>
      </c>
      <c r="B83" s="99">
        <v>71.657415505972679</v>
      </c>
      <c r="C83" s="99">
        <v>80.9337804146585</v>
      </c>
      <c r="D83" s="99">
        <v>78.543610801917282</v>
      </c>
      <c r="E83" s="99">
        <v>91.906467731713576</v>
      </c>
      <c r="F83" s="99">
        <v>91.492806787454796</v>
      </c>
      <c r="G83" s="99">
        <v>98.08473293361493</v>
      </c>
      <c r="H83" s="99">
        <v>90.974080110144897</v>
      </c>
      <c r="I83" s="99">
        <v>88.240445374018321</v>
      </c>
      <c r="J83" s="99">
        <v>90.277580227143304</v>
      </c>
      <c r="K83" s="99">
        <v>95.209943392441218</v>
      </c>
      <c r="L83" s="99">
        <v>103.65897818033244</v>
      </c>
      <c r="M83" s="99">
        <v>101.46582012789119</v>
      </c>
      <c r="N83" s="99">
        <v>101.61746468733699</v>
      </c>
      <c r="O83" s="99">
        <v>101.72861045736637</v>
      </c>
      <c r="P83" s="99">
        <v>87.931167175497038</v>
      </c>
      <c r="Q83" s="99">
        <v>101.07850496688496</v>
      </c>
      <c r="R83" s="99">
        <v>99.769775214240696</v>
      </c>
      <c r="S83" s="99">
        <v>98.343377886822751</v>
      </c>
      <c r="T83" s="99">
        <v>96.1290731193413</v>
      </c>
      <c r="U83" s="99">
        <v>95.051428048310967</v>
      </c>
      <c r="V83" s="99">
        <v>97.052390381658171</v>
      </c>
      <c r="W83" s="99">
        <v>107.14594805943531</v>
      </c>
      <c r="DA83" s="63" t="s">
        <v>2991</v>
      </c>
    </row>
    <row r="84" spans="1:105" ht="12" customHeight="1" x14ac:dyDescent="0.25">
      <c r="A84" s="97" t="s">
        <v>53</v>
      </c>
      <c r="B84" s="99">
        <v>0.69667346080803283</v>
      </c>
      <c r="C84" s="99">
        <v>0.78062498030822736</v>
      </c>
      <c r="D84" s="99">
        <v>0.75844831382418443</v>
      </c>
      <c r="E84" s="99">
        <v>0.83547748054696092</v>
      </c>
      <c r="F84" s="99">
        <v>0.86781336612206295</v>
      </c>
      <c r="G84" s="99">
        <v>0.90969306031577668</v>
      </c>
      <c r="H84" s="99">
        <v>0.81187687118667473</v>
      </c>
      <c r="I84" s="99">
        <v>0.7595625011039463</v>
      </c>
      <c r="J84" s="99">
        <v>0.76769588432114444</v>
      </c>
      <c r="K84" s="99">
        <v>0.80098500017297569</v>
      </c>
      <c r="L84" s="99">
        <v>0.83902761169463103</v>
      </c>
      <c r="M84" s="99">
        <v>0.81174921660202271</v>
      </c>
      <c r="N84" s="99">
        <v>0.80105718687829186</v>
      </c>
      <c r="O84" s="99">
        <v>0.79170213332840744</v>
      </c>
      <c r="P84" s="99">
        <v>0.68028328395515858</v>
      </c>
      <c r="Q84" s="99">
        <v>0.78069914649800132</v>
      </c>
      <c r="R84" s="99">
        <v>0.77623987286835539</v>
      </c>
      <c r="S84" s="99">
        <v>0.75501457944600003</v>
      </c>
      <c r="T84" s="99">
        <v>0.73563772728745236</v>
      </c>
      <c r="U84" s="99">
        <v>0.73077320015254099</v>
      </c>
      <c r="V84" s="99">
        <v>0.74577189060869153</v>
      </c>
      <c r="W84" s="99">
        <v>0.82164944003181251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1.4204562053968253</v>
      </c>
      <c r="C85" s="123">
        <f t="shared" si="34"/>
        <v>1.4343048509629042</v>
      </c>
      <c r="D85" s="123">
        <f t="shared" si="34"/>
        <v>1.4610183337720248</v>
      </c>
      <c r="E85" s="123">
        <f t="shared" si="34"/>
        <v>3.8537804392326067</v>
      </c>
      <c r="F85" s="123">
        <f t="shared" si="34"/>
        <v>1.9159413005635317</v>
      </c>
      <c r="G85" s="123">
        <f t="shared" si="34"/>
        <v>2.6915176459108374</v>
      </c>
      <c r="H85" s="123">
        <f t="shared" si="34"/>
        <v>4.6087933358958191</v>
      </c>
      <c r="I85" s="123">
        <f t="shared" si="34"/>
        <v>6.2732155160428915</v>
      </c>
      <c r="J85" s="123">
        <f t="shared" si="34"/>
        <v>6.7139460303716154</v>
      </c>
      <c r="K85" s="123">
        <f t="shared" si="34"/>
        <v>6.6122352984292974</v>
      </c>
      <c r="L85" s="123">
        <f t="shared" si="34"/>
        <v>8.5080834422350069</v>
      </c>
      <c r="M85" s="123">
        <f t="shared" si="34"/>
        <v>11.020574075426833</v>
      </c>
      <c r="N85" s="123">
        <f t="shared" si="34"/>
        <v>11.591645390657408</v>
      </c>
      <c r="O85" s="123">
        <f t="shared" si="34"/>
        <v>9.6159057239073711</v>
      </c>
      <c r="P85" s="123">
        <f t="shared" si="34"/>
        <v>7.7122443689231739</v>
      </c>
      <c r="Q85" s="123">
        <f t="shared" si="34"/>
        <v>12.534907316099575</v>
      </c>
      <c r="R85" s="123">
        <f t="shared" si="34"/>
        <v>10.935698315094832</v>
      </c>
      <c r="S85" s="123">
        <f t="shared" si="34"/>
        <v>13.382376286242492</v>
      </c>
      <c r="T85" s="123">
        <f t="shared" si="34"/>
        <v>13.934907688604925</v>
      </c>
      <c r="U85" s="123">
        <f t="shared" si="34"/>
        <v>14.129283017037348</v>
      </c>
      <c r="V85" s="123">
        <f t="shared" si="34"/>
        <v>13.811628652052784</v>
      </c>
      <c r="W85" s="123">
        <f t="shared" si="34"/>
        <v>15.047524072905905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1.4204562053968253</v>
      </c>
      <c r="C86" s="99">
        <f>RES_hhdet_tesh!C86/RES_summary!C$19</f>
        <v>1.4343048509629042</v>
      </c>
      <c r="D86" s="99">
        <f>RES_hhdet_tesh!D86/RES_summary!D$19</f>
        <v>1.4610183337720248</v>
      </c>
      <c r="E86" s="99">
        <f>RES_hhdet_tesh!E86/RES_summary!E$19</f>
        <v>3.8537804392326067</v>
      </c>
      <c r="F86" s="99">
        <f>RES_hhdet_tesh!F86/RES_summary!F$19</f>
        <v>1.9159413005635317</v>
      </c>
      <c r="G86" s="99">
        <f>RES_hhdet_tesh!G86/RES_summary!G$19</f>
        <v>2.6915176459108374</v>
      </c>
      <c r="H86" s="99">
        <f>RES_hhdet_tesh!H86/RES_summary!H$19</f>
        <v>4.6087933358958191</v>
      </c>
      <c r="I86" s="99">
        <f>RES_hhdet_tesh!I86/RES_summary!I$19</f>
        <v>6.2732155160428915</v>
      </c>
      <c r="J86" s="99">
        <f>RES_hhdet_tesh!J86/RES_summary!J$19</f>
        <v>6.7139460303716154</v>
      </c>
      <c r="K86" s="99">
        <f>RES_hhdet_tesh!K86/RES_summary!K$19</f>
        <v>6.6122352984292974</v>
      </c>
      <c r="L86" s="99">
        <f>RES_hhdet_tesh!L86/RES_summary!L$19</f>
        <v>8.5080834422350069</v>
      </c>
      <c r="M86" s="99">
        <f>RES_hhdet_tesh!M86/RES_summary!M$19</f>
        <v>11.020574075426833</v>
      </c>
      <c r="N86" s="99">
        <f>RES_hhdet_tesh!N86/RES_summary!N$19</f>
        <v>11.591645390657408</v>
      </c>
      <c r="O86" s="99">
        <f>RES_hhdet_tesh!O86/RES_summary!O$19</f>
        <v>9.6159057239073711</v>
      </c>
      <c r="P86" s="99">
        <f>RES_hhdet_tesh!P86/RES_summary!P$19</f>
        <v>7.7122443689231739</v>
      </c>
      <c r="Q86" s="99">
        <f>RES_hhdet_tesh!Q86/RES_summary!Q$19</f>
        <v>12.534907316099575</v>
      </c>
      <c r="R86" s="99">
        <f>RES_hhdet_tesh!R86/RES_summary!R$19</f>
        <v>10.935698315094832</v>
      </c>
      <c r="S86" s="99">
        <f>RES_hhdet_tesh!S86/RES_summary!S$19</f>
        <v>13.382376286242492</v>
      </c>
      <c r="T86" s="99">
        <f>RES_hhdet_tesh!T86/RES_summary!T$19</f>
        <v>13.934907688604925</v>
      </c>
      <c r="U86" s="99">
        <f>RES_hhdet_tesh!U86/RES_summary!U$19</f>
        <v>14.129283017037348</v>
      </c>
      <c r="V86" s="99">
        <f>RES_hhdet_tesh!V86/RES_summary!V$19</f>
        <v>13.811628652052784</v>
      </c>
      <c r="W86" s="99">
        <f>RES_hhdet_tesh!W86/RES_summary!W$19</f>
        <v>15.047524072905905</v>
      </c>
      <c r="DA86" s="63" t="s">
        <v>2994</v>
      </c>
    </row>
    <row r="87" spans="1:105" ht="12" customHeight="1" x14ac:dyDescent="0.25">
      <c r="A87" s="121" t="s">
        <v>55</v>
      </c>
      <c r="B87" s="123">
        <v>11.521979416665387</v>
      </c>
      <c r="C87" s="123">
        <v>11.306920919610347</v>
      </c>
      <c r="D87" s="123">
        <v>12.10132299157627</v>
      </c>
      <c r="E87" s="123">
        <v>11.027702769506552</v>
      </c>
      <c r="F87" s="123">
        <v>12.385491052117905</v>
      </c>
      <c r="G87" s="123">
        <v>12.850464417738509</v>
      </c>
      <c r="H87" s="123">
        <v>13.405310780671732</v>
      </c>
      <c r="I87" s="123">
        <v>13.106386398107475</v>
      </c>
      <c r="J87" s="123">
        <v>13.574944225845062</v>
      </c>
      <c r="K87" s="123">
        <v>13.131074511460394</v>
      </c>
      <c r="L87" s="123">
        <v>13.247447049851139</v>
      </c>
      <c r="M87" s="123">
        <v>12.800105047062328</v>
      </c>
      <c r="N87" s="123">
        <v>12.780123117875464</v>
      </c>
      <c r="O87" s="123">
        <v>12.396110217444599</v>
      </c>
      <c r="P87" s="123">
        <v>12.271112476549291</v>
      </c>
      <c r="Q87" s="123">
        <v>12.388665352409516</v>
      </c>
      <c r="R87" s="123">
        <v>12.696971157243214</v>
      </c>
      <c r="S87" s="123">
        <v>12.880636327466556</v>
      </c>
      <c r="T87" s="123">
        <v>12.945657857080077</v>
      </c>
      <c r="U87" s="123">
        <v>13.183712746458651</v>
      </c>
      <c r="V87" s="123">
        <v>13.218645635974765</v>
      </c>
      <c r="W87" s="123">
        <v>14.261689001076311</v>
      </c>
      <c r="DA87" s="130" t="s">
        <v>2995</v>
      </c>
    </row>
    <row r="88" spans="1:105" ht="12" customHeight="1" x14ac:dyDescent="0.25">
      <c r="A88" s="97" t="s">
        <v>132</v>
      </c>
      <c r="B88" s="99">
        <v>11.186256740733738</v>
      </c>
      <c r="C88" s="99">
        <v>11.566235271754797</v>
      </c>
      <c r="D88" s="99">
        <v>11.220909021935119</v>
      </c>
      <c r="E88" s="99">
        <v>12.151361029022741</v>
      </c>
      <c r="F88" s="99">
        <v>12.233163239489279</v>
      </c>
      <c r="G88" s="99">
        <v>12.651514788520805</v>
      </c>
      <c r="H88" s="99">
        <v>12.988875154748616</v>
      </c>
      <c r="I88" s="99">
        <v>13.360689686738704</v>
      </c>
      <c r="J88" s="99">
        <v>13.025142494395968</v>
      </c>
      <c r="K88" s="99">
        <v>13.364415046410858</v>
      </c>
      <c r="L88" s="99">
        <v>13.354209107034386</v>
      </c>
      <c r="M88" s="99">
        <v>13.129164946860245</v>
      </c>
      <c r="N88" s="99">
        <v>12.968156731676228</v>
      </c>
      <c r="O88" s="99">
        <v>12.470585602351308</v>
      </c>
      <c r="P88" s="99">
        <v>12.387272797812594</v>
      </c>
      <c r="Q88" s="99">
        <v>12.33834162975344</v>
      </c>
      <c r="R88" s="99">
        <v>12.913370507560078</v>
      </c>
      <c r="S88" s="99">
        <v>12.863477272305994</v>
      </c>
      <c r="T88" s="99">
        <v>12.823172516233505</v>
      </c>
      <c r="U88" s="99">
        <v>12.692618979746783</v>
      </c>
      <c r="V88" s="99">
        <v>13.462406746688588</v>
      </c>
      <c r="W88" s="99">
        <v>13.942100122958287</v>
      </c>
      <c r="DA88" s="63" t="s">
        <v>2996</v>
      </c>
    </row>
    <row r="89" spans="1:105" ht="12" customHeight="1" x14ac:dyDescent="0.25">
      <c r="A89" s="97" t="s">
        <v>131</v>
      </c>
      <c r="B89" s="99">
        <v>11.186256740733739</v>
      </c>
      <c r="C89" s="99">
        <v>11.566283175699942</v>
      </c>
      <c r="D89" s="99">
        <v>11.221006736048288</v>
      </c>
      <c r="E89" s="99">
        <v>12.151129669467789</v>
      </c>
      <c r="F89" s="99">
        <v>12.232955438378637</v>
      </c>
      <c r="G89" s="99">
        <v>12.651592410200646</v>
      </c>
      <c r="H89" s="99">
        <v>12.989373827618767</v>
      </c>
      <c r="I89" s="99">
        <v>13.359693261522745</v>
      </c>
      <c r="J89" s="99">
        <v>13.025599360338461</v>
      </c>
      <c r="K89" s="99">
        <v>13.362382163970642</v>
      </c>
      <c r="L89" s="99">
        <v>13.352293689016589</v>
      </c>
      <c r="M89" s="99">
        <v>13.127106144244141</v>
      </c>
      <c r="N89" s="99">
        <v>12.967134532825217</v>
      </c>
      <c r="O89" s="99">
        <v>12.470679997745709</v>
      </c>
      <c r="P89" s="99">
        <v>12.3839677262016</v>
      </c>
      <c r="Q89" s="99">
        <v>12.336159465389489</v>
      </c>
      <c r="R89" s="99">
        <v>12.910373717325133</v>
      </c>
      <c r="S89" s="99">
        <v>12.864214188676886</v>
      </c>
      <c r="T89" s="99">
        <v>12.824811863050869</v>
      </c>
      <c r="U89" s="99">
        <v>12.69627597427132</v>
      </c>
      <c r="V89" s="99">
        <v>13.461354581738634</v>
      </c>
      <c r="W89" s="99">
        <v>13.943780786971153</v>
      </c>
      <c r="DA89" s="63" t="s">
        <v>2997</v>
      </c>
    </row>
    <row r="90" spans="1:105" ht="12" customHeight="1" x14ac:dyDescent="0.25">
      <c r="A90" s="100" t="s">
        <v>204</v>
      </c>
      <c r="B90" s="102">
        <v>3.3825557056651574</v>
      </c>
      <c r="C90" s="102">
        <v>3.3118975063830223</v>
      </c>
      <c r="D90" s="102">
        <v>3.3992631960288606</v>
      </c>
      <c r="E90" s="102">
        <v>3.1389920199087338</v>
      </c>
      <c r="F90" s="102">
        <v>3.5614605358499132</v>
      </c>
      <c r="G90" s="102">
        <v>3.6690385946119131</v>
      </c>
      <c r="H90" s="102">
        <v>3.7880397672421782</v>
      </c>
      <c r="I90" s="102">
        <v>3.8282599523721976</v>
      </c>
      <c r="J90" s="102">
        <v>3.7850846523909256</v>
      </c>
      <c r="K90" s="102">
        <v>3.6493178704376668</v>
      </c>
      <c r="L90" s="102">
        <v>3.6799222142646273</v>
      </c>
      <c r="M90" s="102">
        <v>3.7861290296642043</v>
      </c>
      <c r="N90" s="102">
        <v>3.7141559970949429</v>
      </c>
      <c r="O90" s="102">
        <v>3.4369060690237156</v>
      </c>
      <c r="P90" s="102">
        <v>3.5524701388578768</v>
      </c>
      <c r="Q90" s="102">
        <v>3.8285028547402291</v>
      </c>
      <c r="R90" s="102">
        <v>3.8662265912491116</v>
      </c>
      <c r="S90" s="102">
        <v>3.7347647109827058</v>
      </c>
      <c r="T90" s="102">
        <v>3.7902230008983895</v>
      </c>
      <c r="U90" s="102">
        <v>3.7953684565760502</v>
      </c>
      <c r="V90" s="102">
        <v>3.5234140322429504</v>
      </c>
      <c r="W90" s="102">
        <v>4.1216533349483697</v>
      </c>
      <c r="DA90" s="131" t="s">
        <v>2998</v>
      </c>
    </row>
    <row r="91" spans="1:105" ht="12" customHeight="1" x14ac:dyDescent="0.25">
      <c r="A91" s="103" t="s">
        <v>52</v>
      </c>
      <c r="B91" s="105">
        <v>7.8037010350685829</v>
      </c>
      <c r="C91" s="105">
        <v>8.2543856693169193</v>
      </c>
      <c r="D91" s="105">
        <v>7.821743540019428</v>
      </c>
      <c r="E91" s="105">
        <v>9.0121376495590528</v>
      </c>
      <c r="F91" s="105">
        <v>8.6714949025287229</v>
      </c>
      <c r="G91" s="105">
        <v>8.9825538155887319</v>
      </c>
      <c r="H91" s="105">
        <v>9.2013340603765883</v>
      </c>
      <c r="I91" s="105">
        <v>9.5314333091505468</v>
      </c>
      <c r="J91" s="105">
        <v>9.2405147079475327</v>
      </c>
      <c r="K91" s="105">
        <v>9.7130642935329714</v>
      </c>
      <c r="L91" s="105">
        <v>9.6723714747519605</v>
      </c>
      <c r="M91" s="105">
        <v>9.340977114579939</v>
      </c>
      <c r="N91" s="105">
        <v>9.252978535730275</v>
      </c>
      <c r="O91" s="105">
        <v>9.0337739287219918</v>
      </c>
      <c r="P91" s="105">
        <v>8.8314975873437245</v>
      </c>
      <c r="Q91" s="105">
        <v>8.5076566106492599</v>
      </c>
      <c r="R91" s="105">
        <v>9.0441471260760196</v>
      </c>
      <c r="S91" s="105">
        <v>9.1294494776941786</v>
      </c>
      <c r="T91" s="105">
        <v>9.0345888621524768</v>
      </c>
      <c r="U91" s="105">
        <v>8.9009075176952681</v>
      </c>
      <c r="V91" s="105">
        <v>9.9379405494956856</v>
      </c>
      <c r="W91" s="105">
        <v>9.8221274520227837</v>
      </c>
      <c r="DA91" s="132" t="s">
        <v>2999</v>
      </c>
    </row>
    <row r="92" spans="1:105" ht="12" customHeight="1" x14ac:dyDescent="0.25">
      <c r="A92" s="106" t="s">
        <v>124</v>
      </c>
      <c r="B92" s="102">
        <v>11.059642562179466</v>
      </c>
      <c r="C92" s="102">
        <v>11.583538704084937</v>
      </c>
      <c r="D92" s="102">
        <v>11.322225292423168</v>
      </c>
      <c r="E92" s="102">
        <v>12.20458371552963</v>
      </c>
      <c r="F92" s="102">
        <v>12.349262411765155</v>
      </c>
      <c r="G92" s="102">
        <v>12.588600912529341</v>
      </c>
      <c r="H92" s="102">
        <v>13.01095381447737</v>
      </c>
      <c r="I92" s="102">
        <v>12.716580500901832</v>
      </c>
      <c r="J92" s="102">
        <v>14.164375097575222</v>
      </c>
      <c r="K92" s="102">
        <v>15.191727679220755</v>
      </c>
      <c r="L92" s="102">
        <v>14.164120428154842</v>
      </c>
      <c r="M92" s="102">
        <v>12.688906248701537</v>
      </c>
      <c r="N92" s="102">
        <v>12.407574450476321</v>
      </c>
      <c r="O92" s="102">
        <v>12.611672162011679</v>
      </c>
      <c r="P92" s="102">
        <v>11.822395460966931</v>
      </c>
      <c r="Q92" s="102">
        <v>12.125194689853805</v>
      </c>
      <c r="R92" s="102">
        <v>12.965474844187948</v>
      </c>
      <c r="S92" s="102">
        <v>13.000668914937073</v>
      </c>
      <c r="T92" s="102">
        <v>12.629888885656158</v>
      </c>
      <c r="U92" s="102">
        <v>13.504907097835495</v>
      </c>
      <c r="V92" s="102">
        <v>13.255971281798395</v>
      </c>
      <c r="W92" s="102">
        <v>13.964163303519836</v>
      </c>
      <c r="DA92" s="131" t="s">
        <v>3000</v>
      </c>
    </row>
    <row r="93" spans="1:105" ht="12" customHeight="1" x14ac:dyDescent="0.25">
      <c r="A93" s="107" t="s">
        <v>123</v>
      </c>
      <c r="B93" s="105">
        <v>11.059642562179466</v>
      </c>
      <c r="C93" s="105">
        <v>11.583780671341355</v>
      </c>
      <c r="D93" s="105">
        <v>11.322962920970026</v>
      </c>
      <c r="E93" s="105">
        <v>12.203566345150913</v>
      </c>
      <c r="F93" s="105">
        <v>12.348934802523031</v>
      </c>
      <c r="G93" s="105">
        <v>12.589690693701305</v>
      </c>
      <c r="H93" s="105">
        <v>13.013954163298552</v>
      </c>
      <c r="I93" s="105">
        <v>12.716822691281013</v>
      </c>
      <c r="J93" s="105">
        <v>14.161817685144474</v>
      </c>
      <c r="K93" s="105">
        <v>15.1864311895849</v>
      </c>
      <c r="L93" s="105">
        <v>14.160219535048077</v>
      </c>
      <c r="M93" s="105">
        <v>12.685341181085819</v>
      </c>
      <c r="N93" s="105">
        <v>12.402305847359118</v>
      </c>
      <c r="O93" s="105">
        <v>12.603962482178163</v>
      </c>
      <c r="P93" s="105">
        <v>11.817255594348019</v>
      </c>
      <c r="Q93" s="105">
        <v>12.117341744825994</v>
      </c>
      <c r="R93" s="105">
        <v>12.953421010563799</v>
      </c>
      <c r="S93" s="105">
        <v>12.997369220427188</v>
      </c>
      <c r="T93" s="105">
        <v>12.630473263736222</v>
      </c>
      <c r="U93" s="105">
        <v>13.507577591525274</v>
      </c>
      <c r="V93" s="105">
        <v>13.258128208032844</v>
      </c>
      <c r="W93" s="105">
        <v>13.970432963265296</v>
      </c>
      <c r="DA93" s="132" t="s">
        <v>3001</v>
      </c>
    </row>
    <row r="94" spans="1:105" ht="12" customHeight="1" x14ac:dyDescent="0.25">
      <c r="A94" s="108" t="s">
        <v>50</v>
      </c>
      <c r="B94" s="99">
        <v>3.3439410973959798</v>
      </c>
      <c r="C94" s="99">
        <v>3.3165938173934566</v>
      </c>
      <c r="D94" s="99">
        <v>3.4308764238476357</v>
      </c>
      <c r="E94" s="99">
        <v>3.1524593176707016</v>
      </c>
      <c r="F94" s="99">
        <v>3.5953466617339642</v>
      </c>
      <c r="G94" s="99">
        <v>3.6516023236418564</v>
      </c>
      <c r="H94" s="99">
        <v>3.7960965739500088</v>
      </c>
      <c r="I94" s="99">
        <v>3.6428064044107349</v>
      </c>
      <c r="J94" s="99">
        <v>4.1135084762596277</v>
      </c>
      <c r="K94" s="99">
        <v>4.1533988656590335</v>
      </c>
      <c r="L94" s="99">
        <v>3.9045133682830522</v>
      </c>
      <c r="M94" s="99">
        <v>3.6536245240443477</v>
      </c>
      <c r="N94" s="99">
        <v>3.5426660683565419</v>
      </c>
      <c r="O94" s="99">
        <v>3.4690014999788028</v>
      </c>
      <c r="P94" s="99">
        <v>3.3762982504334289</v>
      </c>
      <c r="Q94" s="99">
        <v>3.7515414621260175</v>
      </c>
      <c r="R94" s="99">
        <v>3.864345529829651</v>
      </c>
      <c r="S94" s="99">
        <v>3.7654587515694082</v>
      </c>
      <c r="T94" s="99">
        <v>3.7256973619814477</v>
      </c>
      <c r="U94" s="99">
        <v>4.0371513710974458</v>
      </c>
      <c r="V94" s="99">
        <v>3.4677041871616763</v>
      </c>
      <c r="W94" s="99">
        <v>4.132251310385346</v>
      </c>
      <c r="DA94" s="63" t="s">
        <v>3002</v>
      </c>
    </row>
    <row r="95" spans="1:105" ht="12" customHeight="1" x14ac:dyDescent="0.25">
      <c r="A95" s="108" t="s">
        <v>52</v>
      </c>
      <c r="B95" s="99">
        <v>7.7157014647834865</v>
      </c>
      <c r="C95" s="99">
        <v>8.2671868539478979</v>
      </c>
      <c r="D95" s="99">
        <v>7.8920864971223921</v>
      </c>
      <c r="E95" s="99">
        <v>9.0511070274802119</v>
      </c>
      <c r="F95" s="99">
        <v>8.7535881407890681</v>
      </c>
      <c r="G95" s="99">
        <v>8.9380883700594485</v>
      </c>
      <c r="H95" s="99">
        <v>9.2178575893485419</v>
      </c>
      <c r="I95" s="99">
        <v>9.0740162868702807</v>
      </c>
      <c r="J95" s="99">
        <v>10.048309208884843</v>
      </c>
      <c r="K95" s="99">
        <v>11.033032323925864</v>
      </c>
      <c r="L95" s="99">
        <v>10.255706166765027</v>
      </c>
      <c r="M95" s="99">
        <v>9.0317166570414749</v>
      </c>
      <c r="N95" s="99">
        <v>8.8596397790025758</v>
      </c>
      <c r="O95" s="99">
        <v>9.1349609821993596</v>
      </c>
      <c r="P95" s="99">
        <v>8.4409573439145884</v>
      </c>
      <c r="Q95" s="99">
        <v>8.3658002826999756</v>
      </c>
      <c r="R95" s="99">
        <v>9.0890754807341452</v>
      </c>
      <c r="S95" s="99">
        <v>9.2319104688577784</v>
      </c>
      <c r="T95" s="99">
        <v>8.904775901754773</v>
      </c>
      <c r="U95" s="99">
        <v>9.4704262204278269</v>
      </c>
      <c r="V95" s="99">
        <v>9.7904240208711659</v>
      </c>
      <c r="W95" s="99">
        <v>9.8381816528799515</v>
      </c>
      <c r="DA95" s="63" t="s">
        <v>3003</v>
      </c>
    </row>
    <row r="96" spans="1:105" ht="12" customHeight="1" x14ac:dyDescent="0.25">
      <c r="A96" s="106" t="s">
        <v>122</v>
      </c>
      <c r="B96" s="102">
        <v>11.603686434173087</v>
      </c>
      <c r="C96" s="102">
        <v>11.246244680266281</v>
      </c>
      <c r="D96" s="102">
        <v>12.305948959887328</v>
      </c>
      <c r="E96" s="102">
        <v>10.748058765119495</v>
      </c>
      <c r="F96" s="102">
        <v>12.418185963346437</v>
      </c>
      <c r="G96" s="102">
        <v>12.903251726690133</v>
      </c>
      <c r="H96" s="102">
        <v>13.508819840864327</v>
      </c>
      <c r="I96" s="102">
        <v>13.070484063755504</v>
      </c>
      <c r="J96" s="102">
        <v>13.669889533621649</v>
      </c>
      <c r="K96" s="102">
        <v>12.97773681864625</v>
      </c>
      <c r="L96" s="102">
        <v>13.177829262532184</v>
      </c>
      <c r="M96" s="102">
        <v>12.720214569763941</v>
      </c>
      <c r="N96" s="102">
        <v>12.748188751781402</v>
      </c>
      <c r="O96" s="102">
        <v>12.370171761683713</v>
      </c>
      <c r="P96" s="102">
        <v>12.2607341185932</v>
      </c>
      <c r="Q96" s="102">
        <v>12.408525064338445</v>
      </c>
      <c r="R96" s="102">
        <v>12.64332185497406</v>
      </c>
      <c r="S96" s="102">
        <v>12.87943567555056</v>
      </c>
      <c r="T96" s="102">
        <v>12.977032446894437</v>
      </c>
      <c r="U96" s="102">
        <v>13.251766680869842</v>
      </c>
      <c r="V96" s="102">
        <v>13.180287226383836</v>
      </c>
      <c r="W96" s="102">
        <v>14.317900691252907</v>
      </c>
      <c r="DA96" s="131" t="s">
        <v>3004</v>
      </c>
    </row>
    <row r="97" spans="1:105" ht="12" customHeight="1" x14ac:dyDescent="0.25">
      <c r="A97" s="107" t="s">
        <v>121</v>
      </c>
      <c r="B97" s="105">
        <v>11.603686434173087</v>
      </c>
      <c r="C97" s="105">
        <v>11.246470932214949</v>
      </c>
      <c r="D97" s="105">
        <v>12.306268843257302</v>
      </c>
      <c r="E97" s="105">
        <v>10.748746895829338</v>
      </c>
      <c r="F97" s="105">
        <v>12.418715899836331</v>
      </c>
      <c r="G97" s="105">
        <v>12.903699834884277</v>
      </c>
      <c r="H97" s="105">
        <v>13.508993847118068</v>
      </c>
      <c r="I97" s="105">
        <v>13.068449938889433</v>
      </c>
      <c r="J97" s="105">
        <v>13.667171965067819</v>
      </c>
      <c r="K97" s="105">
        <v>12.975469667340574</v>
      </c>
      <c r="L97" s="105">
        <v>13.176264453581805</v>
      </c>
      <c r="M97" s="105">
        <v>12.719242891749062</v>
      </c>
      <c r="N97" s="105">
        <v>12.748138014158723</v>
      </c>
      <c r="O97" s="105">
        <v>12.371035325945126</v>
      </c>
      <c r="P97" s="105">
        <v>12.259876422823003</v>
      </c>
      <c r="Q97" s="105">
        <v>12.408473601527536</v>
      </c>
      <c r="R97" s="105">
        <v>12.644755069957895</v>
      </c>
      <c r="S97" s="105">
        <v>12.881683108350794</v>
      </c>
      <c r="T97" s="105">
        <v>12.979503797680369</v>
      </c>
      <c r="U97" s="105">
        <v>13.254790447362854</v>
      </c>
      <c r="V97" s="105">
        <v>13.181179232261165</v>
      </c>
      <c r="W97" s="105">
        <v>14.318278006504151</v>
      </c>
      <c r="DA97" s="132" t="s">
        <v>3005</v>
      </c>
    </row>
    <row r="98" spans="1:105" ht="12" customHeight="1" x14ac:dyDescent="0.25">
      <c r="A98" s="108" t="s">
        <v>53</v>
      </c>
      <c r="B98" s="99">
        <v>3.509182214262037</v>
      </c>
      <c r="C98" s="99">
        <v>3.2202004415662384</v>
      </c>
      <c r="D98" s="99">
        <v>3.7287653995079024</v>
      </c>
      <c r="E98" s="99">
        <v>2.7745988481275283</v>
      </c>
      <c r="F98" s="99">
        <v>3.6156241991638587</v>
      </c>
      <c r="G98" s="99">
        <v>3.742761631542511</v>
      </c>
      <c r="H98" s="99">
        <v>3.9405583286902077</v>
      </c>
      <c r="I98" s="99">
        <v>3.7439300085264349</v>
      </c>
      <c r="J98" s="99">
        <v>3.9730176489603757</v>
      </c>
      <c r="K98" s="99">
        <v>3.5426793079871679</v>
      </c>
      <c r="L98" s="99">
        <v>3.6297848195911713</v>
      </c>
      <c r="M98" s="99">
        <v>3.6684947751302115</v>
      </c>
      <c r="N98" s="99">
        <v>3.6510904478012058</v>
      </c>
      <c r="O98" s="99">
        <v>3.4094875142301349</v>
      </c>
      <c r="P98" s="99">
        <v>3.5165348771386014</v>
      </c>
      <c r="Q98" s="99">
        <v>3.8542708686922307</v>
      </c>
      <c r="R98" s="99">
        <v>3.7858077304937314</v>
      </c>
      <c r="S98" s="99">
        <v>3.7408156516715638</v>
      </c>
      <c r="T98" s="99">
        <v>3.8376130195647393</v>
      </c>
      <c r="U98" s="99">
        <v>3.9657506437465102</v>
      </c>
      <c r="V98" s="99">
        <v>3.4510187509065164</v>
      </c>
      <c r="W98" s="99">
        <v>4.2363933234780431</v>
      </c>
      <c r="DA98" s="63" t="s">
        <v>3006</v>
      </c>
    </row>
    <row r="99" spans="1:105" ht="12" customHeight="1" x14ac:dyDescent="0.25">
      <c r="A99" s="108" t="s">
        <v>52</v>
      </c>
      <c r="B99" s="99">
        <v>8.0945042199110517</v>
      </c>
      <c r="C99" s="99">
        <v>8.0262704906487112</v>
      </c>
      <c r="D99" s="99">
        <v>8.5775034437493964</v>
      </c>
      <c r="E99" s="99">
        <v>7.9741480477018118</v>
      </c>
      <c r="F99" s="99">
        <v>8.8030917006724714</v>
      </c>
      <c r="G99" s="99">
        <v>9.1609382033417681</v>
      </c>
      <c r="H99" s="99">
        <v>9.5684355184278598</v>
      </c>
      <c r="I99" s="99">
        <v>9.324519930362996</v>
      </c>
      <c r="J99" s="99">
        <v>9.6941543161074435</v>
      </c>
      <c r="K99" s="99">
        <v>9.4327903593534064</v>
      </c>
      <c r="L99" s="99">
        <v>9.5464796339906322</v>
      </c>
      <c r="M99" s="99">
        <v>9.0507481166188484</v>
      </c>
      <c r="N99" s="99">
        <v>9.0970475663575137</v>
      </c>
      <c r="O99" s="99">
        <v>8.9615478117149898</v>
      </c>
      <c r="P99" s="99">
        <v>8.7433415456844017</v>
      </c>
      <c r="Q99" s="99">
        <v>8.5542027328353054</v>
      </c>
      <c r="R99" s="99">
        <v>8.8589473394641658</v>
      </c>
      <c r="S99" s="99">
        <v>9.1408674566792314</v>
      </c>
      <c r="T99" s="99">
        <v>9.1418907781156342</v>
      </c>
      <c r="U99" s="99">
        <v>9.2890398036163457</v>
      </c>
      <c r="V99" s="99">
        <v>9.7301604813546483</v>
      </c>
      <c r="W99" s="99">
        <v>10.081884683026111</v>
      </c>
      <c r="DA99" s="63" t="s">
        <v>3007</v>
      </c>
    </row>
    <row r="100" spans="1:105" ht="12" customHeight="1" x14ac:dyDescent="0.25">
      <c r="A100" s="121" t="s">
        <v>54</v>
      </c>
      <c r="B100" s="123">
        <v>11.265090130966962</v>
      </c>
      <c r="C100" s="123">
        <v>11.03675514063411</v>
      </c>
      <c r="D100" s="123">
        <v>11.766082510840908</v>
      </c>
      <c r="E100" s="123">
        <v>10.920161613644852</v>
      </c>
      <c r="F100" s="123">
        <v>11.720422261766007</v>
      </c>
      <c r="G100" s="123">
        <v>12.084438760562678</v>
      </c>
      <c r="H100" s="123">
        <v>12.373538934403555</v>
      </c>
      <c r="I100" s="123">
        <v>11.957409112490204</v>
      </c>
      <c r="J100" s="123">
        <v>12.401758986547515</v>
      </c>
      <c r="K100" s="123">
        <v>12.089691432356629</v>
      </c>
      <c r="L100" s="123">
        <v>11.573771021970073</v>
      </c>
      <c r="M100" s="123">
        <v>10.835692165074867</v>
      </c>
      <c r="N100" s="123">
        <v>10.486206426425719</v>
      </c>
      <c r="O100" s="123">
        <v>9.8972143025815029</v>
      </c>
      <c r="P100" s="123">
        <v>9.4428832977990957</v>
      </c>
      <c r="Q100" s="123">
        <v>9.4569127927514138</v>
      </c>
      <c r="R100" s="123">
        <v>9.6725762007730207</v>
      </c>
      <c r="S100" s="123">
        <v>9.4615753438998791</v>
      </c>
      <c r="T100" s="123">
        <v>9.1235880549575548</v>
      </c>
      <c r="U100" s="123">
        <v>9.136638102710144</v>
      </c>
      <c r="V100" s="123">
        <v>9.0528346634058927</v>
      </c>
      <c r="W100" s="123">
        <v>9.5453802930569953</v>
      </c>
      <c r="DA100" s="130" t="s">
        <v>3008</v>
      </c>
    </row>
    <row r="101" spans="1:105" ht="12" customHeight="1" x14ac:dyDescent="0.25">
      <c r="A101" s="97" t="s">
        <v>207</v>
      </c>
      <c r="B101" s="99">
        <v>10.453328964854123</v>
      </c>
      <c r="C101" s="99">
        <v>12.125569690217215</v>
      </c>
      <c r="D101" s="99">
        <v>10.535239292271493</v>
      </c>
      <c r="E101" s="99">
        <v>12.634230586116329</v>
      </c>
      <c r="F101" s="99">
        <v>11.587530441026137</v>
      </c>
      <c r="G101" s="99">
        <v>11.903634683439398</v>
      </c>
      <c r="H101" s="99">
        <v>11.5026940579399</v>
      </c>
      <c r="I101" s="99">
        <v>12.792465642249859</v>
      </c>
      <c r="J101" s="99">
        <v>11.363935975220306</v>
      </c>
      <c r="K101" s="99">
        <v>12.210950233426047</v>
      </c>
      <c r="L101" s="99">
        <v>11.469560060380942</v>
      </c>
      <c r="M101" s="99">
        <v>10.987942559227989</v>
      </c>
      <c r="N101" s="99">
        <v>10.943414276301699</v>
      </c>
      <c r="O101" s="99">
        <v>9.7170415851357212</v>
      </c>
      <c r="P101" s="99">
        <v>9.6638482954259572</v>
      </c>
      <c r="Q101" s="99">
        <v>9.5397680891175849</v>
      </c>
      <c r="R101" s="99">
        <v>9.9190233243830352</v>
      </c>
      <c r="S101" s="99">
        <v>9.367718218579844</v>
      </c>
      <c r="T101" s="99">
        <v>8.9457714038495393</v>
      </c>
      <c r="U101" s="99">
        <v>8.3922959866542683</v>
      </c>
      <c r="V101" s="99">
        <v>9.4871865719478823</v>
      </c>
      <c r="W101" s="99">
        <v>9.4006426969830077</v>
      </c>
      <c r="DA101" s="63" t="s">
        <v>3009</v>
      </c>
    </row>
    <row r="102" spans="1:105" ht="12" customHeight="1" x14ac:dyDescent="0.25">
      <c r="A102" s="97" t="s">
        <v>50</v>
      </c>
      <c r="B102" s="99">
        <v>10.28022469957784</v>
      </c>
      <c r="C102" s="99">
        <v>12.118521898460294</v>
      </c>
      <c r="D102" s="99">
        <v>10.59542580238881</v>
      </c>
      <c r="E102" s="99">
        <v>12.517037675322623</v>
      </c>
      <c r="F102" s="99">
        <v>11.696166413044942</v>
      </c>
      <c r="G102" s="99">
        <v>11.834292702439649</v>
      </c>
      <c r="H102" s="99">
        <v>11.618473360977811</v>
      </c>
      <c r="I102" s="99">
        <v>12.106172756962719</v>
      </c>
      <c r="J102" s="99">
        <v>11.839539243956924</v>
      </c>
      <c r="K102" s="99">
        <v>13.577888653234471</v>
      </c>
      <c r="L102" s="99">
        <v>12.200477053856286</v>
      </c>
      <c r="M102" s="99">
        <v>10.80945211558193</v>
      </c>
      <c r="N102" s="99">
        <v>10.229602072998555</v>
      </c>
      <c r="O102" s="99">
        <v>10.081547223058413</v>
      </c>
      <c r="P102" s="99">
        <v>9.2348455662401747</v>
      </c>
      <c r="Q102" s="99">
        <v>9.3078026777292937</v>
      </c>
      <c r="R102" s="99">
        <v>9.7685761623138063</v>
      </c>
      <c r="S102" s="99">
        <v>9.5349541551656252</v>
      </c>
      <c r="T102" s="99">
        <v>8.9822651465166157</v>
      </c>
      <c r="U102" s="99">
        <v>9.3598568412017578</v>
      </c>
      <c r="V102" s="99">
        <v>9.0329374525465731</v>
      </c>
      <c r="W102" s="99">
        <v>9.3617352978997861</v>
      </c>
      <c r="DA102" s="63" t="s">
        <v>3010</v>
      </c>
    </row>
    <row r="103" spans="1:105" ht="12" customHeight="1" x14ac:dyDescent="0.25">
      <c r="A103" s="109" t="s">
        <v>120</v>
      </c>
      <c r="B103" s="110">
        <v>11.848079727433371</v>
      </c>
      <c r="C103" s="110">
        <v>10.264746311909175</v>
      </c>
      <c r="D103" s="110">
        <v>12.691613778092956</v>
      </c>
      <c r="E103" s="110">
        <v>9.5151750605754639</v>
      </c>
      <c r="F103" s="110">
        <v>11.775841914269749</v>
      </c>
      <c r="G103" s="110">
        <v>12.2929289821359</v>
      </c>
      <c r="H103" s="110">
        <v>13.136581563634319</v>
      </c>
      <c r="I103" s="110">
        <v>11.583561261920293</v>
      </c>
      <c r="J103" s="110">
        <v>13.187672848977272</v>
      </c>
      <c r="K103" s="110">
        <v>10.831746699693923</v>
      </c>
      <c r="L103" s="110">
        <v>11.084395524551768</v>
      </c>
      <c r="M103" s="110">
        <v>10.794418490994708</v>
      </c>
      <c r="N103" s="110">
        <v>10.493965246336574</v>
      </c>
      <c r="O103" s="110">
        <v>9.8380197374324876</v>
      </c>
      <c r="P103" s="110">
        <v>9.4963992671496804</v>
      </c>
      <c r="Q103" s="110">
        <v>9.5209448066039126</v>
      </c>
      <c r="R103" s="110">
        <v>9.5342926659741476</v>
      </c>
      <c r="S103" s="110">
        <v>9.4456891067693256</v>
      </c>
      <c r="T103" s="110">
        <v>9.2518770457882216</v>
      </c>
      <c r="U103" s="110">
        <v>9.1998201883830344</v>
      </c>
      <c r="V103" s="110">
        <v>8.9522835440104966</v>
      </c>
      <c r="W103" s="110">
        <v>9.6777963882935474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87.676332680215623</v>
      </c>
      <c r="C124" s="118">
        <f t="shared" si="42"/>
        <v>102.51901453690974</v>
      </c>
      <c r="D124" s="118">
        <f t="shared" si="42"/>
        <v>106.23699320427419</v>
      </c>
      <c r="E124" s="118">
        <f t="shared" si="42"/>
        <v>117.3370934554805</v>
      </c>
      <c r="F124" s="118">
        <f t="shared" si="42"/>
        <v>118.24502944530866</v>
      </c>
      <c r="G124" s="118">
        <f t="shared" si="42"/>
        <v>127.03790798038867</v>
      </c>
      <c r="H124" s="118">
        <f t="shared" si="42"/>
        <v>120.3347409690694</v>
      </c>
      <c r="I124" s="118">
        <f t="shared" si="42"/>
        <v>117.40823768172234</v>
      </c>
      <c r="J124" s="118">
        <f t="shared" si="42"/>
        <v>124.32914525754056</v>
      </c>
      <c r="K124" s="118">
        <f t="shared" si="42"/>
        <v>128.3300084874792</v>
      </c>
      <c r="L124" s="118">
        <f t="shared" si="42"/>
        <v>138.32920156418317</v>
      </c>
      <c r="M124" s="118">
        <f t="shared" si="42"/>
        <v>137.7428499198698</v>
      </c>
      <c r="N124" s="118">
        <f t="shared" si="42"/>
        <v>135.53957329063164</v>
      </c>
      <c r="O124" s="118">
        <f t="shared" si="42"/>
        <v>136.82689708312745</v>
      </c>
      <c r="P124" s="118">
        <f t="shared" si="42"/>
        <v>118.58834482164501</v>
      </c>
      <c r="Q124" s="118">
        <f t="shared" si="42"/>
        <v>131.21643892554636</v>
      </c>
      <c r="R124" s="118">
        <f t="shared" ref="R124:V124" si="43">R125+R128+R130+R139</f>
        <v>131.53135794508557</v>
      </c>
      <c r="S124" s="118">
        <f t="shared" si="43"/>
        <v>133.13977915044995</v>
      </c>
      <c r="T124" s="118">
        <f t="shared" si="43"/>
        <v>129.41049999135444</v>
      </c>
      <c r="U124" s="118">
        <f t="shared" si="43"/>
        <v>128.6712593037135</v>
      </c>
      <c r="V124" s="118">
        <f t="shared" si="43"/>
        <v>132.88321236979584</v>
      </c>
      <c r="W124" s="118">
        <f t="shared" ref="W124" si="44">W125+W128+W130+W139</f>
        <v>144.67404878288718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64.063609402793219</v>
      </c>
      <c r="C125" s="123">
        <f t="shared" si="45"/>
        <v>78.968781430510631</v>
      </c>
      <c r="D125" s="123">
        <f t="shared" si="45"/>
        <v>81.088385667079777</v>
      </c>
      <c r="E125" s="123">
        <f t="shared" si="45"/>
        <v>91.821676030031128</v>
      </c>
      <c r="F125" s="123">
        <f t="shared" si="45"/>
        <v>92.585624115892045</v>
      </c>
      <c r="G125" s="123">
        <f t="shared" si="45"/>
        <v>99.884256227474083</v>
      </c>
      <c r="H125" s="123">
        <f t="shared" si="45"/>
        <v>90.929125065587542</v>
      </c>
      <c r="I125" s="123">
        <f t="shared" si="45"/>
        <v>87.280793005121893</v>
      </c>
      <c r="J125" s="123">
        <f t="shared" si="45"/>
        <v>92.569120354694263</v>
      </c>
      <c r="K125" s="123">
        <f t="shared" si="45"/>
        <v>96.812060283665261</v>
      </c>
      <c r="L125" s="123">
        <f t="shared" si="45"/>
        <v>105.08872005271184</v>
      </c>
      <c r="M125" s="123">
        <f t="shared" si="45"/>
        <v>103.7478374788859</v>
      </c>
      <c r="N125" s="123">
        <f t="shared" si="45"/>
        <v>100.29931697365484</v>
      </c>
      <c r="O125" s="123">
        <f t="shared" si="45"/>
        <v>103.87538162071293</v>
      </c>
      <c r="P125" s="123">
        <f t="shared" si="45"/>
        <v>88.558606037636523</v>
      </c>
      <c r="Q125" s="123">
        <f t="shared" si="45"/>
        <v>97.73164266255651</v>
      </c>
      <c r="R125" s="123">
        <f t="shared" ref="R125:V125" si="46">SUM(R126:R127)</f>
        <v>100.34285544095641</v>
      </c>
      <c r="S125" s="123">
        <f t="shared" si="46"/>
        <v>99.984006091524748</v>
      </c>
      <c r="T125" s="123">
        <f t="shared" si="46"/>
        <v>95.877879945047212</v>
      </c>
      <c r="U125" s="123">
        <f t="shared" si="46"/>
        <v>95.063074758057979</v>
      </c>
      <c r="V125" s="123">
        <f t="shared" si="46"/>
        <v>98.908292278624742</v>
      </c>
      <c r="W125" s="123">
        <f t="shared" ref="W125" si="47">SUM(W126:W127)</f>
        <v>107.13562792485757</v>
      </c>
      <c r="DA125" s="130" t="s">
        <v>3031</v>
      </c>
    </row>
    <row r="126" spans="1:105" ht="12" customHeight="1" x14ac:dyDescent="0.25">
      <c r="A126" s="97" t="s">
        <v>203</v>
      </c>
      <c r="B126" s="99">
        <v>63.753693770442183</v>
      </c>
      <c r="C126" s="99">
        <v>78.589773185553568</v>
      </c>
      <c r="D126" s="99">
        <v>80.69875604079985</v>
      </c>
      <c r="E126" s="99">
        <v>91.406211086000184</v>
      </c>
      <c r="F126" s="99">
        <v>92.148607284303182</v>
      </c>
      <c r="G126" s="99">
        <v>99.423202835429009</v>
      </c>
      <c r="H126" s="99">
        <v>90.525189638932744</v>
      </c>
      <c r="I126" s="99">
        <v>86.906751886302828</v>
      </c>
      <c r="J126" s="99">
        <v>92.177195507785726</v>
      </c>
      <c r="K126" s="99">
        <v>96.406534425534971</v>
      </c>
      <c r="L126" s="99">
        <v>104.66513427567358</v>
      </c>
      <c r="M126" s="99">
        <v>103.33448799051364</v>
      </c>
      <c r="N126" s="99">
        <v>99.905536003666526</v>
      </c>
      <c r="O126" s="99">
        <v>103.47274370222526</v>
      </c>
      <c r="P126" s="99">
        <v>88.217357334378093</v>
      </c>
      <c r="Q126" s="99">
        <v>97.355670102511851</v>
      </c>
      <c r="R126" s="99">
        <v>99.95401876845267</v>
      </c>
      <c r="S126" s="99">
        <v>99.601668645018279</v>
      </c>
      <c r="T126" s="99">
        <v>95.51242058024016</v>
      </c>
      <c r="U126" s="99">
        <v>94.699042760064316</v>
      </c>
      <c r="V126" s="99">
        <v>98.52973023132833</v>
      </c>
      <c r="W126" s="99">
        <v>106.72641181313757</v>
      </c>
      <c r="DA126" s="63" t="s">
        <v>3032</v>
      </c>
    </row>
    <row r="127" spans="1:105" ht="12" customHeight="1" x14ac:dyDescent="0.25">
      <c r="A127" s="97" t="s">
        <v>53</v>
      </c>
      <c r="B127" s="99">
        <v>0.30991563235104008</v>
      </c>
      <c r="C127" s="99">
        <v>0.37900824495706742</v>
      </c>
      <c r="D127" s="99">
        <v>0.38962962627992531</v>
      </c>
      <c r="E127" s="99">
        <v>0.41546494403093781</v>
      </c>
      <c r="F127" s="99">
        <v>0.4370168315888639</v>
      </c>
      <c r="G127" s="99">
        <v>0.46105339204507861</v>
      </c>
      <c r="H127" s="99">
        <v>0.40393542665479154</v>
      </c>
      <c r="I127" s="99">
        <v>0.37404111881906199</v>
      </c>
      <c r="J127" s="99">
        <v>0.39192484690853724</v>
      </c>
      <c r="K127" s="99">
        <v>0.40552585813029518</v>
      </c>
      <c r="L127" s="99">
        <v>0.42358577703825967</v>
      </c>
      <c r="M127" s="99">
        <v>0.41334948837225671</v>
      </c>
      <c r="N127" s="99">
        <v>0.39378096998831086</v>
      </c>
      <c r="O127" s="99">
        <v>0.40263791848767616</v>
      </c>
      <c r="P127" s="99">
        <v>0.34124870325842566</v>
      </c>
      <c r="Q127" s="99">
        <v>0.3759725600446534</v>
      </c>
      <c r="R127" s="99">
        <v>0.38883667250374931</v>
      </c>
      <c r="S127" s="99">
        <v>0.38233744650647511</v>
      </c>
      <c r="T127" s="99">
        <v>0.36545936480705665</v>
      </c>
      <c r="U127" s="99">
        <v>0.36403199799366032</v>
      </c>
      <c r="V127" s="99">
        <v>0.3785620472964113</v>
      </c>
      <c r="W127" s="99">
        <v>0.40921611171999484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1.4203851969268928</v>
      </c>
      <c r="C128" s="123">
        <f t="shared" si="48"/>
        <v>1.4321211482967839</v>
      </c>
      <c r="D128" s="123">
        <f t="shared" si="48"/>
        <v>1.4700798130639685</v>
      </c>
      <c r="E128" s="123">
        <f t="shared" si="48"/>
        <v>3.4562128705161994</v>
      </c>
      <c r="F128" s="123">
        <f t="shared" si="48"/>
        <v>1.6002293064808171</v>
      </c>
      <c r="G128" s="123">
        <f t="shared" si="48"/>
        <v>2.2198300874353745</v>
      </c>
      <c r="H128" s="123">
        <f t="shared" si="48"/>
        <v>3.7441710999679709</v>
      </c>
      <c r="I128" s="123">
        <f t="shared" si="48"/>
        <v>5.1868001022258463</v>
      </c>
      <c r="J128" s="123">
        <f t="shared" si="48"/>
        <v>5.7826192649124337</v>
      </c>
      <c r="K128" s="123">
        <f t="shared" si="48"/>
        <v>6.0002445740962207</v>
      </c>
      <c r="L128" s="123">
        <f t="shared" si="48"/>
        <v>8.0922464787282298</v>
      </c>
      <c r="M128" s="123">
        <f t="shared" si="48"/>
        <v>10.977436804110694</v>
      </c>
      <c r="N128" s="123">
        <f t="shared" si="48"/>
        <v>12.082800663903006</v>
      </c>
      <c r="O128" s="123">
        <f t="shared" si="48"/>
        <v>9.9552608170485879</v>
      </c>
      <c r="P128" s="123">
        <f t="shared" si="48"/>
        <v>8.0471100549806653</v>
      </c>
      <c r="Q128" s="123">
        <f t="shared" si="48"/>
        <v>11.891740739892615</v>
      </c>
      <c r="R128" s="123">
        <f t="shared" si="48"/>
        <v>9.297165680679381</v>
      </c>
      <c r="S128" s="123">
        <f t="shared" si="48"/>
        <v>10.838383797177231</v>
      </c>
      <c r="T128" s="123">
        <f t="shared" si="48"/>
        <v>11.234298673566119</v>
      </c>
      <c r="U128" s="123">
        <f t="shared" si="48"/>
        <v>11.470124931832629</v>
      </c>
      <c r="V128" s="123">
        <f t="shared" si="48"/>
        <v>11.780313995248658</v>
      </c>
      <c r="W128" s="123">
        <f t="shared" si="48"/>
        <v>13.754685401055553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1.4203851969268928</v>
      </c>
      <c r="C129" s="99">
        <f>RES_hhdet_tesh!C129/RES_summary!C$19</f>
        <v>1.4321211482967839</v>
      </c>
      <c r="D129" s="99">
        <f>RES_hhdet_tesh!D129/RES_summary!D$19</f>
        <v>1.4700798130639685</v>
      </c>
      <c r="E129" s="99">
        <f>RES_hhdet_tesh!E129/RES_summary!E$19</f>
        <v>3.4562128705161994</v>
      </c>
      <c r="F129" s="99">
        <f>RES_hhdet_tesh!F129/RES_summary!F$19</f>
        <v>1.6002293064808171</v>
      </c>
      <c r="G129" s="99">
        <f>RES_hhdet_tesh!G129/RES_summary!G$19</f>
        <v>2.2198300874353745</v>
      </c>
      <c r="H129" s="99">
        <f>RES_hhdet_tesh!H129/RES_summary!H$19</f>
        <v>3.7441710999679709</v>
      </c>
      <c r="I129" s="99">
        <f>RES_hhdet_tesh!I129/RES_summary!I$19</f>
        <v>5.1868001022258463</v>
      </c>
      <c r="J129" s="99">
        <f>RES_hhdet_tesh!J129/RES_summary!J$19</f>
        <v>5.7826192649124337</v>
      </c>
      <c r="K129" s="99">
        <f>RES_hhdet_tesh!K129/RES_summary!K$19</f>
        <v>6.0002445740962207</v>
      </c>
      <c r="L129" s="99">
        <f>RES_hhdet_tesh!L129/RES_summary!L$19</f>
        <v>8.0922464787282298</v>
      </c>
      <c r="M129" s="99">
        <f>RES_hhdet_tesh!M129/RES_summary!M$19</f>
        <v>10.977436804110694</v>
      </c>
      <c r="N129" s="99">
        <f>RES_hhdet_tesh!N129/RES_summary!N$19</f>
        <v>12.082800663903006</v>
      </c>
      <c r="O129" s="99">
        <f>RES_hhdet_tesh!O129/RES_summary!O$19</f>
        <v>9.9552608170485879</v>
      </c>
      <c r="P129" s="99">
        <f>RES_hhdet_tesh!P129/RES_summary!P$19</f>
        <v>8.0471100549806653</v>
      </c>
      <c r="Q129" s="99">
        <f>RES_hhdet_tesh!Q129/RES_summary!Q$19</f>
        <v>11.891740739892615</v>
      </c>
      <c r="R129" s="99">
        <f>RES_hhdet_tesh!R129/RES_summary!R$19</f>
        <v>9.297165680679381</v>
      </c>
      <c r="S129" s="99">
        <f>RES_hhdet_tesh!S129/RES_summary!S$19</f>
        <v>10.838383797177231</v>
      </c>
      <c r="T129" s="99">
        <f>RES_hhdet_tesh!T129/RES_summary!T$19</f>
        <v>11.234298673566119</v>
      </c>
      <c r="U129" s="99">
        <f>RES_hhdet_tesh!U129/RES_summary!U$19</f>
        <v>11.470124931832629</v>
      </c>
      <c r="V129" s="99">
        <f>RES_hhdet_tesh!V129/RES_summary!V$19</f>
        <v>11.780313995248658</v>
      </c>
      <c r="W129" s="99">
        <f>RES_hhdet_tesh!W129/RES_summary!W$19</f>
        <v>13.754685401055553</v>
      </c>
      <c r="DA129" s="63" t="s">
        <v>3035</v>
      </c>
    </row>
    <row r="130" spans="1:105" ht="12" customHeight="1" x14ac:dyDescent="0.25">
      <c r="A130" s="121" t="s">
        <v>55</v>
      </c>
      <c r="B130" s="123">
        <v>10.788271389395069</v>
      </c>
      <c r="C130" s="123">
        <v>11.288497547886243</v>
      </c>
      <c r="D130" s="123">
        <v>11.663895572559852</v>
      </c>
      <c r="E130" s="123">
        <v>11.495015218961106</v>
      </c>
      <c r="F130" s="123">
        <v>12.312313501414506</v>
      </c>
      <c r="G130" s="123">
        <v>12.812072049564417</v>
      </c>
      <c r="H130" s="123">
        <v>13.118069634337209</v>
      </c>
      <c r="I130" s="123">
        <v>13.144206619636428</v>
      </c>
      <c r="J130" s="123">
        <v>13.370816954018762</v>
      </c>
      <c r="K130" s="123">
        <v>13.470235544057896</v>
      </c>
      <c r="L130" s="123">
        <v>13.559201498585733</v>
      </c>
      <c r="M130" s="123">
        <v>12.216364595923903</v>
      </c>
      <c r="N130" s="123">
        <v>12.777883802535715</v>
      </c>
      <c r="O130" s="123">
        <v>13.056669898577915</v>
      </c>
      <c r="P130" s="123">
        <v>12.591395986842588</v>
      </c>
      <c r="Q130" s="123">
        <v>12.154984666069426</v>
      </c>
      <c r="R130" s="123">
        <v>12.267840522974538</v>
      </c>
      <c r="S130" s="123">
        <v>12.838673405285821</v>
      </c>
      <c r="T130" s="123">
        <v>13.144339822116299</v>
      </c>
      <c r="U130" s="123">
        <v>12.880696553625247</v>
      </c>
      <c r="V130" s="123">
        <v>13.214068849533048</v>
      </c>
      <c r="W130" s="123">
        <v>14.213549394152867</v>
      </c>
      <c r="DA130" s="130" t="s">
        <v>3036</v>
      </c>
    </row>
    <row r="131" spans="1:105" ht="12" customHeight="1" x14ac:dyDescent="0.25">
      <c r="A131" s="97" t="s">
        <v>128</v>
      </c>
      <c r="B131" s="99">
        <v>10.274702669006622</v>
      </c>
      <c r="C131" s="99">
        <v>11.312870926855096</v>
      </c>
      <c r="D131" s="99">
        <v>11.330115634779787</v>
      </c>
      <c r="E131" s="99">
        <v>11.853985497140613</v>
      </c>
      <c r="F131" s="99">
        <v>12.262423779843415</v>
      </c>
      <c r="G131" s="99">
        <v>12.77161258475194</v>
      </c>
      <c r="H131" s="99">
        <v>12.933487095143855</v>
      </c>
      <c r="I131" s="99">
        <v>13.182302579656181</v>
      </c>
      <c r="J131" s="99">
        <v>13.251416973005432</v>
      </c>
      <c r="K131" s="99">
        <v>13.644465188969759</v>
      </c>
      <c r="L131" s="99">
        <v>13.681314285102292</v>
      </c>
      <c r="M131" s="99">
        <v>12.064775185532904</v>
      </c>
      <c r="N131" s="99">
        <v>12.785968022031284</v>
      </c>
      <c r="O131" s="99">
        <v>13.20884320127778</v>
      </c>
      <c r="P131" s="99">
        <v>12.666100400926968</v>
      </c>
      <c r="Q131" s="99">
        <v>12.067554173589487</v>
      </c>
      <c r="R131" s="99">
        <v>12.106839234059901</v>
      </c>
      <c r="S131" s="99">
        <v>12.81653257899602</v>
      </c>
      <c r="T131" s="99">
        <v>13.250603769541147</v>
      </c>
      <c r="U131" s="99">
        <v>12.65443368566315</v>
      </c>
      <c r="V131" s="99">
        <v>13.272694935574153</v>
      </c>
      <c r="W131" s="99">
        <v>14.179098700053991</v>
      </c>
      <c r="DA131" s="63" t="s">
        <v>3037</v>
      </c>
    </row>
    <row r="132" spans="1:105" ht="12" customHeight="1" x14ac:dyDescent="0.25">
      <c r="A132" s="97" t="s">
        <v>127</v>
      </c>
      <c r="B132" s="99">
        <v>10.274702669006624</v>
      </c>
      <c r="C132" s="99">
        <v>11.312903001480722</v>
      </c>
      <c r="D132" s="99">
        <v>11.330218313281128</v>
      </c>
      <c r="E132" s="99">
        <v>11.8536276950376</v>
      </c>
      <c r="F132" s="99">
        <v>12.262058876615134</v>
      </c>
      <c r="G132" s="99">
        <v>12.77140665064875</v>
      </c>
      <c r="H132" s="99">
        <v>12.933564405937663</v>
      </c>
      <c r="I132" s="99">
        <v>13.179270392550803</v>
      </c>
      <c r="J132" s="99">
        <v>13.246756953970563</v>
      </c>
      <c r="K132" s="99">
        <v>13.639592565085424</v>
      </c>
      <c r="L132" s="99">
        <v>13.677883045322643</v>
      </c>
      <c r="M132" s="99">
        <v>12.062444152608036</v>
      </c>
      <c r="N132" s="99">
        <v>12.783924428654899</v>
      </c>
      <c r="O132" s="99">
        <v>13.206884705952959</v>
      </c>
      <c r="P132" s="99">
        <v>12.665278865102083</v>
      </c>
      <c r="Q132" s="99">
        <v>12.065494029489107</v>
      </c>
      <c r="R132" s="99">
        <v>12.106590151738393</v>
      </c>
      <c r="S132" s="99">
        <v>12.818395991769247</v>
      </c>
      <c r="T132" s="99">
        <v>13.254673837199103</v>
      </c>
      <c r="U132" s="99">
        <v>12.662249578819466</v>
      </c>
      <c r="V132" s="99">
        <v>13.279240702347149</v>
      </c>
      <c r="W132" s="99">
        <v>14.178816420650142</v>
      </c>
      <c r="DA132" s="63" t="s">
        <v>3038</v>
      </c>
    </row>
    <row r="133" spans="1:105" ht="12" customHeight="1" x14ac:dyDescent="0.25">
      <c r="A133" s="100" t="s">
        <v>203</v>
      </c>
      <c r="B133" s="102">
        <v>3.1067173943108535</v>
      </c>
      <c r="C133" s="102">
        <v>3.2392023384172606</v>
      </c>
      <c r="D133" s="102">
        <v>3.4324097209071436</v>
      </c>
      <c r="E133" s="102">
        <v>3.0613383013235027</v>
      </c>
      <c r="F133" s="102">
        <v>3.5701310100861394</v>
      </c>
      <c r="G133" s="102">
        <v>3.7037565218993662</v>
      </c>
      <c r="H133" s="102">
        <v>3.7718471360850661</v>
      </c>
      <c r="I133" s="102">
        <v>3.7739132942295086</v>
      </c>
      <c r="J133" s="102">
        <v>3.8464415541766641</v>
      </c>
      <c r="K133" s="102">
        <v>3.7257932958744493</v>
      </c>
      <c r="L133" s="102">
        <v>3.7691017424711761</v>
      </c>
      <c r="M133" s="102">
        <v>3.474902837159433</v>
      </c>
      <c r="N133" s="102">
        <v>3.6608168701108847</v>
      </c>
      <c r="O133" s="102">
        <v>3.6428539227925611</v>
      </c>
      <c r="P133" s="102">
        <v>3.6337989245397186</v>
      </c>
      <c r="Q133" s="102">
        <v>3.7425989954568681</v>
      </c>
      <c r="R133" s="102">
        <v>3.6212863585162198</v>
      </c>
      <c r="S133" s="102">
        <v>3.7211040836149207</v>
      </c>
      <c r="T133" s="102">
        <v>3.9179024136853209</v>
      </c>
      <c r="U133" s="102">
        <v>3.7874750485650401</v>
      </c>
      <c r="V133" s="102">
        <v>3.476694482015839</v>
      </c>
      <c r="W133" s="102">
        <v>4.1916021836526847</v>
      </c>
      <c r="DA133" s="131" t="s">
        <v>3039</v>
      </c>
    </row>
    <row r="134" spans="1:105" ht="12" customHeight="1" x14ac:dyDescent="0.25">
      <c r="A134" s="103" t="s">
        <v>52</v>
      </c>
      <c r="B134" s="105">
        <v>7.16798527469577</v>
      </c>
      <c r="C134" s="105">
        <v>8.0737006630634607</v>
      </c>
      <c r="D134" s="105">
        <v>7.8978085923739831</v>
      </c>
      <c r="E134" s="105">
        <v>8.7922893937140962</v>
      </c>
      <c r="F134" s="105">
        <v>8.6919278665289958</v>
      </c>
      <c r="G134" s="105">
        <v>9.0676501287493849</v>
      </c>
      <c r="H134" s="105">
        <v>9.1617172698525966</v>
      </c>
      <c r="I134" s="105">
        <v>9.4053570983212964</v>
      </c>
      <c r="J134" s="105">
        <v>9.4003153997939037</v>
      </c>
      <c r="K134" s="105">
        <v>9.9137992692109727</v>
      </c>
      <c r="L134" s="105">
        <v>9.9087813028514677</v>
      </c>
      <c r="M134" s="105">
        <v>8.587541315448604</v>
      </c>
      <c r="N134" s="105">
        <v>9.1231075585440156</v>
      </c>
      <c r="O134" s="105">
        <v>9.5640307831603977</v>
      </c>
      <c r="P134" s="105">
        <v>9.0314799405623685</v>
      </c>
      <c r="Q134" s="105">
        <v>8.3228950340322374</v>
      </c>
      <c r="R134" s="105">
        <v>8.4853037932221742</v>
      </c>
      <c r="S134" s="105">
        <v>9.0972919081543271</v>
      </c>
      <c r="T134" s="105">
        <v>9.3367714235137811</v>
      </c>
      <c r="U134" s="105">
        <v>8.8747745302544256</v>
      </c>
      <c r="V134" s="105">
        <v>9.8025462203313118</v>
      </c>
      <c r="W134" s="105">
        <v>9.9872142369974579</v>
      </c>
      <c r="DA134" s="132" t="s">
        <v>3040</v>
      </c>
    </row>
    <row r="135" spans="1:105" ht="12" customHeight="1" x14ac:dyDescent="0.25">
      <c r="A135" s="106" t="s">
        <v>122</v>
      </c>
      <c r="B135" s="102">
        <v>11.603686434173087</v>
      </c>
      <c r="C135" s="102">
        <v>11.246372176565773</v>
      </c>
      <c r="D135" s="102">
        <v>12.306470112542245</v>
      </c>
      <c r="E135" s="102">
        <v>10.747609403353083</v>
      </c>
      <c r="F135" s="102">
        <v>12.414883723731775</v>
      </c>
      <c r="G135" s="102">
        <v>12.895970714776912</v>
      </c>
      <c r="H135" s="102">
        <v>13.49573035294844</v>
      </c>
      <c r="I135" s="102">
        <v>13.058784191649817</v>
      </c>
      <c r="J135" s="102">
        <v>13.662655107952764</v>
      </c>
      <c r="K135" s="102">
        <v>12.976028270681681</v>
      </c>
      <c r="L135" s="102">
        <v>13.178366851334813</v>
      </c>
      <c r="M135" s="102">
        <v>12.718560488797346</v>
      </c>
      <c r="N135" s="102">
        <v>12.745939070226989</v>
      </c>
      <c r="O135" s="102">
        <v>12.363015289982917</v>
      </c>
      <c r="P135" s="102">
        <v>12.273436329027758</v>
      </c>
      <c r="Q135" s="102">
        <v>12.436705794116991</v>
      </c>
      <c r="R135" s="102">
        <v>12.656401710147001</v>
      </c>
      <c r="S135" s="102">
        <v>12.880422762344192</v>
      </c>
      <c r="T135" s="102">
        <v>12.959037615982981</v>
      </c>
      <c r="U135" s="102">
        <v>13.216434000545895</v>
      </c>
      <c r="V135" s="102">
        <v>13.135978980580317</v>
      </c>
      <c r="W135" s="102">
        <v>14.258689755650918</v>
      </c>
      <c r="DA135" s="131" t="s">
        <v>3041</v>
      </c>
    </row>
    <row r="136" spans="1:105" ht="12" customHeight="1" x14ac:dyDescent="0.25">
      <c r="A136" s="107" t="s">
        <v>121</v>
      </c>
      <c r="B136" s="105">
        <v>11.603686434173087</v>
      </c>
      <c r="C136" s="105">
        <v>11.246631761040854</v>
      </c>
      <c r="D136" s="105">
        <v>12.306740004227384</v>
      </c>
      <c r="E136" s="105">
        <v>10.746323507092718</v>
      </c>
      <c r="F136" s="105">
        <v>12.413007338143043</v>
      </c>
      <c r="G136" s="105">
        <v>12.89421203472493</v>
      </c>
      <c r="H136" s="105">
        <v>13.494974676482252</v>
      </c>
      <c r="I136" s="105">
        <v>13.060401404558162</v>
      </c>
      <c r="J136" s="105">
        <v>13.666361167809049</v>
      </c>
      <c r="K136" s="105">
        <v>12.97885784882763</v>
      </c>
      <c r="L136" s="105">
        <v>13.176401034107856</v>
      </c>
      <c r="M136" s="105">
        <v>12.711292078932104</v>
      </c>
      <c r="N136" s="105">
        <v>12.739904731216868</v>
      </c>
      <c r="O136" s="105">
        <v>12.360793501477906</v>
      </c>
      <c r="P136" s="105">
        <v>12.289068938016422</v>
      </c>
      <c r="Q136" s="105">
        <v>12.457043157648281</v>
      </c>
      <c r="R136" s="105">
        <v>12.673972757881279</v>
      </c>
      <c r="S136" s="105">
        <v>12.895616308611801</v>
      </c>
      <c r="T136" s="105">
        <v>12.968183396279416</v>
      </c>
      <c r="U136" s="105">
        <v>13.220799572493013</v>
      </c>
      <c r="V136" s="105">
        <v>13.13846991438011</v>
      </c>
      <c r="W136" s="105">
        <v>14.258632507748342</v>
      </c>
      <c r="DA136" s="132" t="s">
        <v>3042</v>
      </c>
    </row>
    <row r="137" spans="1:105" ht="12" customHeight="1" x14ac:dyDescent="0.25">
      <c r="A137" s="108" t="s">
        <v>53</v>
      </c>
      <c r="B137" s="99">
        <v>3.509182214262037</v>
      </c>
      <c r="C137" s="99">
        <v>3.2202464916613596</v>
      </c>
      <c r="D137" s="99">
        <v>3.728908159977808</v>
      </c>
      <c r="E137" s="99">
        <v>2.7739732931989072</v>
      </c>
      <c r="F137" s="99">
        <v>3.6139621904693091</v>
      </c>
      <c r="G137" s="99">
        <v>3.7400096631258135</v>
      </c>
      <c r="H137" s="99">
        <v>3.9364689523654048</v>
      </c>
      <c r="I137" s="99">
        <v>3.7416242148517105</v>
      </c>
      <c r="J137" s="99">
        <v>3.9727819519319731</v>
      </c>
      <c r="K137" s="99">
        <v>3.543604379738218</v>
      </c>
      <c r="L137" s="99">
        <v>3.629822444664796</v>
      </c>
      <c r="M137" s="99">
        <v>3.6662015949837734</v>
      </c>
      <c r="N137" s="99">
        <v>3.6487324202469353</v>
      </c>
      <c r="O137" s="99">
        <v>3.4066648424226496</v>
      </c>
      <c r="P137" s="99">
        <v>3.5249082484752035</v>
      </c>
      <c r="Q137" s="99">
        <v>3.8693573516290662</v>
      </c>
      <c r="R137" s="99">
        <v>3.7945554324614994</v>
      </c>
      <c r="S137" s="99">
        <v>3.7448618258536106</v>
      </c>
      <c r="T137" s="99">
        <v>3.8342659486381305</v>
      </c>
      <c r="U137" s="99">
        <v>3.9555807859557008</v>
      </c>
      <c r="V137" s="99">
        <v>3.4398368487224413</v>
      </c>
      <c r="W137" s="99">
        <v>4.2187458247641612</v>
      </c>
      <c r="DA137" s="63" t="s">
        <v>3043</v>
      </c>
    </row>
    <row r="138" spans="1:105" ht="12" customHeight="1" x14ac:dyDescent="0.25">
      <c r="A138" s="108" t="s">
        <v>52</v>
      </c>
      <c r="B138" s="99">
        <v>8.09450421991105</v>
      </c>
      <c r="C138" s="99">
        <v>8.0263852693794941</v>
      </c>
      <c r="D138" s="99">
        <v>8.5778318442495767</v>
      </c>
      <c r="E138" s="99">
        <v>7.9723502138938134</v>
      </c>
      <c r="F138" s="99">
        <v>8.7990451476737341</v>
      </c>
      <c r="G138" s="99">
        <v>9.1542023715991157</v>
      </c>
      <c r="H138" s="99">
        <v>9.5585057241168503</v>
      </c>
      <c r="I138" s="99">
        <v>9.318777189706454</v>
      </c>
      <c r="J138" s="99">
        <v>9.6935792158770742</v>
      </c>
      <c r="K138" s="99">
        <v>9.4352534690894103</v>
      </c>
      <c r="L138" s="99">
        <v>9.5465785894430617</v>
      </c>
      <c r="M138" s="99">
        <v>9.0450904839483304</v>
      </c>
      <c r="N138" s="99">
        <v>9.0911723109699309</v>
      </c>
      <c r="O138" s="99">
        <v>8.9541286590552556</v>
      </c>
      <c r="P138" s="99">
        <v>8.7641606895412174</v>
      </c>
      <c r="Q138" s="99">
        <v>8.5876858060192163</v>
      </c>
      <c r="R138" s="99">
        <v>8.8794173254197766</v>
      </c>
      <c r="S138" s="99">
        <v>9.1507544827581917</v>
      </c>
      <c r="T138" s="99">
        <v>9.1339174476412879</v>
      </c>
      <c r="U138" s="99">
        <v>9.2652187865373126</v>
      </c>
      <c r="V138" s="99">
        <v>9.6986330656576687</v>
      </c>
      <c r="W138" s="99">
        <v>10.039886682984182</v>
      </c>
      <c r="DA138" s="63" t="s">
        <v>3044</v>
      </c>
    </row>
    <row r="139" spans="1:105" ht="12" customHeight="1" x14ac:dyDescent="0.25">
      <c r="A139" s="121" t="s">
        <v>54</v>
      </c>
      <c r="B139" s="123">
        <v>11.404066691100455</v>
      </c>
      <c r="C139" s="123">
        <v>10.829614410216079</v>
      </c>
      <c r="D139" s="123">
        <v>12.014632151570577</v>
      </c>
      <c r="E139" s="123">
        <v>10.564189335972079</v>
      </c>
      <c r="F139" s="123">
        <v>11.746862521521287</v>
      </c>
      <c r="G139" s="123">
        <v>12.121749615914796</v>
      </c>
      <c r="H139" s="123">
        <v>12.543375169176679</v>
      </c>
      <c r="I139" s="123">
        <v>11.796437954738167</v>
      </c>
      <c r="J139" s="123">
        <v>12.606588683915101</v>
      </c>
      <c r="K139" s="123">
        <v>12.047468085659819</v>
      </c>
      <c r="L139" s="123">
        <v>11.589033534157377</v>
      </c>
      <c r="M139" s="123">
        <v>10.801211040949291</v>
      </c>
      <c r="N139" s="123">
        <v>10.379571850538078</v>
      </c>
      <c r="O139" s="123">
        <v>9.9395847467880269</v>
      </c>
      <c r="P139" s="123">
        <v>9.3912327421852364</v>
      </c>
      <c r="Q139" s="123">
        <v>9.4380708570278244</v>
      </c>
      <c r="R139" s="123">
        <v>9.6234963004752387</v>
      </c>
      <c r="S139" s="123">
        <v>9.4787158564621556</v>
      </c>
      <c r="T139" s="123">
        <v>9.1539815506248186</v>
      </c>
      <c r="U139" s="123">
        <v>9.2573630601976546</v>
      </c>
      <c r="V139" s="123">
        <v>8.9805372463893836</v>
      </c>
      <c r="W139" s="123">
        <v>9.5701860628211826</v>
      </c>
      <c r="DA139" s="130" t="s">
        <v>3045</v>
      </c>
    </row>
    <row r="140" spans="1:105" ht="12" customHeight="1" x14ac:dyDescent="0.25">
      <c r="A140" s="97" t="s">
        <v>50</v>
      </c>
      <c r="B140" s="99">
        <v>10.280224699577841</v>
      </c>
      <c r="C140" s="99">
        <v>12.11852189846029</v>
      </c>
      <c r="D140" s="99">
        <v>10.595425802388812</v>
      </c>
      <c r="E140" s="99">
        <v>12.517037675322625</v>
      </c>
      <c r="F140" s="99">
        <v>11.69616641304494</v>
      </c>
      <c r="G140" s="99">
        <v>11.834292702439658</v>
      </c>
      <c r="H140" s="99">
        <v>11.618473360977815</v>
      </c>
      <c r="I140" s="99">
        <v>12.106172756962726</v>
      </c>
      <c r="J140" s="99">
        <v>11.839539243956915</v>
      </c>
      <c r="K140" s="99">
        <v>13.577888653234476</v>
      </c>
      <c r="L140" s="99">
        <v>12.200477053856259</v>
      </c>
      <c r="M140" s="99">
        <v>10.809452115581937</v>
      </c>
      <c r="N140" s="99">
        <v>10.22960207299853</v>
      </c>
      <c r="O140" s="99">
        <v>10.081547223058378</v>
      </c>
      <c r="P140" s="99">
        <v>9.2348455662402102</v>
      </c>
      <c r="Q140" s="99">
        <v>9.3078026777292315</v>
      </c>
      <c r="R140" s="99">
        <v>9.7685761623137477</v>
      </c>
      <c r="S140" s="99">
        <v>9.5349541551656412</v>
      </c>
      <c r="T140" s="99">
        <v>8.9822651465165713</v>
      </c>
      <c r="U140" s="99">
        <v>9.3598568412018164</v>
      </c>
      <c r="V140" s="99">
        <v>9.0329374525466104</v>
      </c>
      <c r="W140" s="99">
        <v>9.361735297899811</v>
      </c>
      <c r="DA140" s="63" t="s">
        <v>3046</v>
      </c>
    </row>
    <row r="141" spans="1:105" ht="12" customHeight="1" x14ac:dyDescent="0.25">
      <c r="A141" s="109" t="s">
        <v>120</v>
      </c>
      <c r="B141" s="110">
        <v>11.848079727433367</v>
      </c>
      <c r="C141" s="110">
        <v>10.264746311909171</v>
      </c>
      <c r="D141" s="110">
        <v>12.691613778092959</v>
      </c>
      <c r="E141" s="110">
        <v>9.5151750605754639</v>
      </c>
      <c r="F141" s="110">
        <v>11.775841914269751</v>
      </c>
      <c r="G141" s="110">
        <v>12.292928982135896</v>
      </c>
      <c r="H141" s="110">
        <v>13.13658156363431</v>
      </c>
      <c r="I141" s="110">
        <v>11.583561261920302</v>
      </c>
      <c r="J141" s="110">
        <v>13.187672848977257</v>
      </c>
      <c r="K141" s="110">
        <v>10.831746699693904</v>
      </c>
      <c r="L141" s="110">
        <v>11.084395524551759</v>
      </c>
      <c r="M141" s="110">
        <v>10.79441849099468</v>
      </c>
      <c r="N141" s="110">
        <v>10.493965246336611</v>
      </c>
      <c r="O141" s="110">
        <v>9.8380197374324982</v>
      </c>
      <c r="P141" s="110">
        <v>9.4963992671496733</v>
      </c>
      <c r="Q141" s="110">
        <v>9.5209448066039197</v>
      </c>
      <c r="R141" s="110">
        <v>9.5342926659740996</v>
      </c>
      <c r="S141" s="110">
        <v>9.4456891067694055</v>
      </c>
      <c r="T141" s="110">
        <v>9.2518770457882127</v>
      </c>
      <c r="U141" s="110">
        <v>9.1998201883830522</v>
      </c>
      <c r="V141" s="110">
        <v>8.9522835440104789</v>
      </c>
      <c r="W141" s="110">
        <v>9.6777963882935598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93.236349114586631</v>
      </c>
      <c r="C143" s="118">
        <f t="shared" si="49"/>
        <v>117.68616130856572</v>
      </c>
      <c r="D143" s="118">
        <f t="shared" si="49"/>
        <v>108.02751582357794</v>
      </c>
      <c r="E143" s="118">
        <f t="shared" si="49"/>
        <v>116.94005661316183</v>
      </c>
      <c r="F143" s="118">
        <f t="shared" si="49"/>
        <v>129.32082469726296</v>
      </c>
      <c r="G143" s="118">
        <f t="shared" si="49"/>
        <v>136.33422684810444</v>
      </c>
      <c r="H143" s="118">
        <f t="shared" si="49"/>
        <v>119.54135340988299</v>
      </c>
      <c r="I143" s="118">
        <f t="shared" si="49"/>
        <v>131.72058990093998</v>
      </c>
      <c r="J143" s="118">
        <f t="shared" si="49"/>
        <v>136.55127195570472</v>
      </c>
      <c r="K143" s="118">
        <f t="shared" si="49"/>
        <v>140.35084153187415</v>
      </c>
      <c r="L143" s="118">
        <f t="shared" si="49"/>
        <v>155.2795206675369</v>
      </c>
      <c r="M143" s="118">
        <f t="shared" si="49"/>
        <v>152.16323542629459</v>
      </c>
      <c r="N143" s="118">
        <f t="shared" si="49"/>
        <v>153.02099982809719</v>
      </c>
      <c r="O143" s="118">
        <f t="shared" si="49"/>
        <v>152.20649722048861</v>
      </c>
      <c r="P143" s="118">
        <f t="shared" si="49"/>
        <v>127.69433773369201</v>
      </c>
      <c r="Q143" s="118">
        <f t="shared" si="49"/>
        <v>157.12209728437216</v>
      </c>
      <c r="R143" s="118">
        <f t="shared" ref="R143:V143" si="50">R144+R146+R148+R157</f>
        <v>154.96833103565132</v>
      </c>
      <c r="S143" s="118">
        <f t="shared" si="50"/>
        <v>161.14948573928601</v>
      </c>
      <c r="T143" s="118">
        <f t="shared" si="50"/>
        <v>159.82311524034174</v>
      </c>
      <c r="U143" s="118">
        <f t="shared" si="50"/>
        <v>159.73563373953078</v>
      </c>
      <c r="V143" s="118">
        <f t="shared" si="50"/>
        <v>164.45219418834745</v>
      </c>
      <c r="W143" s="118">
        <f t="shared" ref="W143" si="51">W144+W146+W148+W157</f>
        <v>177.4813009701528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56.042596575038324</v>
      </c>
      <c r="C144" s="123">
        <f t="shared" si="52"/>
        <v>84.767652990664516</v>
      </c>
      <c r="D144" s="123">
        <f t="shared" si="52"/>
        <v>75.088631613304273</v>
      </c>
      <c r="E144" s="123">
        <f t="shared" si="52"/>
        <v>77.531828181205825</v>
      </c>
      <c r="F144" s="123">
        <f t="shared" si="52"/>
        <v>97.984172853195943</v>
      </c>
      <c r="G144" s="123">
        <f t="shared" si="52"/>
        <v>102.1678625068451</v>
      </c>
      <c r="H144" s="123">
        <f t="shared" si="52"/>
        <v>81.109548610064536</v>
      </c>
      <c r="I144" s="123">
        <f t="shared" si="52"/>
        <v>92.592695322316715</v>
      </c>
      <c r="J144" s="123">
        <f t="shared" si="52"/>
        <v>94.817257777684617</v>
      </c>
      <c r="K144" s="123">
        <f t="shared" si="52"/>
        <v>98.84354235148237</v>
      </c>
      <c r="L144" s="123">
        <f t="shared" si="52"/>
        <v>109.64835915349786</v>
      </c>
      <c r="M144" s="123">
        <f t="shared" si="52"/>
        <v>101.24024045340346</v>
      </c>
      <c r="N144" s="123">
        <f t="shared" si="52"/>
        <v>102.39085601359777</v>
      </c>
      <c r="O144" s="123">
        <f t="shared" si="52"/>
        <v>104.14848087368283</v>
      </c>
      <c r="P144" s="123">
        <f t="shared" si="52"/>
        <v>84.671530464775344</v>
      </c>
      <c r="Q144" s="123">
        <f t="shared" si="52"/>
        <v>100.01176088616896</v>
      </c>
      <c r="R144" s="123">
        <f t="shared" si="52"/>
        <v>102.53674144928564</v>
      </c>
      <c r="S144" s="123">
        <f t="shared" si="52"/>
        <v>101.62408897156531</v>
      </c>
      <c r="T144" s="123">
        <f t="shared" si="52"/>
        <v>97.004520811262708</v>
      </c>
      <c r="U144" s="123">
        <f t="shared" si="52"/>
        <v>94.626633246942504</v>
      </c>
      <c r="V144" s="123">
        <f t="shared" si="52"/>
        <v>97.909734697087387</v>
      </c>
      <c r="W144" s="123">
        <f t="shared" si="52"/>
        <v>106.16950644143323</v>
      </c>
      <c r="DA144" s="130" t="s">
        <v>3049</v>
      </c>
    </row>
    <row r="145" spans="1:105" ht="12" customHeight="1" x14ac:dyDescent="0.25">
      <c r="A145" s="97" t="s">
        <v>53</v>
      </c>
      <c r="B145" s="99">
        <v>56.042596575038324</v>
      </c>
      <c r="C145" s="99">
        <v>84.767652990664516</v>
      </c>
      <c r="D145" s="99">
        <v>75.088631613304273</v>
      </c>
      <c r="E145" s="99">
        <v>77.531828181205825</v>
      </c>
      <c r="F145" s="99">
        <v>97.984172853195943</v>
      </c>
      <c r="G145" s="99">
        <v>102.1678625068451</v>
      </c>
      <c r="H145" s="99">
        <v>81.109548610064536</v>
      </c>
      <c r="I145" s="99">
        <v>92.592695322316715</v>
      </c>
      <c r="J145" s="99">
        <v>94.817257777684617</v>
      </c>
      <c r="K145" s="99">
        <v>98.84354235148237</v>
      </c>
      <c r="L145" s="99">
        <v>109.64835915349786</v>
      </c>
      <c r="M145" s="99">
        <v>101.24024045340346</v>
      </c>
      <c r="N145" s="99">
        <v>102.39085601359777</v>
      </c>
      <c r="O145" s="99">
        <v>104.14848087368283</v>
      </c>
      <c r="P145" s="99">
        <v>84.671530464775344</v>
      </c>
      <c r="Q145" s="99">
        <v>100.01176088616896</v>
      </c>
      <c r="R145" s="99">
        <v>102.53674144928564</v>
      </c>
      <c r="S145" s="99">
        <v>101.62408897156531</v>
      </c>
      <c r="T145" s="99">
        <v>97.004520811262708</v>
      </c>
      <c r="U145" s="99">
        <v>94.626633246942504</v>
      </c>
      <c r="V145" s="99">
        <v>97.909734697087387</v>
      </c>
      <c r="W145" s="99">
        <v>106.16950644143323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14.207332517024858</v>
      </c>
      <c r="C146" s="123">
        <f t="shared" si="53"/>
        <v>10.742735834772191</v>
      </c>
      <c r="D146" s="123">
        <f t="shared" si="53"/>
        <v>8.7964547312173753</v>
      </c>
      <c r="E146" s="123">
        <f t="shared" si="53"/>
        <v>17.841954348430892</v>
      </c>
      <c r="F146" s="123">
        <f t="shared" si="53"/>
        <v>7.1900752253183011</v>
      </c>
      <c r="G146" s="123">
        <f t="shared" si="53"/>
        <v>9.1775494351822324</v>
      </c>
      <c r="H146" s="123">
        <f t="shared" si="53"/>
        <v>12.417331567264471</v>
      </c>
      <c r="I146" s="123">
        <f t="shared" si="53"/>
        <v>14.290613849437829</v>
      </c>
      <c r="J146" s="123">
        <f t="shared" si="53"/>
        <v>15.487342564111643</v>
      </c>
      <c r="K146" s="123">
        <f t="shared" si="53"/>
        <v>16.31888313074445</v>
      </c>
      <c r="L146" s="123">
        <f t="shared" si="53"/>
        <v>20.799335379385049</v>
      </c>
      <c r="M146" s="123">
        <f t="shared" si="53"/>
        <v>27.399244977307148</v>
      </c>
      <c r="N146" s="123">
        <f t="shared" si="53"/>
        <v>27.508256530238871</v>
      </c>
      <c r="O146" s="123">
        <f t="shared" si="53"/>
        <v>25.710612090418003</v>
      </c>
      <c r="P146" s="123">
        <f t="shared" si="53"/>
        <v>21.358257282149836</v>
      </c>
      <c r="Q146" s="123">
        <f t="shared" si="53"/>
        <v>35.238694204935683</v>
      </c>
      <c r="R146" s="123">
        <f t="shared" si="53"/>
        <v>30.12202790940378</v>
      </c>
      <c r="S146" s="123">
        <f t="shared" si="53"/>
        <v>37.135585340338892</v>
      </c>
      <c r="T146" s="123">
        <f t="shared" si="53"/>
        <v>40.677368068418787</v>
      </c>
      <c r="U146" s="123">
        <f t="shared" si="53"/>
        <v>42.571387956780875</v>
      </c>
      <c r="V146" s="123">
        <f t="shared" si="53"/>
        <v>44.365185404014134</v>
      </c>
      <c r="W146" s="123">
        <f t="shared" si="53"/>
        <v>47.438493075977959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14.207332517024858</v>
      </c>
      <c r="C147" s="99">
        <f>RES_hhdet_tesh!C147/RES_summary!C$19</f>
        <v>10.742735834772191</v>
      </c>
      <c r="D147" s="99">
        <f>RES_hhdet_tesh!D147/RES_summary!D$19</f>
        <v>8.7964547312173753</v>
      </c>
      <c r="E147" s="99">
        <f>RES_hhdet_tesh!E147/RES_summary!E$19</f>
        <v>17.841954348430892</v>
      </c>
      <c r="F147" s="99">
        <f>RES_hhdet_tesh!F147/RES_summary!F$19</f>
        <v>7.1900752253183011</v>
      </c>
      <c r="G147" s="99">
        <f>RES_hhdet_tesh!G147/RES_summary!G$19</f>
        <v>9.1775494351822324</v>
      </c>
      <c r="H147" s="99">
        <f>RES_hhdet_tesh!H147/RES_summary!H$19</f>
        <v>12.417331567264471</v>
      </c>
      <c r="I147" s="99">
        <f>RES_hhdet_tesh!I147/RES_summary!I$19</f>
        <v>14.290613849437829</v>
      </c>
      <c r="J147" s="99">
        <f>RES_hhdet_tesh!J147/RES_summary!J$19</f>
        <v>15.487342564111643</v>
      </c>
      <c r="K147" s="99">
        <f>RES_hhdet_tesh!K147/RES_summary!K$19</f>
        <v>16.31888313074445</v>
      </c>
      <c r="L147" s="99">
        <f>RES_hhdet_tesh!L147/RES_summary!L$19</f>
        <v>20.799335379385049</v>
      </c>
      <c r="M147" s="99">
        <f>RES_hhdet_tesh!M147/RES_summary!M$19</f>
        <v>27.399244977307148</v>
      </c>
      <c r="N147" s="99">
        <f>RES_hhdet_tesh!N147/RES_summary!N$19</f>
        <v>27.508256530238871</v>
      </c>
      <c r="O147" s="99">
        <f>RES_hhdet_tesh!O147/RES_summary!O$19</f>
        <v>25.710612090418003</v>
      </c>
      <c r="P147" s="99">
        <f>RES_hhdet_tesh!P147/RES_summary!P$19</f>
        <v>21.358257282149836</v>
      </c>
      <c r="Q147" s="99">
        <f>RES_hhdet_tesh!Q147/RES_summary!Q$19</f>
        <v>35.238694204935683</v>
      </c>
      <c r="R147" s="99">
        <f>RES_hhdet_tesh!R147/RES_summary!R$19</f>
        <v>30.12202790940378</v>
      </c>
      <c r="S147" s="99">
        <f>RES_hhdet_tesh!S147/RES_summary!S$19</f>
        <v>37.135585340338892</v>
      </c>
      <c r="T147" s="99">
        <f>RES_hhdet_tesh!T147/RES_summary!T$19</f>
        <v>40.677368068418787</v>
      </c>
      <c r="U147" s="99">
        <f>RES_hhdet_tesh!U147/RES_summary!U$19</f>
        <v>42.571387956780875</v>
      </c>
      <c r="V147" s="99">
        <f>RES_hhdet_tesh!V147/RES_summary!V$19</f>
        <v>44.365185404014134</v>
      </c>
      <c r="W147" s="99">
        <f>RES_hhdet_tesh!W147/RES_summary!W$19</f>
        <v>47.438493075977959</v>
      </c>
      <c r="DA147" s="63" t="s">
        <v>3052</v>
      </c>
    </row>
    <row r="148" spans="1:105" ht="12" customHeight="1" x14ac:dyDescent="0.25">
      <c r="A148" s="121" t="s">
        <v>55</v>
      </c>
      <c r="B148" s="123">
        <v>11.582187831587289</v>
      </c>
      <c r="C148" s="123">
        <v>11.258788667548789</v>
      </c>
      <c r="D148" s="123">
        <v>12.256345405364097</v>
      </c>
      <c r="E148" s="123">
        <v>10.810437972104234</v>
      </c>
      <c r="F148" s="123">
        <v>12.402937099169016</v>
      </c>
      <c r="G148" s="123">
        <v>12.874674018651989</v>
      </c>
      <c r="H148" s="123">
        <v>13.470722569352024</v>
      </c>
      <c r="I148" s="123">
        <v>13.037912181933567</v>
      </c>
      <c r="J148" s="123">
        <v>13.674591115522922</v>
      </c>
      <c r="K148" s="123">
        <v>13.065244232544492</v>
      </c>
      <c r="L148" s="123">
        <v>13.215986717585983</v>
      </c>
      <c r="M148" s="123">
        <v>12.72221190572194</v>
      </c>
      <c r="N148" s="123">
        <v>12.747764239094412</v>
      </c>
      <c r="O148" s="123">
        <v>12.403064563541836</v>
      </c>
      <c r="P148" s="123">
        <v>12.276247763714435</v>
      </c>
      <c r="Q148" s="123">
        <v>12.435225406663394</v>
      </c>
      <c r="R148" s="123">
        <v>12.68475990428113</v>
      </c>
      <c r="S148" s="123">
        <v>12.910605003605227</v>
      </c>
      <c r="T148" s="123">
        <v>12.989132260405897</v>
      </c>
      <c r="U148" s="123">
        <v>13.278785603928457</v>
      </c>
      <c r="V148" s="123">
        <v>13.195763109046977</v>
      </c>
      <c r="W148" s="123">
        <v>14.306308735997128</v>
      </c>
      <c r="DA148" s="130" t="s">
        <v>3053</v>
      </c>
    </row>
    <row r="149" spans="1:105" ht="12" customHeight="1" x14ac:dyDescent="0.25">
      <c r="A149" s="97" t="s">
        <v>124</v>
      </c>
      <c r="B149" s="99">
        <v>11.059642562179466</v>
      </c>
      <c r="C149" s="99">
        <v>11.58141196963096</v>
      </c>
      <c r="D149" s="99">
        <v>11.317608153593888</v>
      </c>
      <c r="E149" s="99">
        <v>12.196485187398727</v>
      </c>
      <c r="F149" s="99">
        <v>12.337885551410871</v>
      </c>
      <c r="G149" s="99">
        <v>12.575251462812766</v>
      </c>
      <c r="H149" s="99">
        <v>12.995972536515655</v>
      </c>
      <c r="I149" s="99">
        <v>12.700476794132383</v>
      </c>
      <c r="J149" s="99">
        <v>14.146519489847279</v>
      </c>
      <c r="K149" s="99">
        <v>15.177116739265902</v>
      </c>
      <c r="L149" s="99">
        <v>14.157562690633599</v>
      </c>
      <c r="M149" s="99">
        <v>12.692014262636151</v>
      </c>
      <c r="N149" s="99">
        <v>12.417403368294288</v>
      </c>
      <c r="O149" s="99">
        <v>12.631019255905025</v>
      </c>
      <c r="P149" s="99">
        <v>11.848690863943132</v>
      </c>
      <c r="Q149" s="99">
        <v>12.158354030665375</v>
      </c>
      <c r="R149" s="99">
        <v>12.993664916123199</v>
      </c>
      <c r="S149" s="99">
        <v>13.025055595550615</v>
      </c>
      <c r="T149" s="99">
        <v>12.65050759143862</v>
      </c>
      <c r="U149" s="99">
        <v>13.522185552686024</v>
      </c>
      <c r="V149" s="99">
        <v>13.269140005660793</v>
      </c>
      <c r="W149" s="99">
        <v>13.961889857142353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11.603686434173087</v>
      </c>
      <c r="C153" s="102">
        <v>11.244446188881122</v>
      </c>
      <c r="D153" s="102">
        <v>12.301190467348917</v>
      </c>
      <c r="E153" s="102">
        <v>10.740987158284879</v>
      </c>
      <c r="F153" s="102">
        <v>12.40606722190865</v>
      </c>
      <c r="G153" s="102">
        <v>12.888466318191695</v>
      </c>
      <c r="H153" s="102">
        <v>13.492453899206236</v>
      </c>
      <c r="I153" s="102">
        <v>13.05370129498907</v>
      </c>
      <c r="J153" s="102">
        <v>13.65244243082884</v>
      </c>
      <c r="K153" s="102">
        <v>12.964406912282346</v>
      </c>
      <c r="L153" s="102">
        <v>13.171100453797099</v>
      </c>
      <c r="M153" s="102">
        <v>12.723162954752787</v>
      </c>
      <c r="N153" s="102">
        <v>12.761539366768718</v>
      </c>
      <c r="O153" s="102">
        <v>12.393474168055857</v>
      </c>
      <c r="P153" s="102">
        <v>12.291539288505597</v>
      </c>
      <c r="Q153" s="102">
        <v>12.444363491826962</v>
      </c>
      <c r="R153" s="102">
        <v>12.67319868613807</v>
      </c>
      <c r="S153" s="102">
        <v>12.90600925981871</v>
      </c>
      <c r="T153" s="102">
        <v>12.999865670801551</v>
      </c>
      <c r="U153" s="102">
        <v>13.270321033238499</v>
      </c>
      <c r="V153" s="102">
        <v>13.193397123199453</v>
      </c>
      <c r="W153" s="102">
        <v>14.316874515467294</v>
      </c>
      <c r="DA153" s="131" t="s">
        <v>3058</v>
      </c>
    </row>
    <row r="154" spans="1:105" ht="12" customHeight="1" x14ac:dyDescent="0.25">
      <c r="A154" s="107" t="s">
        <v>121</v>
      </c>
      <c r="B154" s="105">
        <v>11.603686434173087</v>
      </c>
      <c r="C154" s="105">
        <v>11.244027266140593</v>
      </c>
      <c r="D154" s="105">
        <v>12.301070508120088</v>
      </c>
      <c r="E154" s="105">
        <v>10.7410350091358</v>
      </c>
      <c r="F154" s="105">
        <v>12.407794320076643</v>
      </c>
      <c r="G154" s="105">
        <v>12.890710944333764</v>
      </c>
      <c r="H154" s="105">
        <v>13.49374319477508</v>
      </c>
      <c r="I154" s="105">
        <v>13.052106896757914</v>
      </c>
      <c r="J154" s="105">
        <v>13.652375335417064</v>
      </c>
      <c r="K154" s="105">
        <v>12.966653959366086</v>
      </c>
      <c r="L154" s="105">
        <v>13.174271905091377</v>
      </c>
      <c r="M154" s="105">
        <v>12.728671360623594</v>
      </c>
      <c r="N154" s="105">
        <v>12.766120736878065</v>
      </c>
      <c r="O154" s="105">
        <v>12.397630439521608</v>
      </c>
      <c r="P154" s="105">
        <v>12.295802131194003</v>
      </c>
      <c r="Q154" s="105">
        <v>12.449646172023929</v>
      </c>
      <c r="R154" s="105">
        <v>12.677802703510032</v>
      </c>
      <c r="S154" s="105">
        <v>12.910488626935928</v>
      </c>
      <c r="T154" s="105">
        <v>13.003172954517257</v>
      </c>
      <c r="U154" s="105">
        <v>13.272794332378243</v>
      </c>
      <c r="V154" s="105">
        <v>13.193449040070972</v>
      </c>
      <c r="W154" s="105">
        <v>14.316462131505197</v>
      </c>
      <c r="DA154" s="132" t="s">
        <v>3059</v>
      </c>
    </row>
    <row r="155" spans="1:105" ht="12" customHeight="1" x14ac:dyDescent="0.25">
      <c r="A155" s="108" t="s">
        <v>53</v>
      </c>
      <c r="B155" s="99">
        <v>3.5091822142620375</v>
      </c>
      <c r="C155" s="99">
        <v>3.219500747002574</v>
      </c>
      <c r="D155" s="99">
        <v>3.7271903183487329</v>
      </c>
      <c r="E155" s="99">
        <v>2.7726081610135642</v>
      </c>
      <c r="F155" s="99">
        <v>3.6124444559125655</v>
      </c>
      <c r="G155" s="99">
        <v>3.7389941600567487</v>
      </c>
      <c r="H155" s="99">
        <v>3.9361097305349144</v>
      </c>
      <c r="I155" s="99">
        <v>3.7392479531829963</v>
      </c>
      <c r="J155" s="99">
        <v>3.9687163003786909</v>
      </c>
      <c r="K155" s="99">
        <v>3.5402723641903582</v>
      </c>
      <c r="L155" s="99">
        <v>3.6292359142251374</v>
      </c>
      <c r="M155" s="99">
        <v>3.6712141420845241</v>
      </c>
      <c r="N155" s="99">
        <v>3.6562407330485986</v>
      </c>
      <c r="O155" s="99">
        <v>3.4168171924089936</v>
      </c>
      <c r="P155" s="99">
        <v>3.5268395492344324</v>
      </c>
      <c r="Q155" s="99">
        <v>3.8670597292845641</v>
      </c>
      <c r="R155" s="99">
        <v>3.7957021085092779</v>
      </c>
      <c r="S155" s="99">
        <v>3.7491807180896313</v>
      </c>
      <c r="T155" s="99">
        <v>3.8446112119344309</v>
      </c>
      <c r="U155" s="99">
        <v>3.9711372938692202</v>
      </c>
      <c r="V155" s="99">
        <v>3.4542311597567141</v>
      </c>
      <c r="W155" s="99">
        <v>4.2358560549099664</v>
      </c>
      <c r="DA155" s="63" t="s">
        <v>3060</v>
      </c>
    </row>
    <row r="156" spans="1:105" ht="12" customHeight="1" x14ac:dyDescent="0.25">
      <c r="A156" s="108" t="s">
        <v>52</v>
      </c>
      <c r="B156" s="99">
        <v>8.0945042199110517</v>
      </c>
      <c r="C156" s="99">
        <v>8.0245265191380195</v>
      </c>
      <c r="D156" s="99">
        <v>8.5738801897713532</v>
      </c>
      <c r="E156" s="99">
        <v>7.9684268481222347</v>
      </c>
      <c r="F156" s="99">
        <v>8.7953498641640788</v>
      </c>
      <c r="G156" s="99">
        <v>9.1517167842770153</v>
      </c>
      <c r="H156" s="99">
        <v>9.5576334642401637</v>
      </c>
      <c r="I156" s="99">
        <v>9.3128589435749216</v>
      </c>
      <c r="J156" s="99">
        <v>9.6836590350383709</v>
      </c>
      <c r="K156" s="99">
        <v>9.4263815951757266</v>
      </c>
      <c r="L156" s="99">
        <v>9.5450359908662428</v>
      </c>
      <c r="M156" s="99">
        <v>9.0574572185390725</v>
      </c>
      <c r="N156" s="99">
        <v>9.1098800038294652</v>
      </c>
      <c r="O156" s="99">
        <v>8.9808132471126179</v>
      </c>
      <c r="P156" s="99">
        <v>8.7689625819595687</v>
      </c>
      <c r="Q156" s="99">
        <v>8.5825864427393679</v>
      </c>
      <c r="R156" s="99">
        <v>8.8821005950007539</v>
      </c>
      <c r="S156" s="99">
        <v>9.161307908846295</v>
      </c>
      <c r="T156" s="99">
        <v>9.1585617425828261</v>
      </c>
      <c r="U156" s="99">
        <v>9.3016570385090223</v>
      </c>
      <c r="V156" s="99">
        <v>9.7392178803142553</v>
      </c>
      <c r="W156" s="99">
        <v>10.080606076595229</v>
      </c>
      <c r="DA156" s="63" t="s">
        <v>3061</v>
      </c>
    </row>
    <row r="157" spans="1:105" ht="12" customHeight="1" x14ac:dyDescent="0.25">
      <c r="A157" s="121" t="s">
        <v>54</v>
      </c>
      <c r="B157" s="123">
        <v>11.404232190936153</v>
      </c>
      <c r="C157" s="123">
        <v>10.916983815580231</v>
      </c>
      <c r="D157" s="123">
        <v>11.886084073692194</v>
      </c>
      <c r="E157" s="123">
        <v>10.755836111420882</v>
      </c>
      <c r="F157" s="123">
        <v>11.743639519579727</v>
      </c>
      <c r="G157" s="123">
        <v>12.11414088742513</v>
      </c>
      <c r="H157" s="123">
        <v>12.543750663201955</v>
      </c>
      <c r="I157" s="123">
        <v>11.799368547251879</v>
      </c>
      <c r="J157" s="123">
        <v>12.572080498385519</v>
      </c>
      <c r="K157" s="123">
        <v>12.123171817102854</v>
      </c>
      <c r="L157" s="123">
        <v>11.61583941706799</v>
      </c>
      <c r="M157" s="123">
        <v>10.801538089862062</v>
      </c>
      <c r="N157" s="123">
        <v>10.374123045166131</v>
      </c>
      <c r="O157" s="123">
        <v>9.9443396928459347</v>
      </c>
      <c r="P157" s="123">
        <v>9.3883022230523885</v>
      </c>
      <c r="Q157" s="123">
        <v>9.4364167866041377</v>
      </c>
      <c r="R157" s="123">
        <v>9.6248017726807724</v>
      </c>
      <c r="S157" s="123">
        <v>9.4792064237765565</v>
      </c>
      <c r="T157" s="123">
        <v>9.1520941002543559</v>
      </c>
      <c r="U157" s="123">
        <v>9.2588269318789145</v>
      </c>
      <c r="V157" s="123">
        <v>8.981510978198969</v>
      </c>
      <c r="W157" s="123">
        <v>9.5669927167444726</v>
      </c>
      <c r="DA157" s="130" t="s">
        <v>3062</v>
      </c>
    </row>
    <row r="158" spans="1:105" ht="12" customHeight="1" x14ac:dyDescent="0.25">
      <c r="A158" s="97" t="s">
        <v>50</v>
      </c>
      <c r="B158" s="99">
        <v>10.28022469957784</v>
      </c>
      <c r="C158" s="99">
        <v>12.118521898460294</v>
      </c>
      <c r="D158" s="99">
        <v>10.59542580238881</v>
      </c>
      <c r="E158" s="99">
        <v>12.517037675322621</v>
      </c>
      <c r="F158" s="99">
        <v>11.696166413044944</v>
      </c>
      <c r="G158" s="99">
        <v>11.834292702439653</v>
      </c>
      <c r="H158" s="99">
        <v>11.618473360977807</v>
      </c>
      <c r="I158" s="99">
        <v>12.106172756962723</v>
      </c>
      <c r="J158" s="99">
        <v>11.839539243956917</v>
      </c>
      <c r="K158" s="99">
        <v>13.577888653234471</v>
      </c>
      <c r="L158" s="99">
        <v>12.200477053856295</v>
      </c>
      <c r="M158" s="99">
        <v>10.809452115581923</v>
      </c>
      <c r="N158" s="99">
        <v>10.22960207299853</v>
      </c>
      <c r="O158" s="99">
        <v>10.081547223058378</v>
      </c>
      <c r="P158" s="99">
        <v>9.2348455662401729</v>
      </c>
      <c r="Q158" s="99">
        <v>9.3078026777293186</v>
      </c>
      <c r="R158" s="99">
        <v>9.7685761623137495</v>
      </c>
      <c r="S158" s="99">
        <v>9.534954155165547</v>
      </c>
      <c r="T158" s="99">
        <v>8.982265146516621</v>
      </c>
      <c r="U158" s="99">
        <v>9.3598568412018146</v>
      </c>
      <c r="V158" s="99">
        <v>9.0329374525465962</v>
      </c>
      <c r="W158" s="99">
        <v>9.361735297899763</v>
      </c>
      <c r="DA158" s="63" t="s">
        <v>3063</v>
      </c>
    </row>
    <row r="159" spans="1:105" ht="12" customHeight="1" x14ac:dyDescent="0.25">
      <c r="A159" s="109" t="s">
        <v>120</v>
      </c>
      <c r="B159" s="110">
        <v>11.848079727433369</v>
      </c>
      <c r="C159" s="110">
        <v>10.264746311909173</v>
      </c>
      <c r="D159" s="110">
        <v>12.691613778092963</v>
      </c>
      <c r="E159" s="110">
        <v>9.5151750605754639</v>
      </c>
      <c r="F159" s="110">
        <v>11.775841914269755</v>
      </c>
      <c r="G159" s="110">
        <v>12.292928982135898</v>
      </c>
      <c r="H159" s="110">
        <v>13.136581563634307</v>
      </c>
      <c r="I159" s="110">
        <v>11.583561261920295</v>
      </c>
      <c r="J159" s="110">
        <v>13.187672848977259</v>
      </c>
      <c r="K159" s="110">
        <v>10.831746699693923</v>
      </c>
      <c r="L159" s="110">
        <v>11.084395524551766</v>
      </c>
      <c r="M159" s="110">
        <v>10.79441849099468</v>
      </c>
      <c r="N159" s="110">
        <v>10.493965246336559</v>
      </c>
      <c r="O159" s="110">
        <v>9.8380197374324734</v>
      </c>
      <c r="P159" s="110">
        <v>9.4963992671496555</v>
      </c>
      <c r="Q159" s="110">
        <v>9.5209448066038842</v>
      </c>
      <c r="R159" s="110">
        <v>9.5342926659741636</v>
      </c>
      <c r="S159" s="110">
        <v>9.4456891067694002</v>
      </c>
      <c r="T159" s="110">
        <v>9.2518770457882074</v>
      </c>
      <c r="U159" s="110">
        <v>9.1998201883830273</v>
      </c>
      <c r="V159" s="110">
        <v>8.9522835440105162</v>
      </c>
      <c r="W159" s="110">
        <v>9.6777963882935545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95.106568497399408</v>
      </c>
      <c r="C161" s="118">
        <f t="shared" si="54"/>
        <v>109.30083322790807</v>
      </c>
      <c r="D161" s="118">
        <f t="shared" si="54"/>
        <v>115.73325359847337</v>
      </c>
      <c r="E161" s="118">
        <f t="shared" si="54"/>
        <v>121.53035509126109</v>
      </c>
      <c r="F161" s="118">
        <f t="shared" si="54"/>
        <v>123.67415571466839</v>
      </c>
      <c r="G161" s="118">
        <f t="shared" si="54"/>
        <v>133.41341550136866</v>
      </c>
      <c r="H161" s="118">
        <f t="shared" si="54"/>
        <v>128.2138351751945</v>
      </c>
      <c r="I161" s="118">
        <f t="shared" si="54"/>
        <v>114.5224929527453</v>
      </c>
      <c r="J161" s="118">
        <f t="shared" si="54"/>
        <v>132.80160455730839</v>
      </c>
      <c r="K161" s="118">
        <f t="shared" si="54"/>
        <v>134.74922182347646</v>
      </c>
      <c r="L161" s="118">
        <f t="shared" si="54"/>
        <v>155.66727838454096</v>
      </c>
      <c r="M161" s="118">
        <f t="shared" si="54"/>
        <v>146.30386370736394</v>
      </c>
      <c r="N161" s="118">
        <f t="shared" si="54"/>
        <v>145.29992847632568</v>
      </c>
      <c r="O161" s="118">
        <f t="shared" si="54"/>
        <v>137.26045082675066</v>
      </c>
      <c r="P161" s="118">
        <f t="shared" si="54"/>
        <v>142.70571759376557</v>
      </c>
      <c r="Q161" s="118">
        <f t="shared" si="54"/>
        <v>122.71066074112699</v>
      </c>
      <c r="R161" s="118">
        <f t="shared" ref="R161:V161" si="55">R162+R164+R166+R175</f>
        <v>108.5248009372194</v>
      </c>
      <c r="S161" s="118">
        <f t="shared" si="55"/>
        <v>139.76498986384635</v>
      </c>
      <c r="T161" s="118">
        <f t="shared" si="55"/>
        <v>171.26194169920632</v>
      </c>
      <c r="U161" s="118">
        <f t="shared" si="55"/>
        <v>175.40929402864109</v>
      </c>
      <c r="V161" s="118">
        <f t="shared" si="55"/>
        <v>69.855068996342965</v>
      </c>
      <c r="W161" s="118">
        <f t="shared" ref="W161" si="56">W162+W164+W166+W175</f>
        <v>205.51638349911016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65.01783415736945</v>
      </c>
      <c r="C162" s="123">
        <f t="shared" si="57"/>
        <v>80.479493201865949</v>
      </c>
      <c r="D162" s="123">
        <f t="shared" si="57"/>
        <v>84.965122556537409</v>
      </c>
      <c r="E162" s="123">
        <f t="shared" si="57"/>
        <v>85.991768508684459</v>
      </c>
      <c r="F162" s="123">
        <f t="shared" si="57"/>
        <v>93.949999209088062</v>
      </c>
      <c r="G162" s="123">
        <f t="shared" si="57"/>
        <v>101.83228375840363</v>
      </c>
      <c r="H162" s="123">
        <f t="shared" si="57"/>
        <v>93.503391592153562</v>
      </c>
      <c r="I162" s="123">
        <f t="shared" si="57"/>
        <v>79.580066489514081</v>
      </c>
      <c r="J162" s="123">
        <f t="shared" si="57"/>
        <v>95.563341482220451</v>
      </c>
      <c r="K162" s="123">
        <f t="shared" si="57"/>
        <v>98.253690491768793</v>
      </c>
      <c r="L162" s="123">
        <f t="shared" si="57"/>
        <v>116.06277320221838</v>
      </c>
      <c r="M162" s="123">
        <f t="shared" si="57"/>
        <v>101.65001977739615</v>
      </c>
      <c r="N162" s="123">
        <f t="shared" si="57"/>
        <v>98.809793266088988</v>
      </c>
      <c r="O162" s="123">
        <f t="shared" si="57"/>
        <v>95.000567530339723</v>
      </c>
      <c r="P162" s="123">
        <f t="shared" si="57"/>
        <v>102.54124494244967</v>
      </c>
      <c r="Q162" s="123">
        <f t="shared" si="57"/>
        <v>61.831012087420362</v>
      </c>
      <c r="R162" s="123">
        <f t="shared" si="57"/>
        <v>55.491777933004485</v>
      </c>
      <c r="S162" s="123">
        <f t="shared" si="57"/>
        <v>85.54704953405448</v>
      </c>
      <c r="T162" s="123">
        <f t="shared" si="57"/>
        <v>122.81144573404737</v>
      </c>
      <c r="U162" s="123">
        <f t="shared" si="57"/>
        <v>129.62106069378063</v>
      </c>
      <c r="V162" s="123">
        <f t="shared" si="57"/>
        <v>24.866257947395276</v>
      </c>
      <c r="W162" s="123">
        <f t="shared" si="57"/>
        <v>154.38963411630203</v>
      </c>
      <c r="DA162" s="130" t="s">
        <v>3066</v>
      </c>
    </row>
    <row r="163" spans="1:105" ht="12" customHeight="1" x14ac:dyDescent="0.25">
      <c r="A163" s="97" t="s">
        <v>53</v>
      </c>
      <c r="B163" s="110">
        <v>65.01783415736945</v>
      </c>
      <c r="C163" s="110">
        <v>80.479493201865949</v>
      </c>
      <c r="D163" s="110">
        <v>84.965122556537409</v>
      </c>
      <c r="E163" s="110">
        <v>85.991768508684459</v>
      </c>
      <c r="F163" s="110">
        <v>93.949999209088062</v>
      </c>
      <c r="G163" s="110">
        <v>101.83228375840363</v>
      </c>
      <c r="H163" s="110">
        <v>93.503391592153562</v>
      </c>
      <c r="I163" s="110">
        <v>79.580066489514081</v>
      </c>
      <c r="J163" s="110">
        <v>95.563341482220451</v>
      </c>
      <c r="K163" s="110">
        <v>98.253690491768793</v>
      </c>
      <c r="L163" s="110">
        <v>116.06277320221838</v>
      </c>
      <c r="M163" s="110">
        <v>101.65001977739615</v>
      </c>
      <c r="N163" s="110">
        <v>98.809793266088988</v>
      </c>
      <c r="O163" s="110">
        <v>95.000567530339723</v>
      </c>
      <c r="P163" s="110">
        <v>102.54124494244967</v>
      </c>
      <c r="Q163" s="110">
        <v>61.831012087420362</v>
      </c>
      <c r="R163" s="110">
        <v>55.491777933004485</v>
      </c>
      <c r="S163" s="110">
        <v>85.54704953405448</v>
      </c>
      <c r="T163" s="110">
        <v>122.81144573404737</v>
      </c>
      <c r="U163" s="110">
        <v>129.62106069378063</v>
      </c>
      <c r="V163" s="110">
        <v>24.866257947395276</v>
      </c>
      <c r="W163" s="110">
        <v>154.38963411630203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7.102529667645558</v>
      </c>
      <c r="C164" s="123">
        <f t="shared" si="58"/>
        <v>6.718985411926103</v>
      </c>
      <c r="D164" s="123">
        <f t="shared" si="58"/>
        <v>6.5114624075162943</v>
      </c>
      <c r="E164" s="123">
        <f t="shared" si="58"/>
        <v>14.1345642317658</v>
      </c>
      <c r="F164" s="123">
        <f t="shared" si="58"/>
        <v>5.5613435179734134</v>
      </c>
      <c r="G164" s="123">
        <f t="shared" si="58"/>
        <v>6.569576909083211</v>
      </c>
      <c r="H164" s="123">
        <f t="shared" si="58"/>
        <v>8.6792025898991305</v>
      </c>
      <c r="I164" s="123">
        <f t="shared" si="58"/>
        <v>10.085373296688987</v>
      </c>
      <c r="J164" s="123">
        <f t="shared" si="58"/>
        <v>10.938233464966386</v>
      </c>
      <c r="K164" s="123">
        <f t="shared" si="58"/>
        <v>11.353564747389015</v>
      </c>
      <c r="L164" s="123">
        <f t="shared" si="58"/>
        <v>14.77779224147011</v>
      </c>
      <c r="M164" s="123">
        <f t="shared" si="58"/>
        <v>21.113294064327054</v>
      </c>
      <c r="N164" s="123">
        <f t="shared" si="58"/>
        <v>23.357069641462932</v>
      </c>
      <c r="O164" s="123">
        <f t="shared" si="58"/>
        <v>19.889092785099024</v>
      </c>
      <c r="P164" s="123">
        <f t="shared" si="58"/>
        <v>18.486494389238334</v>
      </c>
      <c r="Q164" s="123">
        <f t="shared" si="58"/>
        <v>38.974900469932578</v>
      </c>
      <c r="R164" s="123">
        <f t="shared" si="58"/>
        <v>30.638511406755857</v>
      </c>
      <c r="S164" s="123">
        <f t="shared" si="58"/>
        <v>31.730117020955536</v>
      </c>
      <c r="T164" s="123">
        <f t="shared" si="58"/>
        <v>26.251539571253581</v>
      </c>
      <c r="U164" s="123">
        <f t="shared" si="58"/>
        <v>23.242242355390299</v>
      </c>
      <c r="V164" s="123">
        <f t="shared" si="58"/>
        <v>22.868065958989682</v>
      </c>
      <c r="W164" s="123">
        <f t="shared" si="58"/>
        <v>27.32256389092268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7.102529667645558</v>
      </c>
      <c r="C165" s="99">
        <f>RES_hhdet_tesh!C165/RES_summary!C$19</f>
        <v>6.718985411926103</v>
      </c>
      <c r="D165" s="99">
        <f>RES_hhdet_tesh!D165/RES_summary!D$19</f>
        <v>6.5114624075162943</v>
      </c>
      <c r="E165" s="99">
        <f>RES_hhdet_tesh!E165/RES_summary!E$19</f>
        <v>14.1345642317658</v>
      </c>
      <c r="F165" s="99">
        <f>RES_hhdet_tesh!F165/RES_summary!F$19</f>
        <v>5.5613435179734134</v>
      </c>
      <c r="G165" s="99">
        <f>RES_hhdet_tesh!G165/RES_summary!G$19</f>
        <v>6.569576909083211</v>
      </c>
      <c r="H165" s="99">
        <f>RES_hhdet_tesh!H165/RES_summary!H$19</f>
        <v>8.6792025898991305</v>
      </c>
      <c r="I165" s="99">
        <f>RES_hhdet_tesh!I165/RES_summary!I$19</f>
        <v>10.085373296688987</v>
      </c>
      <c r="J165" s="99">
        <f>RES_hhdet_tesh!J165/RES_summary!J$19</f>
        <v>10.938233464966386</v>
      </c>
      <c r="K165" s="99">
        <f>RES_hhdet_tesh!K165/RES_summary!K$19</f>
        <v>11.353564747389015</v>
      </c>
      <c r="L165" s="99">
        <f>RES_hhdet_tesh!L165/RES_summary!L$19</f>
        <v>14.77779224147011</v>
      </c>
      <c r="M165" s="99">
        <f>RES_hhdet_tesh!M165/RES_summary!M$19</f>
        <v>21.113294064327054</v>
      </c>
      <c r="N165" s="99">
        <f>RES_hhdet_tesh!N165/RES_summary!N$19</f>
        <v>23.357069641462932</v>
      </c>
      <c r="O165" s="99">
        <f>RES_hhdet_tesh!O165/RES_summary!O$19</f>
        <v>19.889092785099024</v>
      </c>
      <c r="P165" s="99">
        <f>RES_hhdet_tesh!P165/RES_summary!P$19</f>
        <v>18.486494389238334</v>
      </c>
      <c r="Q165" s="99">
        <f>RES_hhdet_tesh!Q165/RES_summary!Q$19</f>
        <v>38.974900469932578</v>
      </c>
      <c r="R165" s="99">
        <f>RES_hhdet_tesh!R165/RES_summary!R$19</f>
        <v>30.638511406755857</v>
      </c>
      <c r="S165" s="99">
        <f>RES_hhdet_tesh!S165/RES_summary!S$19</f>
        <v>31.730117020955536</v>
      </c>
      <c r="T165" s="99">
        <f>RES_hhdet_tesh!T165/RES_summary!T$19</f>
        <v>26.251539571253581</v>
      </c>
      <c r="U165" s="99">
        <f>RES_hhdet_tesh!U165/RES_summary!U$19</f>
        <v>23.242242355390299</v>
      </c>
      <c r="V165" s="99">
        <f>RES_hhdet_tesh!V165/RES_summary!V$19</f>
        <v>22.868065958989682</v>
      </c>
      <c r="W165" s="99">
        <f>RES_hhdet_tesh!W165/RES_summary!W$19</f>
        <v>27.32256389092268</v>
      </c>
      <c r="DA165" s="63" t="s">
        <v>3069</v>
      </c>
    </row>
    <row r="166" spans="1:105" ht="12" customHeight="1" x14ac:dyDescent="0.25">
      <c r="A166" s="121" t="s">
        <v>55</v>
      </c>
      <c r="B166" s="123">
        <v>11.582141307885522</v>
      </c>
      <c r="C166" s="123">
        <v>11.260125357037069</v>
      </c>
      <c r="D166" s="123">
        <v>12.264551229269163</v>
      </c>
      <c r="E166" s="123">
        <v>10.813645048950436</v>
      </c>
      <c r="F166" s="123">
        <v>12.416539633580243</v>
      </c>
      <c r="G166" s="123">
        <v>12.892161733157783</v>
      </c>
      <c r="H166" s="123">
        <v>13.490952647377826</v>
      </c>
      <c r="I166" s="123">
        <v>13.060009529544985</v>
      </c>
      <c r="J166" s="123">
        <v>13.697954327486524</v>
      </c>
      <c r="K166" s="123">
        <v>13.085641335681663</v>
      </c>
      <c r="L166" s="123">
        <v>13.234568985276898</v>
      </c>
      <c r="M166" s="123">
        <v>12.739184448805261</v>
      </c>
      <c r="N166" s="123">
        <v>12.762294764603944</v>
      </c>
      <c r="O166" s="123">
        <v>12.417656385490087</v>
      </c>
      <c r="P166" s="123">
        <v>12.303379103490705</v>
      </c>
      <c r="Q166" s="123">
        <v>12.480778629325441</v>
      </c>
      <c r="R166" s="123">
        <v>12.761207462481542</v>
      </c>
      <c r="S166" s="123">
        <v>13.00746004862145</v>
      </c>
      <c r="T166" s="123">
        <v>13.043938304727439</v>
      </c>
      <c r="U166" s="123">
        <v>13.290099704271187</v>
      </c>
      <c r="V166" s="123">
        <v>13.142403772680868</v>
      </c>
      <c r="W166" s="123">
        <v>14.224777809754103</v>
      </c>
      <c r="DA166" s="130" t="s">
        <v>3070</v>
      </c>
    </row>
    <row r="167" spans="1:105" ht="12" customHeight="1" x14ac:dyDescent="0.25">
      <c r="A167" s="97" t="s">
        <v>124</v>
      </c>
      <c r="B167" s="99">
        <v>11.059642562179464</v>
      </c>
      <c r="C167" s="99">
        <v>11.583650947923308</v>
      </c>
      <c r="D167" s="99">
        <v>11.322691819742808</v>
      </c>
      <c r="E167" s="99">
        <v>12.206103421072399</v>
      </c>
      <c r="F167" s="99">
        <v>12.350869981679438</v>
      </c>
      <c r="G167" s="99">
        <v>12.591384499378153</v>
      </c>
      <c r="H167" s="99">
        <v>13.015049386301289</v>
      </c>
      <c r="I167" s="99">
        <v>12.721828486986498</v>
      </c>
      <c r="J167" s="99">
        <v>14.170720831775185</v>
      </c>
      <c r="K167" s="99">
        <v>15.201754645884034</v>
      </c>
      <c r="L167" s="99">
        <v>14.17841167351598</v>
      </c>
      <c r="M167" s="99">
        <v>12.708947817955139</v>
      </c>
      <c r="N167" s="99">
        <v>12.431877977001841</v>
      </c>
      <c r="O167" s="99">
        <v>12.644393414067775</v>
      </c>
      <c r="P167" s="99">
        <v>11.873470835938102</v>
      </c>
      <c r="Q167" s="99">
        <v>12.202939222616523</v>
      </c>
      <c r="R167" s="99">
        <v>13.075203113848753</v>
      </c>
      <c r="S167" s="99">
        <v>13.130399382732545</v>
      </c>
      <c r="T167" s="99">
        <v>12.713757083152661</v>
      </c>
      <c r="U167" s="99">
        <v>13.545920613369946</v>
      </c>
      <c r="V167" s="99">
        <v>13.23874647684006</v>
      </c>
      <c r="W167" s="99">
        <v>13.896717814310106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11.603686434173087</v>
      </c>
      <c r="C171" s="102">
        <v>11.246335805768519</v>
      </c>
      <c r="D171" s="102">
        <v>12.306367804315064</v>
      </c>
      <c r="E171" s="102">
        <v>10.749189235004385</v>
      </c>
      <c r="F171" s="102">
        <v>12.419577646745187</v>
      </c>
      <c r="G171" s="102">
        <v>12.906038471804433</v>
      </c>
      <c r="H171" s="102">
        <v>13.513120628612288</v>
      </c>
      <c r="I171" s="102">
        <v>13.075962784199467</v>
      </c>
      <c r="J171" s="102">
        <v>13.675819458474791</v>
      </c>
      <c r="K171" s="102">
        <v>12.985722485552676</v>
      </c>
      <c r="L171" s="102">
        <v>13.190572852560292</v>
      </c>
      <c r="M171" s="102">
        <v>12.740419514280651</v>
      </c>
      <c r="N171" s="102">
        <v>12.777030226746181</v>
      </c>
      <c r="O171" s="102">
        <v>12.407074524501239</v>
      </c>
      <c r="P171" s="102">
        <v>12.320375720815568</v>
      </c>
      <c r="Q171" s="102">
        <v>12.490189901319061</v>
      </c>
      <c r="R171" s="102">
        <v>12.745907698448026</v>
      </c>
      <c r="S171" s="102">
        <v>13.000779723041846</v>
      </c>
      <c r="T171" s="102">
        <v>13.054730687193002</v>
      </c>
      <c r="U171" s="102">
        <v>13.284216707382365</v>
      </c>
      <c r="V171" s="102">
        <v>13.13892554983256</v>
      </c>
      <c r="W171" s="102">
        <v>14.233000083106896</v>
      </c>
      <c r="DA171" s="131" t="s">
        <v>3075</v>
      </c>
    </row>
    <row r="172" spans="1:105" ht="12" customHeight="1" x14ac:dyDescent="0.25">
      <c r="A172" s="107" t="s">
        <v>121</v>
      </c>
      <c r="B172" s="105">
        <v>11.603686434173088</v>
      </c>
      <c r="C172" s="105">
        <v>11.246623544374613</v>
      </c>
      <c r="D172" s="105">
        <v>12.306894239953712</v>
      </c>
      <c r="E172" s="105">
        <v>10.750725370291676</v>
      </c>
      <c r="F172" s="105">
        <v>12.420934503637229</v>
      </c>
      <c r="G172" s="105">
        <v>12.907131488821445</v>
      </c>
      <c r="H172" s="105">
        <v>13.513742397765686</v>
      </c>
      <c r="I172" s="105">
        <v>13.075111898228805</v>
      </c>
      <c r="J172" s="105">
        <v>13.673734795807869</v>
      </c>
      <c r="K172" s="105">
        <v>12.984594509354167</v>
      </c>
      <c r="L172" s="105">
        <v>13.189732633137258</v>
      </c>
      <c r="M172" s="105">
        <v>12.742719577478276</v>
      </c>
      <c r="N172" s="105">
        <v>12.780144369023446</v>
      </c>
      <c r="O172" s="105">
        <v>12.412802406617196</v>
      </c>
      <c r="P172" s="105">
        <v>12.334180128553641</v>
      </c>
      <c r="Q172" s="105">
        <v>12.509553019208736</v>
      </c>
      <c r="R172" s="105">
        <v>12.764706880261661</v>
      </c>
      <c r="S172" s="105">
        <v>13.016560841456696</v>
      </c>
      <c r="T172" s="105">
        <v>13.054628807115584</v>
      </c>
      <c r="U172" s="105">
        <v>13.273889864024737</v>
      </c>
      <c r="V172" s="105">
        <v>13.143849747377645</v>
      </c>
      <c r="W172" s="105">
        <v>14.234460728391928</v>
      </c>
      <c r="DA172" s="132" t="s">
        <v>3076</v>
      </c>
    </row>
    <row r="173" spans="1:105" ht="12" customHeight="1" x14ac:dyDescent="0.25">
      <c r="A173" s="108" t="s">
        <v>53</v>
      </c>
      <c r="B173" s="99">
        <v>3.5091822142620375</v>
      </c>
      <c r="C173" s="99">
        <v>3.2202441389844689</v>
      </c>
      <c r="D173" s="99">
        <v>3.7289548929760072</v>
      </c>
      <c r="E173" s="99">
        <v>2.7751095563075099</v>
      </c>
      <c r="F173" s="99">
        <v>3.6162701304868379</v>
      </c>
      <c r="G173" s="99">
        <v>3.7437569943340443</v>
      </c>
      <c r="H173" s="99">
        <v>3.9419434755794138</v>
      </c>
      <c r="I173" s="99">
        <v>3.7458385676595265</v>
      </c>
      <c r="J173" s="99">
        <v>3.9749254498151538</v>
      </c>
      <c r="K173" s="99">
        <v>3.5451706543367778</v>
      </c>
      <c r="L173" s="99">
        <v>3.6334950209058281</v>
      </c>
      <c r="M173" s="99">
        <v>3.6752659406522428</v>
      </c>
      <c r="N173" s="99">
        <v>3.6602571273889075</v>
      </c>
      <c r="O173" s="99">
        <v>3.4209986235516459</v>
      </c>
      <c r="P173" s="99">
        <v>3.5378476182863077</v>
      </c>
      <c r="Q173" s="99">
        <v>3.8856677566176785</v>
      </c>
      <c r="R173" s="99">
        <v>3.8217209995307559</v>
      </c>
      <c r="S173" s="99">
        <v>3.7799838823150869</v>
      </c>
      <c r="T173" s="99">
        <v>3.8598250177117728</v>
      </c>
      <c r="U173" s="99">
        <v>3.9714650701060106</v>
      </c>
      <c r="V173" s="99">
        <v>3.4412453649275672</v>
      </c>
      <c r="W173" s="99">
        <v>4.2115940454345919</v>
      </c>
      <c r="DA173" s="63" t="s">
        <v>3077</v>
      </c>
    </row>
    <row r="174" spans="1:105" ht="12" customHeight="1" x14ac:dyDescent="0.25">
      <c r="A174" s="115" t="s">
        <v>52</v>
      </c>
      <c r="B174" s="110">
        <v>8.0945042199110517</v>
      </c>
      <c r="C174" s="110">
        <v>8.0263794053901414</v>
      </c>
      <c r="D174" s="110">
        <v>8.5779393469777041</v>
      </c>
      <c r="E174" s="110">
        <v>7.9756158139841666</v>
      </c>
      <c r="F174" s="110">
        <v>8.8046643731503913</v>
      </c>
      <c r="G174" s="110">
        <v>9.1633744944873996</v>
      </c>
      <c r="H174" s="110">
        <v>9.5717989221862716</v>
      </c>
      <c r="I174" s="110">
        <v>9.329273330569281</v>
      </c>
      <c r="J174" s="110">
        <v>9.698809345992716</v>
      </c>
      <c r="K174" s="110">
        <v>9.4394238550173881</v>
      </c>
      <c r="L174" s="110">
        <v>9.5562376122314294</v>
      </c>
      <c r="M174" s="110">
        <v>9.0674536368260323</v>
      </c>
      <c r="N174" s="110">
        <v>9.1198872416345385</v>
      </c>
      <c r="O174" s="110">
        <v>8.9918037830655511</v>
      </c>
      <c r="P174" s="110">
        <v>8.7963325102673338</v>
      </c>
      <c r="Q174" s="110">
        <v>8.623885262591056</v>
      </c>
      <c r="R174" s="110">
        <v>8.9429858807309053</v>
      </c>
      <c r="S174" s="110">
        <v>9.2365769591416083</v>
      </c>
      <c r="T174" s="110">
        <v>9.1948037894038119</v>
      </c>
      <c r="U174" s="110">
        <v>9.3024247939187266</v>
      </c>
      <c r="V174" s="110">
        <v>9.7026043824500796</v>
      </c>
      <c r="W174" s="110">
        <v>10.022866682957334</v>
      </c>
      <c r="DA174" s="60" t="s">
        <v>3078</v>
      </c>
    </row>
    <row r="175" spans="1:105" ht="12" customHeight="1" x14ac:dyDescent="0.25">
      <c r="A175" s="121" t="s">
        <v>54</v>
      </c>
      <c r="B175" s="123">
        <v>11.404063364498878</v>
      </c>
      <c r="C175" s="123">
        <v>10.842229257078962</v>
      </c>
      <c r="D175" s="123">
        <v>11.992117405150506</v>
      </c>
      <c r="E175" s="123">
        <v>10.59037730186038</v>
      </c>
      <c r="F175" s="123">
        <v>11.746273354026677</v>
      </c>
      <c r="G175" s="123">
        <v>12.119393100724029</v>
      </c>
      <c r="H175" s="123">
        <v>12.540288345763972</v>
      </c>
      <c r="I175" s="123">
        <v>11.79704363699725</v>
      </c>
      <c r="J175" s="123">
        <v>12.602075282635013</v>
      </c>
      <c r="K175" s="123">
        <v>12.056325248636984</v>
      </c>
      <c r="L175" s="123">
        <v>11.592143955575573</v>
      </c>
      <c r="M175" s="123">
        <v>10.801365416835464</v>
      </c>
      <c r="N175" s="123">
        <v>10.370770804169812</v>
      </c>
      <c r="O175" s="123">
        <v>9.9531341258218085</v>
      </c>
      <c r="P175" s="123">
        <v>9.374599158586868</v>
      </c>
      <c r="Q175" s="123">
        <v>9.4239695544486004</v>
      </c>
      <c r="R175" s="123">
        <v>9.6333041349775144</v>
      </c>
      <c r="S175" s="123">
        <v>9.4803632602148795</v>
      </c>
      <c r="T175" s="123">
        <v>9.1550180891779274</v>
      </c>
      <c r="U175" s="123">
        <v>9.2558912751989553</v>
      </c>
      <c r="V175" s="123">
        <v>8.9783413172771418</v>
      </c>
      <c r="W175" s="123">
        <v>9.5794076821313503</v>
      </c>
      <c r="DA175" s="130" t="s">
        <v>3079</v>
      </c>
    </row>
    <row r="176" spans="1:105" ht="12" customHeight="1" x14ac:dyDescent="0.25">
      <c r="A176" s="97" t="s">
        <v>50</v>
      </c>
      <c r="B176" s="99">
        <v>10.280224699577838</v>
      </c>
      <c r="C176" s="99">
        <v>12.118521898460296</v>
      </c>
      <c r="D176" s="99">
        <v>10.59542580238881</v>
      </c>
      <c r="E176" s="99">
        <v>12.517037675322628</v>
      </c>
      <c r="F176" s="99">
        <v>11.696166413044937</v>
      </c>
      <c r="G176" s="99">
        <v>11.834292702439647</v>
      </c>
      <c r="H176" s="99">
        <v>11.618473360977807</v>
      </c>
      <c r="I176" s="99">
        <v>12.106172756962717</v>
      </c>
      <c r="J176" s="99">
        <v>11.839539243956921</v>
      </c>
      <c r="K176" s="99">
        <v>13.577888653234467</v>
      </c>
      <c r="L176" s="99">
        <v>12.2004770538563</v>
      </c>
      <c r="M176" s="99">
        <v>10.809452115581944</v>
      </c>
      <c r="N176" s="99">
        <v>10.229602072998533</v>
      </c>
      <c r="O176" s="99">
        <v>10.081547223058367</v>
      </c>
      <c r="P176" s="99">
        <v>9.2348455662401712</v>
      </c>
      <c r="Q176" s="99">
        <v>9.3078026777292848</v>
      </c>
      <c r="R176" s="99">
        <v>9.7685761623137939</v>
      </c>
      <c r="S176" s="99">
        <v>9.5349541551656198</v>
      </c>
      <c r="T176" s="99">
        <v>8.9822651465166032</v>
      </c>
      <c r="U176" s="99">
        <v>9.359856841201788</v>
      </c>
      <c r="V176" s="99">
        <v>9.0329374525466104</v>
      </c>
      <c r="W176" s="99">
        <v>9.3617352978998021</v>
      </c>
      <c r="DA176" s="63" t="s">
        <v>3080</v>
      </c>
    </row>
    <row r="177" spans="1:105" ht="12" customHeight="1" x14ac:dyDescent="0.25">
      <c r="A177" s="109" t="s">
        <v>120</v>
      </c>
      <c r="B177" s="110">
        <v>11.848079727433367</v>
      </c>
      <c r="C177" s="110">
        <v>10.264746311909173</v>
      </c>
      <c r="D177" s="110">
        <v>12.691613778092959</v>
      </c>
      <c r="E177" s="110">
        <v>9.5151750605754639</v>
      </c>
      <c r="F177" s="110">
        <v>11.775841914269748</v>
      </c>
      <c r="G177" s="110">
        <v>12.292928982135898</v>
      </c>
      <c r="H177" s="110">
        <v>13.13658156363431</v>
      </c>
      <c r="I177" s="110">
        <v>11.583561261920295</v>
      </c>
      <c r="J177" s="110">
        <v>13.187672848977254</v>
      </c>
      <c r="K177" s="110">
        <v>10.831746699693934</v>
      </c>
      <c r="L177" s="110">
        <v>11.084395524551759</v>
      </c>
      <c r="M177" s="110">
        <v>10.794418490994689</v>
      </c>
      <c r="N177" s="110">
        <v>10.493965246336559</v>
      </c>
      <c r="O177" s="110">
        <v>9.8380197374325018</v>
      </c>
      <c r="P177" s="110">
        <v>9.4963992671496751</v>
      </c>
      <c r="Q177" s="110">
        <v>9.5209448066039144</v>
      </c>
      <c r="R177" s="110">
        <v>9.534292665974121</v>
      </c>
      <c r="S177" s="110">
        <v>9.4456891067694002</v>
      </c>
      <c r="T177" s="110">
        <v>9.2518770457882216</v>
      </c>
      <c r="U177" s="110">
        <v>9.1998201883830344</v>
      </c>
      <c r="V177" s="110">
        <v>8.9522835440105215</v>
      </c>
      <c r="W177" s="110">
        <v>9.6777963882935154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64.203055257585589</v>
      </c>
      <c r="C3" s="118">
        <f t="shared" si="0"/>
        <v>36.99143831637798</v>
      </c>
      <c r="D3" s="118">
        <f t="shared" si="0"/>
        <v>53.77412998910534</v>
      </c>
      <c r="E3" s="118">
        <f t="shared" si="0"/>
        <v>71.373097634179373</v>
      </c>
      <c r="F3" s="118">
        <f t="shared" si="0"/>
        <v>52.791358365166907</v>
      </c>
      <c r="G3" s="118">
        <f t="shared" si="0"/>
        <v>77.002025418225699</v>
      </c>
      <c r="H3" s="118">
        <f t="shared" si="0"/>
        <v>67.517393410500333</v>
      </c>
      <c r="I3" s="118">
        <f t="shared" si="0"/>
        <v>43.681520569662382</v>
      </c>
      <c r="J3" s="118">
        <f t="shared" si="0"/>
        <v>50.468273647251713</v>
      </c>
      <c r="K3" s="118">
        <f t="shared" si="0"/>
        <v>43.755278862772307</v>
      </c>
      <c r="L3" s="118">
        <f t="shared" si="0"/>
        <v>86.104001796327623</v>
      </c>
      <c r="M3" s="118">
        <f t="shared" si="0"/>
        <v>63.674714221860611</v>
      </c>
      <c r="N3" s="118">
        <f t="shared" si="0"/>
        <v>54.384867230473404</v>
      </c>
      <c r="O3" s="118">
        <f t="shared" si="0"/>
        <v>75.495148004400107</v>
      </c>
      <c r="P3" s="118">
        <f t="shared" si="0"/>
        <v>55.584694686911469</v>
      </c>
      <c r="Q3" s="118">
        <f t="shared" si="0"/>
        <v>53.947084062173126</v>
      </c>
      <c r="R3" s="118">
        <f t="shared" ref="R3:V3" si="1">R4+R7+R9+R19</f>
        <v>55.4172072705136</v>
      </c>
      <c r="S3" s="118">
        <f t="shared" si="1"/>
        <v>67.806331946362278</v>
      </c>
      <c r="T3" s="118">
        <f t="shared" si="1"/>
        <v>52.236164918164107</v>
      </c>
      <c r="U3" s="118">
        <f t="shared" si="1"/>
        <v>59.643812426438522</v>
      </c>
      <c r="V3" s="118">
        <f t="shared" si="1"/>
        <v>58.639785781616375</v>
      </c>
      <c r="W3" s="118">
        <f t="shared" ref="W3" si="2">W4+W7+W9+W19</f>
        <v>53.619000634426989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60.699102987888992</v>
      </c>
      <c r="C4" s="123">
        <f t="shared" si="3"/>
        <v>34.264956937556832</v>
      </c>
      <c r="D4" s="123">
        <f t="shared" si="3"/>
        <v>50.570107314558136</v>
      </c>
      <c r="E4" s="123">
        <f t="shared" si="3"/>
        <v>67.322434137960485</v>
      </c>
      <c r="F4" s="123">
        <f t="shared" si="3"/>
        <v>49.334398526182319</v>
      </c>
      <c r="G4" s="123">
        <f t="shared" si="3"/>
        <v>72.783237788516061</v>
      </c>
      <c r="H4" s="123">
        <f t="shared" si="3"/>
        <v>63.330094054984706</v>
      </c>
      <c r="I4" s="123">
        <f t="shared" si="3"/>
        <v>40.093349039355367</v>
      </c>
      <c r="J4" s="123">
        <f t="shared" si="3"/>
        <v>46.709153803022161</v>
      </c>
      <c r="K4" s="123">
        <f t="shared" si="3"/>
        <v>39.916213615093291</v>
      </c>
      <c r="L4" s="123">
        <f t="shared" si="3"/>
        <v>81.027722553285997</v>
      </c>
      <c r="M4" s="123">
        <f t="shared" si="3"/>
        <v>59.012369871149097</v>
      </c>
      <c r="N4" s="123">
        <f t="shared" si="3"/>
        <v>49.71317975846803</v>
      </c>
      <c r="O4" s="123">
        <f t="shared" si="3"/>
        <v>70.682724467865171</v>
      </c>
      <c r="P4" s="123">
        <f t="shared" si="3"/>
        <v>51.12753030546957</v>
      </c>
      <c r="Q4" s="123">
        <f t="shared" si="3"/>
        <v>50.09551680807791</v>
      </c>
      <c r="R4" s="123">
        <f t="shared" ref="R4:V4" si="4">SUM(R5:R6)</f>
        <v>52.146817648117135</v>
      </c>
      <c r="S4" s="123">
        <f t="shared" si="4"/>
        <v>63.848810804705131</v>
      </c>
      <c r="T4" s="123">
        <f t="shared" si="4"/>
        <v>48.352457424730233</v>
      </c>
      <c r="U4" s="123">
        <f t="shared" si="4"/>
        <v>56.481391094354692</v>
      </c>
      <c r="V4" s="123">
        <f t="shared" si="4"/>
        <v>55.308137345592201</v>
      </c>
      <c r="W4" s="123">
        <f t="shared" ref="W4" si="5">SUM(W5:W6)</f>
        <v>50.022761413180646</v>
      </c>
      <c r="DA4" s="130" t="s">
        <v>3084</v>
      </c>
    </row>
    <row r="5" spans="1:105" ht="12" customHeight="1" x14ac:dyDescent="0.25">
      <c r="A5" s="97" t="s">
        <v>51</v>
      </c>
      <c r="B5" s="99">
        <v>60.699102987888992</v>
      </c>
      <c r="C5" s="99">
        <v>34.264956937556832</v>
      </c>
      <c r="D5" s="99">
        <v>50.570107314558136</v>
      </c>
      <c r="E5" s="99">
        <v>67.322434137960485</v>
      </c>
      <c r="F5" s="99">
        <v>49.334398526182319</v>
      </c>
      <c r="G5" s="99">
        <v>72.783237788516061</v>
      </c>
      <c r="H5" s="99">
        <v>63.330094054984706</v>
      </c>
      <c r="I5" s="99">
        <v>40.093349039355367</v>
      </c>
      <c r="J5" s="99">
        <v>46.709153803022161</v>
      </c>
      <c r="K5" s="99">
        <v>39.916213615093291</v>
      </c>
      <c r="L5" s="99">
        <v>81.027722553285997</v>
      </c>
      <c r="M5" s="99">
        <v>59.012369871149097</v>
      </c>
      <c r="N5" s="99">
        <v>49.71317975846803</v>
      </c>
      <c r="O5" s="99">
        <v>70.682724467865171</v>
      </c>
      <c r="P5" s="99">
        <v>51.12753030546957</v>
      </c>
      <c r="Q5" s="99">
        <v>50.09551680807791</v>
      </c>
      <c r="R5" s="99">
        <v>52.146817648117135</v>
      </c>
      <c r="S5" s="99">
        <v>63.848810804705131</v>
      </c>
      <c r="T5" s="99">
        <v>48.352457424730233</v>
      </c>
      <c r="U5" s="99">
        <v>56.481391094354692</v>
      </c>
      <c r="V5" s="99">
        <v>55.308137345592201</v>
      </c>
      <c r="W5" s="99">
        <v>50.022761413180646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2.368278727303208</v>
      </c>
      <c r="C9" s="123">
        <v>1.3038768387408683</v>
      </c>
      <c r="D9" s="123">
        <v>1.8805500640707973</v>
      </c>
      <c r="E9" s="123">
        <v>2.3465308358705159</v>
      </c>
      <c r="F9" s="123">
        <v>1.8054059937171774</v>
      </c>
      <c r="G9" s="123">
        <v>2.5068300202111109</v>
      </c>
      <c r="H9" s="123">
        <v>2.4271384475586624</v>
      </c>
      <c r="I9" s="123">
        <v>1.717664349845895</v>
      </c>
      <c r="J9" s="123">
        <v>1.9373107332371304</v>
      </c>
      <c r="K9" s="123">
        <v>1.7144874034504405</v>
      </c>
      <c r="L9" s="123">
        <v>3.1057658319515307</v>
      </c>
      <c r="M9" s="123">
        <v>2.9249992126287401</v>
      </c>
      <c r="N9" s="123">
        <v>3.1285470221311344</v>
      </c>
      <c r="O9" s="123">
        <v>3.3537640428731819</v>
      </c>
      <c r="P9" s="123">
        <v>3.1274064929615859</v>
      </c>
      <c r="Q9" s="123">
        <v>2.5223262878795891</v>
      </c>
      <c r="R9" s="123">
        <v>1.8915235760231213</v>
      </c>
      <c r="S9" s="123">
        <v>2.6562099124562368</v>
      </c>
      <c r="T9" s="123">
        <v>2.7155982898804845</v>
      </c>
      <c r="U9" s="123">
        <v>1.9718407945578378</v>
      </c>
      <c r="V9" s="123">
        <v>2.1857085495505912</v>
      </c>
      <c r="W9" s="123">
        <v>2.4107679021850603</v>
      </c>
      <c r="DA9" s="130" t="s">
        <v>3089</v>
      </c>
    </row>
    <row r="10" spans="1:105" ht="12" customHeight="1" x14ac:dyDescent="0.25">
      <c r="A10" s="97" t="s">
        <v>143</v>
      </c>
      <c r="B10" s="99">
        <v>8.4983798550641989</v>
      </c>
      <c r="C10" s="99">
        <v>4.4331898998976875</v>
      </c>
      <c r="D10" s="99">
        <v>6.6658467437484044</v>
      </c>
      <c r="E10" s="99">
        <v>8.6364446291063182</v>
      </c>
      <c r="F10" s="99">
        <v>6.3722789697318856</v>
      </c>
      <c r="G10" s="99">
        <v>9.6446118810403441</v>
      </c>
      <c r="H10" s="99">
        <v>8.8576574155495802</v>
      </c>
      <c r="I10" s="99">
        <v>5.3169713034391499</v>
      </c>
      <c r="J10" s="99">
        <v>5.6859698705190596</v>
      </c>
      <c r="K10" s="99">
        <v>4.5582840945243959</v>
      </c>
      <c r="L10" s="99">
        <v>8.5698754673497888</v>
      </c>
      <c r="M10" s="99">
        <v>7.8462947622492152</v>
      </c>
      <c r="N10" s="99">
        <v>8.1621460473957796</v>
      </c>
      <c r="O10" s="99">
        <v>8.5739557501219963</v>
      </c>
      <c r="P10" s="99">
        <v>7.7931001848280586</v>
      </c>
      <c r="Q10" s="99">
        <v>6.284073743783301</v>
      </c>
      <c r="R10" s="99">
        <v>5.1090320680538781</v>
      </c>
      <c r="S10" s="99">
        <v>7.6500260135280547</v>
      </c>
      <c r="T10" s="99">
        <v>7.7574732304461405</v>
      </c>
      <c r="U10" s="99">
        <v>6.0474940812995479</v>
      </c>
      <c r="V10" s="99">
        <v>6.9976107710194535</v>
      </c>
      <c r="W10" s="99">
        <v>6.6558581736342326</v>
      </c>
      <c r="DA10" s="63" t="s">
        <v>3090</v>
      </c>
    </row>
    <row r="11" spans="1:105" ht="12" customHeight="1" x14ac:dyDescent="0.25">
      <c r="A11" s="97" t="s">
        <v>124</v>
      </c>
      <c r="B11" s="99">
        <v>4.7342847202007787</v>
      </c>
      <c r="C11" s="99">
        <v>4.939508032514369</v>
      </c>
      <c r="D11" s="99">
        <v>4.7999252017522904</v>
      </c>
      <c r="E11" s="99">
        <v>5.1313796678196191</v>
      </c>
      <c r="F11" s="99">
        <v>5.1601320441620206</v>
      </c>
      <c r="G11" s="99">
        <v>5.2196711383746548</v>
      </c>
      <c r="H11" s="99">
        <v>5.3575822187114204</v>
      </c>
      <c r="I11" s="99">
        <v>5.2174766518842635</v>
      </c>
      <c r="J11" s="99">
        <v>5.812603847853028</v>
      </c>
      <c r="K11" s="99">
        <v>6.2229057057489925</v>
      </c>
      <c r="L11" s="99">
        <v>5.7304463155481518</v>
      </c>
      <c r="M11" s="99">
        <v>5.0511340124125415</v>
      </c>
      <c r="N11" s="99">
        <v>4.8722172739632121</v>
      </c>
      <c r="O11" s="99">
        <v>4.8739236151839584</v>
      </c>
      <c r="P11" s="99">
        <v>4.5654256666900519</v>
      </c>
      <c r="Q11" s="99">
        <v>4.6809827155632107</v>
      </c>
      <c r="R11" s="99">
        <v>4.9473022463710556</v>
      </c>
      <c r="S11" s="99">
        <v>4.7202994651172112</v>
      </c>
      <c r="T11" s="99">
        <v>4.2932404748184751</v>
      </c>
      <c r="U11" s="99">
        <v>4.3114048402653502</v>
      </c>
      <c r="V11" s="99">
        <v>4.1226296806151046</v>
      </c>
      <c r="W11" s="99">
        <v>4.3012457998618299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1.1356735423933859</v>
      </c>
      <c r="C19" s="123">
        <v>1.4226045400802791</v>
      </c>
      <c r="D19" s="123">
        <v>1.3234726104764072</v>
      </c>
      <c r="E19" s="123">
        <v>1.7041326603483795</v>
      </c>
      <c r="F19" s="123">
        <v>1.6515538452674048</v>
      </c>
      <c r="G19" s="123">
        <v>1.7119576094985214</v>
      </c>
      <c r="H19" s="123">
        <v>1.760160907956954</v>
      </c>
      <c r="I19" s="123">
        <v>1.870507180461118</v>
      </c>
      <c r="J19" s="123">
        <v>1.821809110992421</v>
      </c>
      <c r="K19" s="123">
        <v>2.1245778442285776</v>
      </c>
      <c r="L19" s="123">
        <v>1.9705134110900946</v>
      </c>
      <c r="M19" s="123">
        <v>1.7373451380827731</v>
      </c>
      <c r="N19" s="123">
        <v>1.5431404498742338</v>
      </c>
      <c r="O19" s="123">
        <v>1.4586594936617558</v>
      </c>
      <c r="P19" s="123">
        <v>1.3297578884803192</v>
      </c>
      <c r="Q19" s="123">
        <v>1.3292409662156295</v>
      </c>
      <c r="R19" s="123">
        <v>1.3788660463733482</v>
      </c>
      <c r="S19" s="123">
        <v>1.3013112292009108</v>
      </c>
      <c r="T19" s="123">
        <v>1.1681092035533909</v>
      </c>
      <c r="U19" s="123">
        <v>1.1905805375259932</v>
      </c>
      <c r="V19" s="123">
        <v>1.1459398864735821</v>
      </c>
      <c r="W19" s="123">
        <v>1.1854713190612884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4.0107256767871418</v>
      </c>
      <c r="C21" s="99">
        <v>4.7200867399195383</v>
      </c>
      <c r="D21" s="99">
        <v>4.1182411834864663</v>
      </c>
      <c r="E21" s="99">
        <v>4.8522968210434554</v>
      </c>
      <c r="F21" s="99">
        <v>4.5252575360326892</v>
      </c>
      <c r="G21" s="99">
        <v>4.5688306727628936</v>
      </c>
      <c r="H21" s="99">
        <v>4.4764586054213895</v>
      </c>
      <c r="I21" s="99">
        <v>4.6598425288656165</v>
      </c>
      <c r="J21" s="99">
        <v>4.5561388115830557</v>
      </c>
      <c r="K21" s="99">
        <v>5.2191298301861968</v>
      </c>
      <c r="L21" s="99">
        <v>4.6816470330357225</v>
      </c>
      <c r="M21" s="99">
        <v>4.1415388555824224</v>
      </c>
      <c r="N21" s="99">
        <v>3.9156526054540697</v>
      </c>
      <c r="O21" s="99">
        <v>3.8563975810531974</v>
      </c>
      <c r="P21" s="99">
        <v>3.5324307430621058</v>
      </c>
      <c r="Q21" s="99">
        <v>3.560216577350825</v>
      </c>
      <c r="R21" s="99">
        <v>3.7357180592963788</v>
      </c>
      <c r="S21" s="99">
        <v>3.6410425301884071</v>
      </c>
      <c r="T21" s="99">
        <v>3.4194477031355319</v>
      </c>
      <c r="U21" s="99">
        <v>3.5478703236050273</v>
      </c>
      <c r="V21" s="99">
        <v>3.4130871438853454</v>
      </c>
      <c r="W21" s="99">
        <v>3.5287954497505378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46.369072535676899</v>
      </c>
      <c r="C24" s="118">
        <f t="shared" si="7"/>
        <v>24.958060983509512</v>
      </c>
      <c r="D24" s="118">
        <f t="shared" si="7"/>
        <v>55.848570516972437</v>
      </c>
      <c r="E24" s="118">
        <f t="shared" si="7"/>
        <v>12.031194261184599</v>
      </c>
      <c r="F24" s="118">
        <f t="shared" si="7"/>
        <v>49.261572911793237</v>
      </c>
      <c r="G24" s="118">
        <f t="shared" si="7"/>
        <v>47.349679141318674</v>
      </c>
      <c r="H24" s="118">
        <f t="shared" si="7"/>
        <v>56.178347684456213</v>
      </c>
      <c r="I24" s="118">
        <f t="shared" si="7"/>
        <v>19.738797209177498</v>
      </c>
      <c r="J24" s="118">
        <f t="shared" si="7"/>
        <v>77.621095405290276</v>
      </c>
      <c r="K24" s="118">
        <f t="shared" si="7"/>
        <v>42.941085877833814</v>
      </c>
      <c r="L24" s="118">
        <f t="shared" si="7"/>
        <v>46.283125944693715</v>
      </c>
      <c r="M24" s="118">
        <f t="shared" si="7"/>
        <v>44.949818561750575</v>
      </c>
      <c r="N24" s="118">
        <f t="shared" si="7"/>
        <v>45.251548761975428</v>
      </c>
      <c r="O24" s="118">
        <f t="shared" si="7"/>
        <v>42.162723098434178</v>
      </c>
      <c r="P24" s="118">
        <f t="shared" si="7"/>
        <v>32.770222632810302</v>
      </c>
      <c r="Q24" s="118">
        <f t="shared" si="7"/>
        <v>44.362239897671287</v>
      </c>
      <c r="R24" s="118">
        <f t="shared" ref="R24:V24" si="8">R25+R28+R30+R39</f>
        <v>42.74843616133316</v>
      </c>
      <c r="S24" s="118">
        <f t="shared" si="8"/>
        <v>39.927586165810212</v>
      </c>
      <c r="T24" s="118">
        <f t="shared" si="8"/>
        <v>36.51694991735102</v>
      </c>
      <c r="U24" s="118">
        <f t="shared" si="8"/>
        <v>38.608101702312418</v>
      </c>
      <c r="V24" s="118">
        <f t="shared" si="8"/>
        <v>37.829005409118544</v>
      </c>
      <c r="W24" s="118">
        <f t="shared" ref="W24" si="9">W25+W28+W30+W39</f>
        <v>40.426619800818031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45.045722572286628</v>
      </c>
      <c r="C25" s="123">
        <f t="shared" si="10"/>
        <v>23.422510958206438</v>
      </c>
      <c r="D25" s="123">
        <f t="shared" si="10"/>
        <v>54.486018509892986</v>
      </c>
      <c r="E25" s="123">
        <f t="shared" si="10"/>
        <v>10.441364777706983</v>
      </c>
      <c r="F25" s="123">
        <f t="shared" si="10"/>
        <v>47.707255022793056</v>
      </c>
      <c r="G25" s="123">
        <f t="shared" si="10"/>
        <v>45.692172515462701</v>
      </c>
      <c r="H25" s="123">
        <f t="shared" si="10"/>
        <v>54.376110604113656</v>
      </c>
      <c r="I25" s="123">
        <f t="shared" si="10"/>
        <v>17.745756221446769</v>
      </c>
      <c r="J25" s="123">
        <f t="shared" si="10"/>
        <v>75.503552472583962</v>
      </c>
      <c r="K25" s="123">
        <f t="shared" si="10"/>
        <v>40.425954025368</v>
      </c>
      <c r="L25" s="123">
        <f t="shared" si="10"/>
        <v>43.961180083914705</v>
      </c>
      <c r="M25" s="123">
        <f t="shared" si="10"/>
        <v>42.841953489264114</v>
      </c>
      <c r="N25" s="123">
        <f t="shared" si="10"/>
        <v>43.366551815491633</v>
      </c>
      <c r="O25" s="123">
        <f t="shared" si="10"/>
        <v>40.400551604456233</v>
      </c>
      <c r="P25" s="123">
        <f t="shared" si="10"/>
        <v>31.225757800483528</v>
      </c>
      <c r="Q25" s="123">
        <f t="shared" si="10"/>
        <v>42.851658182451992</v>
      </c>
      <c r="R25" s="123">
        <f t="shared" ref="R25:V25" si="11">SUM(R26:R27)</f>
        <v>41.21414089472195</v>
      </c>
      <c r="S25" s="123">
        <f t="shared" si="11"/>
        <v>38.479369142031999</v>
      </c>
      <c r="T25" s="123">
        <f t="shared" si="11"/>
        <v>35.160269661884783</v>
      </c>
      <c r="U25" s="123">
        <f t="shared" si="11"/>
        <v>37.187421534875703</v>
      </c>
      <c r="V25" s="123">
        <f t="shared" si="11"/>
        <v>36.520194914408719</v>
      </c>
      <c r="W25" s="123">
        <f t="shared" ref="W25" si="12">SUM(W26:W27)</f>
        <v>39.123305671185761</v>
      </c>
      <c r="DA25" s="130" t="s">
        <v>3104</v>
      </c>
    </row>
    <row r="26" spans="1:105" ht="12" customHeight="1" x14ac:dyDescent="0.25">
      <c r="A26" s="97" t="s">
        <v>74</v>
      </c>
      <c r="B26" s="99">
        <v>45.045722572286628</v>
      </c>
      <c r="C26" s="99">
        <v>23.422510958206438</v>
      </c>
      <c r="D26" s="99">
        <v>54.486018509892986</v>
      </c>
      <c r="E26" s="99">
        <v>10.441364777706983</v>
      </c>
      <c r="F26" s="99">
        <v>47.707255022793056</v>
      </c>
      <c r="G26" s="99">
        <v>45.692172515462701</v>
      </c>
      <c r="H26" s="99">
        <v>54.376110604113656</v>
      </c>
      <c r="I26" s="99">
        <v>17.745756221446769</v>
      </c>
      <c r="J26" s="99">
        <v>75.503552472583962</v>
      </c>
      <c r="K26" s="99">
        <v>40.425954025368</v>
      </c>
      <c r="L26" s="99">
        <v>43.961180083914705</v>
      </c>
      <c r="M26" s="99">
        <v>42.841953489264114</v>
      </c>
      <c r="N26" s="99">
        <v>43.366551815491633</v>
      </c>
      <c r="O26" s="99">
        <v>40.400551604456233</v>
      </c>
      <c r="P26" s="99">
        <v>31.225757800483528</v>
      </c>
      <c r="Q26" s="99">
        <v>42.851658182451992</v>
      </c>
      <c r="R26" s="99">
        <v>41.21414089472195</v>
      </c>
      <c r="S26" s="99">
        <v>38.479369142031999</v>
      </c>
      <c r="T26" s="99">
        <v>35.160269661884783</v>
      </c>
      <c r="U26" s="99">
        <v>37.187421534875703</v>
      </c>
      <c r="V26" s="99">
        <v>36.520194914408719</v>
      </c>
      <c r="W26" s="99">
        <v>39.123305671185761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0.18749642456240709</v>
      </c>
      <c r="C30" s="123">
        <v>0.19647447090425518</v>
      </c>
      <c r="D30" s="123">
        <v>0.19160982960254172</v>
      </c>
      <c r="E30" s="123">
        <v>0.20693728128903535</v>
      </c>
      <c r="F30" s="123">
        <v>0.2115955806211601</v>
      </c>
      <c r="G30" s="123">
        <v>0.20580828129223827</v>
      </c>
      <c r="H30" s="123">
        <v>0.21582531673220484</v>
      </c>
      <c r="I30" s="123">
        <v>0.21398870570772749</v>
      </c>
      <c r="J30" s="123">
        <v>0.24181453194928604</v>
      </c>
      <c r="K30" s="123">
        <v>0.26568670486303464</v>
      </c>
      <c r="L30" s="123">
        <v>0.24806130706853194</v>
      </c>
      <c r="M30" s="123">
        <v>0.22367149830873065</v>
      </c>
      <c r="N30" s="123">
        <v>0.19024537286683946</v>
      </c>
      <c r="O30" s="123">
        <v>0.16970504068580175</v>
      </c>
      <c r="P30" s="123">
        <v>0.14691968118436496</v>
      </c>
      <c r="Q30" s="123">
        <v>0.14338988794411395</v>
      </c>
      <c r="R30" s="123">
        <v>0.14856180750234468</v>
      </c>
      <c r="S30" s="123">
        <v>0.13802284844050605</v>
      </c>
      <c r="T30" s="123">
        <v>0.13275566606045447</v>
      </c>
      <c r="U30" s="123">
        <v>0.13971778154467338</v>
      </c>
      <c r="V30" s="123">
        <v>0.11738491104058887</v>
      </c>
      <c r="W30" s="123">
        <v>0.11140467350507262</v>
      </c>
      <c r="DA30" s="130" t="s">
        <v>3109</v>
      </c>
    </row>
    <row r="31" spans="1:105" ht="12" customHeight="1" x14ac:dyDescent="0.25">
      <c r="A31" s="97" t="s">
        <v>141</v>
      </c>
      <c r="B31" s="99">
        <v>4.7342847202007787</v>
      </c>
      <c r="C31" s="99">
        <v>4.9588965701864893</v>
      </c>
      <c r="D31" s="99">
        <v>4.8477286889443052</v>
      </c>
      <c r="E31" s="99">
        <v>5.2266444759859212</v>
      </c>
      <c r="F31" s="99">
        <v>5.2544445705518541</v>
      </c>
      <c r="G31" s="99">
        <v>5.2564813662103722</v>
      </c>
      <c r="H31" s="99">
        <v>5.3269211848148679</v>
      </c>
      <c r="I31" s="99">
        <v>5.169603596962359</v>
      </c>
      <c r="J31" s="99">
        <v>5.7467589903402292</v>
      </c>
      <c r="K31" s="99">
        <v>6.1425179975050854</v>
      </c>
      <c r="L31" s="99">
        <v>5.7114603383583935</v>
      </c>
      <c r="M31" s="99">
        <v>5.1033839928122458</v>
      </c>
      <c r="N31" s="99">
        <v>4.9385460615374264</v>
      </c>
      <c r="O31" s="99">
        <v>4.9074016247970116</v>
      </c>
      <c r="P31" s="99">
        <v>4.5289104752968266</v>
      </c>
      <c r="Q31" s="99">
        <v>4.4985902157989184</v>
      </c>
      <c r="R31" s="99">
        <v>4.6303653437562851</v>
      </c>
      <c r="S31" s="99">
        <v>4.4874823581203183</v>
      </c>
      <c r="T31" s="99">
        <v>4.2778142751087511</v>
      </c>
      <c r="U31" s="99">
        <v>4.479780040698131</v>
      </c>
      <c r="V31" s="99">
        <v>4.2510107069698968</v>
      </c>
      <c r="W31" s="99">
        <v>4.3608740528707868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1.1358535388278634</v>
      </c>
      <c r="C39" s="123">
        <v>1.3390755543988173</v>
      </c>
      <c r="D39" s="123">
        <v>1.1709421774769095</v>
      </c>
      <c r="E39" s="123">
        <v>1.3828922021885812</v>
      </c>
      <c r="F39" s="123">
        <v>1.3427223083790238</v>
      </c>
      <c r="G39" s="123">
        <v>1.4516983445637368</v>
      </c>
      <c r="H39" s="123">
        <v>1.5864117636103501</v>
      </c>
      <c r="I39" s="123">
        <v>1.7790522820230013</v>
      </c>
      <c r="J39" s="123">
        <v>1.8757284007570252</v>
      </c>
      <c r="K39" s="123">
        <v>2.2494451476027759</v>
      </c>
      <c r="L39" s="123">
        <v>2.0738845537104784</v>
      </c>
      <c r="M39" s="123">
        <v>1.8841935741777265</v>
      </c>
      <c r="N39" s="123">
        <v>1.6947515736169527</v>
      </c>
      <c r="O39" s="123">
        <v>1.5924664532921478</v>
      </c>
      <c r="P39" s="123">
        <v>1.3975451511424091</v>
      </c>
      <c r="Q39" s="123">
        <v>1.3671918272751793</v>
      </c>
      <c r="R39" s="123">
        <v>1.3857334591088624</v>
      </c>
      <c r="S39" s="123">
        <v>1.310194175337704</v>
      </c>
      <c r="T39" s="123">
        <v>1.2239245894057842</v>
      </c>
      <c r="U39" s="123">
        <v>1.2809623858920423</v>
      </c>
      <c r="V39" s="123">
        <v>1.1914255836692387</v>
      </c>
      <c r="W39" s="123">
        <v>1.1919094561272008</v>
      </c>
      <c r="DA39" s="130" t="s">
        <v>3118</v>
      </c>
    </row>
    <row r="40" spans="1:105" ht="12" customHeight="1" x14ac:dyDescent="0.25">
      <c r="A40" s="97" t="s">
        <v>50</v>
      </c>
      <c r="B40" s="99">
        <v>4.0107256767871426</v>
      </c>
      <c r="C40" s="99">
        <v>4.7279187336107453</v>
      </c>
      <c r="D40" s="99">
        <v>4.1336981986277879</v>
      </c>
      <c r="E40" s="99">
        <v>4.8833956327618075</v>
      </c>
      <c r="F40" s="99">
        <v>4.5520426421276401</v>
      </c>
      <c r="G40" s="99">
        <v>4.5771800137514633</v>
      </c>
      <c r="H40" s="99">
        <v>4.470191954590768</v>
      </c>
      <c r="I40" s="99">
        <v>4.6497619584870167</v>
      </c>
      <c r="J40" s="99">
        <v>4.5455079128426323</v>
      </c>
      <c r="K40" s="99">
        <v>5.2103036016997377</v>
      </c>
      <c r="L40" s="99">
        <v>4.6798733514805386</v>
      </c>
      <c r="M40" s="99">
        <v>4.1448748257295778</v>
      </c>
      <c r="N40" s="99">
        <v>3.9197791899222287</v>
      </c>
      <c r="O40" s="99">
        <v>3.8596600223433386</v>
      </c>
      <c r="P40" s="99">
        <v>3.5342518458660424</v>
      </c>
      <c r="Q40" s="99">
        <v>3.5611365810810738</v>
      </c>
      <c r="R40" s="99">
        <v>3.7346202729646767</v>
      </c>
      <c r="S40" s="99">
        <v>3.6416244715384889</v>
      </c>
      <c r="T40" s="99">
        <v>3.4267989473743019</v>
      </c>
      <c r="U40" s="99">
        <v>3.5616758838982645</v>
      </c>
      <c r="V40" s="99">
        <v>3.4237808878073914</v>
      </c>
      <c r="W40" s="99">
        <v>3.5316207013760539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45.751185790794715</v>
      </c>
      <c r="C43" s="118">
        <f t="shared" si="14"/>
        <v>50.164241066936071</v>
      </c>
      <c r="D43" s="118">
        <f t="shared" si="14"/>
        <v>57.057875940894263</v>
      </c>
      <c r="E43" s="118">
        <f t="shared" si="14"/>
        <v>60.533772339259109</v>
      </c>
      <c r="F43" s="118">
        <f t="shared" si="14"/>
        <v>62.733858351406347</v>
      </c>
      <c r="G43" s="118">
        <f t="shared" si="14"/>
        <v>63.771337274833677</v>
      </c>
      <c r="H43" s="118">
        <f t="shared" si="14"/>
        <v>61.123784406204813</v>
      </c>
      <c r="I43" s="118">
        <f t="shared" si="14"/>
        <v>57.628215802334964</v>
      </c>
      <c r="J43" s="118">
        <f t="shared" si="14"/>
        <v>56.038393601951178</v>
      </c>
      <c r="K43" s="118">
        <f t="shared" si="14"/>
        <v>63.037570908234265</v>
      </c>
      <c r="L43" s="118">
        <f t="shared" si="14"/>
        <v>65.970994553156842</v>
      </c>
      <c r="M43" s="118">
        <f t="shared" si="14"/>
        <v>63.841915023107177</v>
      </c>
      <c r="N43" s="118">
        <f t="shared" si="14"/>
        <v>57.396061860925812</v>
      </c>
      <c r="O43" s="118">
        <f t="shared" si="14"/>
        <v>53.751512820649339</v>
      </c>
      <c r="P43" s="118">
        <f t="shared" si="14"/>
        <v>45.075385424866411</v>
      </c>
      <c r="Q43" s="118">
        <f t="shared" si="14"/>
        <v>53.55502042610452</v>
      </c>
      <c r="R43" s="118">
        <f t="shared" ref="R43:V43" si="15">R44+R47+R49+R58</f>
        <v>51.693066123941712</v>
      </c>
      <c r="S43" s="118">
        <f t="shared" si="15"/>
        <v>52.627911226399469</v>
      </c>
      <c r="T43" s="118">
        <f t="shared" si="15"/>
        <v>48.35790169045724</v>
      </c>
      <c r="U43" s="118">
        <f t="shared" si="15"/>
        <v>40.905276845355182</v>
      </c>
      <c r="V43" s="118">
        <f t="shared" si="15"/>
        <v>52.292755921067652</v>
      </c>
      <c r="W43" s="118">
        <f t="shared" ref="W43" si="16">W44+W47+W49+W58</f>
        <v>43.82660839356177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41.987011635010724</v>
      </c>
      <c r="C44" s="123">
        <f t="shared" si="17"/>
        <v>46.044558174741184</v>
      </c>
      <c r="D44" s="123">
        <f t="shared" si="17"/>
        <v>52.615913415989674</v>
      </c>
      <c r="E44" s="123">
        <f t="shared" si="17"/>
        <v>55.72999189142179</v>
      </c>
      <c r="F44" s="123">
        <f t="shared" si="17"/>
        <v>57.798998231308246</v>
      </c>
      <c r="G44" s="123">
        <f t="shared" si="17"/>
        <v>58.814488349042499</v>
      </c>
      <c r="H44" s="123">
        <f t="shared" si="17"/>
        <v>55.945268783916354</v>
      </c>
      <c r="I44" s="123">
        <f t="shared" si="17"/>
        <v>52.26065654513156</v>
      </c>
      <c r="J44" s="123">
        <f t="shared" si="17"/>
        <v>50.871463432602077</v>
      </c>
      <c r="K44" s="123">
        <f t="shared" si="17"/>
        <v>57.089646570086906</v>
      </c>
      <c r="L44" s="123">
        <f t="shared" si="17"/>
        <v>60.211572744006389</v>
      </c>
      <c r="M44" s="123">
        <f t="shared" si="17"/>
        <v>59.158792760410051</v>
      </c>
      <c r="N44" s="123">
        <f t="shared" si="17"/>
        <v>52.557425335855925</v>
      </c>
      <c r="O44" s="123">
        <f t="shared" si="17"/>
        <v>48.883518132425245</v>
      </c>
      <c r="P44" s="123">
        <f t="shared" si="17"/>
        <v>40.591891960451584</v>
      </c>
      <c r="Q44" s="123">
        <f t="shared" si="17"/>
        <v>49.54227686956002</v>
      </c>
      <c r="R44" s="123">
        <f t="shared" ref="R44:V44" si="18">SUM(R45:R46)</f>
        <v>48.12851493422162</v>
      </c>
      <c r="S44" s="123">
        <f t="shared" si="18"/>
        <v>48.570740104498007</v>
      </c>
      <c r="T44" s="123">
        <f t="shared" si="18"/>
        <v>44.333044737777691</v>
      </c>
      <c r="U44" s="123">
        <f t="shared" si="18"/>
        <v>37.572925016132459</v>
      </c>
      <c r="V44" s="123">
        <f t="shared" si="18"/>
        <v>48.989678302741183</v>
      </c>
      <c r="W44" s="123">
        <f t="shared" ref="W44" si="19">SUM(W45:W46)</f>
        <v>40.380369141051965</v>
      </c>
      <c r="DA44" s="130" t="s">
        <v>3122</v>
      </c>
    </row>
    <row r="45" spans="1:105" ht="12" customHeight="1" x14ac:dyDescent="0.25">
      <c r="A45" s="97" t="s">
        <v>216</v>
      </c>
      <c r="B45" s="99">
        <v>41.987011635010724</v>
      </c>
      <c r="C45" s="99">
        <v>46.044558174741184</v>
      </c>
      <c r="D45" s="99">
        <v>52.615913415989674</v>
      </c>
      <c r="E45" s="99">
        <v>55.72999189142179</v>
      </c>
      <c r="F45" s="99">
        <v>57.798998231308246</v>
      </c>
      <c r="G45" s="99">
        <v>58.814488349042499</v>
      </c>
      <c r="H45" s="99">
        <v>55.945268783916354</v>
      </c>
      <c r="I45" s="99">
        <v>52.26065654513156</v>
      </c>
      <c r="J45" s="99">
        <v>50.871463432602077</v>
      </c>
      <c r="K45" s="99">
        <v>57.089646570086906</v>
      </c>
      <c r="L45" s="99">
        <v>60.211572744006389</v>
      </c>
      <c r="M45" s="99">
        <v>59.158792760410051</v>
      </c>
      <c r="N45" s="99">
        <v>52.557425335855925</v>
      </c>
      <c r="O45" s="99">
        <v>48.883518132425245</v>
      </c>
      <c r="P45" s="99">
        <v>40.591891960451584</v>
      </c>
      <c r="Q45" s="99">
        <v>49.54227686956002</v>
      </c>
      <c r="R45" s="99">
        <v>48.12851493422162</v>
      </c>
      <c r="S45" s="99">
        <v>48.570740104498007</v>
      </c>
      <c r="T45" s="99">
        <v>44.333044737777691</v>
      </c>
      <c r="U45" s="99">
        <v>37.572925016132459</v>
      </c>
      <c r="V45" s="99">
        <v>48.989678302741183</v>
      </c>
      <c r="W45" s="99">
        <v>40.380369141051965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2.6283434641949341</v>
      </c>
      <c r="C49" s="123">
        <v>2.6505610606616661</v>
      </c>
      <c r="D49" s="123">
        <v>3.0709177880130434</v>
      </c>
      <c r="E49" s="123">
        <v>3.0762930276963503</v>
      </c>
      <c r="F49" s="123">
        <v>3.2631528320131071</v>
      </c>
      <c r="G49" s="123">
        <v>3.2140692715033734</v>
      </c>
      <c r="H49" s="123">
        <v>3.3865247093493571</v>
      </c>
      <c r="I49" s="123">
        <v>3.4511164151679421</v>
      </c>
      <c r="J49" s="123">
        <v>3.2648229904333785</v>
      </c>
      <c r="K49" s="123">
        <v>3.7443575036517123</v>
      </c>
      <c r="L49" s="123">
        <v>3.7335502515509629</v>
      </c>
      <c r="M49" s="123">
        <v>2.8853067965457693</v>
      </c>
      <c r="N49" s="123">
        <v>3.1832133417683219</v>
      </c>
      <c r="O49" s="123">
        <v>3.2803772693356379</v>
      </c>
      <c r="P49" s="123">
        <v>3.0597543274801975</v>
      </c>
      <c r="Q49" s="123">
        <v>2.6061767112946104</v>
      </c>
      <c r="R49" s="123">
        <v>2.1021649445697408</v>
      </c>
      <c r="S49" s="123">
        <v>2.6790288858460483</v>
      </c>
      <c r="T49" s="123">
        <v>2.7602745277253504</v>
      </c>
      <c r="U49" s="123">
        <v>2.0183878248824141</v>
      </c>
      <c r="V49" s="123">
        <v>2.0387596458912594</v>
      </c>
      <c r="W49" s="123">
        <v>2.1559216477794614</v>
      </c>
      <c r="DA49" s="130" t="s">
        <v>3127</v>
      </c>
    </row>
    <row r="50" spans="1:105" ht="12" customHeight="1" x14ac:dyDescent="0.25">
      <c r="A50" s="97" t="s">
        <v>138</v>
      </c>
      <c r="B50" s="99">
        <v>5.7990009945218723</v>
      </c>
      <c r="C50" s="99">
        <v>5.8511807679365582</v>
      </c>
      <c r="D50" s="99">
        <v>6.8280186420194546</v>
      </c>
      <c r="E50" s="99">
        <v>6.5791419511309792</v>
      </c>
      <c r="F50" s="99">
        <v>7.0276838910892163</v>
      </c>
      <c r="G50" s="99">
        <v>6.9112866151893515</v>
      </c>
      <c r="H50" s="99">
        <v>7.3316763832816854</v>
      </c>
      <c r="I50" s="99">
        <v>7.2744254178541752</v>
      </c>
      <c r="J50" s="99">
        <v>6.7148072648705037</v>
      </c>
      <c r="K50" s="99">
        <v>7.4951758673174869</v>
      </c>
      <c r="L50" s="99">
        <v>7.5043747371169554</v>
      </c>
      <c r="M50" s="99">
        <v>6.0225211176049074</v>
      </c>
      <c r="N50" s="99">
        <v>6.3929715883855076</v>
      </c>
      <c r="O50" s="99">
        <v>6.391809485670259</v>
      </c>
      <c r="P50" s="99">
        <v>6.1081918954193624</v>
      </c>
      <c r="Q50" s="99">
        <v>5.7843871588970837</v>
      </c>
      <c r="R50" s="99">
        <v>5.0726193737245264</v>
      </c>
      <c r="S50" s="99">
        <v>6.3410419576386285</v>
      </c>
      <c r="T50" s="99">
        <v>6.3913100676111929</v>
      </c>
      <c r="U50" s="99">
        <v>4.7891205271107031</v>
      </c>
      <c r="V50" s="99">
        <v>5.3592867139204481</v>
      </c>
      <c r="W50" s="99">
        <v>5.3453247257737475</v>
      </c>
      <c r="DA50" s="63" t="s">
        <v>3128</v>
      </c>
    </row>
    <row r="51" spans="1:105" ht="12" customHeight="1" x14ac:dyDescent="0.25">
      <c r="A51" s="97" t="s">
        <v>137</v>
      </c>
      <c r="B51" s="99">
        <v>1.7534288433162879</v>
      </c>
      <c r="C51" s="99">
        <v>1.6683169997115777</v>
      </c>
      <c r="D51" s="99">
        <v>2.0534075779752867</v>
      </c>
      <c r="E51" s="99">
        <v>1.6718281198216212</v>
      </c>
      <c r="F51" s="99">
        <v>2.0147588906254086</v>
      </c>
      <c r="G51" s="99">
        <v>1.9751098485348584</v>
      </c>
      <c r="H51" s="99">
        <v>2.108800402087974</v>
      </c>
      <c r="I51" s="99">
        <v>2.0484126303386181</v>
      </c>
      <c r="J51" s="99">
        <v>1.9225095935218013</v>
      </c>
      <c r="K51" s="99">
        <v>2.0026206086995719</v>
      </c>
      <c r="L51" s="99">
        <v>2.0340563424973856</v>
      </c>
      <c r="M51" s="99">
        <v>1.7334894794635523</v>
      </c>
      <c r="N51" s="99">
        <v>1.8118474538096179</v>
      </c>
      <c r="O51" s="99">
        <v>1.7431371059097747</v>
      </c>
      <c r="P51" s="99">
        <v>1.7394120785161256</v>
      </c>
      <c r="Q51" s="99">
        <v>1.820930280904965</v>
      </c>
      <c r="R51" s="99">
        <v>1.5718840647567405</v>
      </c>
      <c r="S51" s="99">
        <v>1.8184368622442646</v>
      </c>
      <c r="T51" s="99">
        <v>1.8655144459073496</v>
      </c>
      <c r="U51" s="99">
        <v>1.4615216604316679</v>
      </c>
      <c r="V51" s="99">
        <v>1.460559633573012</v>
      </c>
      <c r="W51" s="99">
        <v>1.6638586206183406</v>
      </c>
      <c r="DA51" s="63" t="s">
        <v>3129</v>
      </c>
    </row>
    <row r="52" spans="1:105" ht="12" customHeight="1" x14ac:dyDescent="0.25">
      <c r="A52" s="100" t="s">
        <v>216</v>
      </c>
      <c r="B52" s="102">
        <v>1.7534288433162879</v>
      </c>
      <c r="C52" s="102">
        <v>1.6683169997115777</v>
      </c>
      <c r="D52" s="102">
        <v>2.0534075779752867</v>
      </c>
      <c r="E52" s="102">
        <v>1.6718281198216212</v>
      </c>
      <c r="F52" s="102">
        <v>2.0147588906254086</v>
      </c>
      <c r="G52" s="102">
        <v>1.9751098485348584</v>
      </c>
      <c r="H52" s="102">
        <v>2.108800402087974</v>
      </c>
      <c r="I52" s="102">
        <v>2.0484126303386181</v>
      </c>
      <c r="J52" s="102">
        <v>1.9225095935218013</v>
      </c>
      <c r="K52" s="102">
        <v>2.0026206086995719</v>
      </c>
      <c r="L52" s="102">
        <v>2.0340563424973856</v>
      </c>
      <c r="M52" s="102">
        <v>1.7334894794635523</v>
      </c>
      <c r="N52" s="102">
        <v>1.8118474538096179</v>
      </c>
      <c r="O52" s="102">
        <v>1.7431371059097747</v>
      </c>
      <c r="P52" s="102">
        <v>1.7394120785161256</v>
      </c>
      <c r="Q52" s="102">
        <v>1.820930280904965</v>
      </c>
      <c r="R52" s="102">
        <v>1.5718840647567405</v>
      </c>
      <c r="S52" s="102">
        <v>1.8184368622442646</v>
      </c>
      <c r="T52" s="102">
        <v>1.8655144459073496</v>
      </c>
      <c r="U52" s="102">
        <v>1.4615216604316679</v>
      </c>
      <c r="V52" s="102">
        <v>1.460559633573012</v>
      </c>
      <c r="W52" s="102">
        <v>1.6638586206183406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1.1358306915890541</v>
      </c>
      <c r="C58" s="123">
        <v>1.4691218315332191</v>
      </c>
      <c r="D58" s="123">
        <v>1.3710447368915484</v>
      </c>
      <c r="E58" s="123">
        <v>1.7274874201409705</v>
      </c>
      <c r="F58" s="123">
        <v>1.671707288084995</v>
      </c>
      <c r="G58" s="123">
        <v>1.742779654287798</v>
      </c>
      <c r="H58" s="123">
        <v>1.7919909129390987</v>
      </c>
      <c r="I58" s="123">
        <v>1.916442842035458</v>
      </c>
      <c r="J58" s="123">
        <v>1.9021071789157213</v>
      </c>
      <c r="K58" s="123">
        <v>2.2035668344956472</v>
      </c>
      <c r="L58" s="123">
        <v>2.0258715575994843</v>
      </c>
      <c r="M58" s="123">
        <v>1.7978154661513586</v>
      </c>
      <c r="N58" s="123">
        <v>1.655423183301564</v>
      </c>
      <c r="O58" s="123">
        <v>1.5876174188884555</v>
      </c>
      <c r="P58" s="123">
        <v>1.4237391369346297</v>
      </c>
      <c r="Q58" s="123">
        <v>1.4065668452498896</v>
      </c>
      <c r="R58" s="123">
        <v>1.4623862451503498</v>
      </c>
      <c r="S58" s="123">
        <v>1.3781422360554121</v>
      </c>
      <c r="T58" s="123">
        <v>1.2645824249542004</v>
      </c>
      <c r="U58" s="123">
        <v>1.3139640043403051</v>
      </c>
      <c r="V58" s="123">
        <v>1.2643179724352105</v>
      </c>
      <c r="W58" s="123">
        <v>1.2903176047303495</v>
      </c>
      <c r="DA58" s="130" t="s">
        <v>3136</v>
      </c>
    </row>
    <row r="59" spans="1:105" ht="12" customHeight="1" x14ac:dyDescent="0.25">
      <c r="A59" s="97" t="s">
        <v>50</v>
      </c>
      <c r="B59" s="99">
        <v>4.0107256767871409</v>
      </c>
      <c r="C59" s="99">
        <v>4.7161817491390083</v>
      </c>
      <c r="D59" s="99">
        <v>4.1145430628275292</v>
      </c>
      <c r="E59" s="99">
        <v>4.851423242161113</v>
      </c>
      <c r="F59" s="99">
        <v>4.5252061067280804</v>
      </c>
      <c r="G59" s="99">
        <v>4.570687259560537</v>
      </c>
      <c r="H59" s="99">
        <v>4.4769926206006803</v>
      </c>
      <c r="I59" s="99">
        <v>4.6596030181637502</v>
      </c>
      <c r="J59" s="99">
        <v>4.5544185205411321</v>
      </c>
      <c r="K59" s="99">
        <v>5.217026798259031</v>
      </c>
      <c r="L59" s="99">
        <v>4.6815230518465523</v>
      </c>
      <c r="M59" s="99">
        <v>4.1430756952869512</v>
      </c>
      <c r="N59" s="99">
        <v>3.9175289385794465</v>
      </c>
      <c r="O59" s="99">
        <v>3.858040785921935</v>
      </c>
      <c r="P59" s="99">
        <v>3.5335837902104661</v>
      </c>
      <c r="Q59" s="99">
        <v>3.5607973531839656</v>
      </c>
      <c r="R59" s="99">
        <v>3.7344409994315986</v>
      </c>
      <c r="S59" s="99">
        <v>3.6399809547643618</v>
      </c>
      <c r="T59" s="99">
        <v>3.422722875384256</v>
      </c>
      <c r="U59" s="99">
        <v>3.5598384557383236</v>
      </c>
      <c r="V59" s="99">
        <v>3.4283527388118538</v>
      </c>
      <c r="W59" s="99">
        <v>3.5448200842730668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35.64024401875124</v>
      </c>
      <c r="C62" s="118">
        <f t="shared" si="21"/>
        <v>40.780136140123972</v>
      </c>
      <c r="D62" s="118">
        <f t="shared" si="21"/>
        <v>39.639823590281196</v>
      </c>
      <c r="E62" s="118">
        <f t="shared" si="21"/>
        <v>44.984204307371883</v>
      </c>
      <c r="F62" s="118">
        <f t="shared" si="21"/>
        <v>43.729515094276216</v>
      </c>
      <c r="G62" s="118">
        <f t="shared" si="21"/>
        <v>46.605844241223195</v>
      </c>
      <c r="H62" s="118">
        <f t="shared" si="21"/>
        <v>43.002735469181452</v>
      </c>
      <c r="I62" s="118">
        <f t="shared" si="21"/>
        <v>40.252699820570378</v>
      </c>
      <c r="J62" s="118">
        <f t="shared" si="21"/>
        <v>41.888529384846336</v>
      </c>
      <c r="K62" s="118">
        <f t="shared" si="21"/>
        <v>43.100103795282045</v>
      </c>
      <c r="L62" s="118">
        <f t="shared" si="21"/>
        <v>45.38723847510559</v>
      </c>
      <c r="M62" s="118">
        <f t="shared" si="21"/>
        <v>42.456453647123553</v>
      </c>
      <c r="N62" s="118">
        <f t="shared" si="21"/>
        <v>40.855073400829689</v>
      </c>
      <c r="O62" s="118">
        <f t="shared" si="21"/>
        <v>39.863430199081883</v>
      </c>
      <c r="P62" s="118">
        <f t="shared" si="21"/>
        <v>35.815624930178394</v>
      </c>
      <c r="Q62" s="118">
        <f t="shared" si="21"/>
        <v>37.179282759008295</v>
      </c>
      <c r="R62" s="118">
        <f t="shared" ref="R62:V62" si="22">R63+R66+R68+R77</f>
        <v>38.086435693540103</v>
      </c>
      <c r="S62" s="118">
        <f t="shared" si="22"/>
        <v>37.877878749309517</v>
      </c>
      <c r="T62" s="118">
        <f t="shared" si="22"/>
        <v>35.658710930999739</v>
      </c>
      <c r="U62" s="118">
        <f t="shared" si="22"/>
        <v>33.968252785353357</v>
      </c>
      <c r="V62" s="118">
        <f t="shared" si="22"/>
        <v>35.054967135507766</v>
      </c>
      <c r="W62" s="118">
        <f t="shared" ref="W62" si="23">W63+W66+W68+W77</f>
        <v>37.007648549814959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28.806314117109796</v>
      </c>
      <c r="C63" s="123">
        <f t="shared" si="24"/>
        <v>33.234691597259548</v>
      </c>
      <c r="D63" s="123">
        <f t="shared" si="24"/>
        <v>32.331017527468241</v>
      </c>
      <c r="E63" s="123">
        <f t="shared" si="24"/>
        <v>37.167221190627771</v>
      </c>
      <c r="F63" s="123">
        <f t="shared" si="24"/>
        <v>36.023867720515042</v>
      </c>
      <c r="G63" s="123">
        <f t="shared" si="24"/>
        <v>38.527596179809343</v>
      </c>
      <c r="H63" s="123">
        <f t="shared" si="24"/>
        <v>34.883119843462339</v>
      </c>
      <c r="I63" s="123">
        <f t="shared" si="24"/>
        <v>32.1013074074271</v>
      </c>
      <c r="J63" s="123">
        <f t="shared" si="24"/>
        <v>33.758095695205078</v>
      </c>
      <c r="K63" s="123">
        <f t="shared" si="24"/>
        <v>34.750430119031876</v>
      </c>
      <c r="L63" s="123">
        <f t="shared" si="24"/>
        <v>37.03178386934573</v>
      </c>
      <c r="M63" s="123">
        <f t="shared" si="24"/>
        <v>34.770801403503164</v>
      </c>
      <c r="N63" s="123">
        <f t="shared" si="24"/>
        <v>33.405351453214145</v>
      </c>
      <c r="O63" s="123">
        <f t="shared" si="24"/>
        <v>32.76209871495476</v>
      </c>
      <c r="P63" s="123">
        <f t="shared" si="24"/>
        <v>28.780804204629046</v>
      </c>
      <c r="Q63" s="123">
        <f t="shared" si="24"/>
        <v>30.585294001941072</v>
      </c>
      <c r="R63" s="123">
        <f t="shared" ref="R63:V63" si="25">SUM(R64:R65)</f>
        <v>31.276634299129149</v>
      </c>
      <c r="S63" s="123">
        <f t="shared" si="25"/>
        <v>30.869243053110363</v>
      </c>
      <c r="T63" s="123">
        <f t="shared" si="25"/>
        <v>28.933826090070774</v>
      </c>
      <c r="U63" s="123">
        <f t="shared" si="25"/>
        <v>27.659300492116888</v>
      </c>
      <c r="V63" s="123">
        <f t="shared" si="25"/>
        <v>28.713362871063673</v>
      </c>
      <c r="W63" s="123">
        <f t="shared" ref="W63" si="26">SUM(W64:W65)</f>
        <v>30.419496437627345</v>
      </c>
      <c r="DA63" s="130" t="s">
        <v>3140</v>
      </c>
    </row>
    <row r="64" spans="1:105" ht="12" customHeight="1" x14ac:dyDescent="0.25">
      <c r="A64" s="97" t="s">
        <v>217</v>
      </c>
      <c r="B64" s="99">
        <v>28.806314117109796</v>
      </c>
      <c r="C64" s="99">
        <v>33.234691597259548</v>
      </c>
      <c r="D64" s="99">
        <v>32.331017527468241</v>
      </c>
      <c r="E64" s="99">
        <v>37.167221190627771</v>
      </c>
      <c r="F64" s="99">
        <v>36.023867720515042</v>
      </c>
      <c r="G64" s="99">
        <v>38.527596179809343</v>
      </c>
      <c r="H64" s="99">
        <v>34.883119843462339</v>
      </c>
      <c r="I64" s="99">
        <v>32.1013074074271</v>
      </c>
      <c r="J64" s="99">
        <v>33.758095695205078</v>
      </c>
      <c r="K64" s="99">
        <v>34.750430119031876</v>
      </c>
      <c r="L64" s="99">
        <v>37.03178386934573</v>
      </c>
      <c r="M64" s="99">
        <v>34.770801403503164</v>
      </c>
      <c r="N64" s="99">
        <v>33.405351453214145</v>
      </c>
      <c r="O64" s="99">
        <v>32.76209871495476</v>
      </c>
      <c r="P64" s="99">
        <v>28.780804204629046</v>
      </c>
      <c r="Q64" s="99">
        <v>30.585294001941072</v>
      </c>
      <c r="R64" s="99">
        <v>31.276634299129149</v>
      </c>
      <c r="S64" s="99">
        <v>30.869243053110363</v>
      </c>
      <c r="T64" s="99">
        <v>28.933826090070774</v>
      </c>
      <c r="U64" s="99">
        <v>27.659300492116888</v>
      </c>
      <c r="V64" s="99">
        <v>28.713362871063673</v>
      </c>
      <c r="W64" s="99">
        <v>30.419496437627345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4.4124293470101597</v>
      </c>
      <c r="C68" s="123">
        <v>4.420421674635258</v>
      </c>
      <c r="D68" s="123">
        <v>4.5295627519819996</v>
      </c>
      <c r="E68" s="123">
        <v>4.3618995298691257</v>
      </c>
      <c r="F68" s="123">
        <v>4.5310743692981346</v>
      </c>
      <c r="G68" s="123">
        <v>4.7564027878354613</v>
      </c>
      <c r="H68" s="123">
        <v>4.9395372493202911</v>
      </c>
      <c r="I68" s="123">
        <v>4.7111378262241708</v>
      </c>
      <c r="J68" s="123">
        <v>4.9504321973146057</v>
      </c>
      <c r="K68" s="123">
        <v>4.7192320433785673</v>
      </c>
      <c r="L68" s="123">
        <v>4.7495592606253432</v>
      </c>
      <c r="M68" s="123">
        <v>4.3684636103436629</v>
      </c>
      <c r="N68" s="123">
        <v>4.2792818692705374</v>
      </c>
      <c r="O68" s="123">
        <v>4.1034927221904836</v>
      </c>
      <c r="P68" s="123">
        <v>4.1187186422544801</v>
      </c>
      <c r="Q68" s="123">
        <v>3.8309581555715302</v>
      </c>
      <c r="R68" s="123">
        <v>4.0045884588264773</v>
      </c>
      <c r="S68" s="123">
        <v>4.0573677357648013</v>
      </c>
      <c r="T68" s="123">
        <v>3.9112600215502975</v>
      </c>
      <c r="U68" s="123">
        <v>3.8039138193909618</v>
      </c>
      <c r="V68" s="123">
        <v>3.849107281056213</v>
      </c>
      <c r="W68" s="123">
        <v>3.9821861777520686</v>
      </c>
      <c r="DA68" s="130" t="s">
        <v>3145</v>
      </c>
    </row>
    <row r="69" spans="1:105" ht="12" customHeight="1" x14ac:dyDescent="0.25">
      <c r="A69" s="97" t="s">
        <v>134</v>
      </c>
      <c r="B69" s="99">
        <v>4.6126155694408881</v>
      </c>
      <c r="C69" s="99">
        <v>4.5804723575272615</v>
      </c>
      <c r="D69" s="99">
        <v>4.7075418361744363</v>
      </c>
      <c r="E69" s="99">
        <v>4.5189059342840121</v>
      </c>
      <c r="F69" s="99">
        <v>4.7416089367629244</v>
      </c>
      <c r="G69" s="99">
        <v>4.9684727954133363</v>
      </c>
      <c r="H69" s="99">
        <v>5.1499819247078182</v>
      </c>
      <c r="I69" s="99">
        <v>4.8669846342891043</v>
      </c>
      <c r="J69" s="99">
        <v>5.1320276662684208</v>
      </c>
      <c r="K69" s="99">
        <v>4.8738585345896555</v>
      </c>
      <c r="L69" s="99">
        <v>4.8922718777829699</v>
      </c>
      <c r="M69" s="99">
        <v>4.493751902841594</v>
      </c>
      <c r="N69" s="99">
        <v>4.400794417035792</v>
      </c>
      <c r="O69" s="99">
        <v>4.2253335261526077</v>
      </c>
      <c r="P69" s="99">
        <v>4.2356431120035207</v>
      </c>
      <c r="Q69" s="99">
        <v>3.9455525690418503</v>
      </c>
      <c r="R69" s="99">
        <v>4.1128104630484117</v>
      </c>
      <c r="S69" s="99">
        <v>4.1805893457433063</v>
      </c>
      <c r="T69" s="99">
        <v>4.0368349801945591</v>
      </c>
      <c r="U69" s="99">
        <v>3.9309592271106699</v>
      </c>
      <c r="V69" s="99">
        <v>3.943140362984852</v>
      </c>
      <c r="W69" s="99">
        <v>4.0934238851412035</v>
      </c>
      <c r="DA69" s="63" t="s">
        <v>3146</v>
      </c>
    </row>
    <row r="70" spans="1:105" ht="12" customHeight="1" x14ac:dyDescent="0.25">
      <c r="A70" s="97" t="s">
        <v>133</v>
      </c>
      <c r="B70" s="99">
        <v>1.39485369663722</v>
      </c>
      <c r="C70" s="99">
        <v>1.2967003586974963</v>
      </c>
      <c r="D70" s="99">
        <v>1.4060123316763122</v>
      </c>
      <c r="E70" s="99">
        <v>1.123901705516134</v>
      </c>
      <c r="F70" s="99">
        <v>1.3354604602182647</v>
      </c>
      <c r="G70" s="99">
        <v>1.3911381935198619</v>
      </c>
      <c r="H70" s="99">
        <v>1.4503286156106201</v>
      </c>
      <c r="I70" s="99">
        <v>1.3392813133434958</v>
      </c>
      <c r="J70" s="99">
        <v>1.4319103141496641</v>
      </c>
      <c r="K70" s="99">
        <v>1.2786406381689441</v>
      </c>
      <c r="L70" s="99">
        <v>1.3010319932515682</v>
      </c>
      <c r="M70" s="99">
        <v>1.2529707423647249</v>
      </c>
      <c r="N70" s="99">
        <v>1.2257949984556016</v>
      </c>
      <c r="O70" s="99">
        <v>1.1317603491288935</v>
      </c>
      <c r="P70" s="99">
        <v>1.1667057448426839</v>
      </c>
      <c r="Q70" s="99">
        <v>1.1739147385254936</v>
      </c>
      <c r="R70" s="99">
        <v>1.1779643830096964</v>
      </c>
      <c r="S70" s="99">
        <v>1.1617051720277252</v>
      </c>
      <c r="T70" s="99">
        <v>1.148716532311481</v>
      </c>
      <c r="U70" s="99">
        <v>1.1369207551581983</v>
      </c>
      <c r="V70" s="99">
        <v>1.010089137673138</v>
      </c>
      <c r="W70" s="99">
        <v>1.1983518502041288</v>
      </c>
      <c r="DA70" s="63" t="s">
        <v>3147</v>
      </c>
    </row>
    <row r="71" spans="1:105" ht="12" customHeight="1" x14ac:dyDescent="0.25">
      <c r="A71" s="100" t="s">
        <v>217</v>
      </c>
      <c r="B71" s="102">
        <v>1.39485369663722</v>
      </c>
      <c r="C71" s="102">
        <v>1.2967003586974963</v>
      </c>
      <c r="D71" s="102">
        <v>1.4060123316763122</v>
      </c>
      <c r="E71" s="102">
        <v>1.123901705516134</v>
      </c>
      <c r="F71" s="102">
        <v>1.3354604602182647</v>
      </c>
      <c r="G71" s="102">
        <v>1.3911381935198619</v>
      </c>
      <c r="H71" s="102">
        <v>1.4503286156106201</v>
      </c>
      <c r="I71" s="102">
        <v>1.3392813133434958</v>
      </c>
      <c r="J71" s="102">
        <v>1.4319103141496641</v>
      </c>
      <c r="K71" s="102">
        <v>1.2786406381689441</v>
      </c>
      <c r="L71" s="102">
        <v>1.3010319932515682</v>
      </c>
      <c r="M71" s="102">
        <v>1.2529707423647249</v>
      </c>
      <c r="N71" s="102">
        <v>1.2257949984556016</v>
      </c>
      <c r="O71" s="102">
        <v>1.1317603491288935</v>
      </c>
      <c r="P71" s="102">
        <v>1.1667057448426839</v>
      </c>
      <c r="Q71" s="102">
        <v>1.1739147385254936</v>
      </c>
      <c r="R71" s="102">
        <v>1.1779643830096964</v>
      </c>
      <c r="S71" s="102">
        <v>1.1617051720277252</v>
      </c>
      <c r="T71" s="102">
        <v>1.148716532311481</v>
      </c>
      <c r="U71" s="102">
        <v>1.1369207551581983</v>
      </c>
      <c r="V71" s="102">
        <v>1.010089137673138</v>
      </c>
      <c r="W71" s="102">
        <v>1.1983518502041288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2.4215005546312884</v>
      </c>
      <c r="C77" s="123">
        <v>3.1250228682291676</v>
      </c>
      <c r="D77" s="123">
        <v>2.779243310830954</v>
      </c>
      <c r="E77" s="123">
        <v>3.4550835868749816</v>
      </c>
      <c r="F77" s="123">
        <v>3.1745730044630447</v>
      </c>
      <c r="G77" s="123">
        <v>3.3218452735783877</v>
      </c>
      <c r="H77" s="123">
        <v>3.180078376398825</v>
      </c>
      <c r="I77" s="123">
        <v>3.4402545869191008</v>
      </c>
      <c r="J77" s="123">
        <v>3.1800014923266517</v>
      </c>
      <c r="K77" s="123">
        <v>3.6304416328716025</v>
      </c>
      <c r="L77" s="123">
        <v>3.605895345134515</v>
      </c>
      <c r="M77" s="123">
        <v>3.3171886332767264</v>
      </c>
      <c r="N77" s="123">
        <v>3.1704400783450049</v>
      </c>
      <c r="O77" s="123">
        <v>2.9978387619366442</v>
      </c>
      <c r="P77" s="123">
        <v>2.9161020832948643</v>
      </c>
      <c r="Q77" s="123">
        <v>2.7630306014956934</v>
      </c>
      <c r="R77" s="123">
        <v>2.8052129355844766</v>
      </c>
      <c r="S77" s="123">
        <v>2.9512679604343495</v>
      </c>
      <c r="T77" s="123">
        <v>2.8136248193786657</v>
      </c>
      <c r="U77" s="123">
        <v>2.5050384738455085</v>
      </c>
      <c r="V77" s="123">
        <v>2.4924969833878809</v>
      </c>
      <c r="W77" s="123">
        <v>2.6059659344355453</v>
      </c>
      <c r="DA77" s="130" t="s">
        <v>3154</v>
      </c>
    </row>
    <row r="78" spans="1:105" ht="12" customHeight="1" x14ac:dyDescent="0.25">
      <c r="A78" s="97" t="s">
        <v>192</v>
      </c>
      <c r="B78" s="99">
        <v>3.5707617068647917</v>
      </c>
      <c r="C78" s="99">
        <v>4.2641583016510083</v>
      </c>
      <c r="D78" s="99">
        <v>3.6527013806092232</v>
      </c>
      <c r="E78" s="99">
        <v>4.3779756713777793</v>
      </c>
      <c r="F78" s="99">
        <v>3.9737463785180598</v>
      </c>
      <c r="G78" s="99">
        <v>4.1585394564570226</v>
      </c>
      <c r="H78" s="99">
        <v>4.0157414291522491</v>
      </c>
      <c r="I78" s="99">
        <v>4.2851432326340229</v>
      </c>
      <c r="J78" s="99">
        <v>3.9812757032101489</v>
      </c>
      <c r="K78" s="99">
        <v>4.2970502853823209</v>
      </c>
      <c r="L78" s="99">
        <v>4.1420261115314636</v>
      </c>
      <c r="M78" s="99">
        <v>3.7255891998426751</v>
      </c>
      <c r="N78" s="99">
        <v>3.5497676736263784</v>
      </c>
      <c r="O78" s="99">
        <v>3.358605753029015</v>
      </c>
      <c r="P78" s="99">
        <v>3.2752219234490667</v>
      </c>
      <c r="Q78" s="99">
        <v>3.1126441892536807</v>
      </c>
      <c r="R78" s="99">
        <v>3.1684630615641249</v>
      </c>
      <c r="S78" s="99">
        <v>3.3369924186964122</v>
      </c>
      <c r="T78" s="99">
        <v>3.2338223712730239</v>
      </c>
      <c r="U78" s="99">
        <v>2.9863834212995455</v>
      </c>
      <c r="V78" s="99">
        <v>3.0531291584514109</v>
      </c>
      <c r="W78" s="99">
        <v>3.2100852183071438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1.1288168656468707</v>
      </c>
      <c r="C81" s="118">
        <f t="shared" si="28"/>
        <v>1.4087419896712585</v>
      </c>
      <c r="D81" s="118">
        <f t="shared" si="28"/>
        <v>1.327624249367364</v>
      </c>
      <c r="E81" s="118">
        <f t="shared" si="28"/>
        <v>1.6566210392324898</v>
      </c>
      <c r="F81" s="118">
        <f t="shared" si="28"/>
        <v>1.6044599741564631</v>
      </c>
      <c r="G81" s="118">
        <f t="shared" si="28"/>
        <v>1.6437796892619694</v>
      </c>
      <c r="H81" s="118">
        <f t="shared" si="28"/>
        <v>1.6729342160399681</v>
      </c>
      <c r="I81" s="118">
        <f t="shared" si="28"/>
        <v>1.7914896403442104</v>
      </c>
      <c r="J81" s="118">
        <f t="shared" si="28"/>
        <v>1.878934580276304</v>
      </c>
      <c r="K81" s="118">
        <f t="shared" si="28"/>
        <v>2.1712006113542928</v>
      </c>
      <c r="L81" s="118">
        <f t="shared" si="28"/>
        <v>1.9723179340227415</v>
      </c>
      <c r="M81" s="118">
        <f t="shared" si="28"/>
        <v>1.7152461405375576</v>
      </c>
      <c r="N81" s="118">
        <f t="shared" si="28"/>
        <v>1.5195303905071993</v>
      </c>
      <c r="O81" s="118">
        <f t="shared" si="28"/>
        <v>1.4356203892722073</v>
      </c>
      <c r="P81" s="118">
        <f t="shared" si="28"/>
        <v>1.2599145061235471</v>
      </c>
      <c r="Q81" s="118">
        <f t="shared" si="28"/>
        <v>1.2486863068830161</v>
      </c>
      <c r="R81" s="118">
        <f t="shared" ref="R81:V81" si="29">R82+R85+R87+R100</f>
        <v>1.3039685293562662</v>
      </c>
      <c r="S81" s="118">
        <f t="shared" si="29"/>
        <v>1.2619657748475326</v>
      </c>
      <c r="T81" s="118">
        <f t="shared" si="29"/>
        <v>1.17951745289573</v>
      </c>
      <c r="U81" s="118">
        <f t="shared" si="29"/>
        <v>1.2232720612105015</v>
      </c>
      <c r="V81" s="118">
        <f t="shared" si="29"/>
        <v>1.1422281946318475</v>
      </c>
      <c r="W81" s="118">
        <f t="shared" ref="W81" si="30">W82+W85+W87+W100</f>
        <v>1.1401305483284887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0.15901265060805006</v>
      </c>
      <c r="C87" s="123">
        <v>0.17057781335804872</v>
      </c>
      <c r="D87" s="123">
        <v>0.17196667553173461</v>
      </c>
      <c r="E87" s="123">
        <v>0.19091053381601381</v>
      </c>
      <c r="F87" s="123">
        <v>0.19378212483161811</v>
      </c>
      <c r="G87" s="123">
        <v>0.19310110540701522</v>
      </c>
      <c r="H87" s="123">
        <v>0.19900297243712933</v>
      </c>
      <c r="I87" s="123">
        <v>0.19369776332764216</v>
      </c>
      <c r="J87" s="123">
        <v>0.21347040762414465</v>
      </c>
      <c r="K87" s="123">
        <v>0.22577037360286636</v>
      </c>
      <c r="L87" s="123">
        <v>0.20514605596099658</v>
      </c>
      <c r="M87" s="123">
        <v>0.1766097583729328</v>
      </c>
      <c r="N87" s="123">
        <v>0.15451116158049441</v>
      </c>
      <c r="O87" s="123">
        <v>0.14437823602927521</v>
      </c>
      <c r="P87" s="123">
        <v>0.12578779823094541</v>
      </c>
      <c r="Q87" s="123">
        <v>0.12410458772537565</v>
      </c>
      <c r="R87" s="123">
        <v>0.12926390220545192</v>
      </c>
      <c r="S87" s="123">
        <v>0.12444025694773611</v>
      </c>
      <c r="T87" s="123">
        <v>0.11568249263787217</v>
      </c>
      <c r="U87" s="123">
        <v>0.1191037727810154</v>
      </c>
      <c r="V87" s="123">
        <v>0.11088047927220948</v>
      </c>
      <c r="W87" s="123">
        <v>0.11034730120316168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4.7342847202007787</v>
      </c>
      <c r="C92" s="102">
        <v>4.9298019784074461</v>
      </c>
      <c r="D92" s="102">
        <v>4.7865488295043841</v>
      </c>
      <c r="E92" s="102">
        <v>5.1240836323866041</v>
      </c>
      <c r="F92" s="102">
        <v>5.1504982777046049</v>
      </c>
      <c r="G92" s="102">
        <v>5.2128941542777607</v>
      </c>
      <c r="H92" s="102">
        <v>5.3415780483975315</v>
      </c>
      <c r="I92" s="102">
        <v>5.1944455294926177</v>
      </c>
      <c r="J92" s="102">
        <v>5.7663259949870769</v>
      </c>
      <c r="K92" s="102">
        <v>6.1499578619171187</v>
      </c>
      <c r="L92" s="102">
        <v>5.696842640776377</v>
      </c>
      <c r="M92" s="102">
        <v>5.0603831657691405</v>
      </c>
      <c r="N92" s="102">
        <v>4.9047069899430698</v>
      </c>
      <c r="O92" s="102">
        <v>4.9089596328563552</v>
      </c>
      <c r="P92" s="102">
        <v>4.5181098431111062</v>
      </c>
      <c r="Q92" s="102">
        <v>4.4946387165384518</v>
      </c>
      <c r="R92" s="102">
        <v>4.6428800932203931</v>
      </c>
      <c r="S92" s="102">
        <v>4.4810718354979748</v>
      </c>
      <c r="T92" s="102">
        <v>4.1995320936609657</v>
      </c>
      <c r="U92" s="102">
        <v>4.3514624380937033</v>
      </c>
      <c r="V92" s="102">
        <v>4.1769588538616542</v>
      </c>
      <c r="W92" s="102">
        <v>4.3118506473546461</v>
      </c>
      <c r="DA92" s="131" t="s">
        <v>3168</v>
      </c>
    </row>
    <row r="93" spans="1:105" ht="12" customHeight="1" x14ac:dyDescent="0.25">
      <c r="A93" s="107" t="s">
        <v>123</v>
      </c>
      <c r="B93" s="105">
        <v>1.4314358853504801</v>
      </c>
      <c r="C93" s="105">
        <v>1.4006967331826032</v>
      </c>
      <c r="D93" s="105">
        <v>1.4489616948672279</v>
      </c>
      <c r="E93" s="105">
        <v>1.3091774131121727</v>
      </c>
      <c r="F93" s="105">
        <v>1.4931030562285699</v>
      </c>
      <c r="G93" s="105">
        <v>1.5060527101730599</v>
      </c>
      <c r="H93" s="105">
        <v>1.5554519106018994</v>
      </c>
      <c r="I93" s="105">
        <v>1.4876682364602183</v>
      </c>
      <c r="J93" s="105">
        <v>1.6694144578076868</v>
      </c>
      <c r="K93" s="105">
        <v>1.6708609450247343</v>
      </c>
      <c r="L93" s="105">
        <v>1.5657219829406988</v>
      </c>
      <c r="M93" s="105">
        <v>1.4550140288221525</v>
      </c>
      <c r="N93" s="105">
        <v>1.400051493054508</v>
      </c>
      <c r="O93" s="105">
        <v>1.3303644308528406</v>
      </c>
      <c r="P93" s="105">
        <v>1.2888507839876551</v>
      </c>
      <c r="Q93" s="105">
        <v>1.3710273668830659</v>
      </c>
      <c r="R93" s="105">
        <v>1.3559589599254718</v>
      </c>
      <c r="S93" s="105">
        <v>1.2799844913878016</v>
      </c>
      <c r="T93" s="105">
        <v>1.2356584924609817</v>
      </c>
      <c r="U93" s="105">
        <v>1.2980844098850863</v>
      </c>
      <c r="V93" s="105">
        <v>1.0918487290783545</v>
      </c>
      <c r="W93" s="105">
        <v>1.2797436933531272</v>
      </c>
      <c r="DA93" s="132" t="s">
        <v>3169</v>
      </c>
    </row>
    <row r="94" spans="1:105" ht="12" customHeight="1" x14ac:dyDescent="0.25">
      <c r="A94" s="108" t="s">
        <v>50</v>
      </c>
      <c r="B94" s="99">
        <v>1.4314358853504801</v>
      </c>
      <c r="C94" s="99">
        <v>1.4006967331826032</v>
      </c>
      <c r="D94" s="99">
        <v>1.4489616948672279</v>
      </c>
      <c r="E94" s="99">
        <v>1.3091774131121727</v>
      </c>
      <c r="F94" s="99">
        <v>1.4931030562285699</v>
      </c>
      <c r="G94" s="99">
        <v>1.5060527101730599</v>
      </c>
      <c r="H94" s="99">
        <v>1.5554519106018994</v>
      </c>
      <c r="I94" s="99">
        <v>1.4876682364602183</v>
      </c>
      <c r="J94" s="99">
        <v>1.6694144578076868</v>
      </c>
      <c r="K94" s="99">
        <v>1.6708609450247343</v>
      </c>
      <c r="L94" s="99">
        <v>1.5657219829406988</v>
      </c>
      <c r="M94" s="99">
        <v>1.4550140288221525</v>
      </c>
      <c r="N94" s="99">
        <v>1.400051493054508</v>
      </c>
      <c r="O94" s="99">
        <v>1.3303644308528406</v>
      </c>
      <c r="P94" s="99">
        <v>1.2888507839876551</v>
      </c>
      <c r="Q94" s="99">
        <v>1.3710273668830659</v>
      </c>
      <c r="R94" s="99">
        <v>1.3559589599254718</v>
      </c>
      <c r="S94" s="99">
        <v>1.2799844913878016</v>
      </c>
      <c r="T94" s="99">
        <v>1.2356584924609817</v>
      </c>
      <c r="U94" s="99">
        <v>1.2980844098850863</v>
      </c>
      <c r="V94" s="99">
        <v>1.0918487290783545</v>
      </c>
      <c r="W94" s="99">
        <v>1.2797436933531272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0.96980421503882064</v>
      </c>
      <c r="C100" s="123">
        <v>1.2381641763132099</v>
      </c>
      <c r="D100" s="123">
        <v>1.1556575738356294</v>
      </c>
      <c r="E100" s="123">
        <v>1.4657105054164761</v>
      </c>
      <c r="F100" s="123">
        <v>1.4106778493248451</v>
      </c>
      <c r="G100" s="123">
        <v>1.4506785838549541</v>
      </c>
      <c r="H100" s="123">
        <v>1.4739312436028387</v>
      </c>
      <c r="I100" s="123">
        <v>1.5977918770165682</v>
      </c>
      <c r="J100" s="123">
        <v>1.6654641726521593</v>
      </c>
      <c r="K100" s="123">
        <v>1.9454302377514265</v>
      </c>
      <c r="L100" s="123">
        <v>1.7671718780617449</v>
      </c>
      <c r="M100" s="123">
        <v>1.5386363821646247</v>
      </c>
      <c r="N100" s="123">
        <v>1.3650192289267049</v>
      </c>
      <c r="O100" s="123">
        <v>1.2912421532429321</v>
      </c>
      <c r="P100" s="123">
        <v>1.1341267078926016</v>
      </c>
      <c r="Q100" s="123">
        <v>1.1245817191576404</v>
      </c>
      <c r="R100" s="123">
        <v>1.1747046271508144</v>
      </c>
      <c r="S100" s="123">
        <v>1.1375255178997965</v>
      </c>
      <c r="T100" s="123">
        <v>1.0638349602578578</v>
      </c>
      <c r="U100" s="123">
        <v>1.1041682884294861</v>
      </c>
      <c r="V100" s="123">
        <v>1.031347715359638</v>
      </c>
      <c r="W100" s="123">
        <v>1.029783247125327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4.0107256767871418</v>
      </c>
      <c r="C102" s="99">
        <v>4.7167312933561254</v>
      </c>
      <c r="D102" s="99">
        <v>4.1145092974330568</v>
      </c>
      <c r="E102" s="99">
        <v>4.8497840887508792</v>
      </c>
      <c r="F102" s="99">
        <v>4.5228912416266267</v>
      </c>
      <c r="G102" s="99">
        <v>4.5670453666140345</v>
      </c>
      <c r="H102" s="99">
        <v>4.4738706612142103</v>
      </c>
      <c r="I102" s="99">
        <v>4.6558278169753686</v>
      </c>
      <c r="J102" s="99">
        <v>4.5493867973613105</v>
      </c>
      <c r="K102" s="99">
        <v>5.2122383445445637</v>
      </c>
      <c r="L102" s="99">
        <v>4.6790832681171581</v>
      </c>
      <c r="M102" s="99">
        <v>4.1422879119485998</v>
      </c>
      <c r="N102" s="99">
        <v>3.9177929834940017</v>
      </c>
      <c r="O102" s="99">
        <v>3.8590416428472909</v>
      </c>
      <c r="P102" s="99">
        <v>3.5338232657442266</v>
      </c>
      <c r="Q102" s="99">
        <v>3.5606926693011709</v>
      </c>
      <c r="R102" s="99">
        <v>3.7344440167834208</v>
      </c>
      <c r="S102" s="99">
        <v>3.6402819903578321</v>
      </c>
      <c r="T102" s="99">
        <v>3.4223898968928883</v>
      </c>
      <c r="U102" s="99">
        <v>3.5564969035565288</v>
      </c>
      <c r="V102" s="99">
        <v>3.4220800566621454</v>
      </c>
      <c r="W102" s="99">
        <v>3.5337487236543854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1.1358285389972507</v>
      </c>
      <c r="C124" s="118">
        <f t="shared" si="42"/>
        <v>1.4378763877391121</v>
      </c>
      <c r="D124" s="118">
        <f t="shared" si="42"/>
        <v>1.3299390791461356</v>
      </c>
      <c r="E124" s="118">
        <f t="shared" si="42"/>
        <v>1.6960517563659556</v>
      </c>
      <c r="F124" s="118">
        <f t="shared" si="42"/>
        <v>1.6460709910505915</v>
      </c>
      <c r="G124" s="118">
        <f t="shared" si="42"/>
        <v>1.7053409083276665</v>
      </c>
      <c r="H124" s="118">
        <f t="shared" si="42"/>
        <v>1.7484252955848074</v>
      </c>
      <c r="I124" s="118">
        <f t="shared" si="42"/>
        <v>1.8965688563664349</v>
      </c>
      <c r="J124" s="118">
        <f t="shared" si="42"/>
        <v>1.9611264982393917</v>
      </c>
      <c r="K124" s="118">
        <f t="shared" si="42"/>
        <v>2.3078321806024884</v>
      </c>
      <c r="L124" s="118">
        <f t="shared" si="42"/>
        <v>2.1160821918106851</v>
      </c>
      <c r="M124" s="118">
        <f t="shared" si="42"/>
        <v>1.871856144219878</v>
      </c>
      <c r="N124" s="118">
        <f t="shared" si="42"/>
        <v>1.6954353792250332</v>
      </c>
      <c r="O124" s="118">
        <f t="shared" si="42"/>
        <v>1.6094883183836979</v>
      </c>
      <c r="P124" s="118">
        <f t="shared" si="42"/>
        <v>1.42099099101981</v>
      </c>
      <c r="Q124" s="118">
        <f t="shared" si="42"/>
        <v>1.3845664090744103</v>
      </c>
      <c r="R124" s="118">
        <f t="shared" ref="R124:V124" si="43">R125+R128+R130+R139</f>
        <v>1.4218928751443074</v>
      </c>
      <c r="S124" s="118">
        <f t="shared" si="43"/>
        <v>1.3467719689716064</v>
      </c>
      <c r="T124" s="118">
        <f t="shared" si="43"/>
        <v>1.242288754296982</v>
      </c>
      <c r="U124" s="118">
        <f t="shared" si="43"/>
        <v>1.2780253979537131</v>
      </c>
      <c r="V124" s="118">
        <f t="shared" si="43"/>
        <v>1.1980038438133156</v>
      </c>
      <c r="W124" s="118">
        <f t="shared" ref="W124" si="44">W125+W128+W130+W139</f>
        <v>1.202592431812241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1.1358285389972507</v>
      </c>
      <c r="C139" s="123">
        <v>1.4378763877391121</v>
      </c>
      <c r="D139" s="123">
        <v>1.3299390791461356</v>
      </c>
      <c r="E139" s="123">
        <v>1.6960517563659556</v>
      </c>
      <c r="F139" s="123">
        <v>1.6460709910505915</v>
      </c>
      <c r="G139" s="123">
        <v>1.7053409083276665</v>
      </c>
      <c r="H139" s="123">
        <v>1.7484252955848074</v>
      </c>
      <c r="I139" s="123">
        <v>1.8965688563664349</v>
      </c>
      <c r="J139" s="123">
        <v>1.9611264982393917</v>
      </c>
      <c r="K139" s="123">
        <v>2.3078321806024884</v>
      </c>
      <c r="L139" s="123">
        <v>2.1160821918106851</v>
      </c>
      <c r="M139" s="123">
        <v>1.871856144219878</v>
      </c>
      <c r="N139" s="123">
        <v>1.6954353792250332</v>
      </c>
      <c r="O139" s="123">
        <v>1.6094883183836979</v>
      </c>
      <c r="P139" s="123">
        <v>1.42099099101981</v>
      </c>
      <c r="Q139" s="123">
        <v>1.3845664090744103</v>
      </c>
      <c r="R139" s="123">
        <v>1.4218928751443074</v>
      </c>
      <c r="S139" s="123">
        <v>1.3467719689716064</v>
      </c>
      <c r="T139" s="123">
        <v>1.242288754296982</v>
      </c>
      <c r="U139" s="123">
        <v>1.2780253979537131</v>
      </c>
      <c r="V139" s="123">
        <v>1.1980038438133156</v>
      </c>
      <c r="W139" s="123">
        <v>1.202592431812241</v>
      </c>
      <c r="DA139" s="130" t="s">
        <v>3213</v>
      </c>
    </row>
    <row r="140" spans="1:105" ht="12" customHeight="1" x14ac:dyDescent="0.25">
      <c r="A140" s="97" t="s">
        <v>50</v>
      </c>
      <c r="B140" s="99">
        <v>4.0107256767871418</v>
      </c>
      <c r="C140" s="99">
        <v>4.7188009945303113</v>
      </c>
      <c r="D140" s="99">
        <v>4.1179881357282264</v>
      </c>
      <c r="E140" s="99">
        <v>4.8534271453896851</v>
      </c>
      <c r="F140" s="99">
        <v>4.5256825221269237</v>
      </c>
      <c r="G140" s="99">
        <v>4.5690741067412333</v>
      </c>
      <c r="H140" s="99">
        <v>4.4744945566310355</v>
      </c>
      <c r="I140" s="99">
        <v>4.6560695412747775</v>
      </c>
      <c r="J140" s="99">
        <v>4.5498753793946305</v>
      </c>
      <c r="K140" s="99">
        <v>5.2130651365058842</v>
      </c>
      <c r="L140" s="99">
        <v>4.6800284636026719</v>
      </c>
      <c r="M140" s="99">
        <v>4.1428893039557995</v>
      </c>
      <c r="N140" s="99">
        <v>3.9181516897266579</v>
      </c>
      <c r="O140" s="99">
        <v>3.8591503688850342</v>
      </c>
      <c r="P140" s="99">
        <v>3.5340661183386621</v>
      </c>
      <c r="Q140" s="99">
        <v>3.5609432578994884</v>
      </c>
      <c r="R140" s="99">
        <v>3.7344446341475539</v>
      </c>
      <c r="S140" s="99">
        <v>3.6400695226553381</v>
      </c>
      <c r="T140" s="99">
        <v>3.4213610128921239</v>
      </c>
      <c r="U140" s="99">
        <v>3.5544090945767537</v>
      </c>
      <c r="V140" s="99">
        <v>3.4198594983784232</v>
      </c>
      <c r="W140" s="99">
        <v>3.5321208594933702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1.3224866046350003</v>
      </c>
      <c r="C143" s="118">
        <f t="shared" si="49"/>
        <v>1.8628659596356425</v>
      </c>
      <c r="D143" s="118">
        <f t="shared" si="49"/>
        <v>1.7909971574231101</v>
      </c>
      <c r="E143" s="118">
        <f t="shared" si="49"/>
        <v>2.2388275578096755</v>
      </c>
      <c r="F143" s="118">
        <f t="shared" si="49"/>
        <v>2.0604069754090282</v>
      </c>
      <c r="G143" s="118">
        <f t="shared" si="49"/>
        <v>2.0055240004765862</v>
      </c>
      <c r="H143" s="118">
        <f t="shared" si="49"/>
        <v>1.9788428620567149</v>
      </c>
      <c r="I143" s="118">
        <f t="shared" si="49"/>
        <v>2.1516115021843212</v>
      </c>
      <c r="J143" s="118">
        <f t="shared" si="49"/>
        <v>2.3333187009495688</v>
      </c>
      <c r="K143" s="118">
        <f t="shared" si="49"/>
        <v>2.7288946851513818</v>
      </c>
      <c r="L143" s="118">
        <f t="shared" si="49"/>
        <v>2.485226763684095</v>
      </c>
      <c r="M143" s="118">
        <f t="shared" si="49"/>
        <v>2.1875010194428874</v>
      </c>
      <c r="N143" s="118">
        <f t="shared" si="49"/>
        <v>1.9795117544416523</v>
      </c>
      <c r="O143" s="118">
        <f t="shared" si="49"/>
        <v>1.8769111653028845</v>
      </c>
      <c r="P143" s="118">
        <f t="shared" si="49"/>
        <v>1.6232966268101174</v>
      </c>
      <c r="Q143" s="118">
        <f t="shared" si="49"/>
        <v>1.5673750783230149</v>
      </c>
      <c r="R143" s="118">
        <f t="shared" ref="R143:V143" si="50">R144+R146+R148+R157</f>
        <v>1.6002364926661117</v>
      </c>
      <c r="S143" s="118">
        <f t="shared" si="50"/>
        <v>1.5142366706497752</v>
      </c>
      <c r="T143" s="118">
        <f t="shared" si="50"/>
        <v>1.4028429273273881</v>
      </c>
      <c r="U143" s="118">
        <f t="shared" si="50"/>
        <v>1.453176560790499</v>
      </c>
      <c r="V143" s="118">
        <f t="shared" si="50"/>
        <v>1.3740325847668258</v>
      </c>
      <c r="W143" s="118">
        <f t="shared" ref="W143" si="51">W144+W146+W148+W157</f>
        <v>1.3697768914686534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0.1870814303167227</v>
      </c>
      <c r="C148" s="123">
        <v>0.20825226770149843</v>
      </c>
      <c r="D148" s="123">
        <v>0.21565573501222074</v>
      </c>
      <c r="E148" s="123">
        <v>0.241433809110565</v>
      </c>
      <c r="F148" s="123">
        <v>0.23775894324504696</v>
      </c>
      <c r="G148" s="123">
        <v>0.22872406237586937</v>
      </c>
      <c r="H148" s="123">
        <v>0.23320445719006427</v>
      </c>
      <c r="I148" s="123">
        <v>0.23018629583361017</v>
      </c>
      <c r="J148" s="123">
        <v>0.2573539290023753</v>
      </c>
      <c r="K148" s="123">
        <v>0.27888799251138557</v>
      </c>
      <c r="L148" s="123">
        <v>0.25760613804412219</v>
      </c>
      <c r="M148" s="123">
        <v>0.22567782338809836</v>
      </c>
      <c r="N148" s="123">
        <v>0.20310173679126231</v>
      </c>
      <c r="O148" s="123">
        <v>0.19158103891598932</v>
      </c>
      <c r="P148" s="123">
        <v>0.16247556314989112</v>
      </c>
      <c r="Q148" s="123">
        <v>0.15511950348898992</v>
      </c>
      <c r="R148" s="123">
        <v>0.15761408971459179</v>
      </c>
      <c r="S148" s="123">
        <v>0.14726866566026298</v>
      </c>
      <c r="T148" s="123">
        <v>0.13549032043173057</v>
      </c>
      <c r="U148" s="123">
        <v>0.14008753762722415</v>
      </c>
      <c r="V148" s="123">
        <v>0.13156293132517893</v>
      </c>
      <c r="W148" s="123">
        <v>0.1288358491513234</v>
      </c>
      <c r="DA148" s="130" t="s">
        <v>3221</v>
      </c>
    </row>
    <row r="149" spans="1:105" ht="12" customHeight="1" x14ac:dyDescent="0.25">
      <c r="A149" s="97" t="s">
        <v>124</v>
      </c>
      <c r="B149" s="99">
        <v>4.7342847202007805</v>
      </c>
      <c r="C149" s="99">
        <v>4.8899234396832609</v>
      </c>
      <c r="D149" s="99">
        <v>4.7302382929654208</v>
      </c>
      <c r="E149" s="99">
        <v>5.0599023118925581</v>
      </c>
      <c r="F149" s="99">
        <v>5.0915685785580793</v>
      </c>
      <c r="G149" s="99">
        <v>5.1678788430520868</v>
      </c>
      <c r="H149" s="99">
        <v>5.3177094140923264</v>
      </c>
      <c r="I149" s="99">
        <v>5.173887436564379</v>
      </c>
      <c r="J149" s="99">
        <v>5.7398800440943569</v>
      </c>
      <c r="K149" s="99">
        <v>6.1286303362800254</v>
      </c>
      <c r="L149" s="99">
        <v>5.6894195566727888</v>
      </c>
      <c r="M149" s="99">
        <v>5.0711573522302453</v>
      </c>
      <c r="N149" s="99">
        <v>4.9304529533284125</v>
      </c>
      <c r="O149" s="99">
        <v>4.9568641159113627</v>
      </c>
      <c r="P149" s="99">
        <v>4.5593479711735592</v>
      </c>
      <c r="Q149" s="99">
        <v>4.5159978205121734</v>
      </c>
      <c r="R149" s="99">
        <v>4.6271421547010005</v>
      </c>
      <c r="S149" s="99">
        <v>4.4622168928716182</v>
      </c>
      <c r="T149" s="99">
        <v>4.203590113963906</v>
      </c>
      <c r="U149" s="99">
        <v>4.3859665006422155</v>
      </c>
      <c r="V149" s="99">
        <v>4.2275819448417185</v>
      </c>
      <c r="W149" s="99">
        <v>4.3577493938626315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1.1354051743182776</v>
      </c>
      <c r="C157" s="123">
        <v>1.6546136919341441</v>
      </c>
      <c r="D157" s="123">
        <v>1.5753414224108893</v>
      </c>
      <c r="E157" s="123">
        <v>1.9973937486991105</v>
      </c>
      <c r="F157" s="123">
        <v>1.8226480321639811</v>
      </c>
      <c r="G157" s="123">
        <v>1.7767999381007167</v>
      </c>
      <c r="H157" s="123">
        <v>1.7456384048666507</v>
      </c>
      <c r="I157" s="123">
        <v>1.9214252063507109</v>
      </c>
      <c r="J157" s="123">
        <v>2.0759647719471936</v>
      </c>
      <c r="K157" s="123">
        <v>2.4500066926399962</v>
      </c>
      <c r="L157" s="123">
        <v>2.2276206256399727</v>
      </c>
      <c r="M157" s="123">
        <v>1.9618231960547892</v>
      </c>
      <c r="N157" s="123">
        <v>1.7764100176503901</v>
      </c>
      <c r="O157" s="123">
        <v>1.6853301263868952</v>
      </c>
      <c r="P157" s="123">
        <v>1.4608210636602263</v>
      </c>
      <c r="Q157" s="123">
        <v>1.4122555748340251</v>
      </c>
      <c r="R157" s="123">
        <v>1.4426224029515198</v>
      </c>
      <c r="S157" s="123">
        <v>1.3669680049895123</v>
      </c>
      <c r="T157" s="123">
        <v>1.2673526068956575</v>
      </c>
      <c r="U157" s="123">
        <v>1.3130890231632748</v>
      </c>
      <c r="V157" s="123">
        <v>1.2424696534416468</v>
      </c>
      <c r="W157" s="123">
        <v>1.2409410423173302</v>
      </c>
      <c r="DA157" s="130" t="s">
        <v>3230</v>
      </c>
    </row>
    <row r="158" spans="1:105" ht="12" customHeight="1" x14ac:dyDescent="0.25">
      <c r="A158" s="97" t="s">
        <v>50</v>
      </c>
      <c r="B158" s="99">
        <v>4.0107256767871418</v>
      </c>
      <c r="C158" s="99">
        <v>4.7027079093379651</v>
      </c>
      <c r="D158" s="99">
        <v>4.0994288965953052</v>
      </c>
      <c r="E158" s="99">
        <v>4.8328281258316119</v>
      </c>
      <c r="F158" s="99">
        <v>4.5096147947050413</v>
      </c>
      <c r="G158" s="99">
        <v>4.5579372311860329</v>
      </c>
      <c r="H158" s="99">
        <v>4.4701920553863994</v>
      </c>
      <c r="I158" s="99">
        <v>4.6530352214952657</v>
      </c>
      <c r="J158" s="99">
        <v>4.5463168429727574</v>
      </c>
      <c r="K158" s="99">
        <v>5.2097996813108169</v>
      </c>
      <c r="L158" s="99">
        <v>4.6782101922427737</v>
      </c>
      <c r="M158" s="99">
        <v>4.1425526894729234</v>
      </c>
      <c r="N158" s="99">
        <v>3.9186312069459359</v>
      </c>
      <c r="O158" s="99">
        <v>3.8602744567801404</v>
      </c>
      <c r="P158" s="99">
        <v>3.534630930546582</v>
      </c>
      <c r="Q158" s="99">
        <v>3.561081399233025</v>
      </c>
      <c r="R158" s="99">
        <v>3.7342388270043867</v>
      </c>
      <c r="S158" s="99">
        <v>3.6405797365978718</v>
      </c>
      <c r="T158" s="99">
        <v>3.4243661736364639</v>
      </c>
      <c r="U158" s="99">
        <v>3.5613280732021111</v>
      </c>
      <c r="V158" s="99">
        <v>3.4286291824797295</v>
      </c>
      <c r="W158" s="99">
        <v>3.5397128404312492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1.3233233296152742</v>
      </c>
      <c r="C161" s="118">
        <f t="shared" si="54"/>
        <v>1.6706237384333891</v>
      </c>
      <c r="D161" s="118">
        <f t="shared" si="54"/>
        <v>1.5765089116683948</v>
      </c>
      <c r="E161" s="118">
        <f t="shared" si="54"/>
        <v>1.9640950889281401</v>
      </c>
      <c r="F161" s="118">
        <f t="shared" si="54"/>
        <v>1.9089860787026502</v>
      </c>
      <c r="G161" s="118">
        <f t="shared" si="54"/>
        <v>1.9587650667011096</v>
      </c>
      <c r="H161" s="118">
        <f t="shared" si="54"/>
        <v>1.9955206352456361</v>
      </c>
      <c r="I161" s="118">
        <f t="shared" si="54"/>
        <v>2.1356616901293486</v>
      </c>
      <c r="J161" s="118">
        <f t="shared" si="54"/>
        <v>2.2354908463823664</v>
      </c>
      <c r="K161" s="118">
        <f t="shared" si="54"/>
        <v>2.6023632660294238</v>
      </c>
      <c r="L161" s="118">
        <f t="shared" si="54"/>
        <v>2.3839848406093305</v>
      </c>
      <c r="M161" s="118">
        <f t="shared" si="54"/>
        <v>2.141021160712993</v>
      </c>
      <c r="N161" s="118">
        <f t="shared" si="54"/>
        <v>2.0421187933615399</v>
      </c>
      <c r="O161" s="118">
        <f t="shared" si="54"/>
        <v>2.0376620593396044</v>
      </c>
      <c r="P161" s="118">
        <f t="shared" si="54"/>
        <v>1.8386976540347308</v>
      </c>
      <c r="Q161" s="118">
        <f t="shared" si="54"/>
        <v>1.810292172759681</v>
      </c>
      <c r="R161" s="118">
        <f t="shared" ref="R161:V161" si="55">R162+R164+R166+R175</f>
        <v>1.7722903358240718</v>
      </c>
      <c r="S161" s="118">
        <f t="shared" si="55"/>
        <v>1.5793394388263773</v>
      </c>
      <c r="T161" s="118">
        <f t="shared" si="55"/>
        <v>1.3593052685338385</v>
      </c>
      <c r="U161" s="118">
        <f t="shared" si="55"/>
        <v>1.3690511000841687</v>
      </c>
      <c r="V161" s="118">
        <f t="shared" si="55"/>
        <v>1.2083473120319743</v>
      </c>
      <c r="W161" s="118">
        <f t="shared" ref="W161" si="56">W162+W164+W166+W175</f>
        <v>1.1993880947286306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0.18748628084759633</v>
      </c>
      <c r="C166" s="123">
        <v>0.20145194058277632</v>
      </c>
      <c r="D166" s="123">
        <v>0.20355286035206532</v>
      </c>
      <c r="E166" s="123">
        <v>0.22673242168220881</v>
      </c>
      <c r="F166" s="123">
        <v>0.23041179837623585</v>
      </c>
      <c r="G166" s="123">
        <v>0.23053473035464178</v>
      </c>
      <c r="H166" s="123">
        <v>0.23809073651124935</v>
      </c>
      <c r="I166" s="123">
        <v>0.23364500909860328</v>
      </c>
      <c r="J166" s="123">
        <v>0.25920543074426905</v>
      </c>
      <c r="K166" s="123">
        <v>0.27785432823114986</v>
      </c>
      <c r="L166" s="123">
        <v>0.25479712308967889</v>
      </c>
      <c r="M166" s="123">
        <v>0.22597754027816572</v>
      </c>
      <c r="N166" s="123">
        <v>0.21539663563730696</v>
      </c>
      <c r="O166" s="123">
        <v>0.21237521447606669</v>
      </c>
      <c r="P166" s="123">
        <v>0.19200949746028531</v>
      </c>
      <c r="Q166" s="123">
        <v>0.18926136267766117</v>
      </c>
      <c r="R166" s="123">
        <v>0.19356352643012503</v>
      </c>
      <c r="S166" s="123">
        <v>0.16526695397154892</v>
      </c>
      <c r="T166" s="123">
        <v>0.13221949705037708</v>
      </c>
      <c r="U166" s="123">
        <v>0.12647301924801446</v>
      </c>
      <c r="V166" s="123">
        <v>0.10810174049356046</v>
      </c>
      <c r="W166" s="123">
        <v>0.10563875423409752</v>
      </c>
      <c r="DA166" s="130" t="s">
        <v>3238</v>
      </c>
    </row>
    <row r="167" spans="1:105" ht="12" customHeight="1" x14ac:dyDescent="0.25">
      <c r="A167" s="97" t="s">
        <v>124</v>
      </c>
      <c r="B167" s="99">
        <v>4.7342847202007796</v>
      </c>
      <c r="C167" s="99">
        <v>4.9295911921229489</v>
      </c>
      <c r="D167" s="99">
        <v>4.7871708844244756</v>
      </c>
      <c r="E167" s="99">
        <v>5.1278183870332441</v>
      </c>
      <c r="F167" s="99">
        <v>5.1522425612546563</v>
      </c>
      <c r="G167" s="99">
        <v>5.2159298159865441</v>
      </c>
      <c r="H167" s="99">
        <v>5.3448007483265432</v>
      </c>
      <c r="I167" s="99">
        <v>5.1974548490621988</v>
      </c>
      <c r="J167" s="99">
        <v>5.7697371558720079</v>
      </c>
      <c r="K167" s="99">
        <v>6.1584610944751388</v>
      </c>
      <c r="L167" s="99">
        <v>5.7141699127209282</v>
      </c>
      <c r="M167" s="99">
        <v>5.0994751898277313</v>
      </c>
      <c r="N167" s="99">
        <v>4.9619253576506415</v>
      </c>
      <c r="O167" s="99">
        <v>5.0104819118983146</v>
      </c>
      <c r="P167" s="99">
        <v>4.6655814253012187</v>
      </c>
      <c r="Q167" s="99">
        <v>4.7244145172483254</v>
      </c>
      <c r="R167" s="99">
        <v>4.8761237813336189</v>
      </c>
      <c r="S167" s="99">
        <v>4.6530159677262457</v>
      </c>
      <c r="T167" s="99">
        <v>4.183670876435885</v>
      </c>
      <c r="U167" s="99">
        <v>4.2863950982368193</v>
      </c>
      <c r="V167" s="99">
        <v>4.0731330885606152</v>
      </c>
      <c r="W167" s="99">
        <v>4.1951340574636804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1.1358370487676779</v>
      </c>
      <c r="C175" s="123">
        <v>1.4691717978506127</v>
      </c>
      <c r="D175" s="123">
        <v>1.3729560513163295</v>
      </c>
      <c r="E175" s="123">
        <v>1.7373626672459312</v>
      </c>
      <c r="F175" s="123">
        <v>1.6785742803264143</v>
      </c>
      <c r="G175" s="123">
        <v>1.7282303363464677</v>
      </c>
      <c r="H175" s="123">
        <v>1.7574298987343868</v>
      </c>
      <c r="I175" s="123">
        <v>1.9020166810307453</v>
      </c>
      <c r="J175" s="123">
        <v>1.9762854156380976</v>
      </c>
      <c r="K175" s="123">
        <v>2.3245089377982739</v>
      </c>
      <c r="L175" s="123">
        <v>2.1291877175196516</v>
      </c>
      <c r="M175" s="123">
        <v>1.9150436204348273</v>
      </c>
      <c r="N175" s="123">
        <v>1.8267221577242327</v>
      </c>
      <c r="O175" s="123">
        <v>1.8252868448635378</v>
      </c>
      <c r="P175" s="123">
        <v>1.6466881565744456</v>
      </c>
      <c r="Q175" s="123">
        <v>1.6210308100820199</v>
      </c>
      <c r="R175" s="123">
        <v>1.5787268093939468</v>
      </c>
      <c r="S175" s="123">
        <v>1.4140724848548283</v>
      </c>
      <c r="T175" s="123">
        <v>1.2270857714834613</v>
      </c>
      <c r="U175" s="123">
        <v>1.2425780808361542</v>
      </c>
      <c r="V175" s="123">
        <v>1.1002455715384138</v>
      </c>
      <c r="W175" s="123">
        <v>1.0937493404945331</v>
      </c>
      <c r="DA175" s="130" t="s">
        <v>3247</v>
      </c>
    </row>
    <row r="176" spans="1:105" ht="12" customHeight="1" x14ac:dyDescent="0.25">
      <c r="A176" s="97" t="s">
        <v>50</v>
      </c>
      <c r="B176" s="99">
        <v>4.0107256767871418</v>
      </c>
      <c r="C176" s="99">
        <v>4.7161822424108477</v>
      </c>
      <c r="D176" s="99">
        <v>4.1143515209853767</v>
      </c>
      <c r="E176" s="99">
        <v>4.8505516811706366</v>
      </c>
      <c r="F176" s="99">
        <v>4.5230895934277653</v>
      </c>
      <c r="G176" s="99">
        <v>4.5675230129434414</v>
      </c>
      <c r="H176" s="99">
        <v>4.4742563975339351</v>
      </c>
      <c r="I176" s="99">
        <v>4.6561960017110504</v>
      </c>
      <c r="J176" s="99">
        <v>4.549706035451992</v>
      </c>
      <c r="K176" s="99">
        <v>5.2127579084064575</v>
      </c>
      <c r="L176" s="99">
        <v>4.6801662767409304</v>
      </c>
      <c r="M176" s="99">
        <v>4.1442859068471805</v>
      </c>
      <c r="N176" s="99">
        <v>3.9199663388159207</v>
      </c>
      <c r="O176" s="99">
        <v>3.8614418414169207</v>
      </c>
      <c r="P176" s="99">
        <v>3.5361001453771954</v>
      </c>
      <c r="Q176" s="99">
        <v>3.5628673311297612</v>
      </c>
      <c r="R176" s="99">
        <v>3.73562416953237</v>
      </c>
      <c r="S176" s="99">
        <v>3.640384443553951</v>
      </c>
      <c r="T176" s="99">
        <v>3.4156565071202896</v>
      </c>
      <c r="U176" s="99">
        <v>3.5465343765462087</v>
      </c>
      <c r="V176" s="99">
        <v>3.4054753944680973</v>
      </c>
      <c r="W176" s="99">
        <v>3.5135293740354054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3.1507536467718256E-2</v>
      </c>
      <c r="D3" s="117">
        <f t="shared" si="0"/>
        <v>0.12755728790035123</v>
      </c>
      <c r="E3" s="117">
        <f t="shared" si="0"/>
        <v>0.31423499529611754</v>
      </c>
      <c r="F3" s="117">
        <f t="shared" si="0"/>
        <v>0.11573246670783965</v>
      </c>
      <c r="G3" s="117">
        <f t="shared" si="0"/>
        <v>0.20631035984134566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6.7388297323831281E-3</v>
      </c>
      <c r="L3" s="117">
        <f t="shared" si="0"/>
        <v>0.25092055944516534</v>
      </c>
      <c r="M3" s="117">
        <f t="shared" si="0"/>
        <v>0.17460761759198398</v>
      </c>
      <c r="N3" s="117">
        <f t="shared" si="0"/>
        <v>0.15102171279733712</v>
      </c>
      <c r="O3" s="117">
        <f t="shared" si="0"/>
        <v>0.16403315763327547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5.2186794247808796E-2</v>
      </c>
      <c r="T3" s="117">
        <f t="shared" si="1"/>
        <v>7.2999572913224689E-3</v>
      </c>
      <c r="U3" s="117">
        <f t="shared" si="1"/>
        <v>1.8625664934964963E-2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2.251408126448062E-2</v>
      </c>
      <c r="D4" s="122">
        <f t="shared" si="3"/>
        <v>9.9124580330966591E-2</v>
      </c>
      <c r="E4" s="122">
        <f t="shared" si="3"/>
        <v>0.25662347154025544</v>
      </c>
      <c r="F4" s="122">
        <f t="shared" si="3"/>
        <v>8.8452102639379304E-2</v>
      </c>
      <c r="G4" s="122">
        <f t="shared" si="3"/>
        <v>0.16974072581436428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4.7051511495781054E-3</v>
      </c>
      <c r="L4" s="122">
        <f t="shared" si="3"/>
        <v>0.20823229065208976</v>
      </c>
      <c r="M4" s="122">
        <f t="shared" si="3"/>
        <v>0.13740397285352188</v>
      </c>
      <c r="N4" s="122">
        <f t="shared" si="3"/>
        <v>0.11448183410155781</v>
      </c>
      <c r="O4" s="122">
        <f t="shared" si="3"/>
        <v>0.13502320424952555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4.1439320216308924E-2</v>
      </c>
      <c r="T4" s="122">
        <f t="shared" si="4"/>
        <v>5.3464687579465979E-3</v>
      </c>
      <c r="U4" s="122">
        <f t="shared" si="4"/>
        <v>1.4123827323482307E-2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2.2384561062941517E-2</v>
      </c>
      <c r="D5" s="98">
        <v>9.8549222600697345E-2</v>
      </c>
      <c r="E5" s="98">
        <v>0.25520935208793999</v>
      </c>
      <c r="F5" s="98">
        <v>8.7939423205758704E-2</v>
      </c>
      <c r="G5" s="98">
        <v>0.16877033428533122</v>
      </c>
      <c r="H5" s="98">
        <v>0</v>
      </c>
      <c r="I5" s="98">
        <v>0</v>
      </c>
      <c r="J5" s="98">
        <v>0</v>
      </c>
      <c r="K5" s="98">
        <v>4.6798357409100436E-3</v>
      </c>
      <c r="L5" s="98">
        <v>0.20714385436514993</v>
      </c>
      <c r="M5" s="98">
        <v>0.13668718226497173</v>
      </c>
      <c r="N5" s="98">
        <v>0.11388783489487814</v>
      </c>
      <c r="O5" s="98">
        <v>0.13432540287677386</v>
      </c>
      <c r="P5" s="98">
        <v>0</v>
      </c>
      <c r="Q5" s="98">
        <v>0</v>
      </c>
      <c r="R5" s="98">
        <v>0</v>
      </c>
      <c r="S5" s="98">
        <v>4.1212225967133843E-2</v>
      </c>
      <c r="T5" s="98">
        <v>5.3164298831198144E-3</v>
      </c>
      <c r="U5" s="98">
        <v>1.4042086888282323E-2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1.2952020153910392E-4</v>
      </c>
      <c r="D6" s="98">
        <v>5.7535773026925129E-4</v>
      </c>
      <c r="E6" s="98">
        <v>1.414119452315481E-3</v>
      </c>
      <c r="F6" s="98">
        <v>5.1267943362059802E-4</v>
      </c>
      <c r="G6" s="98">
        <v>9.7039152903306272E-4</v>
      </c>
      <c r="H6" s="98">
        <v>0</v>
      </c>
      <c r="I6" s="98">
        <v>0</v>
      </c>
      <c r="J6" s="98">
        <v>0</v>
      </c>
      <c r="K6" s="98">
        <v>2.5315408668061845E-5</v>
      </c>
      <c r="L6" s="98">
        <v>1.0884362869398392E-3</v>
      </c>
      <c r="M6" s="98">
        <v>7.1679058855015623E-4</v>
      </c>
      <c r="N6" s="98">
        <v>5.9399920667966904E-4</v>
      </c>
      <c r="O6" s="98">
        <v>6.9780137275169231E-4</v>
      </c>
      <c r="P6" s="98">
        <v>0</v>
      </c>
      <c r="Q6" s="98">
        <v>0</v>
      </c>
      <c r="R6" s="98">
        <v>0</v>
      </c>
      <c r="S6" s="98">
        <v>2.2709424917507866E-4</v>
      </c>
      <c r="T6" s="98">
        <v>3.0038874826783883E-5</v>
      </c>
      <c r="U6" s="98">
        <v>8.1740435199984503E-5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4.222528413509619E-4</v>
      </c>
      <c r="D7" s="122">
        <f t="shared" si="6"/>
        <v>1.0579137125996329E-3</v>
      </c>
      <c r="E7" s="122">
        <f t="shared" si="6"/>
        <v>8.8917109930617393E-3</v>
      </c>
      <c r="F7" s="122">
        <f t="shared" si="6"/>
        <v>2.2029952757156297E-3</v>
      </c>
      <c r="G7" s="122">
        <f t="shared" si="6"/>
        <v>2.9404818262181586E-3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2.5396365404435324E-4</v>
      </c>
      <c r="L7" s="122">
        <f t="shared" si="6"/>
        <v>2.6611859403715852E-3</v>
      </c>
      <c r="M7" s="122">
        <f t="shared" si="6"/>
        <v>3.4900754337439345E-3</v>
      </c>
      <c r="N7" s="122">
        <f t="shared" si="6"/>
        <v>3.6162157267303398E-3</v>
      </c>
      <c r="O7" s="122">
        <f t="shared" si="6"/>
        <v>1.4798430687200978E-3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2.8614763510508045E-4</v>
      </c>
      <c r="T7" s="122">
        <f t="shared" si="6"/>
        <v>9.4035480344417565E-5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4.222528413509619E-4</v>
      </c>
      <c r="D8" s="98">
        <v>1.0579137125996329E-3</v>
      </c>
      <c r="E8" s="98">
        <v>8.8917109930617393E-3</v>
      </c>
      <c r="F8" s="98">
        <v>2.2029952757156297E-3</v>
      </c>
      <c r="G8" s="98">
        <v>2.9404818262181586E-3</v>
      </c>
      <c r="H8" s="98">
        <v>0</v>
      </c>
      <c r="I8" s="98">
        <v>0</v>
      </c>
      <c r="J8" s="98">
        <v>0</v>
      </c>
      <c r="K8" s="98">
        <v>2.5396365404435324E-4</v>
      </c>
      <c r="L8" s="98">
        <v>2.6611859403715852E-3</v>
      </c>
      <c r="M8" s="98">
        <v>3.4900754337439345E-3</v>
      </c>
      <c r="N8" s="98">
        <v>3.6162157267303398E-3</v>
      </c>
      <c r="O8" s="98">
        <v>1.4798430687200978E-3</v>
      </c>
      <c r="P8" s="98">
        <v>0</v>
      </c>
      <c r="Q8" s="98">
        <v>0</v>
      </c>
      <c r="R8" s="98">
        <v>0</v>
      </c>
      <c r="S8" s="98">
        <v>2.8614763510508045E-4</v>
      </c>
      <c r="T8" s="98">
        <v>9.4035480344417565E-5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4.4440301201240364E-3</v>
      </c>
      <c r="D9" s="122">
        <v>1.4556540224722424E-2</v>
      </c>
      <c r="E9" s="122">
        <v>2.4944745925142283E-2</v>
      </c>
      <c r="F9" s="122">
        <v>1.3405172195090569E-2</v>
      </c>
      <c r="G9" s="122">
        <v>1.8085019884881516E-2</v>
      </c>
      <c r="H9" s="122">
        <v>0</v>
      </c>
      <c r="I9" s="122">
        <v>0</v>
      </c>
      <c r="J9" s="122">
        <v>0</v>
      </c>
      <c r="K9" s="122">
        <v>8.5113798216197856E-4</v>
      </c>
      <c r="L9" s="122">
        <v>2.1584750104614699E-2</v>
      </c>
      <c r="M9" s="122">
        <v>1.8478748150729741E-2</v>
      </c>
      <c r="N9" s="122">
        <v>1.8816844432223132E-2</v>
      </c>
      <c r="O9" s="122">
        <v>1.6048318765472743E-2</v>
      </c>
      <c r="P9" s="122">
        <v>0</v>
      </c>
      <c r="Q9" s="122">
        <v>0</v>
      </c>
      <c r="R9" s="122">
        <v>0</v>
      </c>
      <c r="S9" s="122">
        <v>5.8140464218517434E-3</v>
      </c>
      <c r="T9" s="122">
        <v>1.0513104645797351E-3</v>
      </c>
      <c r="U9" s="122">
        <v>2.5228842890071871E-3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1.1622141531969198E-4</v>
      </c>
      <c r="E10" s="98">
        <v>6.003350466340572E-4</v>
      </c>
      <c r="F10" s="98">
        <v>3.3131786255151592E-4</v>
      </c>
      <c r="G10" s="98">
        <v>0</v>
      </c>
      <c r="H10" s="98">
        <v>0</v>
      </c>
      <c r="I10" s="98">
        <v>0</v>
      </c>
      <c r="J10" s="98">
        <v>0</v>
      </c>
      <c r="K10" s="98">
        <v>1.5659813201309854E-4</v>
      </c>
      <c r="L10" s="98">
        <v>5.2172564298985863E-3</v>
      </c>
      <c r="M10" s="98">
        <v>4.9876120278772446E-3</v>
      </c>
      <c r="N10" s="98">
        <v>7.6548452434343399E-3</v>
      </c>
      <c r="O10" s="98">
        <v>8.2935328670014578E-3</v>
      </c>
      <c r="P10" s="98">
        <v>0</v>
      </c>
      <c r="Q10" s="98">
        <v>0</v>
      </c>
      <c r="R10" s="98">
        <v>0</v>
      </c>
      <c r="S10" s="98">
        <v>2.6456484628225696E-4</v>
      </c>
      <c r="T10" s="98">
        <v>1.318502209997622E-4</v>
      </c>
      <c r="U10" s="98">
        <v>3.0740668966516984E-4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2.8506234020853473E-4</v>
      </c>
      <c r="D11" s="98">
        <v>6.9373760716276553E-4</v>
      </c>
      <c r="E11" s="98">
        <v>1.6379322642942876E-3</v>
      </c>
      <c r="F11" s="98">
        <v>6.0009788345260053E-4</v>
      </c>
      <c r="G11" s="98">
        <v>7.6126307652528598E-4</v>
      </c>
      <c r="H11" s="98">
        <v>0</v>
      </c>
      <c r="I11" s="98">
        <v>0</v>
      </c>
      <c r="J11" s="98">
        <v>0</v>
      </c>
      <c r="K11" s="98">
        <v>0</v>
      </c>
      <c r="L11" s="98">
        <v>8.3017400856330061E-4</v>
      </c>
      <c r="M11" s="98">
        <v>5.8426435147571445E-4</v>
      </c>
      <c r="N11" s="98">
        <v>2.7716109557331743E-4</v>
      </c>
      <c r="O11" s="98">
        <v>2.699278029743271E-4</v>
      </c>
      <c r="P11" s="98">
        <v>0</v>
      </c>
      <c r="Q11" s="98">
        <v>0</v>
      </c>
      <c r="R11" s="98">
        <v>0</v>
      </c>
      <c r="S11" s="98">
        <v>2.4014823645407895E-4</v>
      </c>
      <c r="T11" s="98">
        <v>0</v>
      </c>
      <c r="U11" s="98">
        <v>1.1926154941508662E-4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4.0694292180487018E-3</v>
      </c>
      <c r="D15" s="101">
        <v>1.3450584644815685E-2</v>
      </c>
      <c r="E15" s="101">
        <v>2.1781963239257421E-2</v>
      </c>
      <c r="F15" s="101">
        <v>1.2276431947742658E-2</v>
      </c>
      <c r="G15" s="101">
        <v>1.6914411323332847E-2</v>
      </c>
      <c r="H15" s="101">
        <v>0</v>
      </c>
      <c r="I15" s="101">
        <v>0</v>
      </c>
      <c r="J15" s="101">
        <v>0</v>
      </c>
      <c r="K15" s="101">
        <v>6.9453985014887999E-4</v>
      </c>
      <c r="L15" s="101">
        <v>1.460836879024624E-2</v>
      </c>
      <c r="M15" s="101">
        <v>1.1706894828210265E-2</v>
      </c>
      <c r="N15" s="101">
        <v>9.9883425702892402E-3</v>
      </c>
      <c r="O15" s="101">
        <v>6.7210750620690591E-3</v>
      </c>
      <c r="P15" s="101">
        <v>0</v>
      </c>
      <c r="Q15" s="101">
        <v>0</v>
      </c>
      <c r="R15" s="101">
        <v>0</v>
      </c>
      <c r="S15" s="101">
        <v>4.630061451211951E-3</v>
      </c>
      <c r="T15" s="101">
        <v>7.2489201537743434E-4</v>
      </c>
      <c r="U15" s="101">
        <v>1.7010229126960329E-3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8.953856186679942E-5</v>
      </c>
      <c r="D16" s="104">
        <v>2.9599655742428162E-4</v>
      </c>
      <c r="E16" s="104">
        <v>9.2451537495651668E-4</v>
      </c>
      <c r="F16" s="104">
        <v>1.9732450134379536E-4</v>
      </c>
      <c r="G16" s="104">
        <v>4.093454850233813E-4</v>
      </c>
      <c r="H16" s="104">
        <v>0</v>
      </c>
      <c r="I16" s="104">
        <v>0</v>
      </c>
      <c r="J16" s="104">
        <v>0</v>
      </c>
      <c r="K16" s="104">
        <v>0</v>
      </c>
      <c r="L16" s="104">
        <v>9.289508759065695E-4</v>
      </c>
      <c r="M16" s="104">
        <v>1.1999769431665175E-3</v>
      </c>
      <c r="N16" s="104">
        <v>8.9649552292623506E-4</v>
      </c>
      <c r="O16" s="104">
        <v>7.6378303342789996E-4</v>
      </c>
      <c r="P16" s="104">
        <v>0</v>
      </c>
      <c r="Q16" s="104">
        <v>0</v>
      </c>
      <c r="R16" s="104">
        <v>0</v>
      </c>
      <c r="S16" s="104">
        <v>6.7927188790345688E-4</v>
      </c>
      <c r="T16" s="104">
        <v>1.9456822820253862E-4</v>
      </c>
      <c r="U16" s="104">
        <v>3.9519313723089804E-4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3.5311220817044515E-5</v>
      </c>
      <c r="D17" s="98">
        <v>1.2227795454804137E-4</v>
      </c>
      <c r="E17" s="98">
        <v>3.3262304767529008E-4</v>
      </c>
      <c r="F17" s="98">
        <v>7.8572546079760586E-5</v>
      </c>
      <c r="G17" s="98">
        <v>1.6221226442323332E-4</v>
      </c>
      <c r="H17" s="98">
        <v>0</v>
      </c>
      <c r="I17" s="98">
        <v>0</v>
      </c>
      <c r="J17" s="98">
        <v>0</v>
      </c>
      <c r="K17" s="98">
        <v>0</v>
      </c>
      <c r="L17" s="98">
        <v>3.4846785232622385E-4</v>
      </c>
      <c r="M17" s="98">
        <v>4.660400952930473E-4</v>
      </c>
      <c r="N17" s="98">
        <v>3.4344159310146133E-4</v>
      </c>
      <c r="O17" s="98">
        <v>2.7971914716258176E-4</v>
      </c>
      <c r="P17" s="98">
        <v>0</v>
      </c>
      <c r="Q17" s="98">
        <v>0</v>
      </c>
      <c r="R17" s="98">
        <v>0</v>
      </c>
      <c r="S17" s="98">
        <v>2.4802040960576348E-4</v>
      </c>
      <c r="T17" s="98">
        <v>7.1522027761801847E-5</v>
      </c>
      <c r="U17" s="98">
        <v>1.4556110766727136E-4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5.4227341049754906E-5</v>
      </c>
      <c r="D18" s="98">
        <v>1.7371860287624026E-4</v>
      </c>
      <c r="E18" s="98">
        <v>5.9189232728122665E-4</v>
      </c>
      <c r="F18" s="98">
        <v>1.1875195526403477E-4</v>
      </c>
      <c r="G18" s="98">
        <v>2.4713322060014798E-4</v>
      </c>
      <c r="H18" s="98">
        <v>0</v>
      </c>
      <c r="I18" s="98">
        <v>0</v>
      </c>
      <c r="J18" s="98">
        <v>0</v>
      </c>
      <c r="K18" s="98">
        <v>0</v>
      </c>
      <c r="L18" s="98">
        <v>5.804830235803457E-4</v>
      </c>
      <c r="M18" s="98">
        <v>7.3393684787347025E-4</v>
      </c>
      <c r="N18" s="98">
        <v>5.5305392982477378E-4</v>
      </c>
      <c r="O18" s="98">
        <v>4.840638862653182E-4</v>
      </c>
      <c r="P18" s="98">
        <v>0</v>
      </c>
      <c r="Q18" s="98">
        <v>0</v>
      </c>
      <c r="R18" s="98">
        <v>0</v>
      </c>
      <c r="S18" s="98">
        <v>4.3125147829769345E-4</v>
      </c>
      <c r="T18" s="98">
        <v>1.2304620044073676E-4</v>
      </c>
      <c r="U18" s="98">
        <v>2.4963202956362668E-4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4.1271722417626361E-3</v>
      </c>
      <c r="D19" s="122">
        <v>1.2818253632062574E-2</v>
      </c>
      <c r="E19" s="122">
        <v>2.3775066837658079E-2</v>
      </c>
      <c r="F19" s="122">
        <v>1.1672196597654137E-2</v>
      </c>
      <c r="G19" s="122">
        <v>1.5544132315881684E-2</v>
      </c>
      <c r="H19" s="122">
        <v>0</v>
      </c>
      <c r="I19" s="122">
        <v>0</v>
      </c>
      <c r="J19" s="122">
        <v>0</v>
      </c>
      <c r="K19" s="122">
        <v>9.2857694659869002E-4</v>
      </c>
      <c r="L19" s="122">
        <v>1.8442332748089263E-2</v>
      </c>
      <c r="M19" s="122">
        <v>1.5234821153988418E-2</v>
      </c>
      <c r="N19" s="122">
        <v>1.4106818536825813E-2</v>
      </c>
      <c r="O19" s="122">
        <v>1.1481791549557075E-2</v>
      </c>
      <c r="P19" s="122">
        <v>0</v>
      </c>
      <c r="Q19" s="122">
        <v>0</v>
      </c>
      <c r="R19" s="122">
        <v>0</v>
      </c>
      <c r="S19" s="122">
        <v>4.6472799745430476E-3</v>
      </c>
      <c r="T19" s="122">
        <v>8.0814258845171962E-4</v>
      </c>
      <c r="U19" s="122">
        <v>1.9789533224754689E-3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2.368741103727538E-3</v>
      </c>
      <c r="D21" s="98">
        <v>5.7276225339237203E-3</v>
      </c>
      <c r="E21" s="98">
        <v>1.3831157369009264E-2</v>
      </c>
      <c r="F21" s="98">
        <v>4.98710653275932E-3</v>
      </c>
      <c r="G21" s="98">
        <v>6.0111370275751632E-3</v>
      </c>
      <c r="H21" s="98">
        <v>0</v>
      </c>
      <c r="I21" s="98">
        <v>0</v>
      </c>
      <c r="J21" s="98">
        <v>0</v>
      </c>
      <c r="K21" s="98">
        <v>6.3387622954844504E-4</v>
      </c>
      <c r="L21" s="98">
        <v>1.0286810684067739E-2</v>
      </c>
      <c r="M21" s="98">
        <v>6.9904073461013417E-3</v>
      </c>
      <c r="N21" s="98">
        <v>4.470749029710167E-3</v>
      </c>
      <c r="O21" s="98">
        <v>4.426893773319519E-3</v>
      </c>
      <c r="P21" s="98">
        <v>0</v>
      </c>
      <c r="Q21" s="98">
        <v>0</v>
      </c>
      <c r="R21" s="98">
        <v>0</v>
      </c>
      <c r="S21" s="98">
        <v>2.0646119157951199E-3</v>
      </c>
      <c r="T21" s="98">
        <v>3.2439130009898889E-4</v>
      </c>
      <c r="U21" s="98">
        <v>7.8928389536751906E-4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1.7584311380350976E-3</v>
      </c>
      <c r="D22" s="33">
        <v>7.0906310981388547E-3</v>
      </c>
      <c r="E22" s="33">
        <v>9.9439094686488167E-3</v>
      </c>
      <c r="F22" s="33">
        <v>6.6850900648948181E-3</v>
      </c>
      <c r="G22" s="33">
        <v>9.53299528830652E-3</v>
      </c>
      <c r="H22" s="33">
        <v>0</v>
      </c>
      <c r="I22" s="33">
        <v>0</v>
      </c>
      <c r="J22" s="33">
        <v>0</v>
      </c>
      <c r="K22" s="33">
        <v>2.9470071705024503E-4</v>
      </c>
      <c r="L22" s="33">
        <v>8.1555220640215226E-3</v>
      </c>
      <c r="M22" s="33">
        <v>8.2444138078870757E-3</v>
      </c>
      <c r="N22" s="33">
        <v>9.6360695071156452E-3</v>
      </c>
      <c r="O22" s="33">
        <v>7.0548977762375552E-3</v>
      </c>
      <c r="P22" s="33">
        <v>0</v>
      </c>
      <c r="Q22" s="33">
        <v>0</v>
      </c>
      <c r="R22" s="33">
        <v>0</v>
      </c>
      <c r="S22" s="33">
        <v>2.5826680587479282E-3</v>
      </c>
      <c r="T22" s="33">
        <v>4.8375128835273078E-4</v>
      </c>
      <c r="U22" s="33">
        <v>1.1896694271079499E-3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0.19186003175438104</v>
      </c>
      <c r="H24" s="117">
        <f t="shared" si="7"/>
        <v>0.35468682005909385</v>
      </c>
      <c r="I24" s="117">
        <f t="shared" si="7"/>
        <v>4.5038026827549607E-2</v>
      </c>
      <c r="J24" s="117">
        <f t="shared" si="7"/>
        <v>0.43644478246136142</v>
      </c>
      <c r="K24" s="117">
        <f t="shared" si="7"/>
        <v>0.29632538794847596</v>
      </c>
      <c r="L24" s="117">
        <f t="shared" si="7"/>
        <v>0.12814196180219359</v>
      </c>
      <c r="M24" s="117">
        <f t="shared" si="7"/>
        <v>0</v>
      </c>
      <c r="N24" s="117">
        <f t="shared" si="7"/>
        <v>0.17398160349709035</v>
      </c>
      <c r="O24" s="117">
        <f t="shared" si="7"/>
        <v>0.16198841048416901</v>
      </c>
      <c r="P24" s="117">
        <f t="shared" si="7"/>
        <v>0</v>
      </c>
      <c r="Q24" s="117">
        <f t="shared" si="7"/>
        <v>0.12361298233142065</v>
      </c>
      <c r="R24" s="117">
        <f t="shared" ref="R24:V24" si="8">R25+R28+R30+R39</f>
        <v>1.7253624424232308E-2</v>
      </c>
      <c r="S24" s="117">
        <f t="shared" si="8"/>
        <v>0</v>
      </c>
      <c r="T24" s="117">
        <f t="shared" si="8"/>
        <v>0</v>
      </c>
      <c r="U24" s="117">
        <f t="shared" si="8"/>
        <v>6.6635663006110707E-2</v>
      </c>
      <c r="V24" s="117">
        <f t="shared" si="8"/>
        <v>8.4477654810268032E-2</v>
      </c>
      <c r="W24" s="117">
        <f t="shared" ref="W24" si="9">W25+W28+W30+W39</f>
        <v>9.5998666398826843E-2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0.15561275410208733</v>
      </c>
      <c r="H25" s="122">
        <f t="shared" si="10"/>
        <v>0.29094902159302177</v>
      </c>
      <c r="I25" s="122">
        <f t="shared" si="10"/>
        <v>2.6557361651271E-2</v>
      </c>
      <c r="J25" s="122">
        <f t="shared" si="10"/>
        <v>0.37729309345311368</v>
      </c>
      <c r="K25" s="122">
        <f t="shared" si="10"/>
        <v>0.23123713590937101</v>
      </c>
      <c r="L25" s="122">
        <f t="shared" si="10"/>
        <v>0.10318736915425603</v>
      </c>
      <c r="M25" s="122">
        <f t="shared" si="10"/>
        <v>0</v>
      </c>
      <c r="N25" s="122">
        <f t="shared" si="10"/>
        <v>0.14093695260943059</v>
      </c>
      <c r="O25" s="122">
        <f t="shared" si="10"/>
        <v>0.13146251233983072</v>
      </c>
      <c r="P25" s="122">
        <f t="shared" si="10"/>
        <v>0</v>
      </c>
      <c r="Q25" s="122">
        <f t="shared" si="10"/>
        <v>9.9905691392112167E-2</v>
      </c>
      <c r="R25" s="122">
        <f t="shared" ref="R25:V25" si="11">SUM(R26:R27)</f>
        <v>1.3606086462724017E-2</v>
      </c>
      <c r="S25" s="122">
        <f t="shared" si="11"/>
        <v>0</v>
      </c>
      <c r="T25" s="122">
        <f t="shared" si="11"/>
        <v>0</v>
      </c>
      <c r="U25" s="122">
        <f t="shared" si="11"/>
        <v>5.0400883314289435E-2</v>
      </c>
      <c r="V25" s="122">
        <f t="shared" si="11"/>
        <v>6.1819444002851241E-2</v>
      </c>
      <c r="W25" s="122">
        <f t="shared" ref="W25" si="12">SUM(W26:W27)</f>
        <v>6.6096563695864807E-2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0.15372841973140269</v>
      </c>
      <c r="H26" s="98">
        <v>0.28751777755306074</v>
      </c>
      <c r="I26" s="98">
        <v>2.6251548084521223E-2</v>
      </c>
      <c r="J26" s="98">
        <v>0.37294709852064584</v>
      </c>
      <c r="K26" s="98">
        <v>0.22856682730586392</v>
      </c>
      <c r="L26" s="98">
        <v>0.10202429633079918</v>
      </c>
      <c r="M26" s="98">
        <v>0</v>
      </c>
      <c r="N26" s="98">
        <v>0.13930475793451577</v>
      </c>
      <c r="O26" s="98">
        <v>0.12989637283712843</v>
      </c>
      <c r="P26" s="98">
        <v>0</v>
      </c>
      <c r="Q26" s="98">
        <v>9.8625210603518393E-2</v>
      </c>
      <c r="R26" s="98">
        <v>1.3427432475209489E-2</v>
      </c>
      <c r="S26" s="98">
        <v>0</v>
      </c>
      <c r="T26" s="98">
        <v>0</v>
      </c>
      <c r="U26" s="98">
        <v>4.9728799530298538E-2</v>
      </c>
      <c r="V26" s="98">
        <v>6.0990715905340137E-2</v>
      </c>
      <c r="W26" s="98">
        <v>6.5208892235330357E-2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1.8843343706846246E-3</v>
      </c>
      <c r="H27" s="98">
        <v>3.431244039961034E-3</v>
      </c>
      <c r="I27" s="98">
        <v>3.0581356674977612E-4</v>
      </c>
      <c r="J27" s="98">
        <v>4.3459949324678475E-3</v>
      </c>
      <c r="K27" s="98">
        <v>2.6703086035070921E-3</v>
      </c>
      <c r="L27" s="98">
        <v>1.1630728234568511E-3</v>
      </c>
      <c r="M27" s="98">
        <v>0</v>
      </c>
      <c r="N27" s="98">
        <v>1.6321946749148161E-3</v>
      </c>
      <c r="O27" s="98">
        <v>1.5661395027022826E-3</v>
      </c>
      <c r="P27" s="98">
        <v>0</v>
      </c>
      <c r="Q27" s="98">
        <v>1.2804807885937728E-3</v>
      </c>
      <c r="R27" s="98">
        <v>1.7865398751452767E-4</v>
      </c>
      <c r="S27" s="98">
        <v>0</v>
      </c>
      <c r="T27" s="98">
        <v>0</v>
      </c>
      <c r="U27" s="98">
        <v>6.7208378399089485E-4</v>
      </c>
      <c r="V27" s="98">
        <v>8.2872809751110535E-4</v>
      </c>
      <c r="W27" s="98">
        <v>8.8767146053444958E-4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2.8687627572860077E-3</v>
      </c>
      <c r="H28" s="122">
        <f t="shared" si="13"/>
        <v>9.5010413474736991E-3</v>
      </c>
      <c r="I28" s="122">
        <f t="shared" si="13"/>
        <v>3.6362783386733825E-3</v>
      </c>
      <c r="J28" s="122">
        <f t="shared" si="13"/>
        <v>6.8586003447975424E-3</v>
      </c>
      <c r="K28" s="122">
        <f t="shared" si="13"/>
        <v>6.9416732105456545E-3</v>
      </c>
      <c r="L28" s="122">
        <f t="shared" si="13"/>
        <v>1.6376528863825141E-3</v>
      </c>
      <c r="M28" s="122">
        <f t="shared" si="13"/>
        <v>0</v>
      </c>
      <c r="N28" s="122">
        <f t="shared" si="13"/>
        <v>3.375134678281651E-3</v>
      </c>
      <c r="O28" s="122">
        <f t="shared" si="13"/>
        <v>1.6648234523101101E-3</v>
      </c>
      <c r="P28" s="122">
        <f t="shared" si="13"/>
        <v>0</v>
      </c>
      <c r="Q28" s="122">
        <f t="shared" si="13"/>
        <v>9.1263666031937154E-4</v>
      </c>
      <c r="R28" s="122">
        <f t="shared" si="13"/>
        <v>1.627701718650589E-4</v>
      </c>
      <c r="S28" s="122">
        <f t="shared" si="13"/>
        <v>0</v>
      </c>
      <c r="T28" s="122">
        <f t="shared" si="13"/>
        <v>0</v>
      </c>
      <c r="U28" s="122">
        <f t="shared" si="13"/>
        <v>9.2275954725303948E-5</v>
      </c>
      <c r="V28" s="122">
        <f t="shared" si="13"/>
        <v>1.9525896487764742E-3</v>
      </c>
      <c r="W28" s="122">
        <f t="shared" si="13"/>
        <v>4.6257407579071708E-3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2.8687627572860077E-3</v>
      </c>
      <c r="H29" s="98">
        <v>9.5010413474736991E-3</v>
      </c>
      <c r="I29" s="98">
        <v>3.6362783386733825E-3</v>
      </c>
      <c r="J29" s="98">
        <v>6.8586003447975424E-3</v>
      </c>
      <c r="K29" s="98">
        <v>6.9416732105456545E-3</v>
      </c>
      <c r="L29" s="98">
        <v>1.6376528863825141E-3</v>
      </c>
      <c r="M29" s="98">
        <v>0</v>
      </c>
      <c r="N29" s="98">
        <v>3.375134678281651E-3</v>
      </c>
      <c r="O29" s="98">
        <v>1.6648234523101101E-3</v>
      </c>
      <c r="P29" s="98">
        <v>0</v>
      </c>
      <c r="Q29" s="98">
        <v>9.1263666031937154E-4</v>
      </c>
      <c r="R29" s="98">
        <v>1.627701718650589E-4</v>
      </c>
      <c r="S29" s="98">
        <v>0</v>
      </c>
      <c r="T29" s="98">
        <v>0</v>
      </c>
      <c r="U29" s="98">
        <v>9.2275954725303948E-5</v>
      </c>
      <c r="V29" s="98">
        <v>1.9525896487764742E-3</v>
      </c>
      <c r="W29" s="98">
        <v>4.6257407579071708E-3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1.7945231361548186E-2</v>
      </c>
      <c r="H30" s="122">
        <v>2.916383376354708E-2</v>
      </c>
      <c r="I30" s="122">
        <v>7.8750666591106914E-3</v>
      </c>
      <c r="J30" s="122">
        <v>2.7402743326615686E-2</v>
      </c>
      <c r="K30" s="122">
        <v>2.998528573209415E-2</v>
      </c>
      <c r="L30" s="122">
        <v>1.2483398231984253E-2</v>
      </c>
      <c r="M30" s="122">
        <v>0</v>
      </c>
      <c r="N30" s="122">
        <v>1.6593037238606639E-2</v>
      </c>
      <c r="O30" s="122">
        <v>1.597733172271458E-2</v>
      </c>
      <c r="P30" s="122">
        <v>0</v>
      </c>
      <c r="Q30" s="122">
        <v>1.2461346537639533E-2</v>
      </c>
      <c r="R30" s="122">
        <v>1.8971155585874968E-3</v>
      </c>
      <c r="S30" s="122">
        <v>0</v>
      </c>
      <c r="T30" s="122">
        <v>0</v>
      </c>
      <c r="U30" s="122">
        <v>9.0866904927090573E-3</v>
      </c>
      <c r="V30" s="122">
        <v>1.1945836881657231E-2</v>
      </c>
      <c r="W30" s="122">
        <v>1.4505225720977033E-2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7.6126307652528598E-4</v>
      </c>
      <c r="H31" s="98">
        <v>1.409824910233469E-3</v>
      </c>
      <c r="I31" s="98">
        <v>4.5704133430509293E-4</v>
      </c>
      <c r="J31" s="98">
        <v>1.5182758054875813E-3</v>
      </c>
      <c r="K31" s="98">
        <v>1.9758908263620353E-3</v>
      </c>
      <c r="L31" s="98">
        <v>6.6413920685064035E-4</v>
      </c>
      <c r="M31" s="98">
        <v>0</v>
      </c>
      <c r="N31" s="98">
        <v>4.157416433599762E-4</v>
      </c>
      <c r="O31" s="98">
        <v>4.0489170446149066E-4</v>
      </c>
      <c r="P31" s="98">
        <v>0</v>
      </c>
      <c r="Q31" s="98">
        <v>4.734202832145846E-4</v>
      </c>
      <c r="R31" s="98">
        <v>1.2305216276422133E-4</v>
      </c>
      <c r="S31" s="98">
        <v>0</v>
      </c>
      <c r="T31" s="98">
        <v>0</v>
      </c>
      <c r="U31" s="98">
        <v>2.3852309883017325E-4</v>
      </c>
      <c r="V31" s="98">
        <v>2.3030748081451276E-4</v>
      </c>
      <c r="W31" s="98">
        <v>3.5781392500575164E-4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1.6774622799999517E-2</v>
      </c>
      <c r="H35" s="101">
        <v>2.7004136508768553E-2</v>
      </c>
      <c r="I35" s="101">
        <v>6.9014680666202866E-3</v>
      </c>
      <c r="J35" s="101">
        <v>2.3936999229994996E-2</v>
      </c>
      <c r="K35" s="101">
        <v>2.5975790395568112E-2</v>
      </c>
      <c r="L35" s="101">
        <v>1.1096741677206281E-2</v>
      </c>
      <c r="M35" s="101">
        <v>0</v>
      </c>
      <c r="N35" s="101">
        <v>1.4782747004028077E-2</v>
      </c>
      <c r="O35" s="101">
        <v>1.3949401072218804E-2</v>
      </c>
      <c r="P35" s="101">
        <v>0</v>
      </c>
      <c r="Q35" s="101">
        <v>1.0076412034787595E-2</v>
      </c>
      <c r="R35" s="101">
        <v>1.5814787291832E-3</v>
      </c>
      <c r="S35" s="101">
        <v>0</v>
      </c>
      <c r="T35" s="101">
        <v>0</v>
      </c>
      <c r="U35" s="101">
        <v>7.1685965606475667E-3</v>
      </c>
      <c r="V35" s="101">
        <v>1.036615737759246E-2</v>
      </c>
      <c r="W35" s="101">
        <v>1.2059458995222766E-2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4.093454850233813E-4</v>
      </c>
      <c r="H36" s="104">
        <v>7.4987234454505715E-4</v>
      </c>
      <c r="I36" s="104">
        <v>5.1655725818531217E-4</v>
      </c>
      <c r="J36" s="104">
        <v>1.9474682911331076E-3</v>
      </c>
      <c r="K36" s="104">
        <v>2.0336045101640018E-3</v>
      </c>
      <c r="L36" s="104">
        <v>7.225173479273319E-4</v>
      </c>
      <c r="M36" s="104">
        <v>0</v>
      </c>
      <c r="N36" s="104">
        <v>1.3945485912185878E-3</v>
      </c>
      <c r="O36" s="104">
        <v>1.6230389460342872E-3</v>
      </c>
      <c r="P36" s="104">
        <v>0</v>
      </c>
      <c r="Q36" s="104">
        <v>1.9115142196373548E-3</v>
      </c>
      <c r="R36" s="104">
        <v>1.9258466664007543E-4</v>
      </c>
      <c r="S36" s="104">
        <v>0</v>
      </c>
      <c r="T36" s="104">
        <v>0</v>
      </c>
      <c r="U36" s="104">
        <v>1.6795708332313169E-3</v>
      </c>
      <c r="V36" s="104">
        <v>1.3493720232502591E-3</v>
      </c>
      <c r="W36" s="104">
        <v>2.0879528007485167E-3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1.6221226442323332E-4</v>
      </c>
      <c r="H37" s="98">
        <v>2.980713747994499E-4</v>
      </c>
      <c r="I37" s="98">
        <v>2.0182550857135141E-4</v>
      </c>
      <c r="J37" s="98">
        <v>7.6886374301040879E-4</v>
      </c>
      <c r="K37" s="98">
        <v>7.5903904072344131E-4</v>
      </c>
      <c r="L37" s="98">
        <v>2.7103055180928523E-4</v>
      </c>
      <c r="M37" s="98">
        <v>0</v>
      </c>
      <c r="N37" s="98">
        <v>5.3424247815782864E-4</v>
      </c>
      <c r="O37" s="98">
        <v>5.9440318772048626E-4</v>
      </c>
      <c r="P37" s="98">
        <v>0</v>
      </c>
      <c r="Q37" s="98">
        <v>7.5541625776423418E-4</v>
      </c>
      <c r="R37" s="98">
        <v>7.2962960558884478E-5</v>
      </c>
      <c r="S37" s="98">
        <v>0</v>
      </c>
      <c r="T37" s="98">
        <v>0</v>
      </c>
      <c r="U37" s="98">
        <v>6.1863470758590324E-4</v>
      </c>
      <c r="V37" s="98">
        <v>4.3678485165749682E-4</v>
      </c>
      <c r="W37" s="98">
        <v>7.5103055275877644E-4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2.4713322060014798E-4</v>
      </c>
      <c r="H38" s="98">
        <v>4.5180096974560731E-4</v>
      </c>
      <c r="I38" s="98">
        <v>3.1473174961396075E-4</v>
      </c>
      <c r="J38" s="98">
        <v>1.1786045481226987E-3</v>
      </c>
      <c r="K38" s="98">
        <v>1.2745654694405607E-3</v>
      </c>
      <c r="L38" s="98">
        <v>4.5148679611804667E-4</v>
      </c>
      <c r="M38" s="98">
        <v>0</v>
      </c>
      <c r="N38" s="98">
        <v>8.6030611306075924E-4</v>
      </c>
      <c r="O38" s="98">
        <v>1.028635758313801E-3</v>
      </c>
      <c r="P38" s="98">
        <v>0</v>
      </c>
      <c r="Q38" s="98">
        <v>1.1560979618731207E-3</v>
      </c>
      <c r="R38" s="98">
        <v>1.1962170608119094E-4</v>
      </c>
      <c r="S38" s="98">
        <v>0</v>
      </c>
      <c r="T38" s="98">
        <v>0</v>
      </c>
      <c r="U38" s="98">
        <v>1.0609361256454137E-3</v>
      </c>
      <c r="V38" s="98">
        <v>9.1258717159276232E-4</v>
      </c>
      <c r="W38" s="98">
        <v>1.3369222479897402E-3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1.5433283533459515E-2</v>
      </c>
      <c r="H39" s="122">
        <v>2.5072923355051284E-2</v>
      </c>
      <c r="I39" s="122">
        <v>6.9693201784945327E-3</v>
      </c>
      <c r="J39" s="122">
        <v>2.4890345336834555E-2</v>
      </c>
      <c r="K39" s="122">
        <v>2.8161293096465125E-2</v>
      </c>
      <c r="L39" s="122">
        <v>1.0833541529570787E-2</v>
      </c>
      <c r="M39" s="122">
        <v>0</v>
      </c>
      <c r="N39" s="122">
        <v>1.3076478970771455E-2</v>
      </c>
      <c r="O39" s="122">
        <v>1.2883742969313598E-2</v>
      </c>
      <c r="P39" s="122">
        <v>0</v>
      </c>
      <c r="Q39" s="122">
        <v>1.0333307741349582E-2</v>
      </c>
      <c r="R39" s="122">
        <v>1.587652231055734E-3</v>
      </c>
      <c r="S39" s="122">
        <v>0</v>
      </c>
      <c r="T39" s="122">
        <v>0</v>
      </c>
      <c r="U39" s="122">
        <v>7.0558132443869163E-3</v>
      </c>
      <c r="V39" s="122">
        <v>8.7597842769830889E-3</v>
      </c>
      <c r="W39" s="122">
        <v>1.0771136224077819E-2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6.0111370275751632E-3</v>
      </c>
      <c r="H40" s="98">
        <v>1.0485748369269604E-2</v>
      </c>
      <c r="I40" s="98">
        <v>3.9323756244607272E-3</v>
      </c>
      <c r="J40" s="98">
        <v>1.6531016383138451E-2</v>
      </c>
      <c r="K40" s="98">
        <v>1.7748534427356463E-2</v>
      </c>
      <c r="L40" s="98">
        <v>6.000639565706181E-3</v>
      </c>
      <c r="M40" s="98">
        <v>0</v>
      </c>
      <c r="N40" s="98">
        <v>4.1082558651390723E-3</v>
      </c>
      <c r="O40" s="98">
        <v>5.0251226616059401E-3</v>
      </c>
      <c r="P40" s="98">
        <v>0</v>
      </c>
      <c r="Q40" s="98">
        <v>5.0207829088585645E-3</v>
      </c>
      <c r="R40" s="98">
        <v>8.2189132921401504E-4</v>
      </c>
      <c r="S40" s="98">
        <v>0</v>
      </c>
      <c r="T40" s="98">
        <v>0</v>
      </c>
      <c r="U40" s="98">
        <v>2.9316258970793559E-3</v>
      </c>
      <c r="V40" s="98">
        <v>2.9406619243407713E-3</v>
      </c>
      <c r="W40" s="98">
        <v>3.8446542493187422E-3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9.4221465058843511E-3</v>
      </c>
      <c r="H41" s="33">
        <v>1.4587174985781682E-2</v>
      </c>
      <c r="I41" s="33">
        <v>3.0369445540338051E-3</v>
      </c>
      <c r="J41" s="33">
        <v>8.3593289536961022E-3</v>
      </c>
      <c r="K41" s="33">
        <v>1.041275866910866E-2</v>
      </c>
      <c r="L41" s="33">
        <v>4.8329019638646059E-3</v>
      </c>
      <c r="M41" s="33">
        <v>0</v>
      </c>
      <c r="N41" s="33">
        <v>8.9682231056323839E-3</v>
      </c>
      <c r="O41" s="33">
        <v>7.8586203077076582E-3</v>
      </c>
      <c r="P41" s="33">
        <v>0</v>
      </c>
      <c r="Q41" s="33">
        <v>5.3125248324910187E-3</v>
      </c>
      <c r="R41" s="33">
        <v>7.6576090184171891E-4</v>
      </c>
      <c r="S41" s="33">
        <v>0</v>
      </c>
      <c r="T41" s="33">
        <v>0</v>
      </c>
      <c r="U41" s="33">
        <v>4.12418734730756E-3</v>
      </c>
      <c r="V41" s="33">
        <v>5.8191223526423176E-3</v>
      </c>
      <c r="W41" s="33">
        <v>6.9264819747590781E-3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7.3355744897208135</v>
      </c>
      <c r="D43" s="117">
        <f t="shared" si="14"/>
        <v>6.7687026783172639</v>
      </c>
      <c r="E43" s="117">
        <f t="shared" si="14"/>
        <v>3.831718316652414</v>
      </c>
      <c r="F43" s="117">
        <f t="shared" si="14"/>
        <v>2.9532810919216512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0.26859701371903244</v>
      </c>
      <c r="L43" s="117">
        <f t="shared" si="14"/>
        <v>2.8009775742783534</v>
      </c>
      <c r="M43" s="117">
        <f t="shared" si="14"/>
        <v>3.8327977497249908</v>
      </c>
      <c r="N43" s="117">
        <f t="shared" si="14"/>
        <v>2.9332432980471341</v>
      </c>
      <c r="O43" s="117">
        <f t="shared" si="14"/>
        <v>3.1777457493225749</v>
      </c>
      <c r="P43" s="117">
        <f t="shared" si="14"/>
        <v>0.30269680117014552</v>
      </c>
      <c r="Q43" s="117">
        <f t="shared" si="14"/>
        <v>3.342006583478041</v>
      </c>
      <c r="R43" s="117">
        <f t="shared" ref="R43:V43" si="15">R44+R47+R49+R58</f>
        <v>2.8002528816023324</v>
      </c>
      <c r="S43" s="117">
        <f t="shared" si="15"/>
        <v>1.5987381946249304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5.9613031392308029</v>
      </c>
      <c r="D44" s="122">
        <f t="shared" si="17"/>
        <v>5.5665904451030439</v>
      </c>
      <c r="E44" s="122">
        <f t="shared" si="17"/>
        <v>3.1549108059606255</v>
      </c>
      <c r="F44" s="122">
        <f t="shared" si="17"/>
        <v>2.4488292745448983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0.21381873322451037</v>
      </c>
      <c r="L44" s="122">
        <f t="shared" si="17"/>
        <v>2.284701737238346</v>
      </c>
      <c r="M44" s="122">
        <f t="shared" si="17"/>
        <v>3.1508356679178857</v>
      </c>
      <c r="N44" s="122">
        <f t="shared" si="17"/>
        <v>2.3535429944279169</v>
      </c>
      <c r="O44" s="122">
        <f t="shared" si="17"/>
        <v>2.5468082530024185</v>
      </c>
      <c r="P44" s="122">
        <f t="shared" si="17"/>
        <v>0.23367604112267285</v>
      </c>
      <c r="Q44" s="122">
        <f t="shared" si="17"/>
        <v>2.6891696352565946</v>
      </c>
      <c r="R44" s="122">
        <f t="shared" ref="R44:V44" si="18">SUM(R45:R46)</f>
        <v>2.2203045858899833</v>
      </c>
      <c r="S44" s="122">
        <f t="shared" si="18"/>
        <v>1.2701645980511302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5.8931124193242281</v>
      </c>
      <c r="D45" s="98">
        <v>5.5020808463720314</v>
      </c>
      <c r="E45" s="98">
        <v>3.1200476753945905</v>
      </c>
      <c r="F45" s="98">
        <v>2.4202688914963706</v>
      </c>
      <c r="G45" s="98">
        <v>0</v>
      </c>
      <c r="H45" s="98">
        <v>0</v>
      </c>
      <c r="I45" s="98">
        <v>0</v>
      </c>
      <c r="J45" s="98">
        <v>0</v>
      </c>
      <c r="K45" s="98">
        <v>0.21145787688284057</v>
      </c>
      <c r="L45" s="98">
        <v>2.2600601203018953</v>
      </c>
      <c r="M45" s="98">
        <v>3.1164540067873809</v>
      </c>
      <c r="N45" s="98">
        <v>2.3273789901041471</v>
      </c>
      <c r="O45" s="98">
        <v>2.5176140216705805</v>
      </c>
      <c r="P45" s="98">
        <v>0.23088360276145939</v>
      </c>
      <c r="Q45" s="98">
        <v>2.6558572473249238</v>
      </c>
      <c r="R45" s="98">
        <v>2.1921014937177152</v>
      </c>
      <c r="S45" s="98">
        <v>1.2540395755539318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6.8190719906575076E-2</v>
      </c>
      <c r="D46" s="98">
        <v>6.4509598731012877E-2</v>
      </c>
      <c r="E46" s="98">
        <v>3.4863130566035107E-2</v>
      </c>
      <c r="F46" s="98">
        <v>2.8560383048527673E-2</v>
      </c>
      <c r="G46" s="98">
        <v>0</v>
      </c>
      <c r="H46" s="98">
        <v>0</v>
      </c>
      <c r="I46" s="98">
        <v>0</v>
      </c>
      <c r="J46" s="98">
        <v>0</v>
      </c>
      <c r="K46" s="98">
        <v>2.3608563416698059E-3</v>
      </c>
      <c r="L46" s="98">
        <v>2.4641616936450894E-2</v>
      </c>
      <c r="M46" s="98">
        <v>3.4381661130504948E-2</v>
      </c>
      <c r="N46" s="98">
        <v>2.6164004323769748E-2</v>
      </c>
      <c r="O46" s="98">
        <v>2.9194231331838086E-2</v>
      </c>
      <c r="P46" s="98">
        <v>2.7924383612134484E-3</v>
      </c>
      <c r="Q46" s="98">
        <v>3.3312387931670948E-2</v>
      </c>
      <c r="R46" s="98">
        <v>2.8203092172268154E-2</v>
      </c>
      <c r="S46" s="98">
        <v>1.61250224971984E-2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5.9622101198755828E-2</v>
      </c>
      <c r="D47" s="122">
        <f t="shared" si="20"/>
        <v>4.367672327732771E-2</v>
      </c>
      <c r="E47" s="122">
        <f t="shared" si="20"/>
        <v>0.10463638472192298</v>
      </c>
      <c r="F47" s="122">
        <f t="shared" si="20"/>
        <v>4.0327052408238889E-2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5.6718549403238878E-3</v>
      </c>
      <c r="L47" s="122">
        <f t="shared" si="20"/>
        <v>3.1115404841267767E-2</v>
      </c>
      <c r="M47" s="122">
        <f t="shared" si="20"/>
        <v>6.331994001221139E-2</v>
      </c>
      <c r="N47" s="122">
        <f t="shared" si="20"/>
        <v>5.6774586909666351E-2</v>
      </c>
      <c r="O47" s="122">
        <f t="shared" si="20"/>
        <v>3.3111488662612189E-2</v>
      </c>
      <c r="P47" s="122">
        <f t="shared" si="20"/>
        <v>3.2003105357519628E-3</v>
      </c>
      <c r="Q47" s="122">
        <f t="shared" si="20"/>
        <v>2.5148210195467129E-2</v>
      </c>
      <c r="R47" s="122">
        <f t="shared" si="20"/>
        <v>2.9705556365373254E-2</v>
      </c>
      <c r="S47" s="122">
        <f t="shared" si="20"/>
        <v>8.8705766882574925E-3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5.9622101198755828E-2</v>
      </c>
      <c r="D48" s="98">
        <v>4.367672327732771E-2</v>
      </c>
      <c r="E48" s="98">
        <v>0.10463638472192298</v>
      </c>
      <c r="F48" s="98">
        <v>4.0327052408238889E-2</v>
      </c>
      <c r="G48" s="98">
        <v>0</v>
      </c>
      <c r="H48" s="98">
        <v>0</v>
      </c>
      <c r="I48" s="98">
        <v>0</v>
      </c>
      <c r="J48" s="98">
        <v>0</v>
      </c>
      <c r="K48" s="98">
        <v>5.6718549403238878E-3</v>
      </c>
      <c r="L48" s="98">
        <v>3.1115404841267767E-2</v>
      </c>
      <c r="M48" s="98">
        <v>6.331994001221139E-2</v>
      </c>
      <c r="N48" s="98">
        <v>5.6774586909666351E-2</v>
      </c>
      <c r="O48" s="98">
        <v>3.3111488662612189E-2</v>
      </c>
      <c r="P48" s="98">
        <v>3.2003105357519628E-3</v>
      </c>
      <c r="Q48" s="98">
        <v>2.5148210195467129E-2</v>
      </c>
      <c r="R48" s="98">
        <v>2.9705556365373254E-2</v>
      </c>
      <c r="S48" s="98">
        <v>8.8705766882574925E-3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0.68012749504009695</v>
      </c>
      <c r="D49" s="122">
        <v>0.61951015523984121</v>
      </c>
      <c r="E49" s="122">
        <v>0.29617533597112777</v>
      </c>
      <c r="F49" s="122">
        <v>0.24855906066617967</v>
      </c>
      <c r="G49" s="122">
        <v>0</v>
      </c>
      <c r="H49" s="122">
        <v>0</v>
      </c>
      <c r="I49" s="122">
        <v>0</v>
      </c>
      <c r="J49" s="122">
        <v>0</v>
      </c>
      <c r="K49" s="122">
        <v>2.6396123167251189E-2</v>
      </c>
      <c r="L49" s="122">
        <v>0.26876578269855084</v>
      </c>
      <c r="M49" s="122">
        <v>0.34131981670366218</v>
      </c>
      <c r="N49" s="122">
        <v>0.30349406414544733</v>
      </c>
      <c r="O49" s="122">
        <v>0.34960759819558151</v>
      </c>
      <c r="P49" s="122">
        <v>3.7794638686125474E-2</v>
      </c>
      <c r="Q49" s="122">
        <v>0.34466840408179755</v>
      </c>
      <c r="R49" s="122">
        <v>0.29576418676679411</v>
      </c>
      <c r="S49" s="122">
        <v>0.17924263489125689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2.4770787805239437E-2</v>
      </c>
      <c r="D50" s="98">
        <v>3.7598675368274409E-2</v>
      </c>
      <c r="E50" s="98">
        <v>4.3995803675958976E-2</v>
      </c>
      <c r="F50" s="98">
        <v>4.7701142668957188E-3</v>
      </c>
      <c r="G50" s="98">
        <v>0</v>
      </c>
      <c r="H50" s="98">
        <v>0</v>
      </c>
      <c r="I50" s="98">
        <v>0</v>
      </c>
      <c r="J50" s="98">
        <v>0</v>
      </c>
      <c r="K50" s="98">
        <v>1.0553395863504737E-2</v>
      </c>
      <c r="L50" s="98">
        <v>9.4314919134904279E-2</v>
      </c>
      <c r="M50" s="98">
        <v>0.13323338189249034</v>
      </c>
      <c r="N50" s="98">
        <v>0.18462048888733873</v>
      </c>
      <c r="O50" s="98">
        <v>0.24329976226022676</v>
      </c>
      <c r="P50" s="98">
        <v>2.1224202108016538E-2</v>
      </c>
      <c r="Q50" s="98">
        <v>5.3871456422390676E-2</v>
      </c>
      <c r="R50" s="98">
        <v>3.9960588982423946E-2</v>
      </c>
      <c r="S50" s="98">
        <v>3.9166260747181728E-2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2.0577944023590541E-4</v>
      </c>
      <c r="O51" s="98">
        <v>3.1292163822554454E-4</v>
      </c>
      <c r="P51" s="98">
        <v>0</v>
      </c>
      <c r="Q51" s="98">
        <v>0</v>
      </c>
      <c r="R51" s="98">
        <v>0</v>
      </c>
      <c r="S51" s="98">
        <v>2.1259354293762185E-4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8.5987695490043136E-5</v>
      </c>
      <c r="O52" s="101">
        <v>1.2279550657224916E-4</v>
      </c>
      <c r="P52" s="101">
        <v>0</v>
      </c>
      <c r="Q52" s="101">
        <v>0</v>
      </c>
      <c r="R52" s="101">
        <v>0</v>
      </c>
      <c r="S52" s="101">
        <v>7.8279878801715101E-5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1.1979174474586226E-4</v>
      </c>
      <c r="O53" s="104">
        <v>1.901261316532954E-4</v>
      </c>
      <c r="P53" s="104">
        <v>0</v>
      </c>
      <c r="Q53" s="104">
        <v>0</v>
      </c>
      <c r="R53" s="104">
        <v>0</v>
      </c>
      <c r="S53" s="104">
        <v>1.3431366413590675E-4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0.64112007589803643</v>
      </c>
      <c r="D54" s="101">
        <v>0.57017028309373696</v>
      </c>
      <c r="E54" s="101">
        <v>0.24217795687518465</v>
      </c>
      <c r="F54" s="101">
        <v>0.23905315836703286</v>
      </c>
      <c r="G54" s="101">
        <v>0</v>
      </c>
      <c r="H54" s="101">
        <v>0</v>
      </c>
      <c r="I54" s="101">
        <v>0</v>
      </c>
      <c r="J54" s="101">
        <v>0</v>
      </c>
      <c r="K54" s="101">
        <v>1.4724244823156254E-2</v>
      </c>
      <c r="L54" s="101">
        <v>0.16392275363670541</v>
      </c>
      <c r="M54" s="101">
        <v>0.18838681332752147</v>
      </c>
      <c r="N54" s="101">
        <v>0.10880634506568412</v>
      </c>
      <c r="O54" s="101">
        <v>9.472911455406767E-2</v>
      </c>
      <c r="P54" s="101">
        <v>1.4117609093618855E-2</v>
      </c>
      <c r="Q54" s="101">
        <v>0.2451117578100741</v>
      </c>
      <c r="R54" s="101">
        <v>0.22104206545583652</v>
      </c>
      <c r="S54" s="101">
        <v>0.12074712889871167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1.4236631336821105E-2</v>
      </c>
      <c r="D55" s="104">
        <v>1.1741196777829838E-2</v>
      </c>
      <c r="E55" s="104">
        <v>1.0001575419984138E-2</v>
      </c>
      <c r="F55" s="104">
        <v>4.7357880322510884E-3</v>
      </c>
      <c r="G55" s="104">
        <v>0</v>
      </c>
      <c r="H55" s="104">
        <v>0</v>
      </c>
      <c r="I55" s="104">
        <v>0</v>
      </c>
      <c r="J55" s="104">
        <v>0</v>
      </c>
      <c r="K55" s="104">
        <v>1.1184824805902012E-3</v>
      </c>
      <c r="L55" s="104">
        <v>1.0528109926941124E-2</v>
      </c>
      <c r="M55" s="104">
        <v>1.9699621483650329E-2</v>
      </c>
      <c r="N55" s="104">
        <v>9.8614507521885865E-3</v>
      </c>
      <c r="O55" s="104">
        <v>1.1265799743061525E-2</v>
      </c>
      <c r="P55" s="104">
        <v>2.4528274844900864E-3</v>
      </c>
      <c r="Q55" s="104">
        <v>4.5685189849332779E-2</v>
      </c>
      <c r="R55" s="104">
        <v>3.4761532328533615E-2</v>
      </c>
      <c r="S55" s="104">
        <v>1.9116651702425859E-2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5.6144841099100761E-3</v>
      </c>
      <c r="D56" s="98">
        <v>4.8503588637389744E-3</v>
      </c>
      <c r="E56" s="98">
        <v>3.5983766066690478E-3</v>
      </c>
      <c r="F56" s="98">
        <v>1.8857411059142542E-3</v>
      </c>
      <c r="G56" s="98">
        <v>0</v>
      </c>
      <c r="H56" s="98">
        <v>0</v>
      </c>
      <c r="I56" s="98">
        <v>0</v>
      </c>
      <c r="J56" s="98">
        <v>0</v>
      </c>
      <c r="K56" s="98">
        <v>4.1747147239789271E-4</v>
      </c>
      <c r="L56" s="98">
        <v>3.9493023263638708E-3</v>
      </c>
      <c r="M56" s="98">
        <v>7.6508248977275274E-3</v>
      </c>
      <c r="N56" s="98">
        <v>3.7778575241160734E-3</v>
      </c>
      <c r="O56" s="98">
        <v>4.1258574206480807E-3</v>
      </c>
      <c r="P56" s="98">
        <v>9.1656461170227372E-4</v>
      </c>
      <c r="Q56" s="98">
        <v>1.8054448560565196E-2</v>
      </c>
      <c r="R56" s="98">
        <v>1.316981438087865E-2</v>
      </c>
      <c r="S56" s="98">
        <v>6.9800029560479152E-3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8.62214722691103E-3</v>
      </c>
      <c r="D57" s="98">
        <v>6.8908379140908641E-3</v>
      </c>
      <c r="E57" s="98">
        <v>6.4031988133150903E-3</v>
      </c>
      <c r="F57" s="98">
        <v>2.8500469263368342E-3</v>
      </c>
      <c r="G57" s="98">
        <v>0</v>
      </c>
      <c r="H57" s="98">
        <v>0</v>
      </c>
      <c r="I57" s="98">
        <v>0</v>
      </c>
      <c r="J57" s="98">
        <v>0</v>
      </c>
      <c r="K57" s="98">
        <v>7.0101100819230846E-4</v>
      </c>
      <c r="L57" s="98">
        <v>6.5788076005772527E-3</v>
      </c>
      <c r="M57" s="98">
        <v>1.20487965859228E-2</v>
      </c>
      <c r="N57" s="98">
        <v>6.0835932280725123E-3</v>
      </c>
      <c r="O57" s="98">
        <v>7.1399423224134438E-3</v>
      </c>
      <c r="P57" s="98">
        <v>1.5362628727878128E-3</v>
      </c>
      <c r="Q57" s="98">
        <v>2.7630741288767583E-2</v>
      </c>
      <c r="R57" s="98">
        <v>2.1591717947654965E-2</v>
      </c>
      <c r="S57" s="98">
        <v>1.2136648746377942E-2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0.63452175425115764</v>
      </c>
      <c r="D58" s="122">
        <v>0.53892535469705116</v>
      </c>
      <c r="E58" s="122">
        <v>0.27599578999873781</v>
      </c>
      <c r="F58" s="122">
        <v>0.21556570430233418</v>
      </c>
      <c r="G58" s="122">
        <v>0</v>
      </c>
      <c r="H58" s="122">
        <v>0</v>
      </c>
      <c r="I58" s="122">
        <v>0</v>
      </c>
      <c r="J58" s="122">
        <v>0</v>
      </c>
      <c r="K58" s="122">
        <v>2.2710302386947039E-2</v>
      </c>
      <c r="L58" s="122">
        <v>0.2163946495001883</v>
      </c>
      <c r="M58" s="122">
        <v>0.277322325091231</v>
      </c>
      <c r="N58" s="122">
        <v>0.21943165256410355</v>
      </c>
      <c r="O58" s="122">
        <v>0.24821840946196302</v>
      </c>
      <c r="P58" s="122">
        <v>2.8025810825595257E-2</v>
      </c>
      <c r="Q58" s="122">
        <v>0.28302033394418169</v>
      </c>
      <c r="R58" s="122">
        <v>0.25447855258018182</v>
      </c>
      <c r="S58" s="122">
        <v>0.14046038499428576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0.36520414310999272</v>
      </c>
      <c r="D59" s="98">
        <v>0.23848845316784512</v>
      </c>
      <c r="E59" s="98">
        <v>0.16035498074695115</v>
      </c>
      <c r="F59" s="98">
        <v>9.1520144209285892E-2</v>
      </c>
      <c r="G59" s="98">
        <v>0</v>
      </c>
      <c r="H59" s="98">
        <v>0</v>
      </c>
      <c r="I59" s="98">
        <v>0</v>
      </c>
      <c r="J59" s="98">
        <v>0</v>
      </c>
      <c r="K59" s="98">
        <v>1.4262215164840013E-2</v>
      </c>
      <c r="L59" s="98">
        <v>0.12044140842595978</v>
      </c>
      <c r="M59" s="98">
        <v>0.12735251201442804</v>
      </c>
      <c r="N59" s="98">
        <v>6.9357025487936097E-2</v>
      </c>
      <c r="O59" s="98">
        <v>9.6314851014113856E-2</v>
      </c>
      <c r="P59" s="98">
        <v>1.1013517570907605E-2</v>
      </c>
      <c r="Q59" s="98">
        <v>0.13701158693507368</v>
      </c>
      <c r="R59" s="98">
        <v>0.13655137369655707</v>
      </c>
      <c r="S59" s="98">
        <v>6.2397160121808071E-2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0.26931761114116498</v>
      </c>
      <c r="D60" s="33">
        <v>0.30043690152920605</v>
      </c>
      <c r="E60" s="33">
        <v>0.11564080925178667</v>
      </c>
      <c r="F60" s="33">
        <v>0.12404556009304828</v>
      </c>
      <c r="G60" s="33">
        <v>0</v>
      </c>
      <c r="H60" s="33">
        <v>0</v>
      </c>
      <c r="I60" s="33">
        <v>0</v>
      </c>
      <c r="J60" s="33">
        <v>0</v>
      </c>
      <c r="K60" s="33">
        <v>8.4480872221070237E-3</v>
      </c>
      <c r="L60" s="33">
        <v>9.5953241074228521E-2</v>
      </c>
      <c r="M60" s="33">
        <v>0.14996981307680299</v>
      </c>
      <c r="N60" s="33">
        <v>0.15007462707616745</v>
      </c>
      <c r="O60" s="33">
        <v>0.15190355844784917</v>
      </c>
      <c r="P60" s="33">
        <v>1.7012293254687651E-2</v>
      </c>
      <c r="Q60" s="33">
        <v>0.14600874700910801</v>
      </c>
      <c r="R60" s="33">
        <v>0.11792717888362472</v>
      </c>
      <c r="S60" s="33">
        <v>7.8063224872477702E-2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10.079427666416482</v>
      </c>
      <c r="D62" s="117">
        <f t="shared" si="21"/>
        <v>10.964248393609278</v>
      </c>
      <c r="E62" s="117">
        <f t="shared" si="21"/>
        <v>13.201497605613488</v>
      </c>
      <c r="F62" s="117">
        <f t="shared" si="21"/>
        <v>13.872483124502265</v>
      </c>
      <c r="G62" s="117">
        <f t="shared" si="21"/>
        <v>15.128868588309306</v>
      </c>
      <c r="H62" s="117">
        <f t="shared" si="21"/>
        <v>14.463104941828869</v>
      </c>
      <c r="I62" s="117">
        <f t="shared" si="21"/>
        <v>12.03099415778086</v>
      </c>
      <c r="J62" s="117">
        <f t="shared" si="21"/>
        <v>14.630268702427346</v>
      </c>
      <c r="K62" s="117">
        <f t="shared" si="21"/>
        <v>11.301868285918925</v>
      </c>
      <c r="L62" s="117">
        <f t="shared" si="21"/>
        <v>9.9016305511861802</v>
      </c>
      <c r="M62" s="117">
        <f t="shared" si="21"/>
        <v>7.2618426881660039</v>
      </c>
      <c r="N62" s="117">
        <f t="shared" si="21"/>
        <v>7.1330175809341441</v>
      </c>
      <c r="O62" s="117">
        <f t="shared" si="21"/>
        <v>6.7774115853042742</v>
      </c>
      <c r="P62" s="117">
        <f t="shared" si="21"/>
        <v>5.7331011554069242</v>
      </c>
      <c r="Q62" s="117">
        <f t="shared" si="21"/>
        <v>7.4344697638896822</v>
      </c>
      <c r="R62" s="117">
        <f t="shared" ref="R62:V62" si="22">R63+R66+R68+R77</f>
        <v>12.386458151574066</v>
      </c>
      <c r="S62" s="117">
        <f t="shared" si="22"/>
        <v>11.93264134804339</v>
      </c>
      <c r="T62" s="117">
        <f t="shared" si="22"/>
        <v>12.101550182061459</v>
      </c>
      <c r="U62" s="117">
        <f t="shared" si="22"/>
        <v>9.8933688361545897</v>
      </c>
      <c r="V62" s="117">
        <f t="shared" si="22"/>
        <v>8.911008571467983</v>
      </c>
      <c r="W62" s="117">
        <f t="shared" ref="W62" si="23">W63+W66+W68+W77</f>
        <v>8.2109162298076157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8.0497868389955354</v>
      </c>
      <c r="D63" s="122">
        <f t="shared" si="24"/>
        <v>8.5708034857790079</v>
      </c>
      <c r="E63" s="122">
        <f t="shared" si="24"/>
        <v>10.580538168341509</v>
      </c>
      <c r="F63" s="122">
        <f t="shared" si="24"/>
        <v>11.040277244276805</v>
      </c>
      <c r="G63" s="122">
        <f t="shared" si="24"/>
        <v>11.928661918977497</v>
      </c>
      <c r="H63" s="122">
        <f t="shared" si="24"/>
        <v>10.973514641255129</v>
      </c>
      <c r="I63" s="122">
        <f t="shared" si="24"/>
        <v>8.9807053534132084</v>
      </c>
      <c r="J63" s="122">
        <f t="shared" si="24"/>
        <v>11.095012462897547</v>
      </c>
      <c r="K63" s="122">
        <f t="shared" si="24"/>
        <v>8.7939861917242848</v>
      </c>
      <c r="L63" s="122">
        <f t="shared" si="24"/>
        <v>7.8898695262658576</v>
      </c>
      <c r="M63" s="122">
        <f t="shared" si="24"/>
        <v>5.7442704469257775</v>
      </c>
      <c r="N63" s="122">
        <f t="shared" si="24"/>
        <v>5.5977043755019222</v>
      </c>
      <c r="O63" s="122">
        <f t="shared" si="24"/>
        <v>5.3729406497865817</v>
      </c>
      <c r="P63" s="122">
        <f t="shared" si="24"/>
        <v>4.3312758104780409</v>
      </c>
      <c r="Q63" s="122">
        <f t="shared" si="24"/>
        <v>5.7360059068659153</v>
      </c>
      <c r="R63" s="122">
        <f t="shared" ref="R63:V63" si="25">SUM(R64:R65)</f>
        <v>9.4565454686949284</v>
      </c>
      <c r="S63" s="122">
        <f t="shared" si="25"/>
        <v>9.0034899789615377</v>
      </c>
      <c r="T63" s="122">
        <f t="shared" si="25"/>
        <v>8.9381105831695677</v>
      </c>
      <c r="U63" s="122">
        <f t="shared" si="25"/>
        <v>7.3474014485263686</v>
      </c>
      <c r="V63" s="122">
        <f t="shared" si="25"/>
        <v>6.4242805139724197</v>
      </c>
      <c r="W63" s="122">
        <f t="shared" ref="W63" si="26">SUM(W64:W65)</f>
        <v>5.5140299377088313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7.9424351179331119</v>
      </c>
      <c r="D64" s="98">
        <v>8.4546566551317479</v>
      </c>
      <c r="E64" s="98">
        <v>10.443453771203734</v>
      </c>
      <c r="F64" s="98">
        <v>10.888967205183771</v>
      </c>
      <c r="G64" s="98">
        <v>11.766490092878735</v>
      </c>
      <c r="H64" s="98">
        <v>10.827886278730933</v>
      </c>
      <c r="I64" s="98">
        <v>8.8641108150957297</v>
      </c>
      <c r="J64" s="98">
        <v>10.950729860419603</v>
      </c>
      <c r="K64" s="98">
        <v>8.6792611231976782</v>
      </c>
      <c r="L64" s="98">
        <v>7.7893963101217638</v>
      </c>
      <c r="M64" s="98">
        <v>5.6706749277237121</v>
      </c>
      <c r="N64" s="98">
        <v>5.5254413832258171</v>
      </c>
      <c r="O64" s="98">
        <v>5.302577390744224</v>
      </c>
      <c r="P64" s="98">
        <v>4.2732149810929005</v>
      </c>
      <c r="Q64" s="98">
        <v>5.6573668597366451</v>
      </c>
      <c r="R64" s="98">
        <v>9.3241842958354351</v>
      </c>
      <c r="S64" s="98">
        <v>8.8778176626199805</v>
      </c>
      <c r="T64" s="98">
        <v>8.8127148867183287</v>
      </c>
      <c r="U64" s="98">
        <v>7.2431324757211391</v>
      </c>
      <c r="V64" s="98">
        <v>6.3326077153014095</v>
      </c>
      <c r="W64" s="98">
        <v>5.4351682465117515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0.10735172106242315</v>
      </c>
      <c r="D65" s="98">
        <v>0.11614683064726036</v>
      </c>
      <c r="E65" s="98">
        <v>0.13708439713777482</v>
      </c>
      <c r="F65" s="98">
        <v>0.15131003909303359</v>
      </c>
      <c r="G65" s="98">
        <v>0.1621718260987608</v>
      </c>
      <c r="H65" s="98">
        <v>0.14562836252419611</v>
      </c>
      <c r="I65" s="98">
        <v>0.11659453831747921</v>
      </c>
      <c r="J65" s="98">
        <v>0.14428260247794381</v>
      </c>
      <c r="K65" s="98">
        <v>0.11472506852660605</v>
      </c>
      <c r="L65" s="98">
        <v>0.10047321614409366</v>
      </c>
      <c r="M65" s="98">
        <v>7.3595519202065252E-2</v>
      </c>
      <c r="N65" s="98">
        <v>7.2262992276104845E-2</v>
      </c>
      <c r="O65" s="98">
        <v>7.0363259042357684E-2</v>
      </c>
      <c r="P65" s="98">
        <v>5.8060829385140504E-2</v>
      </c>
      <c r="Q65" s="98">
        <v>7.8639047129270223E-2</v>
      </c>
      <c r="R65" s="98">
        <v>0.1323611728594927</v>
      </c>
      <c r="S65" s="98">
        <v>0.12567231634155776</v>
      </c>
      <c r="T65" s="98">
        <v>0.1253956964512388</v>
      </c>
      <c r="U65" s="98">
        <v>0.10426897280522984</v>
      </c>
      <c r="V65" s="98">
        <v>9.1672798671010539E-2</v>
      </c>
      <c r="W65" s="98">
        <v>7.8861691197079434E-2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8.7321887591378933E-2</v>
      </c>
      <c r="D66" s="122">
        <f t="shared" si="27"/>
        <v>8.5313184394641833E-2</v>
      </c>
      <c r="E66" s="122">
        <f t="shared" si="27"/>
        <v>0.40727211959291715</v>
      </c>
      <c r="F66" s="122">
        <f t="shared" si="27"/>
        <v>0.22403238067763662</v>
      </c>
      <c r="G66" s="122">
        <f t="shared" si="27"/>
        <v>0.2322263452023024</v>
      </c>
      <c r="H66" s="122">
        <f t="shared" si="27"/>
        <v>0.49098310640076204</v>
      </c>
      <c r="I66" s="122">
        <f t="shared" si="27"/>
        <v>0.59008716818138618</v>
      </c>
      <c r="J66" s="122">
        <f t="shared" si="27"/>
        <v>0.39236909472529274</v>
      </c>
      <c r="K66" s="122">
        <f t="shared" si="27"/>
        <v>0.26869354597892564</v>
      </c>
      <c r="L66" s="122">
        <f t="shared" si="27"/>
        <v>0.1236427929218798</v>
      </c>
      <c r="M66" s="122">
        <f t="shared" si="27"/>
        <v>0.14047553620819336</v>
      </c>
      <c r="N66" s="122">
        <f t="shared" si="27"/>
        <v>0.15368916838603949</v>
      </c>
      <c r="O66" s="122">
        <f t="shared" si="27"/>
        <v>7.7414290532420119E-2</v>
      </c>
      <c r="P66" s="122">
        <f t="shared" si="27"/>
        <v>6.15549090280803E-2</v>
      </c>
      <c r="Q66" s="122">
        <f t="shared" si="27"/>
        <v>6.3783162148987188E-2</v>
      </c>
      <c r="R66" s="122">
        <f t="shared" si="27"/>
        <v>0.14462129770210486</v>
      </c>
      <c r="S66" s="122">
        <f t="shared" si="27"/>
        <v>7.3730707312075719E-2</v>
      </c>
      <c r="T66" s="122">
        <f t="shared" si="27"/>
        <v>0.18684849944435769</v>
      </c>
      <c r="U66" s="122">
        <f t="shared" si="27"/>
        <v>2.6206371141986321E-2</v>
      </c>
      <c r="V66" s="122">
        <f t="shared" si="27"/>
        <v>0.2034089042812362</v>
      </c>
      <c r="W66" s="122">
        <f t="shared" si="27"/>
        <v>0.39661739291504067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8.7321887591378933E-2</v>
      </c>
      <c r="D67" s="98">
        <v>8.5313184394641833E-2</v>
      </c>
      <c r="E67" s="98">
        <v>0.40727211959291715</v>
      </c>
      <c r="F67" s="98">
        <v>0.22403238067763662</v>
      </c>
      <c r="G67" s="98">
        <v>0.2322263452023024</v>
      </c>
      <c r="H67" s="98">
        <v>0.49098310640076204</v>
      </c>
      <c r="I67" s="98">
        <v>0.59008716818138618</v>
      </c>
      <c r="J67" s="98">
        <v>0.39236909472529274</v>
      </c>
      <c r="K67" s="98">
        <v>0.26869354597892564</v>
      </c>
      <c r="L67" s="98">
        <v>0.1236427929218798</v>
      </c>
      <c r="M67" s="98">
        <v>0.14047553620819336</v>
      </c>
      <c r="N67" s="98">
        <v>0.15368916838603949</v>
      </c>
      <c r="O67" s="98">
        <v>7.7414290532420119E-2</v>
      </c>
      <c r="P67" s="98">
        <v>6.15549090280803E-2</v>
      </c>
      <c r="Q67" s="98">
        <v>6.3783162148987188E-2</v>
      </c>
      <c r="R67" s="98">
        <v>0.14462129770210486</v>
      </c>
      <c r="S67" s="98">
        <v>7.3730707312075719E-2</v>
      </c>
      <c r="T67" s="98">
        <v>0.18684849944435769</v>
      </c>
      <c r="U67" s="98">
        <v>2.6206371141986321E-2</v>
      </c>
      <c r="V67" s="98">
        <v>0.2034089042812362</v>
      </c>
      <c r="W67" s="98">
        <v>0.39661739291504067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1.1317959511144791</v>
      </c>
      <c r="D68" s="122">
        <v>1.2750339361144958</v>
      </c>
      <c r="E68" s="122">
        <v>1.3071228421681229</v>
      </c>
      <c r="F68" s="122">
        <v>1.4596100747628293</v>
      </c>
      <c r="G68" s="122">
        <v>1.5453071759959924</v>
      </c>
      <c r="H68" s="122">
        <v>1.6185528416095114</v>
      </c>
      <c r="I68" s="122">
        <v>1.3717440196002872</v>
      </c>
      <c r="J68" s="122">
        <v>1.6944375383803401</v>
      </c>
      <c r="K68" s="122">
        <v>1.2619392203950213</v>
      </c>
      <c r="L68" s="122">
        <v>1.0728866552101837</v>
      </c>
      <c r="M68" s="122">
        <v>0.76949573220358325</v>
      </c>
      <c r="N68" s="122">
        <v>0.77482490167189422</v>
      </c>
      <c r="O68" s="122">
        <v>0.73616638355154318</v>
      </c>
      <c r="P68" s="122">
        <v>0.6893483269475934</v>
      </c>
      <c r="Q68" s="122">
        <v>0.82556572762534619</v>
      </c>
      <c r="R68" s="122">
        <v>1.4222536019827556</v>
      </c>
      <c r="S68" s="122">
        <v>1.4449989317985901</v>
      </c>
      <c r="T68" s="122">
        <v>1.5452760655629572</v>
      </c>
      <c r="U68" s="122">
        <v>1.3699364908510541</v>
      </c>
      <c r="V68" s="122">
        <v>1.2475953606861125</v>
      </c>
      <c r="W68" s="122">
        <v>1.2382982166729823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1.1314174359078717</v>
      </c>
      <c r="D69" s="98">
        <v>1.1669442849718683</v>
      </c>
      <c r="E69" s="98">
        <v>1.2564003503732166</v>
      </c>
      <c r="F69" s="98">
        <v>1.2154515624816653</v>
      </c>
      <c r="G69" s="98">
        <v>1.4570058929185372</v>
      </c>
      <c r="H69" s="98">
        <v>1.5216796371796339</v>
      </c>
      <c r="I69" s="98">
        <v>1.3706944192713135</v>
      </c>
      <c r="J69" s="98">
        <v>1.6031188204926587</v>
      </c>
      <c r="K69" s="98">
        <v>1.260555086937406</v>
      </c>
      <c r="L69" s="98">
        <v>1.0363156739558586</v>
      </c>
      <c r="M69" s="98">
        <v>0.70896301234502612</v>
      </c>
      <c r="N69" s="98">
        <v>0.69584043150089936</v>
      </c>
      <c r="O69" s="98">
        <v>0.68253240425004413</v>
      </c>
      <c r="P69" s="98">
        <v>0.63698454617731015</v>
      </c>
      <c r="Q69" s="98">
        <v>0.75214644859435287</v>
      </c>
      <c r="R69" s="98">
        <v>1.3902185090902874</v>
      </c>
      <c r="S69" s="98">
        <v>1.3551999078336245</v>
      </c>
      <c r="T69" s="98">
        <v>1.4514532297598022</v>
      </c>
      <c r="U69" s="98">
        <v>1.2813733153549942</v>
      </c>
      <c r="V69" s="98">
        <v>1.2454449256446389</v>
      </c>
      <c r="W69" s="98">
        <v>1.1761222766415407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3.7851520660733541E-4</v>
      </c>
      <c r="D70" s="98">
        <v>1.9741441326486745E-4</v>
      </c>
      <c r="E70" s="98">
        <v>9.2557700918117461E-4</v>
      </c>
      <c r="F70" s="98">
        <v>9.9754190720807386E-5</v>
      </c>
      <c r="G70" s="98">
        <v>5.2673869693010999E-4</v>
      </c>
      <c r="H70" s="98">
        <v>5.5171774879155487E-4</v>
      </c>
      <c r="I70" s="98">
        <v>1.0496003289738086E-3</v>
      </c>
      <c r="J70" s="98">
        <v>1.3452588926163036E-3</v>
      </c>
      <c r="K70" s="98">
        <v>1.3841334576152591E-3</v>
      </c>
      <c r="L70" s="98">
        <v>9.7273909440255156E-4</v>
      </c>
      <c r="M70" s="98">
        <v>1.1080236492501349E-3</v>
      </c>
      <c r="N70" s="98">
        <v>9.9324747992332314E-4</v>
      </c>
      <c r="O70" s="98">
        <v>1.4294650857238542E-3</v>
      </c>
      <c r="P70" s="98">
        <v>3.2378578274121095E-3</v>
      </c>
      <c r="Q70" s="98">
        <v>9.8028444224549423E-4</v>
      </c>
      <c r="R70" s="98">
        <v>2.9050997693527009E-3</v>
      </c>
      <c r="S70" s="98">
        <v>2.8075135074968082E-3</v>
      </c>
      <c r="T70" s="98">
        <v>2.5830740592378098E-3</v>
      </c>
      <c r="U70" s="98">
        <v>2.5729107444288977E-3</v>
      </c>
      <c r="V70" s="98">
        <v>2.0312838072485502E-3</v>
      </c>
      <c r="W70" s="98">
        <v>1.0247151246805953E-3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1.6008740862402587E-4</v>
      </c>
      <c r="D71" s="101">
        <v>8.6853971856110944E-5</v>
      </c>
      <c r="E71" s="101">
        <v>3.5519824809425888E-4</v>
      </c>
      <c r="F71" s="101">
        <v>4.1970405886891656E-5</v>
      </c>
      <c r="G71" s="101">
        <v>2.1955080441047619E-4</v>
      </c>
      <c r="H71" s="101">
        <v>2.2948771848276312E-4</v>
      </c>
      <c r="I71" s="101">
        <v>4.2711441664534521E-4</v>
      </c>
      <c r="J71" s="101">
        <v>5.5021706729651155E-4</v>
      </c>
      <c r="K71" s="101">
        <v>5.3311639215823691E-4</v>
      </c>
      <c r="L71" s="101">
        <v>3.7430456357487454E-4</v>
      </c>
      <c r="M71" s="101">
        <v>4.3747456802605299E-4</v>
      </c>
      <c r="N71" s="101">
        <v>3.8305195344561627E-4</v>
      </c>
      <c r="O71" s="101">
        <v>5.2098888237287844E-4</v>
      </c>
      <c r="P71" s="101">
        <v>1.191344385874288E-3</v>
      </c>
      <c r="Q71" s="101">
        <v>3.7730520291068932E-4</v>
      </c>
      <c r="R71" s="101">
        <v>1.0682665814275949E-3</v>
      </c>
      <c r="S71" s="101">
        <v>9.92843590082101E-4</v>
      </c>
      <c r="T71" s="101">
        <v>9.1740253656162672E-4</v>
      </c>
      <c r="U71" s="101">
        <v>9.1433259443152442E-4</v>
      </c>
      <c r="V71" s="101">
        <v>6.3461074742918113E-4</v>
      </c>
      <c r="W71" s="101">
        <v>3.5707600638691222E-4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2.1842779798330955E-4</v>
      </c>
      <c r="D72" s="104">
        <v>1.1056044140875652E-4</v>
      </c>
      <c r="E72" s="104">
        <v>5.7037876108691568E-4</v>
      </c>
      <c r="F72" s="104">
        <v>5.7783784833915731E-5</v>
      </c>
      <c r="G72" s="104">
        <v>3.0718789251963377E-4</v>
      </c>
      <c r="H72" s="104">
        <v>3.2223003030879173E-4</v>
      </c>
      <c r="I72" s="104">
        <v>6.2248591232846331E-4</v>
      </c>
      <c r="J72" s="104">
        <v>7.9504182531979213E-4</v>
      </c>
      <c r="K72" s="104">
        <v>8.5101706545702232E-4</v>
      </c>
      <c r="L72" s="104">
        <v>5.9843453082767707E-4</v>
      </c>
      <c r="M72" s="104">
        <v>6.7054908122408192E-4</v>
      </c>
      <c r="N72" s="104">
        <v>6.1019552647770682E-4</v>
      </c>
      <c r="O72" s="104">
        <v>9.0847620335097567E-4</v>
      </c>
      <c r="P72" s="104">
        <v>2.0465134415378217E-3</v>
      </c>
      <c r="Q72" s="104">
        <v>6.0297923933480503E-4</v>
      </c>
      <c r="R72" s="104">
        <v>1.8368331879251062E-3</v>
      </c>
      <c r="S72" s="104">
        <v>1.8146699174147072E-3</v>
      </c>
      <c r="T72" s="104">
        <v>1.6656715226761832E-3</v>
      </c>
      <c r="U72" s="104">
        <v>1.6585781499973732E-3</v>
      </c>
      <c r="V72" s="104">
        <v>1.3966730598193693E-3</v>
      </c>
      <c r="W72" s="104">
        <v>6.6763911829368315E-4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0.1057215953082513</v>
      </c>
      <c r="E73" s="101">
        <v>4.7779790331274344E-2</v>
      </c>
      <c r="F73" s="101">
        <v>0.23932297005819206</v>
      </c>
      <c r="G73" s="101">
        <v>8.5830153326664202E-2</v>
      </c>
      <c r="H73" s="101">
        <v>9.3857620406152309E-2</v>
      </c>
      <c r="I73" s="101">
        <v>0</v>
      </c>
      <c r="J73" s="101">
        <v>8.3265512658939653E-2</v>
      </c>
      <c r="K73" s="101">
        <v>0</v>
      </c>
      <c r="L73" s="101">
        <v>3.3430690116140437E-2</v>
      </c>
      <c r="M73" s="101">
        <v>5.3824803807863281E-2</v>
      </c>
      <c r="N73" s="101">
        <v>7.1516532803270957E-2</v>
      </c>
      <c r="O73" s="101">
        <v>4.6667087223422894E-2</v>
      </c>
      <c r="P73" s="101">
        <v>4.1861780008035032E-2</v>
      </c>
      <c r="Q73" s="101">
        <v>6.1065484981905546E-2</v>
      </c>
      <c r="R73" s="101">
        <v>2.5182007456994029E-2</v>
      </c>
      <c r="S73" s="101">
        <v>7.5055732998593735E-2</v>
      </c>
      <c r="T73" s="101">
        <v>7.6355292286423099E-2</v>
      </c>
      <c r="U73" s="101">
        <v>6.9984942693779639E-2</v>
      </c>
      <c r="V73" s="101">
        <v>1.1915123422520068E-4</v>
      </c>
      <c r="W73" s="101">
        <v>5.2173027863542699E-2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2.1706414211113984E-3</v>
      </c>
      <c r="E74" s="104">
        <v>2.0171244544505817E-3</v>
      </c>
      <c r="F74" s="104">
        <v>4.7357880322510884E-3</v>
      </c>
      <c r="G74" s="104">
        <v>1.9443910538610612E-3</v>
      </c>
      <c r="H74" s="104">
        <v>2.4638662749337592E-3</v>
      </c>
      <c r="I74" s="104">
        <v>0</v>
      </c>
      <c r="J74" s="104">
        <v>6.7079463361251479E-3</v>
      </c>
      <c r="K74" s="104">
        <v>0</v>
      </c>
      <c r="L74" s="104">
        <v>2.1675520437819955E-3</v>
      </c>
      <c r="M74" s="104">
        <v>5.5998924014437484E-3</v>
      </c>
      <c r="N74" s="104">
        <v>6.474689887800587E-3</v>
      </c>
      <c r="O74" s="104">
        <v>5.5374269923522748E-3</v>
      </c>
      <c r="P74" s="104">
        <v>7.2641429348360249E-3</v>
      </c>
      <c r="Q74" s="104">
        <v>1.1373509606842261E-2</v>
      </c>
      <c r="R74" s="104">
        <v>3.9479856661215462E-3</v>
      </c>
      <c r="S74" s="104">
        <v>1.1935777458875028E-2</v>
      </c>
      <c r="T74" s="104">
        <v>1.4884469457494203E-2</v>
      </c>
      <c r="U74" s="104">
        <v>1.6005322057851372E-2</v>
      </c>
      <c r="V74" s="104">
        <v>0</v>
      </c>
      <c r="W74" s="104">
        <v>8.9781970432186217E-3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8.9670500001896988E-4</v>
      </c>
      <c r="E75" s="98">
        <v>7.2572301310972387E-4</v>
      </c>
      <c r="F75" s="98">
        <v>1.8857411059142542E-3</v>
      </c>
      <c r="G75" s="98">
        <v>7.7050825601035825E-4</v>
      </c>
      <c r="H75" s="98">
        <v>9.793773743410495E-4</v>
      </c>
      <c r="I75" s="98">
        <v>0</v>
      </c>
      <c r="J75" s="98">
        <v>2.6483084481469634E-3</v>
      </c>
      <c r="K75" s="98">
        <v>0</v>
      </c>
      <c r="L75" s="98">
        <v>8.130916554278556E-4</v>
      </c>
      <c r="M75" s="98">
        <v>2.1748537780342208E-3</v>
      </c>
      <c r="N75" s="98">
        <v>2.4804115057327756E-3</v>
      </c>
      <c r="O75" s="98">
        <v>2.0279638169287176E-3</v>
      </c>
      <c r="P75" s="98">
        <v>2.7144413500413489E-3</v>
      </c>
      <c r="Q75" s="98">
        <v>4.4947267336971925E-3</v>
      </c>
      <c r="R75" s="98">
        <v>1.4957406914571317E-3</v>
      </c>
      <c r="S75" s="98">
        <v>4.3580729116441301E-3</v>
      </c>
      <c r="T75" s="98">
        <v>5.4714351237778406E-3</v>
      </c>
      <c r="U75" s="98">
        <v>5.8952248605244903E-3</v>
      </c>
      <c r="V75" s="98">
        <v>0</v>
      </c>
      <c r="W75" s="98">
        <v>3.2294313768627386E-3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1.2739364210924285E-3</v>
      </c>
      <c r="E76" s="98">
        <v>1.2914014413408579E-3</v>
      </c>
      <c r="F76" s="98">
        <v>2.8500469263368342E-3</v>
      </c>
      <c r="G76" s="98">
        <v>1.1738827978507028E-3</v>
      </c>
      <c r="H76" s="98">
        <v>1.4844889005927095E-3</v>
      </c>
      <c r="I76" s="98">
        <v>0</v>
      </c>
      <c r="J76" s="98">
        <v>4.0596378879781845E-3</v>
      </c>
      <c r="K76" s="98">
        <v>0</v>
      </c>
      <c r="L76" s="98">
        <v>1.3544603883541399E-3</v>
      </c>
      <c r="M76" s="98">
        <v>3.4250386234095276E-3</v>
      </c>
      <c r="N76" s="98">
        <v>3.994278382067811E-3</v>
      </c>
      <c r="O76" s="98">
        <v>3.5094631754235576E-3</v>
      </c>
      <c r="P76" s="98">
        <v>4.549701584794676E-3</v>
      </c>
      <c r="Q76" s="98">
        <v>6.8787828731450675E-3</v>
      </c>
      <c r="R76" s="98">
        <v>2.452244974664414E-3</v>
      </c>
      <c r="S76" s="98">
        <v>7.577704547230898E-3</v>
      </c>
      <c r="T76" s="98">
        <v>9.4130343337163625E-3</v>
      </c>
      <c r="U76" s="98">
        <v>1.0110097197326881E-2</v>
      </c>
      <c r="V76" s="98">
        <v>0</v>
      </c>
      <c r="W76" s="98">
        <v>5.7487656663558831E-3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0.81052298871508888</v>
      </c>
      <c r="D77" s="122">
        <v>1.033097787321132</v>
      </c>
      <c r="E77" s="122">
        <v>0.90656447551093933</v>
      </c>
      <c r="F77" s="122">
        <v>1.1485634247849941</v>
      </c>
      <c r="G77" s="122">
        <v>1.4226731481335133</v>
      </c>
      <c r="H77" s="122">
        <v>1.3800543525634654</v>
      </c>
      <c r="I77" s="122">
        <v>1.0884576165859796</v>
      </c>
      <c r="J77" s="122">
        <v>1.4484496064241661</v>
      </c>
      <c r="K77" s="122">
        <v>0.97724932782069396</v>
      </c>
      <c r="L77" s="122">
        <v>0.81523157678825831</v>
      </c>
      <c r="M77" s="122">
        <v>0.60760097282844994</v>
      </c>
      <c r="N77" s="122">
        <v>0.60679913537428876</v>
      </c>
      <c r="O77" s="122">
        <v>0.59089026143372902</v>
      </c>
      <c r="P77" s="122">
        <v>0.65092210895320968</v>
      </c>
      <c r="Q77" s="122">
        <v>0.80911496724943333</v>
      </c>
      <c r="R77" s="122">
        <v>1.3630377831942782</v>
      </c>
      <c r="S77" s="122">
        <v>1.4104217299711863</v>
      </c>
      <c r="T77" s="122">
        <v>1.4313150338845766</v>
      </c>
      <c r="U77" s="122">
        <v>1.1498245256351802</v>
      </c>
      <c r="V77" s="122">
        <v>1.0357237925282143</v>
      </c>
      <c r="W77" s="122">
        <v>1.0619706825107613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0.17526660284809367</v>
      </c>
      <c r="D78" s="98">
        <v>0.15237278592165904</v>
      </c>
      <c r="E78" s="98">
        <v>0.2051759645412444</v>
      </c>
      <c r="F78" s="98">
        <v>0.29531248491484757</v>
      </c>
      <c r="G78" s="98">
        <v>1.3641449910146082</v>
      </c>
      <c r="H78" s="98">
        <v>1.2019247848509118</v>
      </c>
      <c r="I78" s="98">
        <v>0.44263564883679063</v>
      </c>
      <c r="J78" s="98">
        <v>1.3189994266269294</v>
      </c>
      <c r="K78" s="98">
        <v>0.45297675218830796</v>
      </c>
      <c r="L78" s="98">
        <v>0.3284173893864798</v>
      </c>
      <c r="M78" s="98">
        <v>0.2397430805432029</v>
      </c>
      <c r="N78" s="98">
        <v>0.22917969864989546</v>
      </c>
      <c r="O78" s="98">
        <v>0.28288592687368691</v>
      </c>
      <c r="P78" s="98">
        <v>0.64447805847794926</v>
      </c>
      <c r="Q78" s="98">
        <v>0.78203822778060816</v>
      </c>
      <c r="R78" s="98">
        <v>1.2890142293495785</v>
      </c>
      <c r="S78" s="98">
        <v>1.3088645569513888</v>
      </c>
      <c r="T78" s="98">
        <v>1.1646068235727709</v>
      </c>
      <c r="U78" s="98">
        <v>0.7558060113770273</v>
      </c>
      <c r="V78" s="98">
        <v>0.6958411066942769</v>
      </c>
      <c r="W78" s="98">
        <v>0.764791622546098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0.63525638586699518</v>
      </c>
      <c r="D79" s="33">
        <v>0.88072500139947296</v>
      </c>
      <c r="E79" s="33">
        <v>0.7013885109696949</v>
      </c>
      <c r="F79" s="33">
        <v>0.85325093987014655</v>
      </c>
      <c r="G79" s="33">
        <v>5.852815711890514E-2</v>
      </c>
      <c r="H79" s="33">
        <v>0.17812956771255353</v>
      </c>
      <c r="I79" s="33">
        <v>0.64582196774918887</v>
      </c>
      <c r="J79" s="33">
        <v>0.12945017979723678</v>
      </c>
      <c r="K79" s="33">
        <v>0.52427257563238594</v>
      </c>
      <c r="L79" s="33">
        <v>0.48681418740177851</v>
      </c>
      <c r="M79" s="33">
        <v>0.36785789228524707</v>
      </c>
      <c r="N79" s="33">
        <v>0.37761943672439335</v>
      </c>
      <c r="O79" s="33">
        <v>0.30800433456004217</v>
      </c>
      <c r="P79" s="33">
        <v>6.444050475260474E-3</v>
      </c>
      <c r="Q79" s="33">
        <v>2.7076739468825196E-2</v>
      </c>
      <c r="R79" s="33">
        <v>7.4023553844699511E-2</v>
      </c>
      <c r="S79" s="33">
        <v>0.10155717301979757</v>
      </c>
      <c r="T79" s="33">
        <v>0.26670821031180558</v>
      </c>
      <c r="U79" s="33">
        <v>0.39401851425815299</v>
      </c>
      <c r="V79" s="33">
        <v>0.33988268583393749</v>
      </c>
      <c r="W79" s="33">
        <v>0.29717905996466332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26.503698468595609</v>
      </c>
      <c r="D81" s="117">
        <f t="shared" si="28"/>
        <v>25.173659164010775</v>
      </c>
      <c r="E81" s="117">
        <f t="shared" si="28"/>
        <v>28.068088302929151</v>
      </c>
      <c r="F81" s="117">
        <f t="shared" si="28"/>
        <v>26.72815699303862</v>
      </c>
      <c r="G81" s="117">
        <f t="shared" si="28"/>
        <v>30.644580130781723</v>
      </c>
      <c r="H81" s="117">
        <f t="shared" si="28"/>
        <v>29.001647687345038</v>
      </c>
      <c r="I81" s="117">
        <f t="shared" si="28"/>
        <v>28.588242049247199</v>
      </c>
      <c r="J81" s="117">
        <f t="shared" si="28"/>
        <v>26.598569617820679</v>
      </c>
      <c r="K81" s="117">
        <f t="shared" si="28"/>
        <v>30.088971283950503</v>
      </c>
      <c r="L81" s="117">
        <f t="shared" si="28"/>
        <v>31.657133186356297</v>
      </c>
      <c r="M81" s="117">
        <f t="shared" si="28"/>
        <v>32.15252455599137</v>
      </c>
      <c r="N81" s="117">
        <f t="shared" si="28"/>
        <v>31.449811779208034</v>
      </c>
      <c r="O81" s="117">
        <f t="shared" si="28"/>
        <v>29.47362156102141</v>
      </c>
      <c r="P81" s="117">
        <f t="shared" si="28"/>
        <v>30.005955466154496</v>
      </c>
      <c r="Q81" s="117">
        <f t="shared" si="28"/>
        <v>26.971108641068458</v>
      </c>
      <c r="R81" s="117">
        <f t="shared" ref="R81:V81" si="29">R82+R85+R87+R100</f>
        <v>18.823699294177182</v>
      </c>
      <c r="S81" s="117">
        <f t="shared" si="29"/>
        <v>18.255371242676286</v>
      </c>
      <c r="T81" s="117">
        <f t="shared" si="29"/>
        <v>16.474007147313625</v>
      </c>
      <c r="U81" s="117">
        <f t="shared" si="29"/>
        <v>15.820411961667169</v>
      </c>
      <c r="V81" s="117">
        <f t="shared" si="29"/>
        <v>17.116333612597838</v>
      </c>
      <c r="W81" s="117">
        <f t="shared" ref="W81" si="30">W82+W85+W87+W100</f>
        <v>16.006434139905092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21.492876289313447</v>
      </c>
      <c r="D82" s="122">
        <f t="shared" si="31"/>
        <v>20.001065634645439</v>
      </c>
      <c r="E82" s="122">
        <f t="shared" si="31"/>
        <v>22.707405271697091</v>
      </c>
      <c r="F82" s="122">
        <f t="shared" si="31"/>
        <v>21.52912460082343</v>
      </c>
      <c r="G82" s="122">
        <f t="shared" si="31"/>
        <v>24.801280215061329</v>
      </c>
      <c r="H82" s="122">
        <f t="shared" si="31"/>
        <v>22.466106398969121</v>
      </c>
      <c r="I82" s="122">
        <f t="shared" si="31"/>
        <v>21.737846405905405</v>
      </c>
      <c r="J82" s="122">
        <f t="shared" si="31"/>
        <v>20.437037904440505</v>
      </c>
      <c r="K82" s="122">
        <f t="shared" si="31"/>
        <v>23.384325362852255</v>
      </c>
      <c r="L82" s="122">
        <f t="shared" si="31"/>
        <v>25.297912565411917</v>
      </c>
      <c r="M82" s="122">
        <f t="shared" si="31"/>
        <v>25.601090531544667</v>
      </c>
      <c r="N82" s="122">
        <f t="shared" si="31"/>
        <v>24.986852332694514</v>
      </c>
      <c r="O82" s="122">
        <f t="shared" si="31"/>
        <v>23.716463810113758</v>
      </c>
      <c r="P82" s="122">
        <f t="shared" si="31"/>
        <v>23.497958425499426</v>
      </c>
      <c r="Q82" s="122">
        <f t="shared" si="31"/>
        <v>21.57078730978435</v>
      </c>
      <c r="R82" s="122">
        <f t="shared" ref="R82:V82" si="32">SUM(R83:R84)</f>
        <v>14.737775788632527</v>
      </c>
      <c r="S82" s="122">
        <f t="shared" si="32"/>
        <v>14.207554515292621</v>
      </c>
      <c r="T82" s="122">
        <f t="shared" si="32"/>
        <v>12.529259887908299</v>
      </c>
      <c r="U82" s="122">
        <f t="shared" si="32"/>
        <v>11.934008169215875</v>
      </c>
      <c r="V82" s="122">
        <f t="shared" si="32"/>
        <v>12.482319173801054</v>
      </c>
      <c r="W82" s="122">
        <f t="shared" ref="W82" si="33">SUM(W83:W84)</f>
        <v>10.956682405681587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21.38327108392539</v>
      </c>
      <c r="D83" s="98">
        <v>19.896967310688755</v>
      </c>
      <c r="E83" s="98">
        <v>22.593972492264683</v>
      </c>
      <c r="F83" s="98">
        <v>21.414800338376608</v>
      </c>
      <c r="G83" s="98">
        <v>24.67006537134705</v>
      </c>
      <c r="H83" s="98">
        <v>22.349587760635618</v>
      </c>
      <c r="I83" s="98">
        <v>21.627089011708044</v>
      </c>
      <c r="J83" s="98">
        <v>20.332308045615058</v>
      </c>
      <c r="K83" s="98">
        <v>23.263673591301817</v>
      </c>
      <c r="L83" s="98">
        <v>25.170142678696912</v>
      </c>
      <c r="M83" s="98">
        <v>25.47128730597435</v>
      </c>
      <c r="N83" s="98">
        <v>24.860337232615564</v>
      </c>
      <c r="O83" s="98">
        <v>23.596610168994097</v>
      </c>
      <c r="P83" s="98">
        <v>23.378789244074962</v>
      </c>
      <c r="Q83" s="98">
        <v>21.460353509220589</v>
      </c>
      <c r="R83" s="98">
        <v>14.660537239970663</v>
      </c>
      <c r="S83" s="98">
        <v>14.13275670281813</v>
      </c>
      <c r="T83" s="98">
        <v>12.462344559207367</v>
      </c>
      <c r="U83" s="98">
        <v>11.868950945059726</v>
      </c>
      <c r="V83" s="98">
        <v>12.413408701052731</v>
      </c>
      <c r="W83" s="98">
        <v>10.89568399392488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0.1096052053880586</v>
      </c>
      <c r="D84" s="98">
        <v>0.10409832395668492</v>
      </c>
      <c r="E84" s="98">
        <v>0.1134327794324093</v>
      </c>
      <c r="F84" s="98">
        <v>0.11432426244682305</v>
      </c>
      <c r="G84" s="98">
        <v>0.13121484371427788</v>
      </c>
      <c r="H84" s="98">
        <v>0.11651863833350427</v>
      </c>
      <c r="I84" s="98">
        <v>0.11075739419735955</v>
      </c>
      <c r="J84" s="98">
        <v>0.10472985882544704</v>
      </c>
      <c r="K84" s="98">
        <v>0.12065177155043978</v>
      </c>
      <c r="L84" s="98">
        <v>0.12776988671500455</v>
      </c>
      <c r="M84" s="98">
        <v>0.12980322557031668</v>
      </c>
      <c r="N84" s="98">
        <v>0.12651510007895114</v>
      </c>
      <c r="O84" s="98">
        <v>0.11985364111965971</v>
      </c>
      <c r="P84" s="98">
        <v>0.11916918142446539</v>
      </c>
      <c r="Q84" s="98">
        <v>0.11043380056376212</v>
      </c>
      <c r="R84" s="98">
        <v>7.7238548661864012E-2</v>
      </c>
      <c r="S84" s="98">
        <v>7.4797812474490993E-2</v>
      </c>
      <c r="T84" s="98">
        <v>6.6915328700932197E-2</v>
      </c>
      <c r="U84" s="98">
        <v>6.505722415614866E-2</v>
      </c>
      <c r="V84" s="98">
        <v>6.8910472748323293E-2</v>
      </c>
      <c r="W84" s="98">
        <v>6.0998411756705978E-2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0.21636235590823288</v>
      </c>
      <c r="D85" s="122">
        <f t="shared" si="34"/>
        <v>0.18883759769903452</v>
      </c>
      <c r="E85" s="122">
        <f t="shared" si="34"/>
        <v>0.8315337584047201</v>
      </c>
      <c r="F85" s="122">
        <f t="shared" si="34"/>
        <v>0.41434669477418129</v>
      </c>
      <c r="G85" s="122">
        <f t="shared" si="34"/>
        <v>0.46839723919587301</v>
      </c>
      <c r="H85" s="122">
        <f t="shared" si="34"/>
        <v>0.97639994615350933</v>
      </c>
      <c r="I85" s="122">
        <f t="shared" si="34"/>
        <v>1.3488572481845653</v>
      </c>
      <c r="J85" s="122">
        <f t="shared" si="34"/>
        <v>0.72053406955623067</v>
      </c>
      <c r="K85" s="122">
        <f t="shared" si="34"/>
        <v>0.71245270414575879</v>
      </c>
      <c r="L85" s="122">
        <f t="shared" si="34"/>
        <v>0.39672141172616399</v>
      </c>
      <c r="M85" s="122">
        <f t="shared" si="34"/>
        <v>0.61225894751965015</v>
      </c>
      <c r="N85" s="122">
        <f t="shared" si="34"/>
        <v>0.65393234391706989</v>
      </c>
      <c r="O85" s="122">
        <f t="shared" si="34"/>
        <v>0.32205084783021126</v>
      </c>
      <c r="P85" s="122">
        <f t="shared" si="34"/>
        <v>0.31444753306601203</v>
      </c>
      <c r="Q85" s="122">
        <f t="shared" si="34"/>
        <v>0.20787835040607905</v>
      </c>
      <c r="R85" s="122">
        <f t="shared" si="34"/>
        <v>0.20704365861235494</v>
      </c>
      <c r="S85" s="122">
        <f t="shared" si="34"/>
        <v>0.11045298715056102</v>
      </c>
      <c r="T85" s="122">
        <f t="shared" si="34"/>
        <v>0.24740734878616261</v>
      </c>
      <c r="U85" s="122">
        <f t="shared" si="34"/>
        <v>4.023231626023252E-2</v>
      </c>
      <c r="V85" s="122">
        <f t="shared" si="34"/>
        <v>0.39034813935105339</v>
      </c>
      <c r="W85" s="122">
        <f t="shared" si="34"/>
        <v>0.76659689939661579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0.21636235590823288</v>
      </c>
      <c r="D86" s="98">
        <v>0.18883759769903452</v>
      </c>
      <c r="E86" s="98">
        <v>0.8315337584047201</v>
      </c>
      <c r="F86" s="98">
        <v>0.41434669477418129</v>
      </c>
      <c r="G86" s="98">
        <v>0.46839723919587301</v>
      </c>
      <c r="H86" s="98">
        <v>0.97639994615350933</v>
      </c>
      <c r="I86" s="98">
        <v>1.3488572481845653</v>
      </c>
      <c r="J86" s="98">
        <v>0.72053406955623067</v>
      </c>
      <c r="K86" s="98">
        <v>0.71245270414575879</v>
      </c>
      <c r="L86" s="98">
        <v>0.39672141172616399</v>
      </c>
      <c r="M86" s="98">
        <v>0.61225894751965015</v>
      </c>
      <c r="N86" s="98">
        <v>0.65393234391706989</v>
      </c>
      <c r="O86" s="98">
        <v>0.32205084783021126</v>
      </c>
      <c r="P86" s="98">
        <v>0.31444753306601203</v>
      </c>
      <c r="Q86" s="98">
        <v>0.20787835040607905</v>
      </c>
      <c r="R86" s="98">
        <v>0.20704365861235494</v>
      </c>
      <c r="S86" s="98">
        <v>0.11045298715056102</v>
      </c>
      <c r="T86" s="98">
        <v>0.24740734878616261</v>
      </c>
      <c r="U86" s="98">
        <v>4.023231626023252E-2</v>
      </c>
      <c r="V86" s="98">
        <v>0.39034813935105339</v>
      </c>
      <c r="W86" s="98">
        <v>0.76659689939661579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2.4773914384841453</v>
      </c>
      <c r="D87" s="122">
        <v>2.6501211718516431</v>
      </c>
      <c r="E87" s="122">
        <v>2.3018421369133688</v>
      </c>
      <c r="F87" s="122">
        <v>2.5546458425648746</v>
      </c>
      <c r="G87" s="122">
        <v>2.8803123759811213</v>
      </c>
      <c r="H87" s="122">
        <v>2.9827780021419223</v>
      </c>
      <c r="I87" s="122">
        <v>2.906982974234273</v>
      </c>
      <c r="J87" s="122">
        <v>2.8318334329187955</v>
      </c>
      <c r="K87" s="122">
        <v>3.0587889243585957</v>
      </c>
      <c r="L87" s="122">
        <v>3.1570880295783996</v>
      </c>
      <c r="M87" s="122">
        <v>3.1887781064106195</v>
      </c>
      <c r="N87" s="122">
        <v>3.1964718053961261</v>
      </c>
      <c r="O87" s="122">
        <v>2.9830758780120834</v>
      </c>
      <c r="P87" s="122">
        <v>3.4181405864918926</v>
      </c>
      <c r="Q87" s="122">
        <v>2.8261809783845755</v>
      </c>
      <c r="R87" s="122">
        <v>2.0849324254830286</v>
      </c>
      <c r="S87" s="122">
        <v>2.1682045314756153</v>
      </c>
      <c r="T87" s="122">
        <v>2.065445130931431</v>
      </c>
      <c r="U87" s="122">
        <v>2.1532465289535971</v>
      </c>
      <c r="V87" s="122">
        <v>2.4054858178610794</v>
      </c>
      <c r="W87" s="122">
        <v>2.426703685619978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3.2476044335222672E-2</v>
      </c>
      <c r="D88" s="98">
        <v>5.7313034514215239E-2</v>
      </c>
      <c r="E88" s="98">
        <v>7.7347098074716486E-2</v>
      </c>
      <c r="F88" s="98">
        <v>5.8925322405516518E-2</v>
      </c>
      <c r="G88" s="98">
        <v>6.2735532483346498E-2</v>
      </c>
      <c r="H88" s="98">
        <v>5.9406726685428048E-2</v>
      </c>
      <c r="I88" s="98">
        <v>0.12237584357485878</v>
      </c>
      <c r="J88" s="98">
        <v>0.38586015810829821</v>
      </c>
      <c r="K88" s="98">
        <v>0.36221454826376698</v>
      </c>
      <c r="L88" s="98">
        <v>0.33041698459178814</v>
      </c>
      <c r="M88" s="98">
        <v>0.35145338727230863</v>
      </c>
      <c r="N88" s="98">
        <v>0.2887099360843281</v>
      </c>
      <c r="O88" s="98">
        <v>0.23221997639905684</v>
      </c>
      <c r="P88" s="98">
        <v>5.871614040559698E-2</v>
      </c>
      <c r="Q88" s="98">
        <v>7.3324914845448425E-2</v>
      </c>
      <c r="R88" s="98">
        <v>8.093409200416192E-2</v>
      </c>
      <c r="S88" s="98">
        <v>0.1190459341281913</v>
      </c>
      <c r="T88" s="98">
        <v>0.10530019226233109</v>
      </c>
      <c r="U88" s="98">
        <v>9.8857537164871112E-2</v>
      </c>
      <c r="V88" s="98">
        <v>9.6584125243081728E-2</v>
      </c>
      <c r="W88" s="98">
        <v>0.10046036486885679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9.6534712241283158E-5</v>
      </c>
      <c r="F89" s="98">
        <v>0</v>
      </c>
      <c r="G89" s="98">
        <v>0</v>
      </c>
      <c r="H89" s="98">
        <v>0</v>
      </c>
      <c r="I89" s="98">
        <v>1.0409100119603625E-4</v>
      </c>
      <c r="J89" s="98">
        <v>1.0085616246799008E-4</v>
      </c>
      <c r="K89" s="98">
        <v>4.0791579706277723E-4</v>
      </c>
      <c r="L89" s="98">
        <v>2.0255496689283969E-4</v>
      </c>
      <c r="M89" s="98">
        <v>3.9770559432144139E-4</v>
      </c>
      <c r="N89" s="98">
        <v>2.9263622089882645E-4</v>
      </c>
      <c r="O89" s="98">
        <v>2.7891310778880288E-4</v>
      </c>
      <c r="P89" s="98">
        <v>2.7680390390808656E-4</v>
      </c>
      <c r="Q89" s="98">
        <v>9.1982850177011298E-5</v>
      </c>
      <c r="R89" s="98">
        <v>9.5137159303247481E-5</v>
      </c>
      <c r="S89" s="98">
        <v>0</v>
      </c>
      <c r="T89" s="98">
        <v>9.2634683295871701E-5</v>
      </c>
      <c r="U89" s="98">
        <v>9.097950051112549E-5</v>
      </c>
      <c r="V89" s="98">
        <v>2.8510810269792867E-4</v>
      </c>
      <c r="W89" s="98">
        <v>9.7647783796125736E-5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3.5748178262611002E-5</v>
      </c>
      <c r="F90" s="101">
        <v>0</v>
      </c>
      <c r="G90" s="101">
        <v>0</v>
      </c>
      <c r="H90" s="101">
        <v>0</v>
      </c>
      <c r="I90" s="101">
        <v>3.9859348414616093E-5</v>
      </c>
      <c r="J90" s="101">
        <v>3.858331981604659E-5</v>
      </c>
      <c r="K90" s="101">
        <v>1.4586699691849361E-4</v>
      </c>
      <c r="L90" s="101">
        <v>7.2077108349287707E-5</v>
      </c>
      <c r="M90" s="101">
        <v>1.4565542522431525E-4</v>
      </c>
      <c r="N90" s="101">
        <v>1.0545859284713013E-4</v>
      </c>
      <c r="O90" s="101">
        <v>9.6288714530151217E-5</v>
      </c>
      <c r="P90" s="101">
        <v>9.8376023412061184E-5</v>
      </c>
      <c r="Q90" s="101">
        <v>3.4810171015883645E-5</v>
      </c>
      <c r="R90" s="101">
        <v>3.4447613488366239E-5</v>
      </c>
      <c r="S90" s="101">
        <v>0</v>
      </c>
      <c r="T90" s="101">
        <v>3.2272118443781318E-5</v>
      </c>
      <c r="U90" s="101">
        <v>3.1651537455862149E-5</v>
      </c>
      <c r="V90" s="101">
        <v>8.6691548581467728E-5</v>
      </c>
      <c r="W90" s="101">
        <v>3.3020761123657494E-5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6.0786533978672155E-5</v>
      </c>
      <c r="F91" s="104">
        <v>0</v>
      </c>
      <c r="G91" s="104">
        <v>0</v>
      </c>
      <c r="H91" s="104">
        <v>0</v>
      </c>
      <c r="I91" s="104">
        <v>6.4231652781420148E-5</v>
      </c>
      <c r="J91" s="104">
        <v>6.2272842651943492E-5</v>
      </c>
      <c r="K91" s="104">
        <v>2.6204880014428364E-4</v>
      </c>
      <c r="L91" s="104">
        <v>1.3047785854355197E-4</v>
      </c>
      <c r="M91" s="104">
        <v>2.5205016909712614E-4</v>
      </c>
      <c r="N91" s="104">
        <v>1.871776280516963E-4</v>
      </c>
      <c r="O91" s="104">
        <v>1.8262439325865168E-4</v>
      </c>
      <c r="P91" s="104">
        <v>1.7842788049602539E-4</v>
      </c>
      <c r="Q91" s="104">
        <v>5.7172679161127654E-5</v>
      </c>
      <c r="R91" s="104">
        <v>6.0689545814881235E-5</v>
      </c>
      <c r="S91" s="104">
        <v>0</v>
      </c>
      <c r="T91" s="104">
        <v>6.0362564852090383E-5</v>
      </c>
      <c r="U91" s="104">
        <v>5.9327963055263341E-5</v>
      </c>
      <c r="V91" s="104">
        <v>1.9841655411646095E-4</v>
      </c>
      <c r="W91" s="104">
        <v>6.4627022672468235E-5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0.13611726744957534</v>
      </c>
      <c r="D92" s="101">
        <v>0.13569507596103697</v>
      </c>
      <c r="E92" s="101">
        <v>0.14473365099036795</v>
      </c>
      <c r="F92" s="101">
        <v>0.12046965010310956</v>
      </c>
      <c r="G92" s="101">
        <v>0.11510297717062323</v>
      </c>
      <c r="H92" s="101">
        <v>0.13502989695791667</v>
      </c>
      <c r="I92" s="101">
        <v>0.14381567319466926</v>
      </c>
      <c r="J92" s="101">
        <v>0.13495784937667391</v>
      </c>
      <c r="K92" s="101">
        <v>0.17118399613845631</v>
      </c>
      <c r="L92" s="101">
        <v>0.14793700832598014</v>
      </c>
      <c r="M92" s="101">
        <v>0.12181911728268645</v>
      </c>
      <c r="N92" s="101">
        <v>6.1806924312849787E-2</v>
      </c>
      <c r="O92" s="101">
        <v>7.8144098961067693E-2</v>
      </c>
      <c r="P92" s="101">
        <v>9.3694411639294428E-2</v>
      </c>
      <c r="Q92" s="101">
        <v>0.1074664042897107</v>
      </c>
      <c r="R92" s="101">
        <v>8.822840070194668E-2</v>
      </c>
      <c r="S92" s="101">
        <v>7.3605434473175219E-2</v>
      </c>
      <c r="T92" s="101">
        <v>5.7954164893343853E-2</v>
      </c>
      <c r="U92" s="101">
        <v>5.6052928225090712E-2</v>
      </c>
      <c r="V92" s="101">
        <v>4.6061496162902553E-2</v>
      </c>
      <c r="W92" s="101">
        <v>5.1644476509163491E-2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9.955862177947857E-5</v>
      </c>
      <c r="F93" s="104">
        <v>0</v>
      </c>
      <c r="G93" s="104">
        <v>0</v>
      </c>
      <c r="H93" s="104">
        <v>0</v>
      </c>
      <c r="I93" s="104">
        <v>1.0485290004953171E-4</v>
      </c>
      <c r="J93" s="104">
        <v>1.1687745567163839E-4</v>
      </c>
      <c r="K93" s="104">
        <v>2.4749948258579509E-4</v>
      </c>
      <c r="L93" s="104">
        <v>1.1514146905817545E-4</v>
      </c>
      <c r="M93" s="104">
        <v>1.0317030180004627E-4</v>
      </c>
      <c r="N93" s="104">
        <v>9.9545940531205269E-5</v>
      </c>
      <c r="O93" s="104">
        <v>1.9802409732068649E-4</v>
      </c>
      <c r="P93" s="104">
        <v>9.1516790562241955E-5</v>
      </c>
      <c r="Q93" s="104">
        <v>2.7987653464455636E-4</v>
      </c>
      <c r="R93" s="104">
        <v>1.9665024843005518E-4</v>
      </c>
      <c r="S93" s="104">
        <v>9.7095337400361777E-5</v>
      </c>
      <c r="T93" s="104">
        <v>9.351756876718597E-5</v>
      </c>
      <c r="U93" s="104">
        <v>1.9842226649554389E-4</v>
      </c>
      <c r="V93" s="104">
        <v>9.562693191436658E-5</v>
      </c>
      <c r="W93" s="104">
        <v>1.0029926003796075E-4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3.8474332487297024E-5</v>
      </c>
      <c r="F94" s="98">
        <v>0</v>
      </c>
      <c r="G94" s="98">
        <v>0</v>
      </c>
      <c r="H94" s="98">
        <v>0</v>
      </c>
      <c r="I94" s="98">
        <v>4.3636736849529174E-5</v>
      </c>
      <c r="J94" s="98">
        <v>4.9019478131106565E-5</v>
      </c>
      <c r="K94" s="98">
        <v>9.8343817230973964E-5</v>
      </c>
      <c r="L94" s="98">
        <v>4.5819107500201994E-5</v>
      </c>
      <c r="M94" s="98">
        <v>4.2107666220113943E-5</v>
      </c>
      <c r="N94" s="98">
        <v>3.9637754727276552E-5</v>
      </c>
      <c r="O94" s="98">
        <v>7.4441846702205026E-5</v>
      </c>
      <c r="P94" s="98">
        <v>3.4462498589698373E-5</v>
      </c>
      <c r="Q94" s="98">
        <v>1.1014353516826432E-4</v>
      </c>
      <c r="R94" s="98">
        <v>7.3619652018198711E-5</v>
      </c>
      <c r="S94" s="98">
        <v>3.4826146723057899E-5</v>
      </c>
      <c r="T94" s="98">
        <v>3.3595199783450924E-5</v>
      </c>
      <c r="U94" s="98">
        <v>7.1276708450954368E-5</v>
      </c>
      <c r="V94" s="98">
        <v>3.0110036818697764E-5</v>
      </c>
      <c r="W94" s="98">
        <v>3.5237369133944319E-5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6.1084289292181546E-5</v>
      </c>
      <c r="F95" s="98">
        <v>0</v>
      </c>
      <c r="G95" s="98">
        <v>0</v>
      </c>
      <c r="H95" s="98">
        <v>0</v>
      </c>
      <c r="I95" s="98">
        <v>6.1216163200002535E-5</v>
      </c>
      <c r="J95" s="98">
        <v>6.7857977540531822E-5</v>
      </c>
      <c r="K95" s="98">
        <v>1.4915566535482112E-4</v>
      </c>
      <c r="L95" s="98">
        <v>6.9322361557973459E-5</v>
      </c>
      <c r="M95" s="98">
        <v>6.1062635579932332E-5</v>
      </c>
      <c r="N95" s="98">
        <v>5.9908185803928717E-5</v>
      </c>
      <c r="O95" s="98">
        <v>1.2358225061848146E-4</v>
      </c>
      <c r="P95" s="98">
        <v>5.7054291972543581E-5</v>
      </c>
      <c r="Q95" s="98">
        <v>1.6973299947629206E-4</v>
      </c>
      <c r="R95" s="98">
        <v>1.2303059641185647E-4</v>
      </c>
      <c r="S95" s="98">
        <v>6.2269190677303871E-5</v>
      </c>
      <c r="T95" s="98">
        <v>5.9922368983735046E-5</v>
      </c>
      <c r="U95" s="98">
        <v>1.2714555804458952E-4</v>
      </c>
      <c r="V95" s="98">
        <v>6.5516895095668823E-5</v>
      </c>
      <c r="W95" s="98">
        <v>6.5061890904016432E-5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2.2586565320539398</v>
      </c>
      <c r="D96" s="101">
        <v>2.4073856397291116</v>
      </c>
      <c r="E96" s="101">
        <v>1.997031285586327</v>
      </c>
      <c r="F96" s="101">
        <v>2.3288796122404567</v>
      </c>
      <c r="G96" s="101">
        <v>2.6415837254299239</v>
      </c>
      <c r="H96" s="101">
        <v>2.7160322595603046</v>
      </c>
      <c r="I96" s="101">
        <v>2.4556550151331575</v>
      </c>
      <c r="J96" s="101">
        <v>2.139204096830289</v>
      </c>
      <c r="K96" s="101">
        <v>2.3417105587619638</v>
      </c>
      <c r="L96" s="101">
        <v>2.516572454288958</v>
      </c>
      <c r="M96" s="101">
        <v>2.4579096658860768</v>
      </c>
      <c r="N96" s="101">
        <v>2.608688723557675</v>
      </c>
      <c r="O96" s="101">
        <v>2.387630212615778</v>
      </c>
      <c r="P96" s="101">
        <v>2.7858339405347188</v>
      </c>
      <c r="Q96" s="101">
        <v>2.2290723056715063</v>
      </c>
      <c r="R96" s="101">
        <v>1.6551999684051246</v>
      </c>
      <c r="S96" s="101">
        <v>1.7052028949924016</v>
      </c>
      <c r="T96" s="101">
        <v>1.5918628657688463</v>
      </c>
      <c r="U96" s="101">
        <v>1.6266639110838921</v>
      </c>
      <c r="V96" s="101">
        <v>1.9951874171009851</v>
      </c>
      <c r="W96" s="101">
        <v>1.9422076065990346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5.0141594645407669E-2</v>
      </c>
      <c r="D97" s="104">
        <v>4.9727421647279321E-2</v>
      </c>
      <c r="E97" s="104">
        <v>8.2534008927936331E-2</v>
      </c>
      <c r="F97" s="104">
        <v>4.6371257815791905E-2</v>
      </c>
      <c r="G97" s="104">
        <v>6.0890140897227968E-2</v>
      </c>
      <c r="H97" s="104">
        <v>7.2309118938273367E-2</v>
      </c>
      <c r="I97" s="104">
        <v>0.18492749843034179</v>
      </c>
      <c r="J97" s="104">
        <v>0.17159359498539498</v>
      </c>
      <c r="K97" s="104">
        <v>0.18302440591476019</v>
      </c>
      <c r="L97" s="104">
        <v>0.16184388593572233</v>
      </c>
      <c r="M97" s="104">
        <v>0.25709506007342642</v>
      </c>
      <c r="N97" s="104">
        <v>0.23687403927984302</v>
      </c>
      <c r="O97" s="104">
        <v>0.28460465283107117</v>
      </c>
      <c r="P97" s="104">
        <v>0.47952777321781193</v>
      </c>
      <c r="Q97" s="104">
        <v>0.41594549419308835</v>
      </c>
      <c r="R97" s="104">
        <v>0.26027817696406191</v>
      </c>
      <c r="S97" s="104">
        <v>0.27025317254444675</v>
      </c>
      <c r="T97" s="104">
        <v>0.31014175575484654</v>
      </c>
      <c r="U97" s="104">
        <v>0.37138275071273646</v>
      </c>
      <c r="V97" s="104">
        <v>0.26727204431949769</v>
      </c>
      <c r="W97" s="104">
        <v>0.33219329059908898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1.9774283657544925E-2</v>
      </c>
      <c r="D98" s="98">
        <v>2.054269636407095E-2</v>
      </c>
      <c r="E98" s="98">
        <v>2.9694166619739535E-2</v>
      </c>
      <c r="F98" s="98">
        <v>1.8464548328743738E-2</v>
      </c>
      <c r="G98" s="98">
        <v>2.4129074332955955E-2</v>
      </c>
      <c r="H98" s="98">
        <v>2.8742596855661235E-2</v>
      </c>
      <c r="I98" s="98">
        <v>7.2253532068543805E-2</v>
      </c>
      <c r="J98" s="98">
        <v>6.7745438689694931E-2</v>
      </c>
      <c r="K98" s="98">
        <v>6.831351366510971E-2</v>
      </c>
      <c r="L98" s="98">
        <v>6.0710843605279889E-2</v>
      </c>
      <c r="M98" s="98">
        <v>9.9849090416535377E-2</v>
      </c>
      <c r="N98" s="98">
        <v>9.074490093280832E-2</v>
      </c>
      <c r="O98" s="98">
        <v>0.10423034721145702</v>
      </c>
      <c r="P98" s="98">
        <v>0.17918838158779452</v>
      </c>
      <c r="Q98" s="98">
        <v>0.16437857768949735</v>
      </c>
      <c r="R98" s="98">
        <v>9.8609441195332367E-2</v>
      </c>
      <c r="S98" s="98">
        <v>9.8676691536007319E-2</v>
      </c>
      <c r="T98" s="98">
        <v>0.11400611225231215</v>
      </c>
      <c r="U98" s="98">
        <v>0.13679105093031826</v>
      </c>
      <c r="V98" s="98">
        <v>8.6514599546159907E-2</v>
      </c>
      <c r="W98" s="98">
        <v>0.11948896094392131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3.0367310987862745E-2</v>
      </c>
      <c r="D99" s="98">
        <v>2.9184725283208368E-2</v>
      </c>
      <c r="E99" s="98">
        <v>5.2839842308196792E-2</v>
      </c>
      <c r="F99" s="98">
        <v>2.7906709487048167E-2</v>
      </c>
      <c r="G99" s="98">
        <v>3.6761066564272013E-2</v>
      </c>
      <c r="H99" s="98">
        <v>4.3566522082612129E-2</v>
      </c>
      <c r="I99" s="98">
        <v>0.11267396636179797</v>
      </c>
      <c r="J99" s="98">
        <v>0.10384815629570004</v>
      </c>
      <c r="K99" s="98">
        <v>0.11471089224965048</v>
      </c>
      <c r="L99" s="98">
        <v>0.10113304233044244</v>
      </c>
      <c r="M99" s="98">
        <v>0.15724596965689103</v>
      </c>
      <c r="N99" s="98">
        <v>0.1461291383470347</v>
      </c>
      <c r="O99" s="98">
        <v>0.18037430561961415</v>
      </c>
      <c r="P99" s="98">
        <v>0.30033939163001738</v>
      </c>
      <c r="Q99" s="98">
        <v>0.25156691650359103</v>
      </c>
      <c r="R99" s="98">
        <v>0.16166873576872956</v>
      </c>
      <c r="S99" s="98">
        <v>0.17157648100843945</v>
      </c>
      <c r="T99" s="98">
        <v>0.1961356435025344</v>
      </c>
      <c r="U99" s="98">
        <v>0.2345916997824182</v>
      </c>
      <c r="V99" s="98">
        <v>0.1807574447733378</v>
      </c>
      <c r="W99" s="98">
        <v>0.21270432965516764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2.3170683848897831</v>
      </c>
      <c r="D100" s="122">
        <v>2.3336347598146583</v>
      </c>
      <c r="E100" s="122">
        <v>2.2273071359139713</v>
      </c>
      <c r="F100" s="122">
        <v>2.2300398548761367</v>
      </c>
      <c r="G100" s="122">
        <v>2.4945903005434005</v>
      </c>
      <c r="H100" s="122">
        <v>2.5763633400804835</v>
      </c>
      <c r="I100" s="122">
        <v>2.5945554209229575</v>
      </c>
      <c r="J100" s="122">
        <v>2.6091642109051492</v>
      </c>
      <c r="K100" s="122">
        <v>2.9334042925938952</v>
      </c>
      <c r="L100" s="122">
        <v>2.8054111796398153</v>
      </c>
      <c r="M100" s="122">
        <v>2.7503969705164337</v>
      </c>
      <c r="N100" s="122">
        <v>2.6125552972003252</v>
      </c>
      <c r="O100" s="122">
        <v>2.452031025065355</v>
      </c>
      <c r="P100" s="122">
        <v>2.7754089210971671</v>
      </c>
      <c r="Q100" s="122">
        <v>2.3662620024934546</v>
      </c>
      <c r="R100" s="122">
        <v>1.793947421449273</v>
      </c>
      <c r="S100" s="122">
        <v>1.7691592087574894</v>
      </c>
      <c r="T100" s="122">
        <v>1.6318947796877303</v>
      </c>
      <c r="U100" s="122">
        <v>1.6929249472374646</v>
      </c>
      <c r="V100" s="122">
        <v>1.838180481584653</v>
      </c>
      <c r="W100" s="122">
        <v>1.856451149206912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8.1518980941680294E-2</v>
      </c>
      <c r="D101" s="98">
        <v>9.3151382884805414E-2</v>
      </c>
      <c r="E101" s="98">
        <v>0.14151543737732541</v>
      </c>
      <c r="F101" s="98">
        <v>0.12769349551072945</v>
      </c>
      <c r="G101" s="98">
        <v>0.13214277064224872</v>
      </c>
      <c r="H101" s="98">
        <v>0.14471777042166822</v>
      </c>
      <c r="I101" s="98">
        <v>0.14174526957521236</v>
      </c>
      <c r="J101" s="98">
        <v>0.32198116175539659</v>
      </c>
      <c r="K101" s="98">
        <v>0.46126665293817221</v>
      </c>
      <c r="L101" s="98">
        <v>0.40001901776542043</v>
      </c>
      <c r="M101" s="98">
        <v>0.42566536062580224</v>
      </c>
      <c r="N101" s="98">
        <v>0.36906214107549129</v>
      </c>
      <c r="O101" s="98">
        <v>0.24025381643050725</v>
      </c>
      <c r="P101" s="98">
        <v>0.21734915007332381</v>
      </c>
      <c r="Q101" s="98">
        <v>0.13620362143258274</v>
      </c>
      <c r="R101" s="98">
        <v>0.13500326549891328</v>
      </c>
      <c r="S101" s="98">
        <v>0.10812066679171793</v>
      </c>
      <c r="T101" s="98">
        <v>0.1300134777115064</v>
      </c>
      <c r="U101" s="98">
        <v>0.14710071897829291</v>
      </c>
      <c r="V101" s="98">
        <v>0.24645598880695804</v>
      </c>
      <c r="W101" s="98">
        <v>0.22272988930490509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1.286644432460005</v>
      </c>
      <c r="D102" s="98">
        <v>0.99173174853343071</v>
      </c>
      <c r="E102" s="98">
        <v>1.212099239015364</v>
      </c>
      <c r="F102" s="98">
        <v>0.89255728270087076</v>
      </c>
      <c r="G102" s="98">
        <v>0.91642516320395906</v>
      </c>
      <c r="H102" s="98">
        <v>1.0114714196203145</v>
      </c>
      <c r="I102" s="98">
        <v>1.3649556676476362</v>
      </c>
      <c r="J102" s="98">
        <v>1.5227821258267704</v>
      </c>
      <c r="K102" s="98">
        <v>1.5588601175170136</v>
      </c>
      <c r="L102" s="98">
        <v>1.3384283678937026</v>
      </c>
      <c r="M102" s="98">
        <v>1.067752947538134</v>
      </c>
      <c r="N102" s="98">
        <v>0.70964078517534623</v>
      </c>
      <c r="O102" s="98">
        <v>0.85821916313570035</v>
      </c>
      <c r="P102" s="98">
        <v>1.0013490175469195</v>
      </c>
      <c r="Q102" s="98">
        <v>1.0794683254045911</v>
      </c>
      <c r="R102" s="98">
        <v>0.8904605486798699</v>
      </c>
      <c r="S102" s="98">
        <v>0.73844286188272124</v>
      </c>
      <c r="T102" s="98">
        <v>0.62629147005778119</v>
      </c>
      <c r="U102" s="98">
        <v>0.63255466471596888</v>
      </c>
      <c r="V102" s="98">
        <v>0.5420620147201487</v>
      </c>
      <c r="W102" s="98">
        <v>0.58336974330104086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0.9489049714880976</v>
      </c>
      <c r="D103" s="33">
        <v>1.248751628396422</v>
      </c>
      <c r="E103" s="33">
        <v>0.87369245952128227</v>
      </c>
      <c r="F103" s="33">
        <v>1.2097890766645367</v>
      </c>
      <c r="G103" s="33">
        <v>1.4460223666971925</v>
      </c>
      <c r="H103" s="33">
        <v>1.420174150038501</v>
      </c>
      <c r="I103" s="33">
        <v>1.0878544837001092</v>
      </c>
      <c r="J103" s="33">
        <v>0.76440092332298204</v>
      </c>
      <c r="K103" s="33">
        <v>0.9132775221387095</v>
      </c>
      <c r="L103" s="33">
        <v>1.0669637939806922</v>
      </c>
      <c r="M103" s="33">
        <v>1.2569786623524972</v>
      </c>
      <c r="N103" s="33">
        <v>1.5338523709494876</v>
      </c>
      <c r="O103" s="33">
        <v>1.3535580454991474</v>
      </c>
      <c r="P103" s="33">
        <v>1.5567107534769236</v>
      </c>
      <c r="Q103" s="33">
        <v>1.1505900556562807</v>
      </c>
      <c r="R103" s="33">
        <v>0.76848360727048959</v>
      </c>
      <c r="S103" s="33">
        <v>0.92259568008305026</v>
      </c>
      <c r="T103" s="33">
        <v>0.87558983191844275</v>
      </c>
      <c r="U103" s="33">
        <v>0.91326956354320277</v>
      </c>
      <c r="V103" s="33">
        <v>1.0496624780575463</v>
      </c>
      <c r="W103" s="33">
        <v>1.050351516600966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2.0884108851399334</v>
      </c>
      <c r="D124" s="117">
        <f t="shared" si="42"/>
        <v>1.7752054633649823</v>
      </c>
      <c r="E124" s="117">
        <f t="shared" si="42"/>
        <v>3.6357982513467313</v>
      </c>
      <c r="F124" s="117">
        <f t="shared" si="42"/>
        <v>3.3830922929786742</v>
      </c>
      <c r="G124" s="117">
        <f t="shared" si="42"/>
        <v>3.6582698699875582</v>
      </c>
      <c r="H124" s="117">
        <f t="shared" si="42"/>
        <v>3.497826757314296</v>
      </c>
      <c r="I124" s="117">
        <f t="shared" si="42"/>
        <v>3.6895419180574329</v>
      </c>
      <c r="J124" s="117">
        <f t="shared" si="42"/>
        <v>3.9293848446736015</v>
      </c>
      <c r="K124" s="117">
        <f t="shared" si="42"/>
        <v>4.014433712556098</v>
      </c>
      <c r="L124" s="117">
        <f t="shared" si="42"/>
        <v>3.7727768965947623</v>
      </c>
      <c r="M124" s="117">
        <f t="shared" si="42"/>
        <v>3.7028698734603531</v>
      </c>
      <c r="N124" s="117">
        <f t="shared" si="42"/>
        <v>3.1323482744259792</v>
      </c>
      <c r="O124" s="117">
        <f t="shared" si="42"/>
        <v>2.9979910512578316</v>
      </c>
      <c r="P124" s="117">
        <f t="shared" si="42"/>
        <v>0</v>
      </c>
      <c r="Q124" s="117">
        <f t="shared" si="42"/>
        <v>0.22639441339704428</v>
      </c>
      <c r="R124" s="117">
        <f t="shared" ref="R124:V124" si="43">R125+R128+R130+R139</f>
        <v>1.7633942457059695</v>
      </c>
      <c r="S124" s="117">
        <f t="shared" si="43"/>
        <v>2.0061746559500238</v>
      </c>
      <c r="T124" s="117">
        <f t="shared" si="43"/>
        <v>2.3657174990059842</v>
      </c>
      <c r="U124" s="117">
        <f t="shared" si="43"/>
        <v>2.3871015914440381</v>
      </c>
      <c r="V124" s="117">
        <f t="shared" si="43"/>
        <v>2.3302139157751225</v>
      </c>
      <c r="W124" s="117">
        <f t="shared" ref="W124" si="44">W125+W128+W130+W139</f>
        <v>2.1458766071437587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1.5778956791177352</v>
      </c>
      <c r="D125" s="122">
        <f t="shared" si="45"/>
        <v>1.3362508195198994</v>
      </c>
      <c r="E125" s="122">
        <f t="shared" si="45"/>
        <v>2.7783055675591073</v>
      </c>
      <c r="F125" s="122">
        <f t="shared" si="45"/>
        <v>2.5789844697695168</v>
      </c>
      <c r="G125" s="122">
        <f t="shared" si="45"/>
        <v>2.821864627538619</v>
      </c>
      <c r="H125" s="122">
        <f t="shared" si="45"/>
        <v>2.5573174680966075</v>
      </c>
      <c r="I125" s="122">
        <f t="shared" si="45"/>
        <v>2.6840841699320843</v>
      </c>
      <c r="J125" s="122">
        <f t="shared" si="45"/>
        <v>2.9547610460541303</v>
      </c>
      <c r="K125" s="122">
        <f t="shared" si="45"/>
        <v>3.0441950839799992</v>
      </c>
      <c r="L125" s="122">
        <f t="shared" si="45"/>
        <v>2.951871834751147</v>
      </c>
      <c r="M125" s="122">
        <f t="shared" si="45"/>
        <v>2.9060239799828929</v>
      </c>
      <c r="N125" s="122">
        <f t="shared" si="45"/>
        <v>2.4403360730424728</v>
      </c>
      <c r="O125" s="122">
        <f t="shared" si="45"/>
        <v>2.3691461316183871</v>
      </c>
      <c r="P125" s="122">
        <f t="shared" si="45"/>
        <v>0</v>
      </c>
      <c r="Q125" s="122">
        <f t="shared" si="45"/>
        <v>0.17435512486189042</v>
      </c>
      <c r="R125" s="122">
        <f t="shared" ref="R125:V125" si="46">SUM(R126:R127)</f>
        <v>1.3433295521257971</v>
      </c>
      <c r="S125" s="122">
        <f t="shared" si="46"/>
        <v>1.5271476137843005</v>
      </c>
      <c r="T125" s="122">
        <f t="shared" si="46"/>
        <v>1.7535554066645695</v>
      </c>
      <c r="U125" s="122">
        <f t="shared" si="46"/>
        <v>1.7656516053555948</v>
      </c>
      <c r="V125" s="122">
        <f t="shared" si="46"/>
        <v>1.6795850794835954</v>
      </c>
      <c r="W125" s="122">
        <f t="shared" ref="W125" si="47">SUM(W126:W127)</f>
        <v>1.4438019712378098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1.5723024710497437</v>
      </c>
      <c r="D126" s="98">
        <v>1.3315003910663548</v>
      </c>
      <c r="E126" s="98">
        <v>2.768988708171487</v>
      </c>
      <c r="F126" s="98">
        <v>2.5699457330379638</v>
      </c>
      <c r="G126" s="98">
        <v>2.8121755490093436</v>
      </c>
      <c r="H126" s="98">
        <v>2.5488514113698515</v>
      </c>
      <c r="I126" s="98">
        <v>2.6754959902121711</v>
      </c>
      <c r="J126" s="98">
        <v>2.9454020986078859</v>
      </c>
      <c r="K126" s="98">
        <v>3.0346354207349968</v>
      </c>
      <c r="L126" s="98">
        <v>2.9429322658551524</v>
      </c>
      <c r="M126" s="98">
        <v>2.8972981668321904</v>
      </c>
      <c r="N126" s="98">
        <v>2.433085466121538</v>
      </c>
      <c r="O126" s="98">
        <v>2.3621588199143742</v>
      </c>
      <c r="P126" s="98">
        <v>0</v>
      </c>
      <c r="Q126" s="98">
        <v>0.17383852567213159</v>
      </c>
      <c r="R126" s="98">
        <v>1.3393022548921136</v>
      </c>
      <c r="S126" s="98">
        <v>1.5226099656340393</v>
      </c>
      <c r="T126" s="98">
        <v>1.7483400077804507</v>
      </c>
      <c r="U126" s="98">
        <v>1.7603548238513251</v>
      </c>
      <c r="V126" s="98">
        <v>1.6745300973762411</v>
      </c>
      <c r="W126" s="98">
        <v>1.4394504728902096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5.5932080679914299E-3</v>
      </c>
      <c r="D127" s="98">
        <v>4.7504284535446611E-3</v>
      </c>
      <c r="E127" s="98">
        <v>9.3168593876204586E-3</v>
      </c>
      <c r="F127" s="98">
        <v>9.038736731553006E-3</v>
      </c>
      <c r="G127" s="98">
        <v>9.689078529275405E-3</v>
      </c>
      <c r="H127" s="98">
        <v>8.4660567267560646E-3</v>
      </c>
      <c r="I127" s="98">
        <v>8.5881797199132883E-3</v>
      </c>
      <c r="J127" s="98">
        <v>9.3589474462444748E-3</v>
      </c>
      <c r="K127" s="98">
        <v>9.5596632450024033E-3</v>
      </c>
      <c r="L127" s="98">
        <v>8.9395688959947057E-3</v>
      </c>
      <c r="M127" s="98">
        <v>8.7258131507025535E-3</v>
      </c>
      <c r="N127" s="98">
        <v>7.250606920934783E-3</v>
      </c>
      <c r="O127" s="98">
        <v>6.9873117040127634E-3</v>
      </c>
      <c r="P127" s="98">
        <v>0</v>
      </c>
      <c r="Q127" s="98">
        <v>5.1659918975882852E-4</v>
      </c>
      <c r="R127" s="98">
        <v>4.0272972336833669E-3</v>
      </c>
      <c r="S127" s="98">
        <v>4.5376481502613008E-3</v>
      </c>
      <c r="T127" s="98">
        <v>5.2153988841189096E-3</v>
      </c>
      <c r="U127" s="98">
        <v>5.2967815042697982E-3</v>
      </c>
      <c r="V127" s="98">
        <v>5.0549821073542153E-3</v>
      </c>
      <c r="W127" s="98">
        <v>4.3514983476003206E-3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2.2717202864681756E-2</v>
      </c>
      <c r="D128" s="122">
        <f t="shared" si="48"/>
        <v>1.6775488871222752E-2</v>
      </c>
      <c r="E128" s="122">
        <f t="shared" si="48"/>
        <v>0.13718639817866685</v>
      </c>
      <c r="F128" s="122">
        <f t="shared" si="48"/>
        <v>6.4988360633611061E-2</v>
      </c>
      <c r="G128" s="122">
        <f t="shared" si="48"/>
        <v>6.8133115485542697E-2</v>
      </c>
      <c r="H128" s="122">
        <f t="shared" si="48"/>
        <v>0.14241965009748456</v>
      </c>
      <c r="I128" s="122">
        <f t="shared" si="48"/>
        <v>0.21211623642261399</v>
      </c>
      <c r="J128" s="122">
        <f t="shared" si="48"/>
        <v>0.12593152299753266</v>
      </c>
      <c r="K128" s="122">
        <f t="shared" si="48"/>
        <v>0.11149004412547105</v>
      </c>
      <c r="L128" s="122">
        <f t="shared" si="48"/>
        <v>5.4963724999213114E-2</v>
      </c>
      <c r="M128" s="122">
        <f t="shared" si="48"/>
        <v>8.0770317180931056E-2</v>
      </c>
      <c r="N128" s="122">
        <f t="shared" si="48"/>
        <v>7.6302151834010207E-2</v>
      </c>
      <c r="O128" s="122">
        <f t="shared" si="48"/>
        <v>3.6903586526207441E-2</v>
      </c>
      <c r="P128" s="122">
        <f t="shared" si="48"/>
        <v>0</v>
      </c>
      <c r="Q128" s="122">
        <f t="shared" si="48"/>
        <v>2.0280814673763817E-3</v>
      </c>
      <c r="R128" s="122">
        <f t="shared" si="48"/>
        <v>2.1729817943985364E-2</v>
      </c>
      <c r="S128" s="122">
        <f t="shared" si="48"/>
        <v>1.3353556304903751E-2</v>
      </c>
      <c r="T128" s="122">
        <f t="shared" si="48"/>
        <v>3.9118759823277713E-2</v>
      </c>
      <c r="U128" s="122">
        <f t="shared" si="48"/>
        <v>6.6438687402218836E-3</v>
      </c>
      <c r="V128" s="122">
        <f t="shared" si="48"/>
        <v>5.6625099814517757E-2</v>
      </c>
      <c r="W128" s="122">
        <f t="shared" si="48"/>
        <v>0.10998097422679291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2.2717202864681756E-2</v>
      </c>
      <c r="D129" s="98">
        <v>1.6775488871222752E-2</v>
      </c>
      <c r="E129" s="98">
        <v>0.13718639817866685</v>
      </c>
      <c r="F129" s="98">
        <v>6.4988360633611061E-2</v>
      </c>
      <c r="G129" s="98">
        <v>6.8133115485542697E-2</v>
      </c>
      <c r="H129" s="98">
        <v>0.14241965009748456</v>
      </c>
      <c r="I129" s="98">
        <v>0.21211623642261399</v>
      </c>
      <c r="J129" s="98">
        <v>0.12593152299753266</v>
      </c>
      <c r="K129" s="98">
        <v>0.11149004412547105</v>
      </c>
      <c r="L129" s="98">
        <v>5.4963724999213114E-2</v>
      </c>
      <c r="M129" s="98">
        <v>8.0770317180931056E-2</v>
      </c>
      <c r="N129" s="98">
        <v>7.6302151834010207E-2</v>
      </c>
      <c r="O129" s="98">
        <v>3.6903586526207441E-2</v>
      </c>
      <c r="P129" s="98">
        <v>0</v>
      </c>
      <c r="Q129" s="98">
        <v>2.0280814673763817E-3</v>
      </c>
      <c r="R129" s="98">
        <v>2.1729817943985364E-2</v>
      </c>
      <c r="S129" s="98">
        <v>1.3353556304903751E-2</v>
      </c>
      <c r="T129" s="98">
        <v>3.9118759823277713E-2</v>
      </c>
      <c r="U129" s="98">
        <v>6.6438687402218836E-3</v>
      </c>
      <c r="V129" s="98">
        <v>5.6625099814517757E-2</v>
      </c>
      <c r="W129" s="98">
        <v>0.10998097422679291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0.24596277982863676</v>
      </c>
      <c r="D130" s="122">
        <v>0.21537912088670055</v>
      </c>
      <c r="E130" s="122">
        <v>0.35831281455837988</v>
      </c>
      <c r="F130" s="122">
        <v>0.39209383824343158</v>
      </c>
      <c r="G130" s="122">
        <v>0.40792411405215778</v>
      </c>
      <c r="H130" s="122">
        <v>0.42384617068841252</v>
      </c>
      <c r="I130" s="122">
        <v>0.38945460447412705</v>
      </c>
      <c r="J130" s="122">
        <v>0.39362161344365709</v>
      </c>
      <c r="K130" s="122">
        <v>0.40759425416267409</v>
      </c>
      <c r="L130" s="122">
        <v>0.38365006643747357</v>
      </c>
      <c r="M130" s="122">
        <v>0.36212865323773452</v>
      </c>
      <c r="N130" s="122">
        <v>0.32042721763949877</v>
      </c>
      <c r="O130" s="122">
        <v>0.31479432485914732</v>
      </c>
      <c r="P130" s="122">
        <v>0</v>
      </c>
      <c r="Q130" s="122">
        <v>2.7029259668246191E-2</v>
      </c>
      <c r="R130" s="122">
        <v>0.21222572888365107</v>
      </c>
      <c r="S130" s="122">
        <v>0.25386787788583942</v>
      </c>
      <c r="T130" s="122">
        <v>0.31850885185756406</v>
      </c>
      <c r="U130" s="122">
        <v>0.33949656366182973</v>
      </c>
      <c r="V130" s="122">
        <v>0.3369937043533982</v>
      </c>
      <c r="W130" s="122">
        <v>0.33255687320543242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4.6578958466513831E-2</v>
      </c>
      <c r="D131" s="98">
        <v>5.2330213174623087E-2</v>
      </c>
      <c r="E131" s="98">
        <v>0.1022493559861532</v>
      </c>
      <c r="F131" s="98">
        <v>2.2804204408764382E-2</v>
      </c>
      <c r="G131" s="98">
        <v>3.5523216849188896E-2</v>
      </c>
      <c r="H131" s="98">
        <v>3.1816244662197062E-2</v>
      </c>
      <c r="I131" s="98">
        <v>0.28190752082698511</v>
      </c>
      <c r="J131" s="98">
        <v>0.37016209769505287</v>
      </c>
      <c r="K131" s="98">
        <v>0.36511720164108236</v>
      </c>
      <c r="L131" s="98">
        <v>0.26715231197759659</v>
      </c>
      <c r="M131" s="98">
        <v>0.20102416059611758</v>
      </c>
      <c r="N131" s="98">
        <v>0.24596243178926092</v>
      </c>
      <c r="O131" s="98">
        <v>0.22500870128928502</v>
      </c>
      <c r="P131" s="98">
        <v>0</v>
      </c>
      <c r="Q131" s="98">
        <v>3.5131905342861438E-3</v>
      </c>
      <c r="R131" s="98">
        <v>3.2052647500784889E-2</v>
      </c>
      <c r="S131" s="98">
        <v>5.8241153537519616E-2</v>
      </c>
      <c r="T131" s="98">
        <v>8.5627266929842918E-2</v>
      </c>
      <c r="U131" s="98">
        <v>9.1211840609888822E-2</v>
      </c>
      <c r="V131" s="98">
        <v>0.10373493960528721</v>
      </c>
      <c r="W131" s="98">
        <v>0.1307480064103978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8.5505365977405108E-5</v>
      </c>
      <c r="F132" s="98">
        <v>0</v>
      </c>
      <c r="G132" s="98">
        <v>0</v>
      </c>
      <c r="H132" s="98">
        <v>0</v>
      </c>
      <c r="I132" s="98">
        <v>2.8617642932688396E-4</v>
      </c>
      <c r="J132" s="98">
        <v>2.8793044536564388E-4</v>
      </c>
      <c r="K132" s="98">
        <v>3.9350617797869196E-4</v>
      </c>
      <c r="L132" s="98">
        <v>1.9717875077930266E-4</v>
      </c>
      <c r="M132" s="98">
        <v>1.7412838505114357E-4</v>
      </c>
      <c r="N132" s="98">
        <v>3.6819832544583676E-4</v>
      </c>
      <c r="O132" s="98">
        <v>4.7312406632604525E-4</v>
      </c>
      <c r="P132" s="98">
        <v>0</v>
      </c>
      <c r="Q132" s="98">
        <v>0</v>
      </c>
      <c r="R132" s="98">
        <v>0</v>
      </c>
      <c r="S132" s="98">
        <v>9.0448672262170003E-5</v>
      </c>
      <c r="T132" s="98">
        <v>1.8645896348874758E-4</v>
      </c>
      <c r="U132" s="98">
        <v>8.8702579269081912E-5</v>
      </c>
      <c r="V132" s="98">
        <v>2.7629418318114051E-4</v>
      </c>
      <c r="W132" s="98">
        <v>4.8970620414761626E-4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2.619999817547365E-5</v>
      </c>
      <c r="F133" s="101">
        <v>0</v>
      </c>
      <c r="G133" s="101">
        <v>0</v>
      </c>
      <c r="H133" s="101">
        <v>0</v>
      </c>
      <c r="I133" s="101">
        <v>9.5890640366383718E-5</v>
      </c>
      <c r="J133" s="101">
        <v>9.7560576015143441E-5</v>
      </c>
      <c r="K133" s="101">
        <v>1.2569286707634183E-4</v>
      </c>
      <c r="L133" s="101">
        <v>6.3368858208076971E-5</v>
      </c>
      <c r="M133" s="101">
        <v>5.8171105199872531E-5</v>
      </c>
      <c r="N133" s="101">
        <v>1.2185469604587029E-4</v>
      </c>
      <c r="O133" s="101">
        <v>1.504087204517278E-4</v>
      </c>
      <c r="P133" s="101">
        <v>0</v>
      </c>
      <c r="Q133" s="101">
        <v>0</v>
      </c>
      <c r="R133" s="101">
        <v>0</v>
      </c>
      <c r="S133" s="101">
        <v>2.9598898367917915E-5</v>
      </c>
      <c r="T133" s="101">
        <v>6.1837436715831139E-5</v>
      </c>
      <c r="U133" s="101">
        <v>2.9644124791568209E-5</v>
      </c>
      <c r="V133" s="101">
        <v>8.1038433516423164E-5</v>
      </c>
      <c r="W133" s="101">
        <v>1.6079014022982996E-4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5.9305367801931464E-5</v>
      </c>
      <c r="F134" s="104">
        <v>0</v>
      </c>
      <c r="G134" s="104">
        <v>0</v>
      </c>
      <c r="H134" s="104">
        <v>0</v>
      </c>
      <c r="I134" s="104">
        <v>1.9028578896050023E-4</v>
      </c>
      <c r="J134" s="104">
        <v>1.9036986935050043E-4</v>
      </c>
      <c r="K134" s="104">
        <v>2.6781331090235013E-4</v>
      </c>
      <c r="L134" s="104">
        <v>1.3380989257122568E-4</v>
      </c>
      <c r="M134" s="104">
        <v>1.1595727985127104E-4</v>
      </c>
      <c r="N134" s="104">
        <v>2.4634362939996649E-4</v>
      </c>
      <c r="O134" s="104">
        <v>3.2271534587431742E-4</v>
      </c>
      <c r="P134" s="104">
        <v>0</v>
      </c>
      <c r="Q134" s="104">
        <v>0</v>
      </c>
      <c r="R134" s="104">
        <v>0</v>
      </c>
      <c r="S134" s="104">
        <v>6.0849773894252087E-5</v>
      </c>
      <c r="T134" s="104">
        <v>1.2462152677291644E-4</v>
      </c>
      <c r="U134" s="104">
        <v>5.9058454477513711E-5</v>
      </c>
      <c r="V134" s="104">
        <v>1.9525574966471735E-4</v>
      </c>
      <c r="W134" s="104">
        <v>3.2891606391778633E-4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0.19508597039251657</v>
      </c>
      <c r="D135" s="101">
        <v>0.15979294558041038</v>
      </c>
      <c r="E135" s="101">
        <v>0.24580828408172761</v>
      </c>
      <c r="F135" s="101">
        <v>0.36208728953561864</v>
      </c>
      <c r="G135" s="101">
        <v>0.36400931475998954</v>
      </c>
      <c r="H135" s="101">
        <v>0.38185308706453253</v>
      </c>
      <c r="I135" s="101">
        <v>9.9719171248309452E-2</v>
      </c>
      <c r="J135" s="101">
        <v>2.1440502377786927E-2</v>
      </c>
      <c r="K135" s="101">
        <v>3.903313957836705E-2</v>
      </c>
      <c r="L135" s="101">
        <v>0.10928183575780362</v>
      </c>
      <c r="M135" s="101">
        <v>0.14573065630978987</v>
      </c>
      <c r="N135" s="101">
        <v>6.7920729477966832E-2</v>
      </c>
      <c r="O135" s="101">
        <v>7.9765211585687501E-2</v>
      </c>
      <c r="P135" s="101">
        <v>0</v>
      </c>
      <c r="Q135" s="101">
        <v>1.9788616405667207E-2</v>
      </c>
      <c r="R135" s="101">
        <v>0.15571482871957662</v>
      </c>
      <c r="S135" s="101">
        <v>0.16875355552443561</v>
      </c>
      <c r="T135" s="101">
        <v>0.1947543214647374</v>
      </c>
      <c r="U135" s="101">
        <v>0.20205722170096446</v>
      </c>
      <c r="V135" s="101">
        <v>0.20541672780424597</v>
      </c>
      <c r="W135" s="101">
        <v>0.1718790261003329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4.2978509696063715E-3</v>
      </c>
      <c r="D136" s="104">
        <v>3.2559621316670976E-3</v>
      </c>
      <c r="E136" s="104">
        <v>1.0169669124521684E-2</v>
      </c>
      <c r="F136" s="104">
        <v>7.2023442990485319E-3</v>
      </c>
      <c r="G136" s="104">
        <v>8.3915824429793163E-3</v>
      </c>
      <c r="H136" s="104">
        <v>1.0176838961682918E-2</v>
      </c>
      <c r="I136" s="104">
        <v>7.5417359695055574E-3</v>
      </c>
      <c r="J136" s="104">
        <v>1.7310829254516512E-3</v>
      </c>
      <c r="K136" s="104">
        <v>3.050406765246004E-3</v>
      </c>
      <c r="L136" s="104">
        <v>7.0187399512940812E-3</v>
      </c>
      <c r="M136" s="104">
        <v>1.519970794677589E-2</v>
      </c>
      <c r="N136" s="104">
        <v>6.175858046825175E-3</v>
      </c>
      <c r="O136" s="104">
        <v>9.5472879178487499E-3</v>
      </c>
      <c r="P136" s="104">
        <v>0</v>
      </c>
      <c r="Q136" s="104">
        <v>3.727452728292841E-3</v>
      </c>
      <c r="R136" s="104">
        <v>2.4458252663289576E-2</v>
      </c>
      <c r="S136" s="104">
        <v>2.6782720151622013E-2</v>
      </c>
      <c r="T136" s="104">
        <v>3.7940804499495023E-2</v>
      </c>
      <c r="U136" s="104">
        <v>4.6138798771707359E-2</v>
      </c>
      <c r="V136" s="104">
        <v>2.756574276068386E-2</v>
      </c>
      <c r="W136" s="104">
        <v>2.9440134490554083E-2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1.6949385992181363E-3</v>
      </c>
      <c r="D137" s="98">
        <v>1.3450575000284548E-3</v>
      </c>
      <c r="E137" s="98">
        <v>3.6588535244281906E-3</v>
      </c>
      <c r="F137" s="98">
        <v>2.867897931911262E-3</v>
      </c>
      <c r="G137" s="98">
        <v>3.3253514206762831E-3</v>
      </c>
      <c r="H137" s="98">
        <v>4.045254372278248E-3</v>
      </c>
      <c r="I137" s="98">
        <v>2.9466524251417301E-3</v>
      </c>
      <c r="J137" s="98">
        <v>6.8343443823147456E-4</v>
      </c>
      <c r="K137" s="98">
        <v>1.1385585610851621E-3</v>
      </c>
      <c r="L137" s="98">
        <v>2.6328682175759135E-3</v>
      </c>
      <c r="M137" s="98">
        <v>5.9031745403785993E-3</v>
      </c>
      <c r="N137" s="98">
        <v>2.3659309746989548E-3</v>
      </c>
      <c r="O137" s="98">
        <v>3.4964893395322723E-3</v>
      </c>
      <c r="P137" s="98">
        <v>0</v>
      </c>
      <c r="Q137" s="98">
        <v>1.4730617026402562E-3</v>
      </c>
      <c r="R137" s="98">
        <v>9.266295990978328E-3</v>
      </c>
      <c r="S137" s="98">
        <v>9.7790904358843883E-3</v>
      </c>
      <c r="T137" s="98">
        <v>1.3946795413551356E-2</v>
      </c>
      <c r="U137" s="98">
        <v>1.6994259320153932E-2</v>
      </c>
      <c r="V137" s="98">
        <v>8.9228905410031478E-3</v>
      </c>
      <c r="W137" s="98">
        <v>1.0589530793898747E-2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2.602912370388235E-3</v>
      </c>
      <c r="D138" s="98">
        <v>1.910904631638643E-3</v>
      </c>
      <c r="E138" s="98">
        <v>6.5108156000934928E-3</v>
      </c>
      <c r="F138" s="98">
        <v>4.3344463671372698E-3</v>
      </c>
      <c r="G138" s="98">
        <v>5.0662310223030336E-3</v>
      </c>
      <c r="H138" s="98">
        <v>6.1315845894046707E-3</v>
      </c>
      <c r="I138" s="98">
        <v>4.5950835443638273E-3</v>
      </c>
      <c r="J138" s="98">
        <v>1.0476484872201765E-3</v>
      </c>
      <c r="K138" s="98">
        <v>1.9118482041608419E-3</v>
      </c>
      <c r="L138" s="98">
        <v>4.3858717337181682E-3</v>
      </c>
      <c r="M138" s="98">
        <v>9.29653340639729E-3</v>
      </c>
      <c r="N138" s="98">
        <v>3.8099270721262202E-3</v>
      </c>
      <c r="O138" s="98">
        <v>6.0507985783164785E-3</v>
      </c>
      <c r="P138" s="98">
        <v>0</v>
      </c>
      <c r="Q138" s="98">
        <v>2.2543910256525848E-3</v>
      </c>
      <c r="R138" s="98">
        <v>1.5191956672311248E-2</v>
      </c>
      <c r="S138" s="98">
        <v>1.7003629715737625E-2</v>
      </c>
      <c r="T138" s="98">
        <v>2.3994009085943669E-2</v>
      </c>
      <c r="U138" s="98">
        <v>2.9144539451553424E-2</v>
      </c>
      <c r="V138" s="98">
        <v>1.8642852219680713E-2</v>
      </c>
      <c r="W138" s="98">
        <v>1.8850603696655335E-2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0.24183522332887955</v>
      </c>
      <c r="D139" s="122">
        <v>0.20680003408715947</v>
      </c>
      <c r="E139" s="122">
        <v>0.36199347105057705</v>
      </c>
      <c r="F139" s="122">
        <v>0.34702562433211481</v>
      </c>
      <c r="G139" s="122">
        <v>0.36034801291123852</v>
      </c>
      <c r="H139" s="122">
        <v>0.37424346843179146</v>
      </c>
      <c r="I139" s="122">
        <v>0.40388690722860754</v>
      </c>
      <c r="J139" s="122">
        <v>0.45507066217828113</v>
      </c>
      <c r="K139" s="122">
        <v>0.45115433028795326</v>
      </c>
      <c r="L139" s="122">
        <v>0.38229127040692856</v>
      </c>
      <c r="M139" s="122">
        <v>0.35394692305879483</v>
      </c>
      <c r="N139" s="122">
        <v>0.29528283190999732</v>
      </c>
      <c r="O139" s="122">
        <v>0.27714700825408994</v>
      </c>
      <c r="P139" s="122">
        <v>0</v>
      </c>
      <c r="Q139" s="122">
        <v>2.29819473995313E-2</v>
      </c>
      <c r="R139" s="122">
        <v>0.18610914675253604</v>
      </c>
      <c r="S139" s="122">
        <v>0.21180560797498019</v>
      </c>
      <c r="T139" s="122">
        <v>0.2545344806605731</v>
      </c>
      <c r="U139" s="122">
        <v>0.27530955368639154</v>
      </c>
      <c r="V139" s="122">
        <v>0.25701003212361095</v>
      </c>
      <c r="W139" s="122">
        <v>0.25953678847372336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0.13919837427198886</v>
      </c>
      <c r="D140" s="98">
        <v>9.1520096233547094E-2</v>
      </c>
      <c r="E140" s="98">
        <v>0.21034885165368258</v>
      </c>
      <c r="F140" s="98">
        <v>0.14732182271097125</v>
      </c>
      <c r="G140" s="98">
        <v>0.13975893589112254</v>
      </c>
      <c r="H140" s="98">
        <v>0.15567303348223338</v>
      </c>
      <c r="I140" s="98">
        <v>0.22470717854061301</v>
      </c>
      <c r="J140" s="98">
        <v>0.30293087522101209</v>
      </c>
      <c r="K140" s="98">
        <v>0.28445195800986467</v>
      </c>
      <c r="L140" s="98">
        <v>0.21273695984134533</v>
      </c>
      <c r="M140" s="98">
        <v>0.16255874537570206</v>
      </c>
      <c r="N140" s="98">
        <v>9.3402405404485384E-2</v>
      </c>
      <c r="O140" s="98">
        <v>0.10756155411389857</v>
      </c>
      <c r="P140" s="98">
        <v>0</v>
      </c>
      <c r="Q140" s="98">
        <v>1.1157295353019032E-2</v>
      </c>
      <c r="R140" s="98">
        <v>9.9918503023018121E-2</v>
      </c>
      <c r="S140" s="98">
        <v>9.4169243492655208E-2</v>
      </c>
      <c r="T140" s="98">
        <v>0.10618408556573569</v>
      </c>
      <c r="U140" s="98">
        <v>0.1126420873531645</v>
      </c>
      <c r="V140" s="98">
        <v>8.7566377302591841E-2</v>
      </c>
      <c r="W140" s="98">
        <v>9.2724014248275546E-2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0.10263684905689069</v>
      </c>
      <c r="D141" s="33">
        <v>0.11527993785361236</v>
      </c>
      <c r="E141" s="33">
        <v>0.15164461939689447</v>
      </c>
      <c r="F141" s="33">
        <v>0.1997038016211436</v>
      </c>
      <c r="G141" s="33">
        <v>0.22058907702011599</v>
      </c>
      <c r="H141" s="33">
        <v>0.21857043494955808</v>
      </c>
      <c r="I141" s="33">
        <v>0.17917972868799451</v>
      </c>
      <c r="J141" s="33">
        <v>0.15213978695726904</v>
      </c>
      <c r="K141" s="33">
        <v>0.16670237227808862</v>
      </c>
      <c r="L141" s="33">
        <v>0.16955431056558323</v>
      </c>
      <c r="M141" s="33">
        <v>0.1913881776830928</v>
      </c>
      <c r="N141" s="33">
        <v>0.20188042650551194</v>
      </c>
      <c r="O141" s="33">
        <v>0.16958545414019138</v>
      </c>
      <c r="P141" s="33">
        <v>0</v>
      </c>
      <c r="Q141" s="33">
        <v>1.1824652046512269E-2</v>
      </c>
      <c r="R141" s="33">
        <v>8.6190643729517916E-2</v>
      </c>
      <c r="S141" s="33">
        <v>0.11763636448232498</v>
      </c>
      <c r="T141" s="33">
        <v>0.14835039509483741</v>
      </c>
      <c r="U141" s="33">
        <v>0.16266746633322701</v>
      </c>
      <c r="V141" s="33">
        <v>0.16944365482101909</v>
      </c>
      <c r="W141" s="33">
        <v>0.1668127742254478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0.46492943099072892</v>
      </c>
      <c r="D143" s="117">
        <f t="shared" si="49"/>
        <v>0.49642640933222792</v>
      </c>
      <c r="E143" s="117">
        <f t="shared" si="49"/>
        <v>0.64905377673859044</v>
      </c>
      <c r="F143" s="117">
        <f t="shared" si="49"/>
        <v>0.92698138006174269</v>
      </c>
      <c r="G143" s="117">
        <f t="shared" si="49"/>
        <v>0.96473130491820858</v>
      </c>
      <c r="H143" s="117">
        <f t="shared" si="49"/>
        <v>0.86926258017038571</v>
      </c>
      <c r="I143" s="117">
        <f t="shared" si="49"/>
        <v>1.1511191270188028</v>
      </c>
      <c r="J143" s="117">
        <f t="shared" si="49"/>
        <v>0.93585021220405062</v>
      </c>
      <c r="K143" s="117">
        <f t="shared" si="49"/>
        <v>0.69971409296803844</v>
      </c>
      <c r="L143" s="117">
        <f t="shared" si="49"/>
        <v>0.40913915083242092</v>
      </c>
      <c r="M143" s="117">
        <f t="shared" si="49"/>
        <v>0.17416754091812076</v>
      </c>
      <c r="N143" s="117">
        <f t="shared" si="49"/>
        <v>0.15008300039881312</v>
      </c>
      <c r="O143" s="117">
        <f t="shared" si="49"/>
        <v>0.14310567365997001</v>
      </c>
      <c r="P143" s="117">
        <f t="shared" si="49"/>
        <v>0.38904775039964168</v>
      </c>
      <c r="Q143" s="117">
        <f t="shared" si="49"/>
        <v>0.38182795604032055</v>
      </c>
      <c r="R143" s="117">
        <f t="shared" ref="R143:V143" si="50">R144+R146+R148+R157</f>
        <v>0.50420190241487006</v>
      </c>
      <c r="S143" s="117">
        <f t="shared" si="50"/>
        <v>0.34982347022356453</v>
      </c>
      <c r="T143" s="117">
        <f t="shared" si="50"/>
        <v>0.30095108764850304</v>
      </c>
      <c r="U143" s="117">
        <f t="shared" si="50"/>
        <v>0.22780336256892311</v>
      </c>
      <c r="V143" s="117">
        <f t="shared" si="50"/>
        <v>0.24970023850692291</v>
      </c>
      <c r="W143" s="117">
        <f t="shared" ref="W143" si="51">W144+W146+W148+W157</f>
        <v>0.32612691564685797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0.28587377402623676</v>
      </c>
      <c r="D144" s="122">
        <f t="shared" si="52"/>
        <v>0.27414531578902374</v>
      </c>
      <c r="E144" s="122">
        <f t="shared" si="52"/>
        <v>0.34194284613662485</v>
      </c>
      <c r="F144" s="122">
        <f t="shared" si="52"/>
        <v>0.53583900105778914</v>
      </c>
      <c r="G144" s="122">
        <f t="shared" si="52"/>
        <v>0.53741936180081273</v>
      </c>
      <c r="H144" s="122">
        <f t="shared" si="52"/>
        <v>0.39568325722235703</v>
      </c>
      <c r="I144" s="122">
        <f t="shared" si="52"/>
        <v>0.53805556662622467</v>
      </c>
      <c r="J144" s="122">
        <f t="shared" si="52"/>
        <v>0.41919430623166293</v>
      </c>
      <c r="K144" s="122">
        <f t="shared" si="52"/>
        <v>0.31525500430674402</v>
      </c>
      <c r="L144" s="122">
        <f t="shared" si="52"/>
        <v>0.18577109105543196</v>
      </c>
      <c r="M144" s="122">
        <f t="shared" si="52"/>
        <v>7.2306247868426085E-2</v>
      </c>
      <c r="N144" s="122">
        <f t="shared" si="52"/>
        <v>6.0841600940222902E-2</v>
      </c>
      <c r="O144" s="122">
        <f t="shared" si="52"/>
        <v>5.8736247341942792E-2</v>
      </c>
      <c r="P144" s="122">
        <f t="shared" si="52"/>
        <v>0.14250816127429516</v>
      </c>
      <c r="Q144" s="122">
        <f t="shared" si="52"/>
        <v>0.14108313053024651</v>
      </c>
      <c r="R144" s="122">
        <f t="shared" si="52"/>
        <v>0.18412711862244927</v>
      </c>
      <c r="S144" s="122">
        <f t="shared" si="52"/>
        <v>0.12852652978094747</v>
      </c>
      <c r="T144" s="122">
        <f t="shared" si="52"/>
        <v>9.8456244907704313E-2</v>
      </c>
      <c r="U144" s="122">
        <f t="shared" si="52"/>
        <v>8.1719018765411253E-2</v>
      </c>
      <c r="V144" s="122">
        <f t="shared" si="52"/>
        <v>7.6555275698026629E-2</v>
      </c>
      <c r="W144" s="122">
        <f t="shared" si="52"/>
        <v>9.1601105620254683E-2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0.28587377402623676</v>
      </c>
      <c r="D145" s="98">
        <v>0.27414531578902374</v>
      </c>
      <c r="E145" s="98">
        <v>0.34194284613662485</v>
      </c>
      <c r="F145" s="98">
        <v>0.53583900105778914</v>
      </c>
      <c r="G145" s="98">
        <v>0.53741936180081273</v>
      </c>
      <c r="H145" s="98">
        <v>0.39568325722235703</v>
      </c>
      <c r="I145" s="98">
        <v>0.53805556662622467</v>
      </c>
      <c r="J145" s="98">
        <v>0.41919430623166293</v>
      </c>
      <c r="K145" s="98">
        <v>0.31525500430674402</v>
      </c>
      <c r="L145" s="98">
        <v>0.18577109105543196</v>
      </c>
      <c r="M145" s="98">
        <v>7.2306247868426085E-2</v>
      </c>
      <c r="N145" s="98">
        <v>6.0841600940222902E-2</v>
      </c>
      <c r="O145" s="98">
        <v>5.8736247341942792E-2</v>
      </c>
      <c r="P145" s="98">
        <v>0.14250816127429516</v>
      </c>
      <c r="Q145" s="98">
        <v>0.14108313053024651</v>
      </c>
      <c r="R145" s="98">
        <v>0.18412711862244927</v>
      </c>
      <c r="S145" s="98">
        <v>0.12852652978094747</v>
      </c>
      <c r="T145" s="98">
        <v>9.8456244907704313E-2</v>
      </c>
      <c r="U145" s="98">
        <v>8.1719018765411253E-2</v>
      </c>
      <c r="V145" s="98">
        <v>7.6555275698026629E-2</v>
      </c>
      <c r="W145" s="98">
        <v>9.1601105620254683E-2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1.7903520473280785E-2</v>
      </c>
      <c r="D146" s="122">
        <f t="shared" si="53"/>
        <v>2.0704882660878533E-2</v>
      </c>
      <c r="E146" s="122">
        <f t="shared" si="53"/>
        <v>6.8116857428990818E-2</v>
      </c>
      <c r="F146" s="122">
        <f t="shared" si="53"/>
        <v>4.2346464744311543E-2</v>
      </c>
      <c r="G146" s="122">
        <f t="shared" si="53"/>
        <v>5.8594479317566721E-2</v>
      </c>
      <c r="H146" s="122">
        <f t="shared" si="53"/>
        <v>9.3378921526180908E-2</v>
      </c>
      <c r="I146" s="122">
        <f t="shared" si="53"/>
        <v>0.14524911808367569</v>
      </c>
      <c r="J146" s="122">
        <f t="shared" si="53"/>
        <v>0.11307164735103725</v>
      </c>
      <c r="K146" s="122">
        <f t="shared" si="53"/>
        <v>7.9913896472623133E-2</v>
      </c>
      <c r="L146" s="122">
        <f t="shared" si="53"/>
        <v>5.4349605166819685E-2</v>
      </c>
      <c r="M146" s="122">
        <f t="shared" si="53"/>
        <v>3.0413514494054283E-2</v>
      </c>
      <c r="N146" s="122">
        <f t="shared" si="53"/>
        <v>2.6639455853580175E-2</v>
      </c>
      <c r="O146" s="122">
        <f t="shared" si="53"/>
        <v>2.2012665647211455E-2</v>
      </c>
      <c r="P146" s="122">
        <f t="shared" si="53"/>
        <v>5.2226344274930975E-2</v>
      </c>
      <c r="Q146" s="122">
        <f t="shared" si="53"/>
        <v>6.307333363540546E-2</v>
      </c>
      <c r="R146" s="122">
        <f t="shared" si="53"/>
        <v>7.6664750948442745E-2</v>
      </c>
      <c r="S146" s="122">
        <f t="shared" si="53"/>
        <v>4.4352883441287454E-2</v>
      </c>
      <c r="T146" s="122">
        <f t="shared" si="53"/>
        <v>5.6609359167339376E-2</v>
      </c>
      <c r="U146" s="122">
        <f t="shared" si="53"/>
        <v>1.3287737480443767E-2</v>
      </c>
      <c r="V146" s="122">
        <f t="shared" si="53"/>
        <v>4.6267885155790361E-2</v>
      </c>
      <c r="W146" s="122">
        <f t="shared" si="53"/>
        <v>5.7103972114854039E-2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1.7903520473280785E-2</v>
      </c>
      <c r="D147" s="98">
        <v>2.0704882660878533E-2</v>
      </c>
      <c r="E147" s="98">
        <v>6.8116857428990818E-2</v>
      </c>
      <c r="F147" s="98">
        <v>4.2346464744311543E-2</v>
      </c>
      <c r="G147" s="98">
        <v>5.8594479317566721E-2</v>
      </c>
      <c r="H147" s="98">
        <v>9.3378921526180908E-2</v>
      </c>
      <c r="I147" s="98">
        <v>0.14524911808367569</v>
      </c>
      <c r="J147" s="98">
        <v>0.11307164735103725</v>
      </c>
      <c r="K147" s="98">
        <v>7.9913896472623133E-2</v>
      </c>
      <c r="L147" s="98">
        <v>5.4349605166819685E-2</v>
      </c>
      <c r="M147" s="98">
        <v>3.0413514494054283E-2</v>
      </c>
      <c r="N147" s="98">
        <v>2.6639455853580175E-2</v>
      </c>
      <c r="O147" s="98">
        <v>2.2012665647211455E-2</v>
      </c>
      <c r="P147" s="98">
        <v>5.2226344274930975E-2</v>
      </c>
      <c r="Q147" s="98">
        <v>6.307333363540546E-2</v>
      </c>
      <c r="R147" s="98">
        <v>7.6664750948442745E-2</v>
      </c>
      <c r="S147" s="98">
        <v>4.4352883441287454E-2</v>
      </c>
      <c r="T147" s="98">
        <v>5.6609359167339376E-2</v>
      </c>
      <c r="U147" s="98">
        <v>1.3287737480443767E-2</v>
      </c>
      <c r="V147" s="98">
        <v>4.6267885155790361E-2</v>
      </c>
      <c r="W147" s="98">
        <v>5.7103972114854039E-2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8.3477284358014228E-2</v>
      </c>
      <c r="D148" s="122">
        <v>0.10729070897735633</v>
      </c>
      <c r="E148" s="122">
        <v>0.12204284564949694</v>
      </c>
      <c r="F148" s="122">
        <v>0.18688790535971486</v>
      </c>
      <c r="G148" s="122">
        <v>0.1982862522372415</v>
      </c>
      <c r="H148" s="122">
        <v>0.20448442360495608</v>
      </c>
      <c r="I148" s="122">
        <v>0.24834296602236125</v>
      </c>
      <c r="J148" s="122">
        <v>0.21149698463333932</v>
      </c>
      <c r="K148" s="122">
        <v>0.15700422284814164</v>
      </c>
      <c r="L148" s="122">
        <v>9.0462340880024028E-2</v>
      </c>
      <c r="M148" s="122">
        <v>3.888172410689477E-2</v>
      </c>
      <c r="N148" s="122">
        <v>3.5011595156205749E-2</v>
      </c>
      <c r="O148" s="122">
        <v>3.4531862513794684E-2</v>
      </c>
      <c r="P148" s="122">
        <v>0.1080042147026072</v>
      </c>
      <c r="Q148" s="122">
        <v>9.7174877161049139E-2</v>
      </c>
      <c r="R148" s="122">
        <v>0.13168056266471442</v>
      </c>
      <c r="S148" s="122">
        <v>9.8023609306960566E-2</v>
      </c>
      <c r="T148" s="122">
        <v>8.2117172976907446E-2</v>
      </c>
      <c r="U148" s="122">
        <v>7.4855609961333586E-2</v>
      </c>
      <c r="V148" s="122">
        <v>7.3128919767938033E-2</v>
      </c>
      <c r="W148" s="122">
        <v>0.10182834815830093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4.7035286134408227E-3</v>
      </c>
      <c r="D149" s="98">
        <v>5.5499008573021242E-3</v>
      </c>
      <c r="E149" s="98">
        <v>7.8918554552361124E-3</v>
      </c>
      <c r="F149" s="98">
        <v>9.0014682517890084E-3</v>
      </c>
      <c r="G149" s="98">
        <v>8.0693886111680314E-3</v>
      </c>
      <c r="H149" s="98">
        <v>9.3988327348897924E-3</v>
      </c>
      <c r="I149" s="98">
        <v>1.2797157360542604E-2</v>
      </c>
      <c r="J149" s="98">
        <v>1.1640114508738125E-2</v>
      </c>
      <c r="K149" s="98">
        <v>1.005908057057036E-2</v>
      </c>
      <c r="L149" s="98">
        <v>4.8150092496671432E-3</v>
      </c>
      <c r="M149" s="98">
        <v>1.6067269665582147E-3</v>
      </c>
      <c r="N149" s="98">
        <v>6.9290273893329358E-4</v>
      </c>
      <c r="O149" s="98">
        <v>9.4474731041014476E-4</v>
      </c>
      <c r="P149" s="98">
        <v>3.0107458752986643E-3</v>
      </c>
      <c r="Q149" s="98">
        <v>3.7873622657166768E-3</v>
      </c>
      <c r="R149" s="98">
        <v>5.7834516499184014E-3</v>
      </c>
      <c r="S149" s="98">
        <v>3.4821494285841451E-3</v>
      </c>
      <c r="T149" s="98">
        <v>2.3910362726134002E-3</v>
      </c>
      <c r="U149" s="98">
        <v>2.0274463400564722E-3</v>
      </c>
      <c r="V149" s="98">
        <v>1.4969986252943331E-3</v>
      </c>
      <c r="W149" s="98">
        <v>2.2661548583697601E-3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7.7072523069104212E-2</v>
      </c>
      <c r="D153" s="101">
        <v>9.966883221808423E-2</v>
      </c>
      <c r="E153" s="101">
        <v>0.10961246017174701</v>
      </c>
      <c r="F153" s="101">
        <v>0.17443325833440942</v>
      </c>
      <c r="G153" s="101">
        <v>0.18591873603332795</v>
      </c>
      <c r="H153" s="101">
        <v>0.19005073369954947</v>
      </c>
      <c r="I153" s="101">
        <v>0.21901597639988865</v>
      </c>
      <c r="J153" s="101">
        <v>0.18503447257542144</v>
      </c>
      <c r="K153" s="101">
        <v>0.13626871859921025</v>
      </c>
      <c r="L153" s="101">
        <v>8.0486493430875938E-2</v>
      </c>
      <c r="M153" s="101">
        <v>3.3775064389434208E-2</v>
      </c>
      <c r="N153" s="101">
        <v>3.1429984621176812E-2</v>
      </c>
      <c r="O153" s="101">
        <v>3.0054618673780505E-2</v>
      </c>
      <c r="P153" s="101">
        <v>8.9616127289928377E-2</v>
      </c>
      <c r="Q153" s="101">
        <v>7.8668855404124827E-2</v>
      </c>
      <c r="R153" s="101">
        <v>0.10875707568382929</v>
      </c>
      <c r="S153" s="101">
        <v>8.1635294008210735E-2</v>
      </c>
      <c r="T153" s="101">
        <v>6.6690065414723956E-2</v>
      </c>
      <c r="U153" s="101">
        <v>5.9292798671118856E-2</v>
      </c>
      <c r="V153" s="101">
        <v>6.315015413935636E-2</v>
      </c>
      <c r="W153" s="101">
        <v>8.5050921334728982E-2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1.7012326754691886E-3</v>
      </c>
      <c r="D154" s="104">
        <v>2.0719759019699711E-3</v>
      </c>
      <c r="E154" s="104">
        <v>4.5385300225138092E-3</v>
      </c>
      <c r="F154" s="104">
        <v>3.4531787735164188E-3</v>
      </c>
      <c r="G154" s="104">
        <v>4.2981275927455043E-3</v>
      </c>
      <c r="H154" s="104">
        <v>5.0348571705168136E-3</v>
      </c>
      <c r="I154" s="104">
        <v>1.6529832261929989E-2</v>
      </c>
      <c r="J154" s="104">
        <v>1.4822397549179767E-2</v>
      </c>
      <c r="K154" s="104">
        <v>1.0676423678361014E-2</v>
      </c>
      <c r="L154" s="104">
        <v>5.1608381994809422E-3</v>
      </c>
      <c r="M154" s="104">
        <v>3.4999327509023428E-3</v>
      </c>
      <c r="N154" s="104">
        <v>2.8887077960956459E-3</v>
      </c>
      <c r="O154" s="104">
        <v>3.5324965296040373E-3</v>
      </c>
      <c r="P154" s="104">
        <v>1.5377341537380157E-2</v>
      </c>
      <c r="Q154" s="104">
        <v>1.4718659491207634E-2</v>
      </c>
      <c r="R154" s="104">
        <v>1.7140035330966714E-2</v>
      </c>
      <c r="S154" s="104">
        <v>1.2906165870165683E-2</v>
      </c>
      <c r="T154" s="104">
        <v>1.3036071289570088E-2</v>
      </c>
      <c r="U154" s="104">
        <v>1.3535364950158259E-2</v>
      </c>
      <c r="V154" s="104">
        <v>8.4817670032873421E-3</v>
      </c>
      <c r="W154" s="104">
        <v>1.4511271965202192E-2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6.7091319552384579E-4</v>
      </c>
      <c r="D155" s="98">
        <v>8.5594568183628924E-4</v>
      </c>
      <c r="E155" s="98">
        <v>1.6328767794968788E-3</v>
      </c>
      <c r="F155" s="98">
        <v>1.3750195563958102E-3</v>
      </c>
      <c r="G155" s="98">
        <v>1.7032287764439497E-3</v>
      </c>
      <c r="H155" s="98">
        <v>2.0013363736534492E-3</v>
      </c>
      <c r="I155" s="98">
        <v>6.4584162742832452E-3</v>
      </c>
      <c r="J155" s="98">
        <v>5.8519073773570015E-3</v>
      </c>
      <c r="K155" s="98">
        <v>3.9849549637980671E-3</v>
      </c>
      <c r="L155" s="98">
        <v>1.9359325129234657E-3</v>
      </c>
      <c r="M155" s="98">
        <v>1.3592836112713881E-3</v>
      </c>
      <c r="N155" s="98">
        <v>1.1066451333269305E-3</v>
      </c>
      <c r="O155" s="98">
        <v>1.2937010556269405E-3</v>
      </c>
      <c r="P155" s="98">
        <v>5.7461550656719464E-3</v>
      </c>
      <c r="Q155" s="98">
        <v>5.8167051847846027E-3</v>
      </c>
      <c r="R155" s="98">
        <v>6.4937034897407193E-3</v>
      </c>
      <c r="S155" s="98">
        <v>4.7123877825095061E-3</v>
      </c>
      <c r="T155" s="98">
        <v>4.7919758600407231E-3</v>
      </c>
      <c r="U155" s="98">
        <v>4.9854679376040443E-3</v>
      </c>
      <c r="V155" s="98">
        <v>2.7455047818471228E-3</v>
      </c>
      <c r="W155" s="98">
        <v>5.2196623416734958E-3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1.0303194799453428E-3</v>
      </c>
      <c r="D156" s="98">
        <v>1.2160302201336818E-3</v>
      </c>
      <c r="E156" s="98">
        <v>2.9056532430169306E-3</v>
      </c>
      <c r="F156" s="98">
        <v>2.0781592171206084E-3</v>
      </c>
      <c r="G156" s="98">
        <v>2.5948988163015541E-3</v>
      </c>
      <c r="H156" s="98">
        <v>3.0335207968633644E-3</v>
      </c>
      <c r="I156" s="98">
        <v>1.0071415987646744E-2</v>
      </c>
      <c r="J156" s="98">
        <v>8.9704901718227655E-3</v>
      </c>
      <c r="K156" s="98">
        <v>6.691468714562946E-3</v>
      </c>
      <c r="L156" s="98">
        <v>3.2249056865574764E-3</v>
      </c>
      <c r="M156" s="98">
        <v>2.1406491396309549E-3</v>
      </c>
      <c r="N156" s="98">
        <v>1.7820626627687154E-3</v>
      </c>
      <c r="O156" s="98">
        <v>2.2387954739770967E-3</v>
      </c>
      <c r="P156" s="98">
        <v>9.6311864717082106E-3</v>
      </c>
      <c r="Q156" s="98">
        <v>8.9019543064230312E-3</v>
      </c>
      <c r="R156" s="98">
        <v>1.0646331841225995E-2</v>
      </c>
      <c r="S156" s="98">
        <v>8.1937780876561762E-3</v>
      </c>
      <c r="T156" s="98">
        <v>8.2440954295293651E-3</v>
      </c>
      <c r="U156" s="98">
        <v>8.5498970125542154E-3</v>
      </c>
      <c r="V156" s="98">
        <v>5.7362622214402192E-3</v>
      </c>
      <c r="W156" s="98">
        <v>9.291609623528695E-3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7.7674852133197109E-2</v>
      </c>
      <c r="D157" s="122">
        <v>9.4285501904969329E-2</v>
      </c>
      <c r="E157" s="122">
        <v>0.11695122752347781</v>
      </c>
      <c r="F157" s="122">
        <v>0.16190800889992704</v>
      </c>
      <c r="G157" s="122">
        <v>0.17043121156258767</v>
      </c>
      <c r="H157" s="122">
        <v>0.17571597781689161</v>
      </c>
      <c r="I157" s="122">
        <v>0.21947147628654123</v>
      </c>
      <c r="J157" s="122">
        <v>0.19208727398801118</v>
      </c>
      <c r="K157" s="122">
        <v>0.14754096934052965</v>
      </c>
      <c r="L157" s="122">
        <v>7.8556113730145261E-2</v>
      </c>
      <c r="M157" s="122">
        <v>3.2566054448745607E-2</v>
      </c>
      <c r="N157" s="122">
        <v>2.7590348448804272E-2</v>
      </c>
      <c r="O157" s="122">
        <v>2.7824898157021067E-2</v>
      </c>
      <c r="P157" s="122">
        <v>8.6309030147808344E-2</v>
      </c>
      <c r="Q157" s="122">
        <v>8.0496614713619394E-2</v>
      </c>
      <c r="R157" s="122">
        <v>0.11172947017926366</v>
      </c>
      <c r="S157" s="122">
        <v>7.8920447694368984E-2</v>
      </c>
      <c r="T157" s="122">
        <v>6.37683105965519E-2</v>
      </c>
      <c r="U157" s="122">
        <v>5.7940996361734526E-2</v>
      </c>
      <c r="V157" s="122">
        <v>5.3748157885167916E-2</v>
      </c>
      <c r="W157" s="122">
        <v>7.5593489753448304E-2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4.4727405546855274E-2</v>
      </c>
      <c r="D158" s="98">
        <v>4.1677593757487495E-2</v>
      </c>
      <c r="E158" s="98">
        <v>6.8003190397628879E-2</v>
      </c>
      <c r="F158" s="98">
        <v>6.8741198154250074E-2</v>
      </c>
      <c r="G158" s="98">
        <v>6.6122507303326791E-2</v>
      </c>
      <c r="H158" s="98">
        <v>7.3131373242085462E-2</v>
      </c>
      <c r="I158" s="98">
        <v>0.12218452833145832</v>
      </c>
      <c r="J158" s="98">
        <v>0.12783986002960401</v>
      </c>
      <c r="K158" s="98">
        <v>9.3021336686234316E-2</v>
      </c>
      <c r="L158" s="98">
        <v>4.3718945407287886E-2</v>
      </c>
      <c r="M158" s="98">
        <v>1.4997601215271966E-2</v>
      </c>
      <c r="N158" s="98">
        <v>8.6998359497062715E-3</v>
      </c>
      <c r="O158" s="98">
        <v>1.0768119989155587E-2</v>
      </c>
      <c r="P158" s="98">
        <v>3.3811498942686348E-2</v>
      </c>
      <c r="Q158" s="98">
        <v>3.8938960782036416E-2</v>
      </c>
      <c r="R158" s="98">
        <v>5.9998067032623094E-2</v>
      </c>
      <c r="S158" s="98">
        <v>3.509840256851704E-2</v>
      </c>
      <c r="T158" s="98">
        <v>2.660008660811709E-2</v>
      </c>
      <c r="U158" s="98">
        <v>2.367851686102557E-2</v>
      </c>
      <c r="V158" s="98">
        <v>1.8297451973675907E-2</v>
      </c>
      <c r="W158" s="98">
        <v>2.7025657811387629E-2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3.2947446586341828E-2</v>
      </c>
      <c r="D159" s="33">
        <v>5.2607908147481834E-2</v>
      </c>
      <c r="E159" s="33">
        <v>4.8948037125848921E-2</v>
      </c>
      <c r="F159" s="33">
        <v>9.3166810745676967E-2</v>
      </c>
      <c r="G159" s="33">
        <v>0.10430870425926088</v>
      </c>
      <c r="H159" s="33">
        <v>0.10258460457480614</v>
      </c>
      <c r="I159" s="33">
        <v>9.7286947955082914E-2</v>
      </c>
      <c r="J159" s="33">
        <v>6.4247413958407176E-2</v>
      </c>
      <c r="K159" s="33">
        <v>5.4519632654295339E-2</v>
      </c>
      <c r="L159" s="33">
        <v>3.4837168322857368E-2</v>
      </c>
      <c r="M159" s="33">
        <v>1.7568453233473644E-2</v>
      </c>
      <c r="N159" s="33">
        <v>1.8890512499098001E-2</v>
      </c>
      <c r="O159" s="33">
        <v>1.705677816786548E-2</v>
      </c>
      <c r="P159" s="33">
        <v>5.2497531205121996E-2</v>
      </c>
      <c r="Q159" s="33">
        <v>4.1557653931582977E-2</v>
      </c>
      <c r="R159" s="33">
        <v>5.173140314664057E-2</v>
      </c>
      <c r="S159" s="33">
        <v>4.3822045125851937E-2</v>
      </c>
      <c r="T159" s="33">
        <v>3.7168223988434813E-2</v>
      </c>
      <c r="U159" s="33">
        <v>3.4262479500708959E-2</v>
      </c>
      <c r="V159" s="33">
        <v>3.5450705911492013E-2</v>
      </c>
      <c r="W159" s="33">
        <v>4.8567831942060678E-2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1.1630878434010359</v>
      </c>
      <c r="D161" s="117">
        <f t="shared" si="54"/>
        <v>1.0747586485573497</v>
      </c>
      <c r="E161" s="117">
        <f t="shared" si="54"/>
        <v>0.80881923253660282</v>
      </c>
      <c r="F161" s="117">
        <f t="shared" si="54"/>
        <v>1.3695271048625357</v>
      </c>
      <c r="G161" s="117">
        <f t="shared" si="54"/>
        <v>1.1155608718950754</v>
      </c>
      <c r="H161" s="117">
        <f t="shared" si="54"/>
        <v>1.1249803364657391</v>
      </c>
      <c r="I161" s="117">
        <f t="shared" si="54"/>
        <v>1.0311797813804824</v>
      </c>
      <c r="J161" s="117">
        <f t="shared" si="54"/>
        <v>1.12336569345971</v>
      </c>
      <c r="K161" s="117">
        <f t="shared" si="54"/>
        <v>0.87166922125668755</v>
      </c>
      <c r="L161" s="117">
        <f t="shared" si="54"/>
        <v>0.56181423372935435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2.1689707778091319E-3</v>
      </c>
      <c r="Q161" s="117">
        <f t="shared" si="54"/>
        <v>6.8146529296733314E-4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0.41614592293727182</v>
      </c>
      <c r="U161" s="117">
        <f t="shared" si="55"/>
        <v>0.47828144421397489</v>
      </c>
      <c r="V161" s="117">
        <f t="shared" si="55"/>
        <v>0.39083838156705886</v>
      </c>
      <c r="W161" s="117">
        <f t="shared" ref="W161" si="56">W162+W164+W166+W175</f>
        <v>0.86836924453626274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0.8832572493918085</v>
      </c>
      <c r="D162" s="122">
        <f t="shared" si="57"/>
        <v>0.81471492108196786</v>
      </c>
      <c r="E162" s="122">
        <f t="shared" si="57"/>
        <v>0.60591764960882899</v>
      </c>
      <c r="F162" s="122">
        <f t="shared" si="57"/>
        <v>1.0576853966892381</v>
      </c>
      <c r="G162" s="122">
        <f t="shared" si="57"/>
        <v>0.86487098414674424</v>
      </c>
      <c r="H162" s="122">
        <f t="shared" si="57"/>
        <v>0.83027148695598851</v>
      </c>
      <c r="I162" s="122">
        <f t="shared" si="57"/>
        <v>0.72224180832852458</v>
      </c>
      <c r="J162" s="122">
        <f t="shared" si="57"/>
        <v>0.8180911413813744</v>
      </c>
      <c r="K162" s="122">
        <f t="shared" si="57"/>
        <v>0.64356565102349717</v>
      </c>
      <c r="L162" s="122">
        <f t="shared" si="57"/>
        <v>0.42814328660031387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1.6592995791591828E-3</v>
      </c>
      <c r="Q162" s="122">
        <f t="shared" si="57"/>
        <v>4.743768539363216E-4</v>
      </c>
      <c r="R162" s="122">
        <f t="shared" si="57"/>
        <v>0</v>
      </c>
      <c r="S162" s="122">
        <f t="shared" si="57"/>
        <v>0</v>
      </c>
      <c r="T162" s="122">
        <f t="shared" si="57"/>
        <v>0.3095393748279654</v>
      </c>
      <c r="U162" s="122">
        <f t="shared" si="57"/>
        <v>0.37391028564051842</v>
      </c>
      <c r="V162" s="122">
        <f t="shared" si="57"/>
        <v>0.13270315669889007</v>
      </c>
      <c r="W162" s="122">
        <f t="shared" si="57"/>
        <v>0.62894136610012397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0.8832572493918085</v>
      </c>
      <c r="D163" s="33">
        <v>0.81471492108196786</v>
      </c>
      <c r="E163" s="33">
        <v>0.60591764960882899</v>
      </c>
      <c r="F163" s="33">
        <v>1.0576853966892381</v>
      </c>
      <c r="G163" s="33">
        <v>0.86487098414674424</v>
      </c>
      <c r="H163" s="33">
        <v>0.83027148695598851</v>
      </c>
      <c r="I163" s="33">
        <v>0.72224180832852458</v>
      </c>
      <c r="J163" s="33">
        <v>0.8180911413813744</v>
      </c>
      <c r="K163" s="33">
        <v>0.64356565102349717</v>
      </c>
      <c r="L163" s="33">
        <v>0.42814328660031387</v>
      </c>
      <c r="M163" s="33">
        <v>0</v>
      </c>
      <c r="N163" s="33">
        <v>0</v>
      </c>
      <c r="O163" s="33">
        <v>0</v>
      </c>
      <c r="P163" s="33">
        <v>1.6592995791591828E-3</v>
      </c>
      <c r="Q163" s="33">
        <v>4.743768539363216E-4</v>
      </c>
      <c r="R163" s="33">
        <v>0</v>
      </c>
      <c r="S163" s="33">
        <v>0</v>
      </c>
      <c r="T163" s="33">
        <v>0.3095393748279654</v>
      </c>
      <c r="U163" s="33">
        <v>0.37391028564051842</v>
      </c>
      <c r="V163" s="33">
        <v>0.13270315669889007</v>
      </c>
      <c r="W163" s="33">
        <v>0.62894136610012397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2.8037588665703869E-2</v>
      </c>
      <c r="D164" s="122">
        <f t="shared" si="58"/>
        <v>2.4256450124605873E-2</v>
      </c>
      <c r="E164" s="122">
        <f t="shared" si="58"/>
        <v>4.4617335518756233E-2</v>
      </c>
      <c r="F164" s="122">
        <f t="shared" si="58"/>
        <v>3.3412095015020384E-2</v>
      </c>
      <c r="G164" s="122">
        <f t="shared" si="58"/>
        <v>3.4138276811703505E-2</v>
      </c>
      <c r="H164" s="122">
        <f t="shared" si="58"/>
        <v>5.7774009001809769E-2</v>
      </c>
      <c r="I164" s="122">
        <f t="shared" si="58"/>
        <v>7.2826574505097455E-2</v>
      </c>
      <c r="J164" s="122">
        <f t="shared" si="58"/>
        <v>6.6299803333042917E-2</v>
      </c>
      <c r="K164" s="122">
        <f t="shared" si="58"/>
        <v>4.6729312344160993E-2</v>
      </c>
      <c r="L164" s="122">
        <f t="shared" si="58"/>
        <v>3.2343644506054654E-2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6.809171352663751E-5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2.5295544212648326E-2</v>
      </c>
      <c r="U164" s="122">
        <f t="shared" si="58"/>
        <v>5.0751775098917176E-3</v>
      </c>
      <c r="V164" s="122">
        <f t="shared" si="58"/>
        <v>6.749168568596943E-2</v>
      </c>
      <c r="W164" s="122">
        <f t="shared" si="58"/>
        <v>5.7103972114854039E-2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2.8037588665703869E-2</v>
      </c>
      <c r="D165" s="98">
        <v>2.4256450124605873E-2</v>
      </c>
      <c r="E165" s="98">
        <v>4.4617335518756233E-2</v>
      </c>
      <c r="F165" s="98">
        <v>3.3412095015020384E-2</v>
      </c>
      <c r="G165" s="98">
        <v>3.4138276811703505E-2</v>
      </c>
      <c r="H165" s="98">
        <v>5.7774009001809769E-2</v>
      </c>
      <c r="I165" s="98">
        <v>7.2826574505097455E-2</v>
      </c>
      <c r="J165" s="98">
        <v>6.6299803333042917E-2</v>
      </c>
      <c r="K165" s="98">
        <v>4.6729312344160993E-2</v>
      </c>
      <c r="L165" s="98">
        <v>3.2343644506054654E-2</v>
      </c>
      <c r="M165" s="98">
        <v>0</v>
      </c>
      <c r="N165" s="98">
        <v>0</v>
      </c>
      <c r="O165" s="98">
        <v>0</v>
      </c>
      <c r="P165" s="98">
        <v>6.809171352663751E-5</v>
      </c>
      <c r="Q165" s="98">
        <v>0</v>
      </c>
      <c r="R165" s="98">
        <v>0</v>
      </c>
      <c r="S165" s="98">
        <v>0</v>
      </c>
      <c r="T165" s="98">
        <v>2.5295544212648326E-2</v>
      </c>
      <c r="U165" s="98">
        <v>5.0751775098917176E-3</v>
      </c>
      <c r="V165" s="98">
        <v>6.749168568596943E-2</v>
      </c>
      <c r="W165" s="98">
        <v>5.7103972114854039E-2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0.13043501459294532</v>
      </c>
      <c r="D166" s="122">
        <v>0.12550567483727623</v>
      </c>
      <c r="E166" s="122">
        <v>8.0843833471652124E-2</v>
      </c>
      <c r="F166" s="122">
        <v>0.14918655025838087</v>
      </c>
      <c r="G166" s="122">
        <v>0.11645307707918309</v>
      </c>
      <c r="H166" s="122">
        <v>0.12743950378648292</v>
      </c>
      <c r="I166" s="122">
        <v>0.12534264244023299</v>
      </c>
      <c r="J166" s="122">
        <v>0.12523235307578398</v>
      </c>
      <c r="K166" s="122">
        <v>9.3493008928013474E-2</v>
      </c>
      <c r="L166" s="122">
        <v>5.4239083624233672E-2</v>
      </c>
      <c r="M166" s="122">
        <v>0</v>
      </c>
      <c r="N166" s="122">
        <v>0</v>
      </c>
      <c r="O166" s="122">
        <v>0</v>
      </c>
      <c r="P166" s="122">
        <v>2.4552363641076267E-4</v>
      </c>
      <c r="Q166" s="122">
        <v>1.2140255463599512E-4</v>
      </c>
      <c r="R166" s="122">
        <v>0</v>
      </c>
      <c r="S166" s="122">
        <v>0</v>
      </c>
      <c r="T166" s="122">
        <v>4.5776454341028935E-2</v>
      </c>
      <c r="U166" s="122">
        <v>5.5975922508502016E-2</v>
      </c>
      <c r="V166" s="122">
        <v>0.10987410525015384</v>
      </c>
      <c r="W166" s="122">
        <v>0.10465016015219653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7.2690896753176354E-3</v>
      </c>
      <c r="D167" s="98">
        <v>6.5211335073299976E-3</v>
      </c>
      <c r="E167" s="98">
        <v>5.2116026591181889E-3</v>
      </c>
      <c r="F167" s="98">
        <v>7.2011746014312072E-3</v>
      </c>
      <c r="G167" s="98">
        <v>4.7198310744567731E-3</v>
      </c>
      <c r="H167" s="98">
        <v>5.9525940654302006E-3</v>
      </c>
      <c r="I167" s="98">
        <v>6.5509257917063324E-3</v>
      </c>
      <c r="J167" s="98">
        <v>6.9165897805545376E-3</v>
      </c>
      <c r="K167" s="98">
        <v>5.9276724790861043E-3</v>
      </c>
      <c r="L167" s="98">
        <v>2.8225916291152219E-3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1.3663064414933714E-3</v>
      </c>
      <c r="U167" s="98">
        <v>1.5504001423961261E-3</v>
      </c>
      <c r="V167" s="98">
        <v>2.1879210677378711E-3</v>
      </c>
      <c r="W167" s="98">
        <v>2.3854261667050113E-3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0.12047976806162369</v>
      </c>
      <c r="D171" s="101">
        <v>0.116616568870552</v>
      </c>
      <c r="E171" s="101">
        <v>7.2606544130858069E-2</v>
      </c>
      <c r="F171" s="101">
        <v>0.13922283263813653</v>
      </c>
      <c r="G171" s="101">
        <v>0.10917483672333018</v>
      </c>
      <c r="H171" s="101">
        <v>0.11838029572222321</v>
      </c>
      <c r="I171" s="101">
        <v>0.11042348906592458</v>
      </c>
      <c r="J171" s="101">
        <v>0.10955215598513046</v>
      </c>
      <c r="K171" s="101">
        <v>8.1261162467418963E-2</v>
      </c>
      <c r="L171" s="101">
        <v>4.8319989075429885E-2</v>
      </c>
      <c r="M171" s="101">
        <v>0</v>
      </c>
      <c r="N171" s="101">
        <v>0</v>
      </c>
      <c r="O171" s="101">
        <v>0</v>
      </c>
      <c r="P171" s="101">
        <v>2.4552363641076267E-4</v>
      </c>
      <c r="Q171" s="101">
        <v>1.2140255463599512E-4</v>
      </c>
      <c r="R171" s="101">
        <v>0</v>
      </c>
      <c r="S171" s="101">
        <v>0</v>
      </c>
      <c r="T171" s="101">
        <v>3.7211123456041634E-2</v>
      </c>
      <c r="U171" s="101">
        <v>4.4348097366717992E-2</v>
      </c>
      <c r="V171" s="101">
        <v>9.496353367748496E-2</v>
      </c>
      <c r="W171" s="101">
        <v>8.7335871460139616E-2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2.6861568560039824E-3</v>
      </c>
      <c r="D172" s="104">
        <v>2.367972459394253E-3</v>
      </c>
      <c r="E172" s="104">
        <v>3.0256866816758734E-3</v>
      </c>
      <c r="F172" s="104">
        <v>2.7625430188131352E-3</v>
      </c>
      <c r="G172" s="104">
        <v>2.5584092813961332E-3</v>
      </c>
      <c r="H172" s="104">
        <v>3.1066139988295228E-3</v>
      </c>
      <c r="I172" s="104">
        <v>8.3682275826020575E-3</v>
      </c>
      <c r="J172" s="104">
        <v>8.7636073100989843E-3</v>
      </c>
      <c r="K172" s="104">
        <v>6.3041739815084081E-3</v>
      </c>
      <c r="L172" s="104">
        <v>3.096502919688565E-3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7.1990244434939274E-3</v>
      </c>
      <c r="U172" s="104">
        <v>1.00774249993879E-2</v>
      </c>
      <c r="V172" s="104">
        <v>1.2722650504931012E-2</v>
      </c>
      <c r="W172" s="104">
        <v>1.4928862525351895E-2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1.0593366245113351E-3</v>
      </c>
      <c r="D173" s="98">
        <v>9.7822363638433094E-4</v>
      </c>
      <c r="E173" s="98">
        <v>1.0885845196645857E-3</v>
      </c>
      <c r="F173" s="98">
        <v>1.1000156451166482E-3</v>
      </c>
      <c r="G173" s="98">
        <v>1.0138266526452083E-3</v>
      </c>
      <c r="H173" s="98">
        <v>1.2348671241691493E-3</v>
      </c>
      <c r="I173" s="98">
        <v>3.2695732388558921E-3</v>
      </c>
      <c r="J173" s="98">
        <v>3.4598868435468406E-3</v>
      </c>
      <c r="K173" s="98">
        <v>2.353021026242668E-3</v>
      </c>
      <c r="L173" s="98">
        <v>1.1615595077540794E-3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2.6463150271866681E-3</v>
      </c>
      <c r="U173" s="98">
        <v>3.7118082455154192E-3</v>
      </c>
      <c r="V173" s="98">
        <v>4.1182571727706842E-3</v>
      </c>
      <c r="W173" s="98">
        <v>5.3698684522252519E-3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1.6268202314926473E-3</v>
      </c>
      <c r="D174" s="33">
        <v>1.389748823009922E-3</v>
      </c>
      <c r="E174" s="33">
        <v>1.9371021620112876E-3</v>
      </c>
      <c r="F174" s="33">
        <v>1.662527373696487E-3</v>
      </c>
      <c r="G174" s="33">
        <v>1.5445826287509247E-3</v>
      </c>
      <c r="H174" s="33">
        <v>1.8717468746603733E-3</v>
      </c>
      <c r="I174" s="33">
        <v>5.0986543437461654E-3</v>
      </c>
      <c r="J174" s="33">
        <v>5.3037204665521446E-3</v>
      </c>
      <c r="K174" s="33">
        <v>3.9511529552657401E-3</v>
      </c>
      <c r="L174" s="33">
        <v>1.9349434119344856E-3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4.5527094163072598E-3</v>
      </c>
      <c r="U174" s="33">
        <v>6.365616753872482E-3</v>
      </c>
      <c r="V174" s="33">
        <v>8.6043933321603289E-3</v>
      </c>
      <c r="W174" s="33">
        <v>9.5589940731266431E-3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0.12135799075057825</v>
      </c>
      <c r="D175" s="122">
        <v>0.11028160251349969</v>
      </c>
      <c r="E175" s="122">
        <v>7.7440413937365477E-2</v>
      </c>
      <c r="F175" s="122">
        <v>0.12924306289989645</v>
      </c>
      <c r="G175" s="122">
        <v>0.10009853385744451</v>
      </c>
      <c r="H175" s="122">
        <v>0.10949533672145803</v>
      </c>
      <c r="I175" s="122">
        <v>0.1107687561066274</v>
      </c>
      <c r="J175" s="122">
        <v>0.11374239566950876</v>
      </c>
      <c r="K175" s="122">
        <v>8.7881248961015901E-2</v>
      </c>
      <c r="L175" s="122">
        <v>4.7088218998752124E-2</v>
      </c>
      <c r="M175" s="122">
        <v>0</v>
      </c>
      <c r="N175" s="122">
        <v>0</v>
      </c>
      <c r="O175" s="122">
        <v>0</v>
      </c>
      <c r="P175" s="122">
        <v>1.9605584871254902E-4</v>
      </c>
      <c r="Q175" s="122">
        <v>8.5685884395016439E-5</v>
      </c>
      <c r="R175" s="122">
        <v>0</v>
      </c>
      <c r="S175" s="122">
        <v>0</v>
      </c>
      <c r="T175" s="122">
        <v>3.5534549555629125E-2</v>
      </c>
      <c r="U175" s="122">
        <v>4.3320058555062685E-2</v>
      </c>
      <c r="V175" s="122">
        <v>8.0769433932045526E-2</v>
      </c>
      <c r="W175" s="122">
        <v>7.7673746169088148E-2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6.9808193703970386E-2</v>
      </c>
      <c r="D176" s="98">
        <v>4.886758800220025E-2</v>
      </c>
      <c r="E176" s="98">
        <v>4.4951261449280112E-2</v>
      </c>
      <c r="F176" s="98">
        <v>5.4858171860352523E-2</v>
      </c>
      <c r="G176" s="98">
        <v>3.8799157177985141E-2</v>
      </c>
      <c r="H176" s="98">
        <v>4.5572675604902517E-2</v>
      </c>
      <c r="I176" s="98">
        <v>6.1654032112080689E-2</v>
      </c>
      <c r="J176" s="98">
        <v>7.5767158422717903E-2</v>
      </c>
      <c r="K176" s="98">
        <v>5.5464170085488936E-2</v>
      </c>
      <c r="L176" s="98">
        <v>2.6145643822005502E-2</v>
      </c>
      <c r="M176" s="98">
        <v>0</v>
      </c>
      <c r="N176" s="98">
        <v>0</v>
      </c>
      <c r="O176" s="98">
        <v>0</v>
      </c>
      <c r="P176" s="98">
        <v>1.1013517570907603E-4</v>
      </c>
      <c r="Q176" s="98">
        <v>0</v>
      </c>
      <c r="R176" s="98">
        <v>0</v>
      </c>
      <c r="S176" s="98">
        <v>0</v>
      </c>
      <c r="T176" s="98">
        <v>1.4813869371187158E-2</v>
      </c>
      <c r="U176" s="98">
        <v>1.7702510224671494E-2</v>
      </c>
      <c r="V176" s="98">
        <v>2.7555091365119074E-2</v>
      </c>
      <c r="W176" s="98">
        <v>2.7704126208326227E-2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5.1549797046607865E-2</v>
      </c>
      <c r="D177" s="33">
        <v>6.1414014511299443E-2</v>
      </c>
      <c r="E177" s="33">
        <v>3.2489152488085357E-2</v>
      </c>
      <c r="F177" s="33">
        <v>7.4384891039543918E-2</v>
      </c>
      <c r="G177" s="33">
        <v>6.1299376679459366E-2</v>
      </c>
      <c r="H177" s="33">
        <v>6.3922661116555507E-2</v>
      </c>
      <c r="I177" s="33">
        <v>4.9114723994546701E-2</v>
      </c>
      <c r="J177" s="33">
        <v>3.7975237246790861E-2</v>
      </c>
      <c r="K177" s="33">
        <v>3.2417078875526958E-2</v>
      </c>
      <c r="L177" s="33">
        <v>2.0942575176746626E-2</v>
      </c>
      <c r="M177" s="33">
        <v>0</v>
      </c>
      <c r="N177" s="33">
        <v>0</v>
      </c>
      <c r="O177" s="33">
        <v>0</v>
      </c>
      <c r="P177" s="33">
        <v>8.5920673003472982E-5</v>
      </c>
      <c r="Q177" s="33">
        <v>8.5685884395016439E-5</v>
      </c>
      <c r="R177" s="33">
        <v>0</v>
      </c>
      <c r="S177" s="33">
        <v>0</v>
      </c>
      <c r="T177" s="33">
        <v>2.0720680184441967E-2</v>
      </c>
      <c r="U177" s="33">
        <v>2.5617548330391187E-2</v>
      </c>
      <c r="V177" s="33">
        <v>5.3214342566926455E-2</v>
      </c>
      <c r="W177" s="33">
        <v>4.9969619960761921E-2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1.995528698645262E-2</v>
      </c>
      <c r="D3" s="117">
        <f t="shared" si="0"/>
        <v>8.0316896158053069E-2</v>
      </c>
      <c r="E3" s="117">
        <f t="shared" si="0"/>
        <v>0.20934099799844644</v>
      </c>
      <c r="F3" s="117">
        <f t="shared" si="0"/>
        <v>7.6288325513386879E-2</v>
      </c>
      <c r="G3" s="117">
        <f t="shared" si="0"/>
        <v>0.13509184413643271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4.895244323470398E-3</v>
      </c>
      <c r="L3" s="117">
        <f t="shared" si="0"/>
        <v>0.16965056718929514</v>
      </c>
      <c r="M3" s="117">
        <f t="shared" si="0"/>
        <v>0.12347565020967172</v>
      </c>
      <c r="N3" s="117">
        <f t="shared" si="0"/>
        <v>0.10989158205490439</v>
      </c>
      <c r="O3" s="117">
        <f t="shared" si="0"/>
        <v>0.11419671413486483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3.8474770006993002E-2</v>
      </c>
      <c r="T3" s="117">
        <f t="shared" si="1"/>
        <v>5.7004744802075305E-3</v>
      </c>
      <c r="U3" s="117">
        <f t="shared" si="1"/>
        <v>1.4122595561503453E-2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1.3557939500251715E-2</v>
      </c>
      <c r="D4" s="122">
        <f t="shared" si="3"/>
        <v>6.0158420695082176E-2</v>
      </c>
      <c r="E4" s="122">
        <f t="shared" si="3"/>
        <v>0.15697393625065226</v>
      </c>
      <c r="F4" s="122">
        <f t="shared" si="3"/>
        <v>5.4564025259001059E-2</v>
      </c>
      <c r="G4" s="122">
        <f t="shared" si="3"/>
        <v>0.10559974193125636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3.0344586831640586E-3</v>
      </c>
      <c r="L4" s="122">
        <f t="shared" si="3"/>
        <v>0.13556099922285741</v>
      </c>
      <c r="M4" s="122">
        <f t="shared" si="3"/>
        <v>9.0313113491874625E-2</v>
      </c>
      <c r="N4" s="122">
        <f t="shared" si="3"/>
        <v>7.5945290472540741E-2</v>
      </c>
      <c r="O4" s="122">
        <f t="shared" si="3"/>
        <v>9.0360770609474061E-2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2.9806941010460487E-2</v>
      </c>
      <c r="T4" s="122">
        <f t="shared" si="4"/>
        <v>3.9553530444714682E-3</v>
      </c>
      <c r="U4" s="122">
        <f t="shared" si="4"/>
        <v>1.0713691762133076E-2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1.3428419298712611E-2</v>
      </c>
      <c r="D5" s="98">
        <v>5.9583062964812923E-2</v>
      </c>
      <c r="E5" s="98">
        <v>0.15555981679833678</v>
      </c>
      <c r="F5" s="98">
        <v>5.4051345825380459E-2</v>
      </c>
      <c r="G5" s="98">
        <v>0.10462935040222329</v>
      </c>
      <c r="H5" s="98">
        <v>0</v>
      </c>
      <c r="I5" s="98">
        <v>0</v>
      </c>
      <c r="J5" s="98">
        <v>0</v>
      </c>
      <c r="K5" s="98">
        <v>3.0091432744959968E-3</v>
      </c>
      <c r="L5" s="98">
        <v>0.13447256293591758</v>
      </c>
      <c r="M5" s="98">
        <v>8.9596322903324463E-2</v>
      </c>
      <c r="N5" s="98">
        <v>7.535129126586107E-2</v>
      </c>
      <c r="O5" s="98">
        <v>8.9662969236722373E-2</v>
      </c>
      <c r="P5" s="98">
        <v>0</v>
      </c>
      <c r="Q5" s="98">
        <v>0</v>
      </c>
      <c r="R5" s="98">
        <v>0</v>
      </c>
      <c r="S5" s="98">
        <v>2.957984676128541E-2</v>
      </c>
      <c r="T5" s="98">
        <v>3.9253141696446846E-3</v>
      </c>
      <c r="U5" s="98">
        <v>1.0631951326933092E-2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1.2952020153910392E-4</v>
      </c>
      <c r="D6" s="98">
        <v>5.7535773026925129E-4</v>
      </c>
      <c r="E6" s="98">
        <v>1.414119452315481E-3</v>
      </c>
      <c r="F6" s="98">
        <v>5.1267943362059802E-4</v>
      </c>
      <c r="G6" s="98">
        <v>9.7039152903306272E-4</v>
      </c>
      <c r="H6" s="98">
        <v>0</v>
      </c>
      <c r="I6" s="98">
        <v>0</v>
      </c>
      <c r="J6" s="98">
        <v>0</v>
      </c>
      <c r="K6" s="98">
        <v>2.5315408668061845E-5</v>
      </c>
      <c r="L6" s="98">
        <v>1.0884362869398392E-3</v>
      </c>
      <c r="M6" s="98">
        <v>7.1679058855015623E-4</v>
      </c>
      <c r="N6" s="98">
        <v>5.9399920667966904E-4</v>
      </c>
      <c r="O6" s="98">
        <v>6.9780137275169231E-4</v>
      </c>
      <c r="P6" s="98">
        <v>0</v>
      </c>
      <c r="Q6" s="98">
        <v>0</v>
      </c>
      <c r="R6" s="98">
        <v>0</v>
      </c>
      <c r="S6" s="98">
        <v>2.2709424917507866E-4</v>
      </c>
      <c r="T6" s="98">
        <v>3.0038874826783883E-5</v>
      </c>
      <c r="U6" s="98">
        <v>8.1740435199984503E-5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9.4282197080459702E-4</v>
      </c>
      <c r="D7" s="122">
        <f t="shared" si="6"/>
        <v>2.4386185270269516E-3</v>
      </c>
      <c r="E7" s="122">
        <f t="shared" si="6"/>
        <v>2.1145970237185271E-2</v>
      </c>
      <c r="F7" s="122">
        <f t="shared" si="6"/>
        <v>5.4001830125397429E-3</v>
      </c>
      <c r="G7" s="122">
        <f t="shared" si="6"/>
        <v>7.4250421863478544E-3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7.1866359699407605E-4</v>
      </c>
      <c r="L7" s="122">
        <f t="shared" si="6"/>
        <v>7.7447989003574125E-3</v>
      </c>
      <c r="M7" s="122">
        <f t="shared" si="6"/>
        <v>1.0492635820919246E-2</v>
      </c>
      <c r="N7" s="122">
        <f t="shared" si="6"/>
        <v>1.1292241870749085E-2</v>
      </c>
      <c r="O7" s="122">
        <f t="shared" si="6"/>
        <v>4.8264906228797384E-3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1.055078919398184E-3</v>
      </c>
      <c r="T7" s="122">
        <f t="shared" si="6"/>
        <v>3.5180207561909721E-4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9.4282197080459702E-4</v>
      </c>
      <c r="D8" s="98">
        <v>2.4386185270269516E-3</v>
      </c>
      <c r="E8" s="98">
        <v>2.1145970237185271E-2</v>
      </c>
      <c r="F8" s="98">
        <v>5.4001830125397429E-3</v>
      </c>
      <c r="G8" s="98">
        <v>7.4250421863478544E-3</v>
      </c>
      <c r="H8" s="98">
        <v>0</v>
      </c>
      <c r="I8" s="98">
        <v>0</v>
      </c>
      <c r="J8" s="98">
        <v>0</v>
      </c>
      <c r="K8" s="98">
        <v>7.1866359699407605E-4</v>
      </c>
      <c r="L8" s="98">
        <v>7.7447989003574125E-3</v>
      </c>
      <c r="M8" s="98">
        <v>1.0492635820919246E-2</v>
      </c>
      <c r="N8" s="98">
        <v>1.1292241870749085E-2</v>
      </c>
      <c r="O8" s="98">
        <v>4.8264906228797384E-3</v>
      </c>
      <c r="P8" s="98">
        <v>0</v>
      </c>
      <c r="Q8" s="98">
        <v>0</v>
      </c>
      <c r="R8" s="98">
        <v>0</v>
      </c>
      <c r="S8" s="98">
        <v>1.055078919398184E-3</v>
      </c>
      <c r="T8" s="98">
        <v>3.5180207561909721E-4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2.7398122416385038E-3</v>
      </c>
      <c r="D9" s="122">
        <v>9.0109740705364531E-3</v>
      </c>
      <c r="E9" s="122">
        <v>1.5567769074472245E-2</v>
      </c>
      <c r="F9" s="122">
        <v>8.3311275159916043E-3</v>
      </c>
      <c r="G9" s="122">
        <v>1.1300796964195442E-2</v>
      </c>
      <c r="H9" s="122">
        <v>0</v>
      </c>
      <c r="I9" s="122">
        <v>0</v>
      </c>
      <c r="J9" s="122">
        <v>0</v>
      </c>
      <c r="K9" s="122">
        <v>5.4109461242916239E-4</v>
      </c>
      <c r="L9" s="122">
        <v>1.3994554716600549E-2</v>
      </c>
      <c r="M9" s="122">
        <v>1.2184620594213947E-2</v>
      </c>
      <c r="N9" s="122">
        <v>1.2561850351940903E-2</v>
      </c>
      <c r="O9" s="122">
        <v>1.0900924828102516E-2</v>
      </c>
      <c r="P9" s="122">
        <v>0</v>
      </c>
      <c r="Q9" s="122">
        <v>0</v>
      </c>
      <c r="R9" s="122">
        <v>0</v>
      </c>
      <c r="S9" s="122">
        <v>4.2690030396672751E-3</v>
      </c>
      <c r="T9" s="122">
        <v>7.9602026009413941E-4</v>
      </c>
      <c r="U9" s="122">
        <v>1.9254372850135075E-3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7.259169565487482E-5</v>
      </c>
      <c r="E10" s="98">
        <v>3.7756560032403116E-4</v>
      </c>
      <c r="F10" s="98">
        <v>2.0985651318714024E-4</v>
      </c>
      <c r="G10" s="98">
        <v>0</v>
      </c>
      <c r="H10" s="98">
        <v>0</v>
      </c>
      <c r="I10" s="98">
        <v>0</v>
      </c>
      <c r="J10" s="98">
        <v>0</v>
      </c>
      <c r="K10" s="98">
        <v>1.0308175248317431E-4</v>
      </c>
      <c r="L10" s="98">
        <v>3.462522194594034E-3</v>
      </c>
      <c r="M10" s="98">
        <v>3.3376991251168288E-3</v>
      </c>
      <c r="N10" s="98">
        <v>5.1638215428140453E-3</v>
      </c>
      <c r="O10" s="98">
        <v>5.6374020562452122E-3</v>
      </c>
      <c r="P10" s="98">
        <v>0</v>
      </c>
      <c r="Q10" s="98">
        <v>0</v>
      </c>
      <c r="R10" s="98">
        <v>0</v>
      </c>
      <c r="S10" s="98">
        <v>1.9148412647863316E-4</v>
      </c>
      <c r="T10" s="98">
        <v>9.7809062092055725E-5</v>
      </c>
      <c r="U10" s="98">
        <v>2.3310926499102761E-4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1.5651757448484013E-4</v>
      </c>
      <c r="D11" s="98">
        <v>3.8215967855843256E-4</v>
      </c>
      <c r="E11" s="98">
        <v>9.0573710502912872E-4</v>
      </c>
      <c r="F11" s="98">
        <v>3.3312752633518091E-4</v>
      </c>
      <c r="G11" s="98">
        <v>4.2443721746210128E-4</v>
      </c>
      <c r="H11" s="98">
        <v>0</v>
      </c>
      <c r="I11" s="98">
        <v>0</v>
      </c>
      <c r="J11" s="98">
        <v>0</v>
      </c>
      <c r="K11" s="98">
        <v>0</v>
      </c>
      <c r="L11" s="98">
        <v>4.7818637819680896E-4</v>
      </c>
      <c r="M11" s="98">
        <v>3.4274992766856842E-4</v>
      </c>
      <c r="N11" s="98">
        <v>1.675033683313579E-4</v>
      </c>
      <c r="O11" s="98">
        <v>1.7017053827878041E-4</v>
      </c>
      <c r="P11" s="98">
        <v>0</v>
      </c>
      <c r="Q11" s="98">
        <v>0</v>
      </c>
      <c r="R11" s="98">
        <v>0</v>
      </c>
      <c r="S11" s="98">
        <v>1.7513522634233104E-4</v>
      </c>
      <c r="T11" s="98">
        <v>0</v>
      </c>
      <c r="U11" s="98">
        <v>9.0690023005833784E-5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2.5073109066315233E-3</v>
      </c>
      <c r="D15" s="101">
        <v>8.3069860922121968E-3</v>
      </c>
      <c r="E15" s="101">
        <v>1.3486625549326069E-2</v>
      </c>
      <c r="F15" s="101">
        <v>7.620617470252459E-3</v>
      </c>
      <c r="G15" s="101">
        <v>1.0528258621382524E-2</v>
      </c>
      <c r="H15" s="101">
        <v>0</v>
      </c>
      <c r="I15" s="101">
        <v>0</v>
      </c>
      <c r="J15" s="101">
        <v>0</v>
      </c>
      <c r="K15" s="101">
        <v>4.3801285994598811E-4</v>
      </c>
      <c r="L15" s="101">
        <v>9.2526505070143102E-3</v>
      </c>
      <c r="M15" s="101">
        <v>7.4727517167881606E-3</v>
      </c>
      <c r="N15" s="101">
        <v>6.4555038994381989E-3</v>
      </c>
      <c r="O15" s="101">
        <v>4.425122641679876E-3</v>
      </c>
      <c r="P15" s="101">
        <v>0</v>
      </c>
      <c r="Q15" s="101">
        <v>0</v>
      </c>
      <c r="R15" s="101">
        <v>0</v>
      </c>
      <c r="S15" s="101">
        <v>3.2946465207877996E-3</v>
      </c>
      <c r="T15" s="101">
        <v>5.2351225828888362E-4</v>
      </c>
      <c r="U15" s="101">
        <v>1.2454310788885103E-3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7.5983760522140538E-5</v>
      </c>
      <c r="D16" s="104">
        <v>2.4923660411094823E-4</v>
      </c>
      <c r="E16" s="104">
        <v>7.9784081979301566E-4</v>
      </c>
      <c r="F16" s="104">
        <v>1.6752600621682318E-4</v>
      </c>
      <c r="G16" s="104">
        <v>3.4810112535081579E-4</v>
      </c>
      <c r="H16" s="104">
        <v>0</v>
      </c>
      <c r="I16" s="104">
        <v>0</v>
      </c>
      <c r="J16" s="104">
        <v>0</v>
      </c>
      <c r="K16" s="104">
        <v>0</v>
      </c>
      <c r="L16" s="104">
        <v>8.0119563679539548E-4</v>
      </c>
      <c r="M16" s="104">
        <v>1.0314198246403892E-3</v>
      </c>
      <c r="N16" s="104">
        <v>7.7502154135729946E-4</v>
      </c>
      <c r="O16" s="104">
        <v>6.6822959189864826E-4</v>
      </c>
      <c r="P16" s="104">
        <v>0</v>
      </c>
      <c r="Q16" s="104">
        <v>0</v>
      </c>
      <c r="R16" s="104">
        <v>0</v>
      </c>
      <c r="S16" s="104">
        <v>6.0773716605851168E-4</v>
      </c>
      <c r="T16" s="104">
        <v>1.7469893971320012E-4</v>
      </c>
      <c r="U16" s="104">
        <v>3.5620691812813577E-4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2.1756419472385629E-5</v>
      </c>
      <c r="D17" s="98">
        <v>7.5518001234707951E-5</v>
      </c>
      <c r="E17" s="98">
        <v>2.0594849251178902E-4</v>
      </c>
      <c r="F17" s="98">
        <v>4.8774050952788413E-5</v>
      </c>
      <c r="G17" s="98">
        <v>1.009679047506678E-4</v>
      </c>
      <c r="H17" s="98">
        <v>0</v>
      </c>
      <c r="I17" s="98">
        <v>0</v>
      </c>
      <c r="J17" s="98">
        <v>0</v>
      </c>
      <c r="K17" s="98">
        <v>0</v>
      </c>
      <c r="L17" s="98">
        <v>2.2071261321504978E-4</v>
      </c>
      <c r="M17" s="98">
        <v>2.9748297676691888E-4</v>
      </c>
      <c r="N17" s="98">
        <v>2.2196761153252565E-4</v>
      </c>
      <c r="O17" s="98">
        <v>1.8416570563333003E-4</v>
      </c>
      <c r="P17" s="98">
        <v>0</v>
      </c>
      <c r="Q17" s="98">
        <v>0</v>
      </c>
      <c r="R17" s="98">
        <v>0</v>
      </c>
      <c r="S17" s="98">
        <v>1.7648568776081828E-4</v>
      </c>
      <c r="T17" s="98">
        <v>5.1652739272463354E-5</v>
      </c>
      <c r="U17" s="98">
        <v>1.0657488856450909E-4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5.4227341049754906E-5</v>
      </c>
      <c r="D18" s="98">
        <v>1.7371860287624026E-4</v>
      </c>
      <c r="E18" s="98">
        <v>5.9189232728122665E-4</v>
      </c>
      <c r="F18" s="98">
        <v>1.1875195526403477E-4</v>
      </c>
      <c r="G18" s="98">
        <v>2.4713322060014798E-4</v>
      </c>
      <c r="H18" s="98">
        <v>0</v>
      </c>
      <c r="I18" s="98">
        <v>0</v>
      </c>
      <c r="J18" s="98">
        <v>0</v>
      </c>
      <c r="K18" s="98">
        <v>0</v>
      </c>
      <c r="L18" s="98">
        <v>5.804830235803457E-4</v>
      </c>
      <c r="M18" s="98">
        <v>7.3393684787347025E-4</v>
      </c>
      <c r="N18" s="98">
        <v>5.5305392982477378E-4</v>
      </c>
      <c r="O18" s="98">
        <v>4.840638862653182E-4</v>
      </c>
      <c r="P18" s="98">
        <v>0</v>
      </c>
      <c r="Q18" s="98">
        <v>0</v>
      </c>
      <c r="R18" s="98">
        <v>0</v>
      </c>
      <c r="S18" s="98">
        <v>4.3125147829769345E-4</v>
      </c>
      <c r="T18" s="98">
        <v>1.2304620044073676E-4</v>
      </c>
      <c r="U18" s="98">
        <v>2.4963202956362668E-4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2.714713273757806E-3</v>
      </c>
      <c r="D19" s="122">
        <v>8.7088828654074881E-3</v>
      </c>
      <c r="E19" s="122">
        <v>1.5653322436136662E-2</v>
      </c>
      <c r="F19" s="122">
        <v>7.9929897258544606E-3</v>
      </c>
      <c r="G19" s="122">
        <v>1.0766263054633032E-2</v>
      </c>
      <c r="H19" s="122">
        <v>0</v>
      </c>
      <c r="I19" s="122">
        <v>0</v>
      </c>
      <c r="J19" s="122">
        <v>0</v>
      </c>
      <c r="K19" s="122">
        <v>6.0102743088310054E-4</v>
      </c>
      <c r="L19" s="122">
        <v>1.2350214349479752E-2</v>
      </c>
      <c r="M19" s="122">
        <v>1.0485280302663897E-2</v>
      </c>
      <c r="N19" s="122">
        <v>1.0092199359673664E-2</v>
      </c>
      <c r="O19" s="122">
        <v>8.1085280744085282E-3</v>
      </c>
      <c r="P19" s="122">
        <v>0</v>
      </c>
      <c r="Q19" s="122">
        <v>0</v>
      </c>
      <c r="R19" s="122">
        <v>0</v>
      </c>
      <c r="S19" s="122">
        <v>3.3437470374670566E-3</v>
      </c>
      <c r="T19" s="122">
        <v>5.972991000228261E-4</v>
      </c>
      <c r="U19" s="122">
        <v>1.4834665143568693E-3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1.3945348665571524E-3</v>
      </c>
      <c r="D21" s="98">
        <v>3.3753685550194775E-3</v>
      </c>
      <c r="E21" s="98">
        <v>8.1589411893841692E-3</v>
      </c>
      <c r="F21" s="98">
        <v>2.9447683556645546E-3</v>
      </c>
      <c r="G21" s="98">
        <v>3.5528778912557474E-3</v>
      </c>
      <c r="H21" s="98">
        <v>0</v>
      </c>
      <c r="I21" s="98">
        <v>0</v>
      </c>
      <c r="J21" s="98">
        <v>0</v>
      </c>
      <c r="K21" s="98">
        <v>3.7603892926323443E-4</v>
      </c>
      <c r="L21" s="98">
        <v>6.1076582583439072E-3</v>
      </c>
      <c r="M21" s="98">
        <v>4.1523418554707129E-3</v>
      </c>
      <c r="N21" s="98">
        <v>2.6556504366979528E-3</v>
      </c>
      <c r="O21" s="98">
        <v>2.629600164134817E-3</v>
      </c>
      <c r="P21" s="98">
        <v>0</v>
      </c>
      <c r="Q21" s="98">
        <v>0</v>
      </c>
      <c r="R21" s="98">
        <v>0</v>
      </c>
      <c r="S21" s="98">
        <v>1.2356336726514481E-3</v>
      </c>
      <c r="T21" s="98">
        <v>1.9519373983211194E-4</v>
      </c>
      <c r="U21" s="98">
        <v>4.7757962915309963E-4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1.3201784072006534E-3</v>
      </c>
      <c r="D22" s="33">
        <v>5.3335143103880106E-3</v>
      </c>
      <c r="E22" s="33">
        <v>7.4943812467524931E-3</v>
      </c>
      <c r="F22" s="33">
        <v>5.0482213701899059E-3</v>
      </c>
      <c r="G22" s="33">
        <v>7.213385163377284E-3</v>
      </c>
      <c r="H22" s="33">
        <v>0</v>
      </c>
      <c r="I22" s="33">
        <v>0</v>
      </c>
      <c r="J22" s="33">
        <v>0</v>
      </c>
      <c r="K22" s="33">
        <v>2.2498850161986611E-4</v>
      </c>
      <c r="L22" s="33">
        <v>6.2425560911358443E-3</v>
      </c>
      <c r="M22" s="33">
        <v>6.3329384471931833E-3</v>
      </c>
      <c r="N22" s="33">
        <v>7.4365489229757109E-3</v>
      </c>
      <c r="O22" s="33">
        <v>5.4789279102737103E-3</v>
      </c>
      <c r="P22" s="33">
        <v>0</v>
      </c>
      <c r="Q22" s="33">
        <v>0</v>
      </c>
      <c r="R22" s="33">
        <v>0</v>
      </c>
      <c r="S22" s="33">
        <v>2.1081133648156083E-3</v>
      </c>
      <c r="T22" s="33">
        <v>4.021053601907141E-4</v>
      </c>
      <c r="U22" s="33">
        <v>1.0058868852037695E-3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0.11229337195687632</v>
      </c>
      <c r="H24" s="117">
        <f t="shared" si="7"/>
        <v>0.21747218247817826</v>
      </c>
      <c r="I24" s="117">
        <f t="shared" si="7"/>
        <v>3.3898874414000343E-2</v>
      </c>
      <c r="J24" s="117">
        <f t="shared" si="7"/>
        <v>0.26136893819416429</v>
      </c>
      <c r="K24" s="117">
        <f t="shared" si="7"/>
        <v>0.18701918491072472</v>
      </c>
      <c r="L24" s="117">
        <f t="shared" si="7"/>
        <v>7.8702813219525145E-2</v>
      </c>
      <c r="M24" s="117">
        <f t="shared" si="7"/>
        <v>0</v>
      </c>
      <c r="N24" s="117">
        <f t="shared" si="7"/>
        <v>0.11536437898627842</v>
      </c>
      <c r="O24" s="117">
        <f t="shared" si="7"/>
        <v>0.10743898716023156</v>
      </c>
      <c r="P24" s="117">
        <f t="shared" si="7"/>
        <v>0</v>
      </c>
      <c r="Q24" s="117">
        <f t="shared" si="7"/>
        <v>8.6964901623779595E-2</v>
      </c>
      <c r="R24" s="117">
        <f t="shared" ref="R24:V24" si="8">R25+R28+R30+R39</f>
        <v>1.2423419432894973E-2</v>
      </c>
      <c r="S24" s="117">
        <f t="shared" si="8"/>
        <v>0</v>
      </c>
      <c r="T24" s="117">
        <f t="shared" si="8"/>
        <v>0</v>
      </c>
      <c r="U24" s="117">
        <f t="shared" si="8"/>
        <v>4.819372738194426E-2</v>
      </c>
      <c r="V24" s="117">
        <f t="shared" si="8"/>
        <v>6.733998681447205E-2</v>
      </c>
      <c r="W24" s="117">
        <f t="shared" ref="W24" si="9">W25+W28+W30+W39</f>
        <v>8.4728174050573007E-2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8.3153255315107699E-2</v>
      </c>
      <c r="H25" s="122">
        <f t="shared" si="10"/>
        <v>0.15722514124144871</v>
      </c>
      <c r="I25" s="122">
        <f t="shared" si="10"/>
        <v>1.4516691693143437E-2</v>
      </c>
      <c r="J25" s="122">
        <f t="shared" si="10"/>
        <v>0.20877377118898191</v>
      </c>
      <c r="K25" s="122">
        <f t="shared" si="10"/>
        <v>0.12963395008261344</v>
      </c>
      <c r="L25" s="122">
        <f t="shared" si="10"/>
        <v>5.86405330397392E-2</v>
      </c>
      <c r="M25" s="122">
        <f t="shared" si="10"/>
        <v>0</v>
      </c>
      <c r="N25" s="122">
        <f t="shared" si="10"/>
        <v>8.4452491381754355E-2</v>
      </c>
      <c r="O25" s="122">
        <f t="shared" si="10"/>
        <v>8.206166360719816E-2</v>
      </c>
      <c r="P25" s="122">
        <f t="shared" si="10"/>
        <v>0</v>
      </c>
      <c r="Q25" s="122">
        <f t="shared" si="10"/>
        <v>6.7594929487793359E-2</v>
      </c>
      <c r="R25" s="122">
        <f t="shared" ref="R25:V25" si="11">SUM(R26:R27)</f>
        <v>9.3635818936722466E-3</v>
      </c>
      <c r="S25" s="122">
        <f t="shared" si="11"/>
        <v>0</v>
      </c>
      <c r="T25" s="122">
        <f t="shared" si="11"/>
        <v>0</v>
      </c>
      <c r="U25" s="122">
        <f t="shared" si="11"/>
        <v>3.563916983646917E-2</v>
      </c>
      <c r="V25" s="122">
        <f t="shared" si="11"/>
        <v>4.3967947396458047E-2</v>
      </c>
      <c r="W25" s="122">
        <f t="shared" ref="W25" si="12">SUM(W26:W27)</f>
        <v>4.71898512322797E-2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8.1268920944423076E-2</v>
      </c>
      <c r="H26" s="98">
        <v>0.15379389720148767</v>
      </c>
      <c r="I26" s="98">
        <v>1.4210878126393661E-2</v>
      </c>
      <c r="J26" s="98">
        <v>0.20442777625651407</v>
      </c>
      <c r="K26" s="98">
        <v>0.12696364147910635</v>
      </c>
      <c r="L26" s="98">
        <v>5.7477460216282347E-2</v>
      </c>
      <c r="M26" s="98">
        <v>0</v>
      </c>
      <c r="N26" s="98">
        <v>8.2820296706839533E-2</v>
      </c>
      <c r="O26" s="98">
        <v>8.0495524104495883E-2</v>
      </c>
      <c r="P26" s="98">
        <v>0</v>
      </c>
      <c r="Q26" s="98">
        <v>6.6314448699199585E-2</v>
      </c>
      <c r="R26" s="98">
        <v>9.184927906157719E-3</v>
      </c>
      <c r="S26" s="98">
        <v>0</v>
      </c>
      <c r="T26" s="98">
        <v>0</v>
      </c>
      <c r="U26" s="98">
        <v>3.4967086052478273E-2</v>
      </c>
      <c r="V26" s="98">
        <v>4.3139219298946943E-2</v>
      </c>
      <c r="W26" s="98">
        <v>4.630217977174525E-2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1.8843343706846246E-3</v>
      </c>
      <c r="H27" s="98">
        <v>3.431244039961034E-3</v>
      </c>
      <c r="I27" s="98">
        <v>3.0581356674977612E-4</v>
      </c>
      <c r="J27" s="98">
        <v>4.3459949324678475E-3</v>
      </c>
      <c r="K27" s="98">
        <v>2.6703086035070921E-3</v>
      </c>
      <c r="L27" s="98">
        <v>1.1630728234568511E-3</v>
      </c>
      <c r="M27" s="98">
        <v>0</v>
      </c>
      <c r="N27" s="98">
        <v>1.6321946749148161E-3</v>
      </c>
      <c r="O27" s="98">
        <v>1.5661395027022826E-3</v>
      </c>
      <c r="P27" s="98">
        <v>0</v>
      </c>
      <c r="Q27" s="98">
        <v>1.2804807885937728E-3</v>
      </c>
      <c r="R27" s="98">
        <v>1.7865398751452767E-4</v>
      </c>
      <c r="S27" s="98">
        <v>0</v>
      </c>
      <c r="T27" s="98">
        <v>0</v>
      </c>
      <c r="U27" s="98">
        <v>6.7208378399089485E-4</v>
      </c>
      <c r="V27" s="98">
        <v>8.2872809751110535E-4</v>
      </c>
      <c r="W27" s="98">
        <v>8.8767146053444958E-4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7.2439435964369303E-3</v>
      </c>
      <c r="H28" s="122">
        <f t="shared" si="13"/>
        <v>2.469839046608294E-2</v>
      </c>
      <c r="I28" s="122">
        <f t="shared" si="13"/>
        <v>9.7261124557414032E-3</v>
      </c>
      <c r="J28" s="122">
        <f t="shared" si="13"/>
        <v>1.8870199492006155E-2</v>
      </c>
      <c r="K28" s="122">
        <f t="shared" si="13"/>
        <v>1.9643471651171408E-2</v>
      </c>
      <c r="L28" s="122">
        <f t="shared" si="13"/>
        <v>4.7660300925276384E-3</v>
      </c>
      <c r="M28" s="122">
        <f t="shared" si="13"/>
        <v>0</v>
      </c>
      <c r="N28" s="122">
        <f t="shared" si="13"/>
        <v>1.053942574603248E-2</v>
      </c>
      <c r="O28" s="122">
        <f t="shared" si="13"/>
        <v>5.4298019507397063E-3</v>
      </c>
      <c r="P28" s="122">
        <f t="shared" si="13"/>
        <v>0</v>
      </c>
      <c r="Q28" s="122">
        <f t="shared" si="13"/>
        <v>3.2320235159912798E-3</v>
      </c>
      <c r="R28" s="122">
        <f t="shared" si="13"/>
        <v>5.896478780796679E-4</v>
      </c>
      <c r="S28" s="122">
        <f t="shared" si="13"/>
        <v>0</v>
      </c>
      <c r="T28" s="122">
        <f t="shared" si="13"/>
        <v>0</v>
      </c>
      <c r="U28" s="122">
        <f t="shared" si="13"/>
        <v>3.497539641612579E-4</v>
      </c>
      <c r="V28" s="122">
        <f t="shared" si="13"/>
        <v>7.4987436670965642E-3</v>
      </c>
      <c r="W28" s="122">
        <f t="shared" si="13"/>
        <v>1.7991646818096906E-2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7.2439435964369303E-3</v>
      </c>
      <c r="H29" s="98">
        <v>2.469839046608294E-2</v>
      </c>
      <c r="I29" s="98">
        <v>9.7261124557414032E-3</v>
      </c>
      <c r="J29" s="98">
        <v>1.8870199492006155E-2</v>
      </c>
      <c r="K29" s="98">
        <v>1.9643471651171408E-2</v>
      </c>
      <c r="L29" s="98">
        <v>4.7660300925276384E-3</v>
      </c>
      <c r="M29" s="98">
        <v>0</v>
      </c>
      <c r="N29" s="98">
        <v>1.053942574603248E-2</v>
      </c>
      <c r="O29" s="98">
        <v>5.4298019507397063E-3</v>
      </c>
      <c r="P29" s="98">
        <v>0</v>
      </c>
      <c r="Q29" s="98">
        <v>3.2320235159912798E-3</v>
      </c>
      <c r="R29" s="98">
        <v>5.896478780796679E-4</v>
      </c>
      <c r="S29" s="98">
        <v>0</v>
      </c>
      <c r="T29" s="98">
        <v>0</v>
      </c>
      <c r="U29" s="98">
        <v>3.497539641612579E-4</v>
      </c>
      <c r="V29" s="98">
        <v>7.4987436670965642E-3</v>
      </c>
      <c r="W29" s="98">
        <v>1.7991646818096906E-2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1.1213786562365834E-2</v>
      </c>
      <c r="H30" s="122">
        <v>1.8284422139147733E-2</v>
      </c>
      <c r="I30" s="122">
        <v>5.0197279321051369E-3</v>
      </c>
      <c r="J30" s="122">
        <v>1.7560352344918644E-2</v>
      </c>
      <c r="K30" s="122">
        <v>1.9263079433667361E-2</v>
      </c>
      <c r="L30" s="122">
        <v>8.0341569381068324E-3</v>
      </c>
      <c r="M30" s="122">
        <v>0</v>
      </c>
      <c r="N30" s="122">
        <v>1.1010989887999149E-2</v>
      </c>
      <c r="O30" s="122">
        <v>1.0859460493689334E-2</v>
      </c>
      <c r="P30" s="122">
        <v>0</v>
      </c>
      <c r="Q30" s="122">
        <v>8.952432400339402E-3</v>
      </c>
      <c r="R30" s="122">
        <v>1.3661913886047639E-3</v>
      </c>
      <c r="S30" s="122">
        <v>0</v>
      </c>
      <c r="T30" s="122">
        <v>0</v>
      </c>
      <c r="U30" s="122">
        <v>6.9438618519435382E-3</v>
      </c>
      <c r="V30" s="122">
        <v>9.0953572603764462E-3</v>
      </c>
      <c r="W30" s="122">
        <v>1.1196694650932183E-2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4.2443721746210128E-4</v>
      </c>
      <c r="H31" s="98">
        <v>7.8980015319412211E-4</v>
      </c>
      <c r="I31" s="98">
        <v>2.573984074019364E-4</v>
      </c>
      <c r="J31" s="98">
        <v>8.6040377147828949E-4</v>
      </c>
      <c r="K31" s="98">
        <v>1.1281436067187595E-3</v>
      </c>
      <c r="L31" s="98">
        <v>3.8254910255744711E-4</v>
      </c>
      <c r="M31" s="98">
        <v>0</v>
      </c>
      <c r="N31" s="98">
        <v>2.5125505249703692E-4</v>
      </c>
      <c r="O31" s="98">
        <v>2.5525580741817065E-4</v>
      </c>
      <c r="P31" s="98">
        <v>0</v>
      </c>
      <c r="Q31" s="98">
        <v>3.2715713300247634E-4</v>
      </c>
      <c r="R31" s="98">
        <v>8.7430882505160442E-5</v>
      </c>
      <c r="S31" s="98">
        <v>0</v>
      </c>
      <c r="T31" s="98">
        <v>0</v>
      </c>
      <c r="U31" s="98">
        <v>1.8138004601166757E-4</v>
      </c>
      <c r="V31" s="98">
        <v>1.7749683253949329E-4</v>
      </c>
      <c r="W31" s="98">
        <v>2.7749319158534608E-4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1.0441248219552916E-2</v>
      </c>
      <c r="H35" s="101">
        <v>1.6856756317249373E-2</v>
      </c>
      <c r="I35" s="101">
        <v>4.3212284122892538E-3</v>
      </c>
      <c r="J35" s="101">
        <v>1.5038308938589564E-2</v>
      </c>
      <c r="K35" s="101">
        <v>1.6381680961979957E-2</v>
      </c>
      <c r="L35" s="101">
        <v>7.0284556735974108E-3</v>
      </c>
      <c r="M35" s="101">
        <v>0</v>
      </c>
      <c r="N35" s="101">
        <v>9.5541457711685353E-3</v>
      </c>
      <c r="O35" s="101">
        <v>9.1842168034865362E-3</v>
      </c>
      <c r="P35" s="101">
        <v>0</v>
      </c>
      <c r="Q35" s="101">
        <v>6.9482737408688242E-3</v>
      </c>
      <c r="R35" s="101">
        <v>1.1080193202129922E-3</v>
      </c>
      <c r="S35" s="101">
        <v>0</v>
      </c>
      <c r="T35" s="101">
        <v>0</v>
      </c>
      <c r="U35" s="101">
        <v>5.2486024038872932E-3</v>
      </c>
      <c r="V35" s="101">
        <v>7.6816038319794718E-3</v>
      </c>
      <c r="W35" s="101">
        <v>9.0205064215008058E-3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3.4810112535081579E-4</v>
      </c>
      <c r="H36" s="104">
        <v>6.378656687042396E-4</v>
      </c>
      <c r="I36" s="104">
        <v>4.4110111241394605E-4</v>
      </c>
      <c r="J36" s="104">
        <v>1.6616396348507888E-3</v>
      </c>
      <c r="K36" s="104">
        <v>1.7532548649686454E-3</v>
      </c>
      <c r="L36" s="104">
        <v>6.2315216195197426E-4</v>
      </c>
      <c r="M36" s="104">
        <v>0</v>
      </c>
      <c r="N36" s="104">
        <v>1.2055890643335768E-3</v>
      </c>
      <c r="O36" s="104">
        <v>1.4199878827846272E-3</v>
      </c>
      <c r="P36" s="104">
        <v>0</v>
      </c>
      <c r="Q36" s="104">
        <v>1.6770015264681018E-3</v>
      </c>
      <c r="R36" s="104">
        <v>1.7074118588661136E-4</v>
      </c>
      <c r="S36" s="104">
        <v>0</v>
      </c>
      <c r="T36" s="104">
        <v>0</v>
      </c>
      <c r="U36" s="104">
        <v>1.5138794020445774E-3</v>
      </c>
      <c r="V36" s="104">
        <v>1.2362565958574806E-3</v>
      </c>
      <c r="W36" s="104">
        <v>1.8986950378460316E-3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1.009679047506678E-4</v>
      </c>
      <c r="H37" s="98">
        <v>1.8606469895863229E-4</v>
      </c>
      <c r="I37" s="98">
        <v>1.2636936279998529E-4</v>
      </c>
      <c r="J37" s="98">
        <v>4.8303508672809014E-4</v>
      </c>
      <c r="K37" s="98">
        <v>4.7868939552808465E-4</v>
      </c>
      <c r="L37" s="98">
        <v>1.7166536583392762E-4</v>
      </c>
      <c r="M37" s="98">
        <v>0</v>
      </c>
      <c r="N37" s="98">
        <v>3.452829512728176E-4</v>
      </c>
      <c r="O37" s="98">
        <v>3.9135212447082631E-4</v>
      </c>
      <c r="P37" s="98">
        <v>0</v>
      </c>
      <c r="Q37" s="98">
        <v>5.2090356459498098E-4</v>
      </c>
      <c r="R37" s="98">
        <v>5.1119479805420421E-5</v>
      </c>
      <c r="S37" s="98">
        <v>0</v>
      </c>
      <c r="T37" s="98">
        <v>0</v>
      </c>
      <c r="U37" s="98">
        <v>4.5294327639916362E-4</v>
      </c>
      <c r="V37" s="98">
        <v>3.236694242647182E-4</v>
      </c>
      <c r="W37" s="98">
        <v>5.6177278985629147E-4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2.4713322060014798E-4</v>
      </c>
      <c r="H38" s="98">
        <v>4.5180096974560731E-4</v>
      </c>
      <c r="I38" s="98">
        <v>3.1473174961396075E-4</v>
      </c>
      <c r="J38" s="98">
        <v>1.1786045481226987E-3</v>
      </c>
      <c r="K38" s="98">
        <v>1.2745654694405607E-3</v>
      </c>
      <c r="L38" s="98">
        <v>4.5148679611804667E-4</v>
      </c>
      <c r="M38" s="98">
        <v>0</v>
      </c>
      <c r="N38" s="98">
        <v>8.6030611306075924E-4</v>
      </c>
      <c r="O38" s="98">
        <v>1.028635758313801E-3</v>
      </c>
      <c r="P38" s="98">
        <v>0</v>
      </c>
      <c r="Q38" s="98">
        <v>1.1560979618731207E-3</v>
      </c>
      <c r="R38" s="98">
        <v>1.1962170608119094E-4</v>
      </c>
      <c r="S38" s="98">
        <v>0</v>
      </c>
      <c r="T38" s="98">
        <v>0</v>
      </c>
      <c r="U38" s="98">
        <v>1.0609361256454137E-3</v>
      </c>
      <c r="V38" s="98">
        <v>9.1258717159276232E-4</v>
      </c>
      <c r="W38" s="98">
        <v>1.3369222479897402E-3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1.0682386482965853E-2</v>
      </c>
      <c r="H39" s="122">
        <v>1.7264228631498867E-2</v>
      </c>
      <c r="I39" s="122">
        <v>4.6363423330103605E-3</v>
      </c>
      <c r="J39" s="122">
        <v>1.6164615168257547E-2</v>
      </c>
      <c r="K39" s="122">
        <v>1.8478683743272502E-2</v>
      </c>
      <c r="L39" s="122">
        <v>7.2620931491514835E-3</v>
      </c>
      <c r="M39" s="122">
        <v>0</v>
      </c>
      <c r="N39" s="122">
        <v>9.3614719704924517E-3</v>
      </c>
      <c r="O39" s="122">
        <v>9.0880611086043544E-3</v>
      </c>
      <c r="P39" s="122">
        <v>0</v>
      </c>
      <c r="Q39" s="122">
        <v>7.1855162196555649E-3</v>
      </c>
      <c r="R39" s="122">
        <v>1.1039982725382941E-3</v>
      </c>
      <c r="S39" s="122">
        <v>0</v>
      </c>
      <c r="T39" s="122">
        <v>0</v>
      </c>
      <c r="U39" s="122">
        <v>5.2609417293702949E-3</v>
      </c>
      <c r="V39" s="122">
        <v>6.7779384905409809E-3</v>
      </c>
      <c r="W39" s="122">
        <v>8.3499813492642141E-3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3.5528778912557474E-3</v>
      </c>
      <c r="H40" s="98">
        <v>6.2035287528849833E-3</v>
      </c>
      <c r="I40" s="98">
        <v>2.3286459689336992E-3</v>
      </c>
      <c r="J40" s="98">
        <v>9.798186663034638E-3</v>
      </c>
      <c r="K40" s="98">
        <v>1.0529090019370564E-2</v>
      </c>
      <c r="L40" s="98">
        <v>3.5628006507006124E-3</v>
      </c>
      <c r="M40" s="98">
        <v>0</v>
      </c>
      <c r="N40" s="98">
        <v>2.4403274283170376E-3</v>
      </c>
      <c r="O40" s="98">
        <v>2.9849515376665489E-3</v>
      </c>
      <c r="P40" s="98">
        <v>0</v>
      </c>
      <c r="Q40" s="98">
        <v>2.9823736997691089E-3</v>
      </c>
      <c r="R40" s="98">
        <v>4.8960432607437674E-4</v>
      </c>
      <c r="S40" s="98">
        <v>0</v>
      </c>
      <c r="T40" s="98">
        <v>0</v>
      </c>
      <c r="U40" s="98">
        <v>1.7738671939972269E-3</v>
      </c>
      <c r="V40" s="98">
        <v>1.7885244776937317E-3</v>
      </c>
      <c r="W40" s="98">
        <v>2.3494617003699371E-3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7.1295085917101059E-3</v>
      </c>
      <c r="H41" s="33">
        <v>1.1060699878613883E-2</v>
      </c>
      <c r="I41" s="33">
        <v>2.3076963640766609E-3</v>
      </c>
      <c r="J41" s="33">
        <v>6.366428505222909E-3</v>
      </c>
      <c r="K41" s="33">
        <v>7.949593723901938E-3</v>
      </c>
      <c r="L41" s="33">
        <v>3.6992924984508707E-3</v>
      </c>
      <c r="M41" s="33">
        <v>0</v>
      </c>
      <c r="N41" s="33">
        <v>6.9211445421754145E-3</v>
      </c>
      <c r="O41" s="33">
        <v>6.1031095709378055E-3</v>
      </c>
      <c r="P41" s="33">
        <v>0</v>
      </c>
      <c r="Q41" s="33">
        <v>4.2031425198864559E-3</v>
      </c>
      <c r="R41" s="33">
        <v>6.143939464639173E-4</v>
      </c>
      <c r="S41" s="33">
        <v>0</v>
      </c>
      <c r="T41" s="33">
        <v>0</v>
      </c>
      <c r="U41" s="33">
        <v>3.4870745353730681E-3</v>
      </c>
      <c r="V41" s="33">
        <v>4.9894140128472495E-3</v>
      </c>
      <c r="W41" s="33">
        <v>6.000519648894277E-3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3.8658384483324486</v>
      </c>
      <c r="D43" s="117">
        <f t="shared" si="14"/>
        <v>3.5846412875670968</v>
      </c>
      <c r="E43" s="117">
        <f t="shared" si="14"/>
        <v>2.1800641974263519</v>
      </c>
      <c r="F43" s="117">
        <f t="shared" si="14"/>
        <v>1.6343744062243162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0.16131524470055877</v>
      </c>
      <c r="L43" s="117">
        <f t="shared" si="14"/>
        <v>1.6404558664016746</v>
      </c>
      <c r="M43" s="117">
        <f t="shared" si="14"/>
        <v>2.3435742619200348</v>
      </c>
      <c r="N43" s="117">
        <f t="shared" si="14"/>
        <v>1.8703007722284823</v>
      </c>
      <c r="O43" s="117">
        <f t="shared" si="14"/>
        <v>2.0286979605292728</v>
      </c>
      <c r="P43" s="117">
        <f t="shared" si="14"/>
        <v>0.20290347494199429</v>
      </c>
      <c r="Q43" s="117">
        <f t="shared" si="14"/>
        <v>2.2890853610413244</v>
      </c>
      <c r="R43" s="117">
        <f t="shared" ref="R43:V43" si="15">R44+R47+R49+R58</f>
        <v>1.9746662257701106</v>
      </c>
      <c r="S43" s="117">
        <f t="shared" si="15"/>
        <v>1.1207856024985907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2.8961467246232555</v>
      </c>
      <c r="D44" s="122">
        <f t="shared" si="17"/>
        <v>2.7367111045496775</v>
      </c>
      <c r="E44" s="122">
        <f t="shared" si="17"/>
        <v>1.5689067207277556</v>
      </c>
      <c r="F44" s="122">
        <f t="shared" si="17"/>
        <v>1.2329988994597156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0.11461114747048082</v>
      </c>
      <c r="L44" s="122">
        <f t="shared" si="17"/>
        <v>1.2423964544367621</v>
      </c>
      <c r="M44" s="122">
        <f t="shared" si="17"/>
        <v>1.7534167387713711</v>
      </c>
      <c r="N44" s="122">
        <f t="shared" si="17"/>
        <v>1.3537694881774243</v>
      </c>
      <c r="O44" s="122">
        <f t="shared" si="17"/>
        <v>1.5297022945212315</v>
      </c>
      <c r="P44" s="122">
        <f t="shared" si="17"/>
        <v>0.14716897687590422</v>
      </c>
      <c r="Q44" s="122">
        <f t="shared" si="17"/>
        <v>1.7585179983716832</v>
      </c>
      <c r="R44" s="122">
        <f t="shared" ref="R44:V44" si="18">SUM(R45:R46)</f>
        <v>1.4781755889347004</v>
      </c>
      <c r="S44" s="122">
        <f t="shared" si="18"/>
        <v>0.85626200742222491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2.8279560047166803</v>
      </c>
      <c r="D45" s="98">
        <v>2.6722015058186646</v>
      </c>
      <c r="E45" s="98">
        <v>1.5340435901617204</v>
      </c>
      <c r="F45" s="98">
        <v>1.2044385164111879</v>
      </c>
      <c r="G45" s="98">
        <v>0</v>
      </c>
      <c r="H45" s="98">
        <v>0</v>
      </c>
      <c r="I45" s="98">
        <v>0</v>
      </c>
      <c r="J45" s="98">
        <v>0</v>
      </c>
      <c r="K45" s="98">
        <v>0.11225029112881101</v>
      </c>
      <c r="L45" s="98">
        <v>1.2177548375003111</v>
      </c>
      <c r="M45" s="98">
        <v>1.719035077640866</v>
      </c>
      <c r="N45" s="98">
        <v>1.3276054838536546</v>
      </c>
      <c r="O45" s="98">
        <v>1.5005080631893934</v>
      </c>
      <c r="P45" s="98">
        <v>0.14437653851469076</v>
      </c>
      <c r="Q45" s="98">
        <v>1.7252056104400122</v>
      </c>
      <c r="R45" s="98">
        <v>1.4499724967624321</v>
      </c>
      <c r="S45" s="98">
        <v>0.84013698492502653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6.8190719906575076E-2</v>
      </c>
      <c r="D46" s="98">
        <v>6.4509598731012877E-2</v>
      </c>
      <c r="E46" s="98">
        <v>3.4863130566035107E-2</v>
      </c>
      <c r="F46" s="98">
        <v>2.8560383048527673E-2</v>
      </c>
      <c r="G46" s="98">
        <v>0</v>
      </c>
      <c r="H46" s="98">
        <v>0</v>
      </c>
      <c r="I46" s="98">
        <v>0</v>
      </c>
      <c r="J46" s="98">
        <v>0</v>
      </c>
      <c r="K46" s="98">
        <v>2.3608563416698059E-3</v>
      </c>
      <c r="L46" s="98">
        <v>2.4641616936450894E-2</v>
      </c>
      <c r="M46" s="98">
        <v>3.4381661130504948E-2</v>
      </c>
      <c r="N46" s="98">
        <v>2.6164004323769748E-2</v>
      </c>
      <c r="O46" s="98">
        <v>2.9194231331838086E-2</v>
      </c>
      <c r="P46" s="98">
        <v>2.7924383612134484E-3</v>
      </c>
      <c r="Q46" s="98">
        <v>3.3312387931670948E-2</v>
      </c>
      <c r="R46" s="98">
        <v>2.8203092172268154E-2</v>
      </c>
      <c r="S46" s="98">
        <v>1.61250224971984E-2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0.13312646227760913</v>
      </c>
      <c r="D47" s="122">
        <f t="shared" si="20"/>
        <v>0.10068010775868416</v>
      </c>
      <c r="E47" s="122">
        <f t="shared" si="20"/>
        <v>0.24884275689830526</v>
      </c>
      <c r="F47" s="122">
        <f t="shared" si="20"/>
        <v>9.8853350146213631E-2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1.6050153666201029E-2</v>
      </c>
      <c r="L47" s="122">
        <f t="shared" si="20"/>
        <v>9.0554571758025129E-2</v>
      </c>
      <c r="M47" s="122">
        <f t="shared" si="20"/>
        <v>0.19036639275096351</v>
      </c>
      <c r="N47" s="122">
        <f t="shared" si="20"/>
        <v>0.17728819737076068</v>
      </c>
      <c r="O47" s="122">
        <f t="shared" si="20"/>
        <v>0.10799272768693416</v>
      </c>
      <c r="P47" s="122">
        <f t="shared" si="20"/>
        <v>1.0919572768739614E-2</v>
      </c>
      <c r="Q47" s="122">
        <f t="shared" si="20"/>
        <v>8.9060203551759712E-2</v>
      </c>
      <c r="R47" s="122">
        <f t="shared" si="20"/>
        <v>0.1076107377495394</v>
      </c>
      <c r="S47" s="122">
        <f t="shared" si="20"/>
        <v>3.2707446501343697E-2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0.13312646227760913</v>
      </c>
      <c r="D48" s="98">
        <v>0.10068010775868416</v>
      </c>
      <c r="E48" s="98">
        <v>0.24884275689830526</v>
      </c>
      <c r="F48" s="98">
        <v>9.8853350146213631E-2</v>
      </c>
      <c r="G48" s="98">
        <v>0</v>
      </c>
      <c r="H48" s="98">
        <v>0</v>
      </c>
      <c r="I48" s="98">
        <v>0</v>
      </c>
      <c r="J48" s="98">
        <v>0</v>
      </c>
      <c r="K48" s="98">
        <v>1.6050153666201029E-2</v>
      </c>
      <c r="L48" s="98">
        <v>9.0554571758025129E-2</v>
      </c>
      <c r="M48" s="98">
        <v>0.19036639275096351</v>
      </c>
      <c r="N48" s="98">
        <v>0.17728819737076068</v>
      </c>
      <c r="O48" s="98">
        <v>0.10799272768693416</v>
      </c>
      <c r="P48" s="98">
        <v>1.0919572768739614E-2</v>
      </c>
      <c r="Q48" s="98">
        <v>8.9060203551759712E-2</v>
      </c>
      <c r="R48" s="98">
        <v>0.1076107377495394</v>
      </c>
      <c r="S48" s="98">
        <v>3.2707446501343697E-2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0.41936505206967706</v>
      </c>
      <c r="D49" s="122">
        <v>0.38071931113930091</v>
      </c>
      <c r="E49" s="122">
        <v>0.18056751002492769</v>
      </c>
      <c r="F49" s="122">
        <v>0.15480912578394398</v>
      </c>
      <c r="G49" s="122">
        <v>0</v>
      </c>
      <c r="H49" s="122">
        <v>0</v>
      </c>
      <c r="I49" s="122">
        <v>0</v>
      </c>
      <c r="J49" s="122">
        <v>0</v>
      </c>
      <c r="K49" s="122">
        <v>1.5743397275684665E-2</v>
      </c>
      <c r="L49" s="122">
        <v>0.16254797161911749</v>
      </c>
      <c r="M49" s="122">
        <v>0.20894384546406969</v>
      </c>
      <c r="N49" s="122">
        <v>0.18222589045786303</v>
      </c>
      <c r="O49" s="122">
        <v>0.21582103331698455</v>
      </c>
      <c r="P49" s="122">
        <v>2.4952619529313814E-2</v>
      </c>
      <c r="Q49" s="122">
        <v>0.2446028679241489</v>
      </c>
      <c r="R49" s="122">
        <v>0.2129189697269275</v>
      </c>
      <c r="S49" s="122">
        <v>0.1307531265919144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1.2268197674617584E-2</v>
      </c>
      <c r="D50" s="98">
        <v>1.8699785394024872E-2</v>
      </c>
      <c r="E50" s="98">
        <v>2.1988249662577734E-2</v>
      </c>
      <c r="F50" s="98">
        <v>2.3958185876264112E-3</v>
      </c>
      <c r="G50" s="98">
        <v>0</v>
      </c>
      <c r="H50" s="98">
        <v>0</v>
      </c>
      <c r="I50" s="98">
        <v>0</v>
      </c>
      <c r="J50" s="98">
        <v>0</v>
      </c>
      <c r="K50" s="98">
        <v>5.4932344690969623E-3</v>
      </c>
      <c r="L50" s="98">
        <v>4.9642339578202029E-2</v>
      </c>
      <c r="M50" s="98">
        <v>7.1760192957793137E-2</v>
      </c>
      <c r="N50" s="98">
        <v>0.10321083510763163</v>
      </c>
      <c r="O50" s="98">
        <v>0.14333299791019452</v>
      </c>
      <c r="P50" s="98">
        <v>1.3281455934217205E-2</v>
      </c>
      <c r="Q50" s="98">
        <v>3.5503679841390724E-2</v>
      </c>
      <c r="R50" s="98">
        <v>2.723317761077821E-2</v>
      </c>
      <c r="S50" s="98">
        <v>2.7539397689660471E-2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1.6786258408766361E-4</v>
      </c>
      <c r="O51" s="98">
        <v>2.6246754260821569E-4</v>
      </c>
      <c r="P51" s="98">
        <v>0</v>
      </c>
      <c r="Q51" s="98">
        <v>0</v>
      </c>
      <c r="R51" s="98">
        <v>0</v>
      </c>
      <c r="S51" s="98">
        <v>1.893554442878192E-4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4.8070839341801349E-5</v>
      </c>
      <c r="O52" s="101">
        <v>7.2341410954920285E-5</v>
      </c>
      <c r="P52" s="101">
        <v>0</v>
      </c>
      <c r="Q52" s="101">
        <v>0</v>
      </c>
      <c r="R52" s="101">
        <v>0</v>
      </c>
      <c r="S52" s="101">
        <v>5.5041780151912436E-5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1.1979174474586226E-4</v>
      </c>
      <c r="O53" s="104">
        <v>1.901261316532954E-4</v>
      </c>
      <c r="P53" s="104">
        <v>0</v>
      </c>
      <c r="Q53" s="104">
        <v>0</v>
      </c>
      <c r="R53" s="104">
        <v>0</v>
      </c>
      <c r="S53" s="104">
        <v>1.3431366413590675E-4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0.39501543647203913</v>
      </c>
      <c r="D54" s="101">
        <v>0.35213314044887506</v>
      </c>
      <c r="E54" s="101">
        <v>0.14994807331186188</v>
      </c>
      <c r="F54" s="101">
        <v>0.14839268304711381</v>
      </c>
      <c r="G54" s="101">
        <v>0</v>
      </c>
      <c r="H54" s="101">
        <v>0</v>
      </c>
      <c r="I54" s="101">
        <v>0</v>
      </c>
      <c r="J54" s="101">
        <v>0</v>
      </c>
      <c r="K54" s="101">
        <v>9.285872630854947E-3</v>
      </c>
      <c r="L54" s="101">
        <v>0.10382541482390098</v>
      </c>
      <c r="M54" s="101">
        <v>0.12025117705176348</v>
      </c>
      <c r="N54" s="101">
        <v>7.0321955811213449E-2</v>
      </c>
      <c r="O54" s="101">
        <v>6.2369181383676732E-2</v>
      </c>
      <c r="P54" s="101">
        <v>9.5170223122771069E-3</v>
      </c>
      <c r="Q54" s="101">
        <v>0.16901885160017055</v>
      </c>
      <c r="R54" s="101">
        <v>0.15486700806361595</v>
      </c>
      <c r="S54" s="101">
        <v>8.5920913213176561E-2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1.2081417923020345E-2</v>
      </c>
      <c r="D55" s="104">
        <v>9.8863852964009465E-3</v>
      </c>
      <c r="E55" s="104">
        <v>8.631187050488081E-3</v>
      </c>
      <c r="F55" s="104">
        <v>4.0206241492037557E-3</v>
      </c>
      <c r="G55" s="104">
        <v>0</v>
      </c>
      <c r="H55" s="104">
        <v>0</v>
      </c>
      <c r="I55" s="104">
        <v>0</v>
      </c>
      <c r="J55" s="104">
        <v>0</v>
      </c>
      <c r="K55" s="104">
        <v>9.6429017573275498E-4</v>
      </c>
      <c r="L55" s="104">
        <v>9.0802172170144843E-3</v>
      </c>
      <c r="M55" s="104">
        <v>1.6932475454513055E-2</v>
      </c>
      <c r="N55" s="104">
        <v>8.5252369549302931E-3</v>
      </c>
      <c r="O55" s="104">
        <v>9.8563864805050611E-3</v>
      </c>
      <c r="P55" s="104">
        <v>2.1541412828195022E-3</v>
      </c>
      <c r="Q55" s="104">
        <v>4.0080336482587631E-2</v>
      </c>
      <c r="R55" s="104">
        <v>3.0818784052533355E-2</v>
      </c>
      <c r="S55" s="104">
        <v>1.7103460244789544E-2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3.4592706961093143E-3</v>
      </c>
      <c r="D56" s="98">
        <v>2.9955473823100823E-3</v>
      </c>
      <c r="E56" s="98">
        <v>2.2279882371729906E-3</v>
      </c>
      <c r="F56" s="98">
        <v>1.1705772228669219E-3</v>
      </c>
      <c r="G56" s="98">
        <v>0</v>
      </c>
      <c r="H56" s="98">
        <v>0</v>
      </c>
      <c r="I56" s="98">
        <v>0</v>
      </c>
      <c r="J56" s="98">
        <v>0</v>
      </c>
      <c r="K56" s="98">
        <v>2.6327916754044657E-4</v>
      </c>
      <c r="L56" s="98">
        <v>2.5014096164372311E-3</v>
      </c>
      <c r="M56" s="98">
        <v>4.8836788685902525E-3</v>
      </c>
      <c r="N56" s="98">
        <v>2.4416437268577813E-3</v>
      </c>
      <c r="O56" s="98">
        <v>2.7164441580916176E-3</v>
      </c>
      <c r="P56" s="98">
        <v>6.1787841003168957E-4</v>
      </c>
      <c r="Q56" s="98">
        <v>1.2449595193820044E-2</v>
      </c>
      <c r="R56" s="98">
        <v>9.227066104878388E-3</v>
      </c>
      <c r="S56" s="98">
        <v>4.9668114984116008E-3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8.62214722691103E-3</v>
      </c>
      <c r="D57" s="98">
        <v>6.8908379140908641E-3</v>
      </c>
      <c r="E57" s="98">
        <v>6.4031988133150903E-3</v>
      </c>
      <c r="F57" s="98">
        <v>2.8500469263368342E-3</v>
      </c>
      <c r="G57" s="98">
        <v>0</v>
      </c>
      <c r="H57" s="98">
        <v>0</v>
      </c>
      <c r="I57" s="98">
        <v>0</v>
      </c>
      <c r="J57" s="98">
        <v>0</v>
      </c>
      <c r="K57" s="98">
        <v>7.0101100819230846E-4</v>
      </c>
      <c r="L57" s="98">
        <v>6.5788076005772527E-3</v>
      </c>
      <c r="M57" s="98">
        <v>1.20487965859228E-2</v>
      </c>
      <c r="N57" s="98">
        <v>6.0835932280725123E-3</v>
      </c>
      <c r="O57" s="98">
        <v>7.1399423224134438E-3</v>
      </c>
      <c r="P57" s="98">
        <v>1.5362628727878128E-3</v>
      </c>
      <c r="Q57" s="98">
        <v>2.7630741288767583E-2</v>
      </c>
      <c r="R57" s="98">
        <v>2.1591717947654965E-2</v>
      </c>
      <c r="S57" s="98">
        <v>1.2136648746377942E-2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0.41720020936190694</v>
      </c>
      <c r="D58" s="122">
        <v>0.36653076411943397</v>
      </c>
      <c r="E58" s="122">
        <v>0.18174720977536335</v>
      </c>
      <c r="F58" s="122">
        <v>0.14771303083444298</v>
      </c>
      <c r="G58" s="122">
        <v>0</v>
      </c>
      <c r="H58" s="122">
        <v>0</v>
      </c>
      <c r="I58" s="122">
        <v>0</v>
      </c>
      <c r="J58" s="122">
        <v>0</v>
      </c>
      <c r="K58" s="122">
        <v>1.4910546288192269E-2</v>
      </c>
      <c r="L58" s="122">
        <v>0.1449568685877699</v>
      </c>
      <c r="M58" s="122">
        <v>0.19084728493363073</v>
      </c>
      <c r="N58" s="122">
        <v>0.15701719622243418</v>
      </c>
      <c r="O58" s="122">
        <v>0.17518190500412256</v>
      </c>
      <c r="P58" s="122">
        <v>1.9862305768036638E-2</v>
      </c>
      <c r="Q58" s="122">
        <v>0.19690429119373271</v>
      </c>
      <c r="R58" s="122">
        <v>0.17596092935894331</v>
      </c>
      <c r="S58" s="122">
        <v>0.10106302198310765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0.21500446383801741</v>
      </c>
      <c r="D59" s="98">
        <v>0.14054460132283228</v>
      </c>
      <c r="E59" s="98">
        <v>9.4592724414422708E-2</v>
      </c>
      <c r="F59" s="98">
        <v>5.4040478743141419E-2</v>
      </c>
      <c r="G59" s="98">
        <v>0</v>
      </c>
      <c r="H59" s="98">
        <v>0</v>
      </c>
      <c r="I59" s="98">
        <v>0</v>
      </c>
      <c r="J59" s="98">
        <v>0</v>
      </c>
      <c r="K59" s="98">
        <v>8.4608759084227741E-3</v>
      </c>
      <c r="L59" s="98">
        <v>7.1510498774776582E-2</v>
      </c>
      <c r="M59" s="98">
        <v>7.5648118894211885E-2</v>
      </c>
      <c r="N59" s="98">
        <v>4.1198468936881748E-2</v>
      </c>
      <c r="O59" s="98">
        <v>5.7211571138608856E-2</v>
      </c>
      <c r="P59" s="98">
        <v>6.5420922875327383E-3</v>
      </c>
      <c r="Q59" s="98">
        <v>8.1385664518143663E-2</v>
      </c>
      <c r="R59" s="98">
        <v>8.1344261603500029E-2</v>
      </c>
      <c r="S59" s="98">
        <v>3.7343595440132653E-2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0.20219574552388955</v>
      </c>
      <c r="D60" s="33">
        <v>0.22598616279660172</v>
      </c>
      <c r="E60" s="33">
        <v>8.7154485360940628E-2</v>
      </c>
      <c r="F60" s="33">
        <v>9.367255209130157E-2</v>
      </c>
      <c r="G60" s="33">
        <v>0</v>
      </c>
      <c r="H60" s="33">
        <v>0</v>
      </c>
      <c r="I60" s="33">
        <v>0</v>
      </c>
      <c r="J60" s="33">
        <v>0</v>
      </c>
      <c r="K60" s="33">
        <v>6.4496703797694939E-3</v>
      </c>
      <c r="L60" s="33">
        <v>7.3446369812993323E-2</v>
      </c>
      <c r="M60" s="33">
        <v>0.11519916603941885</v>
      </c>
      <c r="N60" s="33">
        <v>0.11581872728555243</v>
      </c>
      <c r="O60" s="33">
        <v>0.11797033386551371</v>
      </c>
      <c r="P60" s="33">
        <v>1.3320213480503898E-2</v>
      </c>
      <c r="Q60" s="33">
        <v>0.11551862667558906</v>
      </c>
      <c r="R60" s="33">
        <v>9.4616667755443265E-2</v>
      </c>
      <c r="S60" s="33">
        <v>6.3719426542974994E-2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5.9532771279914698</v>
      </c>
      <c r="D62" s="117">
        <f t="shared" si="21"/>
        <v>6.5884151496914214</v>
      </c>
      <c r="E62" s="117">
        <f t="shared" si="21"/>
        <v>8.5211290507085025</v>
      </c>
      <c r="F62" s="117">
        <f t="shared" si="21"/>
        <v>8.7388095184482601</v>
      </c>
      <c r="G62" s="117">
        <f t="shared" si="21"/>
        <v>9.4766886157268786</v>
      </c>
      <c r="H62" s="117">
        <f t="shared" si="21"/>
        <v>9.732137743561605</v>
      </c>
      <c r="I62" s="117">
        <f t="shared" si="21"/>
        <v>8.6670729358319942</v>
      </c>
      <c r="J62" s="117">
        <f t="shared" si="21"/>
        <v>9.8954398983400012</v>
      </c>
      <c r="K62" s="117">
        <f t="shared" si="21"/>
        <v>7.7549717839819472</v>
      </c>
      <c r="L62" s="117">
        <f t="shared" si="21"/>
        <v>6.6466041157793629</v>
      </c>
      <c r="M62" s="117">
        <f t="shared" si="21"/>
        <v>5.0803497179106261</v>
      </c>
      <c r="N62" s="117">
        <f t="shared" si="21"/>
        <v>5.1432889678651383</v>
      </c>
      <c r="O62" s="117">
        <f t="shared" si="21"/>
        <v>4.8355107364305097</v>
      </c>
      <c r="P62" s="117">
        <f t="shared" si="21"/>
        <v>4.1343672809778989</v>
      </c>
      <c r="Q62" s="117">
        <f t="shared" si="21"/>
        <v>5.453357947878458</v>
      </c>
      <c r="R62" s="117">
        <f t="shared" ref="R62:V62" si="22">R63+R66+R68+R77</f>
        <v>9.3296916756202943</v>
      </c>
      <c r="S62" s="117">
        <f t="shared" si="22"/>
        <v>8.8919008458819686</v>
      </c>
      <c r="T62" s="117">
        <f t="shared" si="22"/>
        <v>9.4789784719550809</v>
      </c>
      <c r="U62" s="117">
        <f t="shared" si="22"/>
        <v>7.4790594404829438</v>
      </c>
      <c r="V62" s="117">
        <f t="shared" si="22"/>
        <v>7.3368072597819909</v>
      </c>
      <c r="W62" s="117">
        <f t="shared" ref="W62" si="23">W63+W66+W68+W77</f>
        <v>7.4353630867976808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4.5593643205932484</v>
      </c>
      <c r="D63" s="122">
        <f t="shared" si="24"/>
        <v>4.9273337215442554</v>
      </c>
      <c r="E63" s="122">
        <f t="shared" si="24"/>
        <v>6.1690567795968079</v>
      </c>
      <c r="F63" s="122">
        <f t="shared" si="24"/>
        <v>6.5323042538301888</v>
      </c>
      <c r="G63" s="122">
        <f t="shared" si="24"/>
        <v>7.1564343729547488</v>
      </c>
      <c r="H63" s="122">
        <f t="shared" si="24"/>
        <v>6.6729266703185717</v>
      </c>
      <c r="I63" s="122">
        <f t="shared" si="24"/>
        <v>5.5346366214162863</v>
      </c>
      <c r="J63" s="122">
        <f t="shared" si="24"/>
        <v>6.9310764288388702</v>
      </c>
      <c r="K63" s="122">
        <f t="shared" si="24"/>
        <v>5.5694925249724809</v>
      </c>
      <c r="L63" s="122">
        <f t="shared" si="24"/>
        <v>5.0657214510396154</v>
      </c>
      <c r="M63" s="122">
        <f t="shared" si="24"/>
        <v>3.7532687783074512</v>
      </c>
      <c r="N63" s="122">
        <f t="shared" si="24"/>
        <v>3.7390084811641899</v>
      </c>
      <c r="O63" s="122">
        <f t="shared" si="24"/>
        <v>3.6868529807703481</v>
      </c>
      <c r="P63" s="122">
        <f t="shared" si="24"/>
        <v>3.0599611349933102</v>
      </c>
      <c r="Q63" s="122">
        <f t="shared" si="24"/>
        <v>4.1512538829480485</v>
      </c>
      <c r="R63" s="122">
        <f t="shared" ref="R63:V63" si="25">SUM(R64:R65)</f>
        <v>6.9372908987636519</v>
      </c>
      <c r="S63" s="122">
        <f t="shared" si="25"/>
        <v>6.6733816890313973</v>
      </c>
      <c r="T63" s="122">
        <f t="shared" si="25"/>
        <v>6.6798023702142659</v>
      </c>
      <c r="U63" s="122">
        <f t="shared" si="25"/>
        <v>5.5291612727411312</v>
      </c>
      <c r="V63" s="122">
        <f t="shared" si="25"/>
        <v>4.8636757963899822</v>
      </c>
      <c r="W63" s="122">
        <f t="shared" ref="W63" si="26">SUM(W64:W65)</f>
        <v>4.1923973462834274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4.4520125995308248</v>
      </c>
      <c r="D64" s="98">
        <v>4.8111868908969955</v>
      </c>
      <c r="E64" s="98">
        <v>6.031972382459033</v>
      </c>
      <c r="F64" s="98">
        <v>6.3809942147371554</v>
      </c>
      <c r="G64" s="98">
        <v>6.994262546855988</v>
      </c>
      <c r="H64" s="98">
        <v>6.5272983077943758</v>
      </c>
      <c r="I64" s="98">
        <v>5.4180420830988067</v>
      </c>
      <c r="J64" s="98">
        <v>6.7867938263609267</v>
      </c>
      <c r="K64" s="98">
        <v>5.4547674564458752</v>
      </c>
      <c r="L64" s="98">
        <v>4.9652482348955216</v>
      </c>
      <c r="M64" s="98">
        <v>3.6796732591053858</v>
      </c>
      <c r="N64" s="98">
        <v>3.6667454888880853</v>
      </c>
      <c r="O64" s="98">
        <v>3.6164897217279903</v>
      </c>
      <c r="P64" s="98">
        <v>3.0019003056081699</v>
      </c>
      <c r="Q64" s="98">
        <v>4.0726148358187784</v>
      </c>
      <c r="R64" s="98">
        <v>6.8049297259041595</v>
      </c>
      <c r="S64" s="98">
        <v>6.5477093726898392</v>
      </c>
      <c r="T64" s="98">
        <v>6.5544066737630269</v>
      </c>
      <c r="U64" s="98">
        <v>5.4248922999359017</v>
      </c>
      <c r="V64" s="98">
        <v>4.772002997718972</v>
      </c>
      <c r="W64" s="98">
        <v>4.1135356550863476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0.10735172106242315</v>
      </c>
      <c r="D65" s="98">
        <v>0.11614683064726036</v>
      </c>
      <c r="E65" s="98">
        <v>0.13708439713777482</v>
      </c>
      <c r="F65" s="98">
        <v>0.15131003909303359</v>
      </c>
      <c r="G65" s="98">
        <v>0.1621718260987608</v>
      </c>
      <c r="H65" s="98">
        <v>0.14562836252419611</v>
      </c>
      <c r="I65" s="98">
        <v>0.11659453831747921</v>
      </c>
      <c r="J65" s="98">
        <v>0.14428260247794381</v>
      </c>
      <c r="K65" s="98">
        <v>0.11472506852660605</v>
      </c>
      <c r="L65" s="98">
        <v>0.10047321614409366</v>
      </c>
      <c r="M65" s="98">
        <v>7.3595519202065252E-2</v>
      </c>
      <c r="N65" s="98">
        <v>7.2262992276104845E-2</v>
      </c>
      <c r="O65" s="98">
        <v>7.0363259042357684E-2</v>
      </c>
      <c r="P65" s="98">
        <v>5.8060829385140504E-2</v>
      </c>
      <c r="Q65" s="98">
        <v>7.8639047129270223E-2</v>
      </c>
      <c r="R65" s="98">
        <v>0.1323611728594927</v>
      </c>
      <c r="S65" s="98">
        <v>0.12567231634155776</v>
      </c>
      <c r="T65" s="98">
        <v>0.1253956964512388</v>
      </c>
      <c r="U65" s="98">
        <v>0.10426897280522984</v>
      </c>
      <c r="V65" s="98">
        <v>9.1672798671010539E-2</v>
      </c>
      <c r="W65" s="98">
        <v>7.8861691197079434E-2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0.1949755835623907</v>
      </c>
      <c r="D66" s="122">
        <f t="shared" si="27"/>
        <v>0.19665716550095919</v>
      </c>
      <c r="E66" s="122">
        <f t="shared" si="27"/>
        <v>0.96856095818536103</v>
      </c>
      <c r="F66" s="122">
        <f t="shared" si="27"/>
        <v>0.54916861135855533</v>
      </c>
      <c r="G66" s="122">
        <f t="shared" si="27"/>
        <v>0.58639723413156963</v>
      </c>
      <c r="H66" s="122">
        <f t="shared" si="27"/>
        <v>1.2763329861058619</v>
      </c>
      <c r="I66" s="122">
        <f t="shared" si="27"/>
        <v>1.5783319157344802</v>
      </c>
      <c r="J66" s="122">
        <f t="shared" si="27"/>
        <v>1.0795326626051855</v>
      </c>
      <c r="K66" s="122">
        <f t="shared" si="27"/>
        <v>0.76034608561973216</v>
      </c>
      <c r="L66" s="122">
        <f t="shared" si="27"/>
        <v>0.3598352719858367</v>
      </c>
      <c r="M66" s="122">
        <f t="shared" si="27"/>
        <v>0.42232859179199966</v>
      </c>
      <c r="N66" s="122">
        <f t="shared" si="27"/>
        <v>0.47992027950683624</v>
      </c>
      <c r="O66" s="122">
        <f t="shared" si="27"/>
        <v>0.25248579070939636</v>
      </c>
      <c r="P66" s="122">
        <f t="shared" si="27"/>
        <v>0.21002752729660873</v>
      </c>
      <c r="Q66" s="122">
        <f t="shared" si="27"/>
        <v>0.22588253239539055</v>
      </c>
      <c r="R66" s="122">
        <f t="shared" si="27"/>
        <v>0.52390213967378496</v>
      </c>
      <c r="S66" s="122">
        <f t="shared" si="27"/>
        <v>0.27185866823159871</v>
      </c>
      <c r="T66" s="122">
        <f t="shared" si="27"/>
        <v>0.69903072425514612</v>
      </c>
      <c r="U66" s="122">
        <f t="shared" si="27"/>
        <v>9.9330125821797233E-2</v>
      </c>
      <c r="V66" s="122">
        <f t="shared" si="27"/>
        <v>0.78117347071145082</v>
      </c>
      <c r="W66" s="122">
        <f t="shared" si="27"/>
        <v>1.5426286142482055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0.1949755835623907</v>
      </c>
      <c r="D67" s="98">
        <v>0.19665716550095919</v>
      </c>
      <c r="E67" s="98">
        <v>0.96856095818536103</v>
      </c>
      <c r="F67" s="98">
        <v>0.54916861135855533</v>
      </c>
      <c r="G67" s="98">
        <v>0.58639723413156963</v>
      </c>
      <c r="H67" s="98">
        <v>1.2763329861058619</v>
      </c>
      <c r="I67" s="98">
        <v>1.5783319157344802</v>
      </c>
      <c r="J67" s="98">
        <v>1.0795326626051855</v>
      </c>
      <c r="K67" s="98">
        <v>0.76034608561973216</v>
      </c>
      <c r="L67" s="98">
        <v>0.3598352719858367</v>
      </c>
      <c r="M67" s="98">
        <v>0.42232859179199966</v>
      </c>
      <c r="N67" s="98">
        <v>0.47992027950683624</v>
      </c>
      <c r="O67" s="98">
        <v>0.25248579070939636</v>
      </c>
      <c r="P67" s="98">
        <v>0.21002752729660873</v>
      </c>
      <c r="Q67" s="98">
        <v>0.22588253239539055</v>
      </c>
      <c r="R67" s="98">
        <v>0.52390213967378496</v>
      </c>
      <c r="S67" s="98">
        <v>0.27185866823159871</v>
      </c>
      <c r="T67" s="98">
        <v>0.69903072425514612</v>
      </c>
      <c r="U67" s="98">
        <v>9.9330125821797233E-2</v>
      </c>
      <c r="V67" s="98">
        <v>0.78117347071145082</v>
      </c>
      <c r="W67" s="98">
        <v>1.5426286142482055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0.61965885844799995</v>
      </c>
      <c r="D68" s="122">
        <v>0.71284392061711599</v>
      </c>
      <c r="E68" s="122">
        <v>0.73474334042331746</v>
      </c>
      <c r="F68" s="122">
        <v>0.83982062324214413</v>
      </c>
      <c r="G68" s="122">
        <v>0.88844713453158397</v>
      </c>
      <c r="H68" s="122">
        <v>0.94098345879396117</v>
      </c>
      <c r="I68" s="122">
        <v>0.80270281031408786</v>
      </c>
      <c r="J68" s="122">
        <v>1.0084907371914962</v>
      </c>
      <c r="K68" s="122">
        <v>0.75744187369268889</v>
      </c>
      <c r="L68" s="122">
        <v>0.65428908757744353</v>
      </c>
      <c r="M68" s="122">
        <v>0.48037537279723702</v>
      </c>
      <c r="N68" s="122">
        <v>0.49737675939671833</v>
      </c>
      <c r="O68" s="122">
        <v>0.48964552844128167</v>
      </c>
      <c r="P68" s="122">
        <v>0.47812629899995723</v>
      </c>
      <c r="Q68" s="122">
        <v>0.59222586396679378</v>
      </c>
      <c r="R68" s="122">
        <v>1.0435295013289858</v>
      </c>
      <c r="S68" s="122">
        <v>1.0811999930720906</v>
      </c>
      <c r="T68" s="122">
        <v>1.1767436698870377</v>
      </c>
      <c r="U68" s="122">
        <v>1.0583983843969409</v>
      </c>
      <c r="V68" s="122">
        <v>0.97482698058563466</v>
      </c>
      <c r="W68" s="122">
        <v>0.97183001130852853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0.61935279669538568</v>
      </c>
      <c r="D69" s="98">
        <v>0.64556466595164785</v>
      </c>
      <c r="E69" s="98">
        <v>0.70265000542142231</v>
      </c>
      <c r="F69" s="98">
        <v>0.68715831809787675</v>
      </c>
      <c r="G69" s="98">
        <v>0.83293656745374545</v>
      </c>
      <c r="H69" s="98">
        <v>0.87984407537853215</v>
      </c>
      <c r="I69" s="98">
        <v>0.80183047049643996</v>
      </c>
      <c r="J69" s="98">
        <v>0.94933526947767211</v>
      </c>
      <c r="K69" s="98">
        <v>0.75627101302964683</v>
      </c>
      <c r="L69" s="98">
        <v>0.63041916204542137</v>
      </c>
      <c r="M69" s="98">
        <v>0.44026238258772649</v>
      </c>
      <c r="N69" s="98">
        <v>0.44470297440729584</v>
      </c>
      <c r="O69" s="98">
        <v>0.45282136140605661</v>
      </c>
      <c r="P69" s="98">
        <v>0.44065601967378881</v>
      </c>
      <c r="Q69" s="98">
        <v>0.53926599620339699</v>
      </c>
      <c r="R69" s="98">
        <v>1.0197657922918424</v>
      </c>
      <c r="S69" s="98">
        <v>1.0145552775579354</v>
      </c>
      <c r="T69" s="98">
        <v>1.1058712635585295</v>
      </c>
      <c r="U69" s="98">
        <v>0.99036615063865108</v>
      </c>
      <c r="V69" s="98">
        <v>0.97284630385844295</v>
      </c>
      <c r="W69" s="98">
        <v>0.92369198713054701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3.0606175261425179E-4</v>
      </c>
      <c r="D70" s="98">
        <v>1.5860888386650058E-4</v>
      </c>
      <c r="E70" s="98">
        <v>7.6902567397178745E-4</v>
      </c>
      <c r="F70" s="98">
        <v>8.1511849702446221E-5</v>
      </c>
      <c r="G70" s="98">
        <v>4.3270000904310155E-4</v>
      </c>
      <c r="H70" s="98">
        <v>4.5492117274494417E-4</v>
      </c>
      <c r="I70" s="98">
        <v>8.7233981764793978E-4</v>
      </c>
      <c r="J70" s="98">
        <v>1.1208694939717179E-3</v>
      </c>
      <c r="K70" s="98">
        <v>1.1708606630420921E-3</v>
      </c>
      <c r="L70" s="98">
        <v>8.261342320373498E-4</v>
      </c>
      <c r="M70" s="98">
        <v>9.4221853687539233E-4</v>
      </c>
      <c r="N70" s="98">
        <v>8.5499927075333734E-4</v>
      </c>
      <c r="O70" s="98">
        <v>1.2541226422958436E-3</v>
      </c>
      <c r="P70" s="98">
        <v>2.8706669917150773E-3</v>
      </c>
      <c r="Q70" s="98">
        <v>8.734955284173476E-4</v>
      </c>
      <c r="R70" s="98">
        <v>2.6204378584608655E-3</v>
      </c>
      <c r="S70" s="98">
        <v>2.5579511841007339E-3</v>
      </c>
      <c r="T70" s="98">
        <v>2.3646462340191719E-3</v>
      </c>
      <c r="U70" s="98">
        <v>2.3652606141157488E-3</v>
      </c>
      <c r="V70" s="98">
        <v>1.892382430272478E-3</v>
      </c>
      <c r="W70" s="98">
        <v>9.4807615485590453E-4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8.7633954630942241E-5</v>
      </c>
      <c r="D71" s="101">
        <v>4.8048442457744052E-5</v>
      </c>
      <c r="E71" s="101">
        <v>1.9864691288487175E-4</v>
      </c>
      <c r="F71" s="101">
        <v>2.3728064868530493E-5</v>
      </c>
      <c r="G71" s="101">
        <v>1.2551211652346778E-4</v>
      </c>
      <c r="H71" s="101">
        <v>1.3269114243615247E-4</v>
      </c>
      <c r="I71" s="101">
        <v>2.4985390531947652E-4</v>
      </c>
      <c r="J71" s="101">
        <v>3.2582766865192587E-4</v>
      </c>
      <c r="K71" s="101">
        <v>3.1984359758506975E-4</v>
      </c>
      <c r="L71" s="101">
        <v>2.276997012096727E-4</v>
      </c>
      <c r="M71" s="101">
        <v>2.716694556513104E-4</v>
      </c>
      <c r="N71" s="101">
        <v>2.4480374427563053E-4</v>
      </c>
      <c r="O71" s="101">
        <v>3.4564643894486778E-4</v>
      </c>
      <c r="P71" s="101">
        <v>8.2415355017725553E-4</v>
      </c>
      <c r="Q71" s="101">
        <v>2.7051628908254257E-4</v>
      </c>
      <c r="R71" s="101">
        <v>7.8360467053575932E-4</v>
      </c>
      <c r="S71" s="101">
        <v>7.4328126668602671E-4</v>
      </c>
      <c r="T71" s="101">
        <v>6.9897471134298863E-4</v>
      </c>
      <c r="U71" s="101">
        <v>7.0668246411837571E-4</v>
      </c>
      <c r="V71" s="101">
        <v>4.9570937045310872E-4</v>
      </c>
      <c r="W71" s="101">
        <v>2.8043703656222143E-4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2.1842779798330955E-4</v>
      </c>
      <c r="D72" s="104">
        <v>1.1056044140875652E-4</v>
      </c>
      <c r="E72" s="104">
        <v>5.7037876108691568E-4</v>
      </c>
      <c r="F72" s="104">
        <v>5.7783784833915731E-5</v>
      </c>
      <c r="G72" s="104">
        <v>3.0718789251963377E-4</v>
      </c>
      <c r="H72" s="104">
        <v>3.2223003030879173E-4</v>
      </c>
      <c r="I72" s="104">
        <v>6.2248591232846331E-4</v>
      </c>
      <c r="J72" s="104">
        <v>7.9504182531979213E-4</v>
      </c>
      <c r="K72" s="104">
        <v>8.5101706545702232E-4</v>
      </c>
      <c r="L72" s="104">
        <v>5.9843453082767707E-4</v>
      </c>
      <c r="M72" s="104">
        <v>6.7054908122408192E-4</v>
      </c>
      <c r="N72" s="104">
        <v>6.1019552647770682E-4</v>
      </c>
      <c r="O72" s="104">
        <v>9.0847620335097567E-4</v>
      </c>
      <c r="P72" s="104">
        <v>2.0465134415378217E-3</v>
      </c>
      <c r="Q72" s="104">
        <v>6.0297923933480503E-4</v>
      </c>
      <c r="R72" s="104">
        <v>1.8368331879251062E-3</v>
      </c>
      <c r="S72" s="104">
        <v>1.8146699174147072E-3</v>
      </c>
      <c r="T72" s="104">
        <v>1.6656715226761832E-3</v>
      </c>
      <c r="U72" s="104">
        <v>1.6585781499973732E-3</v>
      </c>
      <c r="V72" s="104">
        <v>1.3966730598193693E-3</v>
      </c>
      <c r="W72" s="104">
        <v>6.6763911829368315E-4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6.5292910684787875E-2</v>
      </c>
      <c r="E73" s="101">
        <v>2.9583565721102347E-2</v>
      </c>
      <c r="F73" s="101">
        <v>0.14856016914536113</v>
      </c>
      <c r="G73" s="101">
        <v>5.3424386723379083E-2</v>
      </c>
      <c r="H73" s="101">
        <v>5.8588617902655918E-2</v>
      </c>
      <c r="I73" s="101">
        <v>0</v>
      </c>
      <c r="J73" s="101">
        <v>5.2311172810921985E-2</v>
      </c>
      <c r="K73" s="101">
        <v>0</v>
      </c>
      <c r="L73" s="101">
        <v>2.1174334814128906E-2</v>
      </c>
      <c r="M73" s="101">
        <v>3.4357479157646711E-2</v>
      </c>
      <c r="N73" s="101">
        <v>4.6221407919977503E-2</v>
      </c>
      <c r="O73" s="101">
        <v>3.0725379851664038E-2</v>
      </c>
      <c r="P73" s="101">
        <v>2.8220040073795586E-2</v>
      </c>
      <c r="Q73" s="101">
        <v>4.2108213152494203E-2</v>
      </c>
      <c r="R73" s="101">
        <v>1.7643076868006875E-2</v>
      </c>
      <c r="S73" s="101">
        <v>5.3407954126454861E-2</v>
      </c>
      <c r="T73" s="101">
        <v>5.5143291206429086E-2</v>
      </c>
      <c r="U73" s="101">
        <v>5.1240592959984427E-2</v>
      </c>
      <c r="V73" s="101">
        <v>8.8294296919304267E-5</v>
      </c>
      <c r="W73" s="101">
        <v>3.9025559360387693E-2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1.8277350968136201E-3</v>
      </c>
      <c r="E74" s="104">
        <v>1.7407436068211249E-3</v>
      </c>
      <c r="F74" s="104">
        <v>4.0206241492037557E-3</v>
      </c>
      <c r="G74" s="104">
        <v>1.6534803454163749E-3</v>
      </c>
      <c r="H74" s="104">
        <v>2.0958443400282156E-3</v>
      </c>
      <c r="I74" s="104">
        <v>0</v>
      </c>
      <c r="J74" s="104">
        <v>5.7234254089304944E-3</v>
      </c>
      <c r="K74" s="104">
        <v>0</v>
      </c>
      <c r="L74" s="104">
        <v>1.8694564858559226E-3</v>
      </c>
      <c r="M74" s="104">
        <v>4.8132925149884827E-3</v>
      </c>
      <c r="N74" s="104">
        <v>5.5973777986916065E-3</v>
      </c>
      <c r="O74" s="104">
        <v>4.8446645412652005E-3</v>
      </c>
      <c r="P74" s="104">
        <v>6.3795722606577567E-3</v>
      </c>
      <c r="Q74" s="104">
        <v>9.978159082485203E-3</v>
      </c>
      <c r="R74" s="104">
        <v>3.5001943106755325E-3</v>
      </c>
      <c r="S74" s="104">
        <v>1.0678810203599563E-2</v>
      </c>
      <c r="T74" s="104">
        <v>1.3364468888059809E-2</v>
      </c>
      <c r="U74" s="104">
        <v>1.44263801841895E-2</v>
      </c>
      <c r="V74" s="104">
        <v>0</v>
      </c>
      <c r="W74" s="104">
        <v>8.1643886627379356E-3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5.5379867572119155E-4</v>
      </c>
      <c r="E75" s="98">
        <v>4.49342165480267E-4</v>
      </c>
      <c r="F75" s="98">
        <v>1.1705772228669219E-3</v>
      </c>
      <c r="G75" s="98">
        <v>4.7959754756567201E-4</v>
      </c>
      <c r="H75" s="98">
        <v>6.1135543943550605E-4</v>
      </c>
      <c r="I75" s="98">
        <v>0</v>
      </c>
      <c r="J75" s="98">
        <v>1.6637875209523103E-3</v>
      </c>
      <c r="K75" s="98">
        <v>0</v>
      </c>
      <c r="L75" s="98">
        <v>5.1499609750178278E-4</v>
      </c>
      <c r="M75" s="98">
        <v>1.3882538915789549E-3</v>
      </c>
      <c r="N75" s="98">
        <v>1.603099416623796E-3</v>
      </c>
      <c r="O75" s="98">
        <v>1.3352013658416426E-3</v>
      </c>
      <c r="P75" s="98">
        <v>1.8298706758630807E-3</v>
      </c>
      <c r="Q75" s="98">
        <v>3.0993762093401364E-3</v>
      </c>
      <c r="R75" s="98">
        <v>1.0479493360111185E-3</v>
      </c>
      <c r="S75" s="98">
        <v>3.1011056563686645E-3</v>
      </c>
      <c r="T75" s="98">
        <v>3.9514345543434463E-3</v>
      </c>
      <c r="U75" s="98">
        <v>4.3162829868626188E-3</v>
      </c>
      <c r="V75" s="98">
        <v>0</v>
      </c>
      <c r="W75" s="98">
        <v>2.4156229963820529E-3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1.2739364210924285E-3</v>
      </c>
      <c r="E76" s="98">
        <v>1.2914014413408579E-3</v>
      </c>
      <c r="F76" s="98">
        <v>2.8500469263368342E-3</v>
      </c>
      <c r="G76" s="98">
        <v>1.1738827978507028E-3</v>
      </c>
      <c r="H76" s="98">
        <v>1.4844889005927095E-3</v>
      </c>
      <c r="I76" s="98">
        <v>0</v>
      </c>
      <c r="J76" s="98">
        <v>4.0596378879781845E-3</v>
      </c>
      <c r="K76" s="98">
        <v>0</v>
      </c>
      <c r="L76" s="98">
        <v>1.3544603883541399E-3</v>
      </c>
      <c r="M76" s="98">
        <v>3.4250386234095276E-3</v>
      </c>
      <c r="N76" s="98">
        <v>3.994278382067811E-3</v>
      </c>
      <c r="O76" s="98">
        <v>3.5094631754235576E-3</v>
      </c>
      <c r="P76" s="98">
        <v>4.549701584794676E-3</v>
      </c>
      <c r="Q76" s="98">
        <v>6.8787828731450675E-3</v>
      </c>
      <c r="R76" s="98">
        <v>2.452244974664414E-3</v>
      </c>
      <c r="S76" s="98">
        <v>7.577704547230898E-3</v>
      </c>
      <c r="T76" s="98">
        <v>9.4130343337163625E-3</v>
      </c>
      <c r="U76" s="98">
        <v>1.0110097197326881E-2</v>
      </c>
      <c r="V76" s="98">
        <v>0</v>
      </c>
      <c r="W76" s="98">
        <v>5.7487656663558831E-3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0.57927836538783017</v>
      </c>
      <c r="D77" s="122">
        <v>0.75158034202909074</v>
      </c>
      <c r="E77" s="122">
        <v>0.64876797250301621</v>
      </c>
      <c r="F77" s="122">
        <v>0.81751603001737028</v>
      </c>
      <c r="G77" s="122">
        <v>0.84540987410897495</v>
      </c>
      <c r="H77" s="122">
        <v>0.84189462834320972</v>
      </c>
      <c r="I77" s="122">
        <v>0.75140158836714011</v>
      </c>
      <c r="J77" s="122">
        <v>0.876340069704449</v>
      </c>
      <c r="K77" s="122">
        <v>0.66769129969704566</v>
      </c>
      <c r="L77" s="122">
        <v>0.56675830517646708</v>
      </c>
      <c r="M77" s="122">
        <v>0.42437697501393745</v>
      </c>
      <c r="N77" s="122">
        <v>0.42698344779739389</v>
      </c>
      <c r="O77" s="122">
        <v>0.40652643650948417</v>
      </c>
      <c r="P77" s="122">
        <v>0.38625231968802293</v>
      </c>
      <c r="Q77" s="122">
        <v>0.48399566856822529</v>
      </c>
      <c r="R77" s="122">
        <v>0.82496913585387233</v>
      </c>
      <c r="S77" s="122">
        <v>0.86546049554688265</v>
      </c>
      <c r="T77" s="122">
        <v>0.92340170759863105</v>
      </c>
      <c r="U77" s="122">
        <v>0.79216965752307322</v>
      </c>
      <c r="V77" s="122">
        <v>0.71713101209492325</v>
      </c>
      <c r="W77" s="122">
        <v>0.72850711495751941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0.10234654501807842</v>
      </c>
      <c r="D78" s="98">
        <v>8.9106250024283185E-2</v>
      </c>
      <c r="E78" s="98">
        <v>0.12015566766742233</v>
      </c>
      <c r="F78" s="98">
        <v>0.17318669608567144</v>
      </c>
      <c r="G78" s="98">
        <v>0.80112304426870506</v>
      </c>
      <c r="H78" s="98">
        <v>0.70682819567916055</v>
      </c>
      <c r="I78" s="98">
        <v>0.26065802018573431</v>
      </c>
      <c r="J78" s="98">
        <v>0.77775137685214002</v>
      </c>
      <c r="K78" s="98">
        <v>0.26743675531530386</v>
      </c>
      <c r="L78" s="98">
        <v>0.19413165455125952</v>
      </c>
      <c r="M78" s="98">
        <v>0.14180729287012736</v>
      </c>
      <c r="N78" s="98">
        <v>0.1355590850534546</v>
      </c>
      <c r="O78" s="98">
        <v>0.16732615343943316</v>
      </c>
      <c r="P78" s="98">
        <v>0.38120678427874116</v>
      </c>
      <c r="Q78" s="98">
        <v>0.46257320024106208</v>
      </c>
      <c r="R78" s="98">
        <v>0.76557772102902699</v>
      </c>
      <c r="S78" s="98">
        <v>0.78256403774977856</v>
      </c>
      <c r="T78" s="98">
        <v>0.701707619013484</v>
      </c>
      <c r="U78" s="98">
        <v>0.45901992114358475</v>
      </c>
      <c r="V78" s="98">
        <v>0.42570984363401615</v>
      </c>
      <c r="W78" s="98">
        <v>0.47105624811686492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0.47693182036975174</v>
      </c>
      <c r="D79" s="33">
        <v>0.66247409200480756</v>
      </c>
      <c r="E79" s="33">
        <v>0.52861230483559385</v>
      </c>
      <c r="F79" s="33">
        <v>0.64432933393169889</v>
      </c>
      <c r="G79" s="33">
        <v>4.4286829840269833E-2</v>
      </c>
      <c r="H79" s="33">
        <v>0.13506643266404919</v>
      </c>
      <c r="I79" s="33">
        <v>0.4907435681814058</v>
      </c>
      <c r="J79" s="33">
        <v>9.8588692852309034E-2</v>
      </c>
      <c r="K79" s="33">
        <v>0.40025454438174179</v>
      </c>
      <c r="L79" s="33">
        <v>0.3726266506252075</v>
      </c>
      <c r="M79" s="33">
        <v>0.28256968214381006</v>
      </c>
      <c r="N79" s="33">
        <v>0.29142436274393929</v>
      </c>
      <c r="O79" s="33">
        <v>0.23920028307005101</v>
      </c>
      <c r="P79" s="33">
        <v>5.0455354092817798E-3</v>
      </c>
      <c r="Q79" s="33">
        <v>2.1422468327163231E-2</v>
      </c>
      <c r="R79" s="33">
        <v>5.9391414824845348E-2</v>
      </c>
      <c r="S79" s="33">
        <v>8.2896457797104084E-2</v>
      </c>
      <c r="T79" s="33">
        <v>0.22169408858514705</v>
      </c>
      <c r="U79" s="33">
        <v>0.33314973637948847</v>
      </c>
      <c r="V79" s="33">
        <v>0.29142116846090715</v>
      </c>
      <c r="W79" s="33">
        <v>0.25745086684065449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15.001071873953103</v>
      </c>
      <c r="D81" s="117">
        <f t="shared" si="28"/>
        <v>14.534297862880324</v>
      </c>
      <c r="E81" s="117">
        <f t="shared" si="28"/>
        <v>17.45892011022017</v>
      </c>
      <c r="F81" s="117">
        <f t="shared" si="28"/>
        <v>16.28591046164717</v>
      </c>
      <c r="G81" s="117">
        <f t="shared" si="28"/>
        <v>18.973911945222859</v>
      </c>
      <c r="H81" s="117">
        <f t="shared" si="28"/>
        <v>19.341196120971873</v>
      </c>
      <c r="I81" s="117">
        <f t="shared" si="28"/>
        <v>20.159328987463446</v>
      </c>
      <c r="J81" s="117">
        <f t="shared" si="28"/>
        <v>17.898328335483136</v>
      </c>
      <c r="K81" s="117">
        <f t="shared" si="28"/>
        <v>20.347832984030731</v>
      </c>
      <c r="L81" s="117">
        <f t="shared" si="28"/>
        <v>20.960363733915472</v>
      </c>
      <c r="M81" s="117">
        <f t="shared" si="28"/>
        <v>22.153234845988631</v>
      </c>
      <c r="N81" s="117">
        <f t="shared" si="28"/>
        <v>22.173390081216109</v>
      </c>
      <c r="O81" s="117">
        <f t="shared" si="28"/>
        <v>20.310775899745444</v>
      </c>
      <c r="P81" s="117">
        <f t="shared" si="28"/>
        <v>20.940981229173872</v>
      </c>
      <c r="Q81" s="117">
        <f t="shared" si="28"/>
        <v>18.806867143331189</v>
      </c>
      <c r="R81" s="117">
        <f t="shared" ref="R81:V81" si="29">R82+R85+R87+R100</f>
        <v>13.495399005906949</v>
      </c>
      <c r="S81" s="117">
        <f t="shared" si="29"/>
        <v>13.083968338217696</v>
      </c>
      <c r="T81" s="117">
        <f t="shared" si="29"/>
        <v>12.472365510875891</v>
      </c>
      <c r="U81" s="117">
        <f t="shared" si="29"/>
        <v>11.569444161241325</v>
      </c>
      <c r="V81" s="117">
        <f t="shared" si="29"/>
        <v>13.749935297043756</v>
      </c>
      <c r="W81" s="117">
        <f t="shared" ref="W81" si="30">W82+W85+W87+W100</f>
        <v>14.274244314112698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11.473273866975198</v>
      </c>
      <c r="D82" s="122">
        <f t="shared" si="31"/>
        <v>10.884342795409351</v>
      </c>
      <c r="E82" s="122">
        <f t="shared" si="31"/>
        <v>12.591574112216449</v>
      </c>
      <c r="F82" s="122">
        <f t="shared" si="31"/>
        <v>12.16743160499289</v>
      </c>
      <c r="G82" s="122">
        <f t="shared" si="31"/>
        <v>14.279033997323539</v>
      </c>
      <c r="H82" s="122">
        <f t="shared" si="31"/>
        <v>13.172902326889055</v>
      </c>
      <c r="I82" s="122">
        <f t="shared" si="31"/>
        <v>12.977745664729749</v>
      </c>
      <c r="J82" s="122">
        <f t="shared" si="31"/>
        <v>12.420489817148402</v>
      </c>
      <c r="K82" s="122">
        <f t="shared" si="31"/>
        <v>14.462054340929905</v>
      </c>
      <c r="L82" s="122">
        <f t="shared" si="31"/>
        <v>15.913300320383996</v>
      </c>
      <c r="M82" s="122">
        <f t="shared" si="31"/>
        <v>16.354753577687521</v>
      </c>
      <c r="N82" s="122">
        <f t="shared" si="31"/>
        <v>16.175486291246877</v>
      </c>
      <c r="O82" s="122">
        <f t="shared" si="31"/>
        <v>15.520272379540877</v>
      </c>
      <c r="P82" s="122">
        <f t="shared" si="31"/>
        <v>15.522583407743328</v>
      </c>
      <c r="Q82" s="122">
        <f t="shared" si="31"/>
        <v>14.408494082642987</v>
      </c>
      <c r="R82" s="122">
        <f t="shared" ref="R82:V82" si="32">SUM(R83:R84)</f>
        <v>10.004675810281714</v>
      </c>
      <c r="S82" s="122">
        <f t="shared" si="32"/>
        <v>9.8174832354288579</v>
      </c>
      <c r="T82" s="122">
        <f t="shared" si="32"/>
        <v>8.8110407139167322</v>
      </c>
      <c r="U82" s="122">
        <f t="shared" si="32"/>
        <v>8.5270288175454585</v>
      </c>
      <c r="V82" s="122">
        <f t="shared" si="32"/>
        <v>9.0367010086671051</v>
      </c>
      <c r="W82" s="122">
        <f t="shared" ref="W82" si="33">SUM(W83:W84)</f>
        <v>8.0154037084231362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11.363668661587139</v>
      </c>
      <c r="D83" s="98">
        <v>10.780244471452667</v>
      </c>
      <c r="E83" s="98">
        <v>12.478141332784039</v>
      </c>
      <c r="F83" s="98">
        <v>12.053107342546067</v>
      </c>
      <c r="G83" s="98">
        <v>14.147819153609262</v>
      </c>
      <c r="H83" s="98">
        <v>13.056383688555551</v>
      </c>
      <c r="I83" s="98">
        <v>12.86698827053239</v>
      </c>
      <c r="J83" s="98">
        <v>12.315759958322955</v>
      </c>
      <c r="K83" s="98">
        <v>14.341402569379465</v>
      </c>
      <c r="L83" s="98">
        <v>15.785530433668992</v>
      </c>
      <c r="M83" s="98">
        <v>16.224950352117204</v>
      </c>
      <c r="N83" s="98">
        <v>16.048971191167926</v>
      </c>
      <c r="O83" s="98">
        <v>15.400418738421218</v>
      </c>
      <c r="P83" s="98">
        <v>15.403414226318862</v>
      </c>
      <c r="Q83" s="98">
        <v>14.298060282079225</v>
      </c>
      <c r="R83" s="98">
        <v>9.9274372616198505</v>
      </c>
      <c r="S83" s="98">
        <v>9.7426854229543665</v>
      </c>
      <c r="T83" s="98">
        <v>8.7441253852157992</v>
      </c>
      <c r="U83" s="98">
        <v>8.4619715933893094</v>
      </c>
      <c r="V83" s="98">
        <v>8.9677905359187822</v>
      </c>
      <c r="W83" s="98">
        <v>7.9544052966664296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0.1096052053880586</v>
      </c>
      <c r="D84" s="98">
        <v>0.10409832395668492</v>
      </c>
      <c r="E84" s="98">
        <v>0.1134327794324093</v>
      </c>
      <c r="F84" s="98">
        <v>0.11432426244682305</v>
      </c>
      <c r="G84" s="98">
        <v>0.13121484371427788</v>
      </c>
      <c r="H84" s="98">
        <v>0.11651863833350427</v>
      </c>
      <c r="I84" s="98">
        <v>0.11075739419735955</v>
      </c>
      <c r="J84" s="98">
        <v>0.10472985882544704</v>
      </c>
      <c r="K84" s="98">
        <v>0.12065177155043978</v>
      </c>
      <c r="L84" s="98">
        <v>0.12776988671500455</v>
      </c>
      <c r="M84" s="98">
        <v>0.12980322557031668</v>
      </c>
      <c r="N84" s="98">
        <v>0.12651510007895114</v>
      </c>
      <c r="O84" s="98">
        <v>0.11985364111965971</v>
      </c>
      <c r="P84" s="98">
        <v>0.11916918142446539</v>
      </c>
      <c r="Q84" s="98">
        <v>0.11043380056376212</v>
      </c>
      <c r="R84" s="98">
        <v>7.7238548661864012E-2</v>
      </c>
      <c r="S84" s="98">
        <v>7.4797812474490993E-2</v>
      </c>
      <c r="T84" s="98">
        <v>6.6915328700932197E-2</v>
      </c>
      <c r="U84" s="98">
        <v>6.505722415614866E-2</v>
      </c>
      <c r="V84" s="98">
        <v>6.8910472748323293E-2</v>
      </c>
      <c r="W84" s="98">
        <v>6.0998411756705978E-2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0.48310197784027553</v>
      </c>
      <c r="D85" s="122">
        <f t="shared" si="34"/>
        <v>0.43529340707431097</v>
      </c>
      <c r="E85" s="122">
        <f t="shared" si="34"/>
        <v>1.977525823788201</v>
      </c>
      <c r="F85" s="122">
        <f t="shared" si="34"/>
        <v>1.0156844216085164</v>
      </c>
      <c r="G85" s="122">
        <f t="shared" si="34"/>
        <v>1.1827548907082399</v>
      </c>
      <c r="H85" s="122">
        <f t="shared" si="34"/>
        <v>2.5381962081002816</v>
      </c>
      <c r="I85" s="122">
        <f t="shared" si="34"/>
        <v>3.6078473814991865</v>
      </c>
      <c r="J85" s="122">
        <f t="shared" si="34"/>
        <v>1.9824192910768688</v>
      </c>
      <c r="K85" s="122">
        <f t="shared" si="34"/>
        <v>2.0160909441007142</v>
      </c>
      <c r="L85" s="122">
        <f t="shared" si="34"/>
        <v>1.1545707899148203</v>
      </c>
      <c r="M85" s="122">
        <f t="shared" si="34"/>
        <v>1.8407081125841191</v>
      </c>
      <c r="N85" s="122">
        <f t="shared" si="34"/>
        <v>2.0420137382937931</v>
      </c>
      <c r="O85" s="122">
        <f t="shared" si="34"/>
        <v>1.0503650218042031</v>
      </c>
      <c r="P85" s="122">
        <f t="shared" si="34"/>
        <v>1.0729061073625434</v>
      </c>
      <c r="Q85" s="122">
        <f t="shared" si="34"/>
        <v>0.73618313419801362</v>
      </c>
      <c r="R85" s="122">
        <f t="shared" si="34"/>
        <v>0.75003210091733752</v>
      </c>
      <c r="S85" s="122">
        <f t="shared" si="34"/>
        <v>0.4072604628876989</v>
      </c>
      <c r="T85" s="122">
        <f t="shared" si="34"/>
        <v>0.92559126095384481</v>
      </c>
      <c r="U85" s="122">
        <f t="shared" si="34"/>
        <v>0.15249272837430844</v>
      </c>
      <c r="V85" s="122">
        <f t="shared" si="34"/>
        <v>1.4990966687526086</v>
      </c>
      <c r="W85" s="122">
        <f t="shared" si="34"/>
        <v>2.981650158888749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0.48310197784027553</v>
      </c>
      <c r="D86" s="98">
        <v>0.43529340707431097</v>
      </c>
      <c r="E86" s="98">
        <v>1.977525823788201</v>
      </c>
      <c r="F86" s="98">
        <v>1.0156844216085164</v>
      </c>
      <c r="G86" s="98">
        <v>1.1827548907082399</v>
      </c>
      <c r="H86" s="98">
        <v>2.5381962081002816</v>
      </c>
      <c r="I86" s="98">
        <v>3.6078473814991865</v>
      </c>
      <c r="J86" s="98">
        <v>1.9824192910768688</v>
      </c>
      <c r="K86" s="98">
        <v>2.0160909441007142</v>
      </c>
      <c r="L86" s="98">
        <v>1.1545707899148203</v>
      </c>
      <c r="M86" s="98">
        <v>1.8407081125841191</v>
      </c>
      <c r="N86" s="98">
        <v>2.0420137382937931</v>
      </c>
      <c r="O86" s="98">
        <v>1.0503650218042031</v>
      </c>
      <c r="P86" s="98">
        <v>1.0729061073625434</v>
      </c>
      <c r="Q86" s="98">
        <v>0.73618313419801362</v>
      </c>
      <c r="R86" s="98">
        <v>0.75003210091733752</v>
      </c>
      <c r="S86" s="98">
        <v>0.4072604628876989</v>
      </c>
      <c r="T86" s="98">
        <v>0.92559126095384481</v>
      </c>
      <c r="U86" s="98">
        <v>0.15249272837430844</v>
      </c>
      <c r="V86" s="98">
        <v>1.4990966687526086</v>
      </c>
      <c r="W86" s="98">
        <v>2.981650158888749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1.5272837044483578</v>
      </c>
      <c r="D87" s="122">
        <v>1.6365777001775228</v>
      </c>
      <c r="E87" s="122">
        <v>1.4337254607373497</v>
      </c>
      <c r="F87" s="122">
        <v>1.5876014282956969</v>
      </c>
      <c r="G87" s="122">
        <v>1.7990602373152089</v>
      </c>
      <c r="H87" s="122">
        <v>1.8702057358889836</v>
      </c>
      <c r="I87" s="122">
        <v>1.8558542886239331</v>
      </c>
      <c r="J87" s="122">
        <v>1.822116569357739</v>
      </c>
      <c r="K87" s="122">
        <v>1.9773829200033604</v>
      </c>
      <c r="L87" s="122">
        <v>2.0465877809138835</v>
      </c>
      <c r="M87" s="122">
        <v>2.1083274023765708</v>
      </c>
      <c r="N87" s="122">
        <v>2.1341723875195151</v>
      </c>
      <c r="O87" s="122">
        <v>2.0382542542868527</v>
      </c>
      <c r="P87" s="122">
        <v>2.4043452861400803</v>
      </c>
      <c r="Q87" s="122">
        <v>2.0307785220152645</v>
      </c>
      <c r="R87" s="122">
        <v>1.5143312167643153</v>
      </c>
      <c r="S87" s="122">
        <v>1.6004741828903366</v>
      </c>
      <c r="T87" s="122">
        <v>1.5541509125273676</v>
      </c>
      <c r="U87" s="122">
        <v>1.6476358675090452</v>
      </c>
      <c r="V87" s="122">
        <v>1.8375863552920688</v>
      </c>
      <c r="W87" s="122">
        <v>1.8776007458248871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1.8362124440569991E-2</v>
      </c>
      <c r="D88" s="98">
        <v>3.3171146776714962E-2</v>
      </c>
      <c r="E88" s="98">
        <v>4.5809957140859586E-2</v>
      </c>
      <c r="F88" s="98">
        <v>3.5701208901326907E-2</v>
      </c>
      <c r="G88" s="98">
        <v>3.8869724264910067E-2</v>
      </c>
      <c r="H88" s="98">
        <v>3.7626742022594972E-2</v>
      </c>
      <c r="I88" s="98">
        <v>7.920595005273913E-2</v>
      </c>
      <c r="J88" s="98">
        <v>0.25509883208704948</v>
      </c>
      <c r="K88" s="98">
        <v>0.24448175455232221</v>
      </c>
      <c r="L88" s="98">
        <v>0.22756606503151733</v>
      </c>
      <c r="M88" s="98">
        <v>0.246508082491564</v>
      </c>
      <c r="N88" s="98">
        <v>0.20568957633840718</v>
      </c>
      <c r="O88" s="98">
        <v>0.16756426994525397</v>
      </c>
      <c r="P88" s="98">
        <v>4.2837787779138242E-2</v>
      </c>
      <c r="Q88" s="98">
        <v>5.4194220915412532E-2</v>
      </c>
      <c r="R88" s="98">
        <v>6.0954522203776909E-2</v>
      </c>
      <c r="S88" s="98">
        <v>9.1531363212396535E-2</v>
      </c>
      <c r="T88" s="98">
        <v>8.2627715075646743E-2</v>
      </c>
      <c r="U88" s="98">
        <v>7.9012184483783596E-2</v>
      </c>
      <c r="V88" s="98">
        <v>7.8374390806592198E-2</v>
      </c>
      <c r="W88" s="98">
        <v>8.2506414899571057E-2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8.1958918655497298E-5</v>
      </c>
      <c r="F89" s="98">
        <v>0</v>
      </c>
      <c r="G89" s="98">
        <v>0</v>
      </c>
      <c r="H89" s="98">
        <v>0</v>
      </c>
      <c r="I89" s="98">
        <v>9.003002497185636E-5</v>
      </c>
      <c r="J89" s="98">
        <v>8.7780943491813353E-5</v>
      </c>
      <c r="K89" s="98">
        <v>3.6050376146169136E-4</v>
      </c>
      <c r="L89" s="98">
        <v>1.8011908369474044E-4</v>
      </c>
      <c r="M89" s="98">
        <v>3.5421233590737143E-4</v>
      </c>
      <c r="N89" s="98">
        <v>2.6231093859226226E-4</v>
      </c>
      <c r="O89" s="98">
        <v>2.5210398069296205E-4</v>
      </c>
      <c r="P89" s="98">
        <v>2.5020050016023789E-4</v>
      </c>
      <c r="Q89" s="98">
        <v>8.2900770385159836E-5</v>
      </c>
      <c r="R89" s="98">
        <v>8.6633344889513089E-5</v>
      </c>
      <c r="S89" s="98">
        <v>0</v>
      </c>
      <c r="T89" s="98">
        <v>8.5686083740043985E-5</v>
      </c>
      <c r="U89" s="98">
        <v>8.4625549747991945E-5</v>
      </c>
      <c r="V89" s="98">
        <v>2.6876349043806211E-4</v>
      </c>
      <c r="W89" s="98">
        <v>9.1746420667136445E-5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2.1172384676825136E-5</v>
      </c>
      <c r="F90" s="101">
        <v>0</v>
      </c>
      <c r="G90" s="101">
        <v>0</v>
      </c>
      <c r="H90" s="101">
        <v>0</v>
      </c>
      <c r="I90" s="101">
        <v>2.5798372190436212E-5</v>
      </c>
      <c r="J90" s="101">
        <v>2.5508100839869858E-5</v>
      </c>
      <c r="K90" s="101">
        <v>9.8454961317407733E-5</v>
      </c>
      <c r="L90" s="101">
        <v>4.9641225151188473E-5</v>
      </c>
      <c r="M90" s="101">
        <v>1.0216216681024529E-4</v>
      </c>
      <c r="N90" s="101">
        <v>7.5133310540565959E-5</v>
      </c>
      <c r="O90" s="101">
        <v>6.9479587434310359E-5</v>
      </c>
      <c r="P90" s="101">
        <v>7.177261966421251E-5</v>
      </c>
      <c r="Q90" s="101">
        <v>2.5728091224032178E-5</v>
      </c>
      <c r="R90" s="101">
        <v>2.5943799074631851E-5</v>
      </c>
      <c r="S90" s="101">
        <v>0</v>
      </c>
      <c r="T90" s="101">
        <v>2.5323518887953602E-5</v>
      </c>
      <c r="U90" s="101">
        <v>2.5297586692728601E-5</v>
      </c>
      <c r="V90" s="101">
        <v>7.0346936321601192E-5</v>
      </c>
      <c r="W90" s="101">
        <v>2.711939799466821E-5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6.0786533978672155E-5</v>
      </c>
      <c r="F91" s="104">
        <v>0</v>
      </c>
      <c r="G91" s="104">
        <v>0</v>
      </c>
      <c r="H91" s="104">
        <v>0</v>
      </c>
      <c r="I91" s="104">
        <v>6.4231652781420148E-5</v>
      </c>
      <c r="J91" s="104">
        <v>6.2272842651943492E-5</v>
      </c>
      <c r="K91" s="104">
        <v>2.6204880014428364E-4</v>
      </c>
      <c r="L91" s="104">
        <v>1.3047785854355197E-4</v>
      </c>
      <c r="M91" s="104">
        <v>2.5205016909712614E-4</v>
      </c>
      <c r="N91" s="104">
        <v>1.871776280516963E-4</v>
      </c>
      <c r="O91" s="104">
        <v>1.8262439325865168E-4</v>
      </c>
      <c r="P91" s="104">
        <v>1.7842788049602539E-4</v>
      </c>
      <c r="Q91" s="104">
        <v>5.7172679161127654E-5</v>
      </c>
      <c r="R91" s="104">
        <v>6.0689545814881235E-5</v>
      </c>
      <c r="S91" s="104">
        <v>0</v>
      </c>
      <c r="T91" s="104">
        <v>6.0362564852090383E-5</v>
      </c>
      <c r="U91" s="104">
        <v>5.9327963055263341E-5</v>
      </c>
      <c r="V91" s="104">
        <v>1.9841655411646095E-4</v>
      </c>
      <c r="W91" s="104">
        <v>6.4627022672468235E-5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7.4737141816511171E-2</v>
      </c>
      <c r="D92" s="101">
        <v>7.4750433126029428E-2</v>
      </c>
      <c r="E92" s="101">
        <v>8.0034224189846639E-2</v>
      </c>
      <c r="F92" s="101">
        <v>6.6875350911787576E-2</v>
      </c>
      <c r="G92" s="101">
        <v>6.4174907280269713E-2</v>
      </c>
      <c r="H92" s="101">
        <v>7.5645303561481456E-2</v>
      </c>
      <c r="I92" s="101">
        <v>8.0994698862475997E-2</v>
      </c>
      <c r="J92" s="101">
        <v>7.648033524251463E-2</v>
      </c>
      <c r="K92" s="101">
        <v>9.7738259745725239E-2</v>
      </c>
      <c r="L92" s="101">
        <v>8.5212812594671339E-2</v>
      </c>
      <c r="M92" s="101">
        <v>7.1463359918896505E-2</v>
      </c>
      <c r="N92" s="101">
        <v>3.7353251137892812E-2</v>
      </c>
      <c r="O92" s="101">
        <v>4.9264370831706927E-2</v>
      </c>
      <c r="P92" s="101">
        <v>6.2044650915797327E-2</v>
      </c>
      <c r="Q92" s="101">
        <v>7.4264669191562119E-2</v>
      </c>
      <c r="R92" s="101">
        <v>6.268794275620003E-2</v>
      </c>
      <c r="S92" s="101">
        <v>5.367894687392448E-2</v>
      </c>
      <c r="T92" s="101">
        <v>4.3249488784228962E-2</v>
      </c>
      <c r="U92" s="101">
        <v>4.2624310812741879E-2</v>
      </c>
      <c r="V92" s="101">
        <v>3.5499366507898658E-2</v>
      </c>
      <c r="W92" s="101">
        <v>4.0051517318818293E-2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8.235966879634368E-5</v>
      </c>
      <c r="F93" s="104">
        <v>0</v>
      </c>
      <c r="G93" s="104">
        <v>0</v>
      </c>
      <c r="H93" s="104">
        <v>0</v>
      </c>
      <c r="I93" s="104">
        <v>8.5791679080560467E-5</v>
      </c>
      <c r="J93" s="104">
        <v>9.5637214822362176E-5</v>
      </c>
      <c r="K93" s="104">
        <v>2.0530550277965122E-4</v>
      </c>
      <c r="L93" s="104">
        <v>9.5714506869351516E-5</v>
      </c>
      <c r="M93" s="104">
        <v>8.576446706217736E-5</v>
      </c>
      <c r="N93" s="104">
        <v>8.3863414499273128E-5</v>
      </c>
      <c r="O93" s="104">
        <v>1.7051261119710448E-4</v>
      </c>
      <c r="P93" s="104">
        <v>7.9875436342559026E-5</v>
      </c>
      <c r="Q93" s="104">
        <v>2.4584770022322591E-4</v>
      </c>
      <c r="R93" s="104">
        <v>1.7533874769569109E-4</v>
      </c>
      <c r="S93" s="104">
        <v>8.7667191424814164E-5</v>
      </c>
      <c r="T93" s="104">
        <v>8.4993478521975819E-5</v>
      </c>
      <c r="U93" s="104">
        <v>1.8134648332939426E-4</v>
      </c>
      <c r="V93" s="104">
        <v>8.8722551047725051E-5</v>
      </c>
      <c r="W93" s="104">
        <v>9.2389307029288792E-5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2.1275379504162134E-5</v>
      </c>
      <c r="F94" s="98">
        <v>0</v>
      </c>
      <c r="G94" s="98">
        <v>0</v>
      </c>
      <c r="H94" s="98">
        <v>0</v>
      </c>
      <c r="I94" s="98">
        <v>2.4575515880557939E-5</v>
      </c>
      <c r="J94" s="98">
        <v>2.777923728183035E-5</v>
      </c>
      <c r="K94" s="98">
        <v>5.614983742483009E-5</v>
      </c>
      <c r="L94" s="98">
        <v>2.6392145311378054E-5</v>
      </c>
      <c r="M94" s="98">
        <v>2.4701831482245025E-5</v>
      </c>
      <c r="N94" s="98">
        <v>2.3955228695344407E-5</v>
      </c>
      <c r="O94" s="98">
        <v>4.693036057862303E-5</v>
      </c>
      <c r="P94" s="98">
        <v>2.2821144370015441E-5</v>
      </c>
      <c r="Q94" s="98">
        <v>7.6114700746933851E-5</v>
      </c>
      <c r="R94" s="98">
        <v>5.2308151283834609E-5</v>
      </c>
      <c r="S94" s="98">
        <v>2.5398000747510292E-5</v>
      </c>
      <c r="T94" s="98">
        <v>2.507110953824078E-5</v>
      </c>
      <c r="U94" s="98">
        <v>5.4200925284804745E-5</v>
      </c>
      <c r="V94" s="98">
        <v>2.3205655952056231E-5</v>
      </c>
      <c r="W94" s="98">
        <v>2.732741612527236E-5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6.1084289292181546E-5</v>
      </c>
      <c r="F95" s="98">
        <v>0</v>
      </c>
      <c r="G95" s="98">
        <v>0</v>
      </c>
      <c r="H95" s="98">
        <v>0</v>
      </c>
      <c r="I95" s="98">
        <v>6.1216163200002535E-5</v>
      </c>
      <c r="J95" s="98">
        <v>6.7857977540531822E-5</v>
      </c>
      <c r="K95" s="98">
        <v>1.4915566535482112E-4</v>
      </c>
      <c r="L95" s="98">
        <v>6.9322361557973459E-5</v>
      </c>
      <c r="M95" s="98">
        <v>6.1062635579932332E-5</v>
      </c>
      <c r="N95" s="98">
        <v>5.9908185803928717E-5</v>
      </c>
      <c r="O95" s="98">
        <v>1.2358225061848146E-4</v>
      </c>
      <c r="P95" s="98">
        <v>5.7054291972543581E-5</v>
      </c>
      <c r="Q95" s="98">
        <v>1.6973299947629206E-4</v>
      </c>
      <c r="R95" s="98">
        <v>1.2303059641185647E-4</v>
      </c>
      <c r="S95" s="98">
        <v>6.2269190677303871E-5</v>
      </c>
      <c r="T95" s="98">
        <v>5.9922368983735046E-5</v>
      </c>
      <c r="U95" s="98">
        <v>1.2714555804458952E-4</v>
      </c>
      <c r="V95" s="98">
        <v>6.5516895095668823E-5</v>
      </c>
      <c r="W95" s="98">
        <v>6.5061890904016432E-5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1.391633532298878</v>
      </c>
      <c r="D96" s="101">
        <v>1.4867843707841391</v>
      </c>
      <c r="E96" s="101">
        <v>1.2364915349067607</v>
      </c>
      <c r="F96" s="101">
        <v>1.4456562570216289</v>
      </c>
      <c r="G96" s="101">
        <v>1.6442355633740953</v>
      </c>
      <c r="H96" s="101">
        <v>1.695425215108427</v>
      </c>
      <c r="I96" s="101">
        <v>1.5375636197604727</v>
      </c>
      <c r="J96" s="101">
        <v>1.3439450693768968</v>
      </c>
      <c r="K96" s="101">
        <v>1.4768041585938936</v>
      </c>
      <c r="L96" s="101">
        <v>1.5939469854198884</v>
      </c>
      <c r="M96" s="101">
        <v>1.5689342857339372</v>
      </c>
      <c r="N96" s="101">
        <v>1.6860054717626058</v>
      </c>
      <c r="O96" s="101">
        <v>1.5720039452367678</v>
      </c>
      <c r="P96" s="101">
        <v>1.8779981507174293</v>
      </c>
      <c r="Q96" s="101">
        <v>1.5370753512782227</v>
      </c>
      <c r="R96" s="101">
        <v>1.1596700669859978</v>
      </c>
      <c r="S96" s="101">
        <v>1.2133836331164543</v>
      </c>
      <c r="T96" s="101">
        <v>1.1496329192023889</v>
      </c>
      <c r="U96" s="101">
        <v>1.1909879488685269</v>
      </c>
      <c r="V96" s="101">
        <v>1.4784880019137498</v>
      </c>
      <c r="W96" s="101">
        <v>1.4527762973574978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4.2550905892398697E-2</v>
      </c>
      <c r="D97" s="104">
        <v>4.1871749490639307E-2</v>
      </c>
      <c r="E97" s="104">
        <v>7.1225425912431056E-2</v>
      </c>
      <c r="F97" s="104">
        <v>3.936861146095344E-2</v>
      </c>
      <c r="G97" s="104">
        <v>5.1780042395933847E-2</v>
      </c>
      <c r="H97" s="104">
        <v>6.1508475196480242E-2</v>
      </c>
      <c r="I97" s="104">
        <v>0.1579141982441927</v>
      </c>
      <c r="J97" s="104">
        <v>0.146408914492964</v>
      </c>
      <c r="K97" s="104">
        <v>0.1577929378471781</v>
      </c>
      <c r="L97" s="104">
        <v>0.13958608427724223</v>
      </c>
      <c r="M97" s="104">
        <v>0.2209816974292034</v>
      </c>
      <c r="N97" s="104">
        <v>0.20477791392751757</v>
      </c>
      <c r="O97" s="104">
        <v>0.24899905168123376</v>
      </c>
      <c r="P97" s="104">
        <v>0.42113462079121272</v>
      </c>
      <c r="Q97" s="104">
        <v>0.36491553215945888</v>
      </c>
      <c r="R97" s="104">
        <v>0.23075671272575526</v>
      </c>
      <c r="S97" s="104">
        <v>0.24179257249613645</v>
      </c>
      <c r="T97" s="104">
        <v>0.27847010990284099</v>
      </c>
      <c r="U97" s="104">
        <v>0.3347454513109156</v>
      </c>
      <c r="V97" s="104">
        <v>0.24486711002234235</v>
      </c>
      <c r="W97" s="104">
        <v>0.3020823805213036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1.218359490453595E-2</v>
      </c>
      <c r="D98" s="98">
        <v>1.2687024207430937E-2</v>
      </c>
      <c r="E98" s="98">
        <v>1.8385583604234257E-2</v>
      </c>
      <c r="F98" s="98">
        <v>1.1461901973905276E-2</v>
      </c>
      <c r="G98" s="98">
        <v>1.5018975831661834E-2</v>
      </c>
      <c r="H98" s="98">
        <v>1.7941953113868113E-2</v>
      </c>
      <c r="I98" s="98">
        <v>4.5240231882394739E-2</v>
      </c>
      <c r="J98" s="98">
        <v>4.2560758197263959E-2</v>
      </c>
      <c r="K98" s="98">
        <v>4.3082045597527617E-2</v>
      </c>
      <c r="L98" s="98">
        <v>3.8453041946799785E-2</v>
      </c>
      <c r="M98" s="98">
        <v>6.3735727772312373E-2</v>
      </c>
      <c r="N98" s="98">
        <v>5.8648775580482877E-2</v>
      </c>
      <c r="O98" s="98">
        <v>6.8624746061619599E-2</v>
      </c>
      <c r="P98" s="98">
        <v>0.12079522916119532</v>
      </c>
      <c r="Q98" s="98">
        <v>0.11334861565586786</v>
      </c>
      <c r="R98" s="98">
        <v>6.908797695702569E-2</v>
      </c>
      <c r="S98" s="98">
        <v>7.0216091487696988E-2</v>
      </c>
      <c r="T98" s="98">
        <v>8.2334466400306588E-2</v>
      </c>
      <c r="U98" s="98">
        <v>0.10015375152849743</v>
      </c>
      <c r="V98" s="98">
        <v>6.4109665249004549E-2</v>
      </c>
      <c r="W98" s="98">
        <v>8.9378050866135955E-2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3.0367310987862745E-2</v>
      </c>
      <c r="D99" s="98">
        <v>2.9184725283208368E-2</v>
      </c>
      <c r="E99" s="98">
        <v>5.2839842308196792E-2</v>
      </c>
      <c r="F99" s="98">
        <v>2.7906709487048167E-2</v>
      </c>
      <c r="G99" s="98">
        <v>3.6761066564272013E-2</v>
      </c>
      <c r="H99" s="98">
        <v>4.3566522082612129E-2</v>
      </c>
      <c r="I99" s="98">
        <v>0.11267396636179797</v>
      </c>
      <c r="J99" s="98">
        <v>0.10384815629570004</v>
      </c>
      <c r="K99" s="98">
        <v>0.11471089224965048</v>
      </c>
      <c r="L99" s="98">
        <v>0.10113304233044244</v>
      </c>
      <c r="M99" s="98">
        <v>0.15724596965689103</v>
      </c>
      <c r="N99" s="98">
        <v>0.1461291383470347</v>
      </c>
      <c r="O99" s="98">
        <v>0.18037430561961415</v>
      </c>
      <c r="P99" s="98">
        <v>0.30033939163001738</v>
      </c>
      <c r="Q99" s="98">
        <v>0.25156691650359103</v>
      </c>
      <c r="R99" s="98">
        <v>0.16166873576872956</v>
      </c>
      <c r="S99" s="98">
        <v>0.17157648100843945</v>
      </c>
      <c r="T99" s="98">
        <v>0.1961356435025344</v>
      </c>
      <c r="U99" s="98">
        <v>0.2345916997824182</v>
      </c>
      <c r="V99" s="98">
        <v>0.1807574447733378</v>
      </c>
      <c r="W99" s="98">
        <v>0.21270432965516764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1.5174123246892712</v>
      </c>
      <c r="D100" s="122">
        <v>1.5780839602191388</v>
      </c>
      <c r="E100" s="122">
        <v>1.4560947134781688</v>
      </c>
      <c r="F100" s="122">
        <v>1.5151930067500654</v>
      </c>
      <c r="G100" s="122">
        <v>1.7130628198758684</v>
      </c>
      <c r="H100" s="122">
        <v>1.759891850093551</v>
      </c>
      <c r="I100" s="122">
        <v>1.7178816526105758</v>
      </c>
      <c r="J100" s="122">
        <v>1.6733026579001224</v>
      </c>
      <c r="K100" s="122">
        <v>1.8923047789967486</v>
      </c>
      <c r="L100" s="122">
        <v>1.8459048427027713</v>
      </c>
      <c r="M100" s="122">
        <v>1.8494457533404183</v>
      </c>
      <c r="N100" s="122">
        <v>1.8217176641559236</v>
      </c>
      <c r="O100" s="122">
        <v>1.7018842441135114</v>
      </c>
      <c r="P100" s="122">
        <v>1.9411464279279178</v>
      </c>
      <c r="Q100" s="122">
        <v>1.6314114044749264</v>
      </c>
      <c r="R100" s="122">
        <v>1.2263598779435818</v>
      </c>
      <c r="S100" s="122">
        <v>1.258750457010803</v>
      </c>
      <c r="T100" s="122">
        <v>1.1815826234779465</v>
      </c>
      <c r="U100" s="122">
        <v>1.2422867478125119</v>
      </c>
      <c r="V100" s="122">
        <v>1.3765512643319715</v>
      </c>
      <c r="W100" s="122">
        <v>1.3995897009759257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4.7523839390611028E-2</v>
      </c>
      <c r="D101" s="98">
        <v>5.4341796136310246E-2</v>
      </c>
      <c r="E101" s="98">
        <v>8.2610660831611643E-2</v>
      </c>
      <c r="F101" s="98">
        <v>7.4591252411553094E-2</v>
      </c>
      <c r="G101" s="98">
        <v>7.7240558510636034E-2</v>
      </c>
      <c r="H101" s="98">
        <v>8.4645361347020664E-2</v>
      </c>
      <c r="I101" s="98">
        <v>8.2959250848597885E-2</v>
      </c>
      <c r="J101" s="98">
        <v>0.18856195081026969</v>
      </c>
      <c r="K101" s="98">
        <v>0.27029167568617424</v>
      </c>
      <c r="L101" s="98">
        <v>0.23453475279594446</v>
      </c>
      <c r="M101" s="98">
        <v>0.24964747237458196</v>
      </c>
      <c r="N101" s="98">
        <v>0.21645038377845136</v>
      </c>
      <c r="O101" s="98">
        <v>0.14090589356870317</v>
      </c>
      <c r="P101" s="98">
        <v>0.12747258987387733</v>
      </c>
      <c r="Q101" s="98">
        <v>7.9881740362707815E-2</v>
      </c>
      <c r="R101" s="98">
        <v>7.9330104106004606E-2</v>
      </c>
      <c r="S101" s="98">
        <v>6.3732983254789349E-2</v>
      </c>
      <c r="T101" s="98">
        <v>7.6917874496889874E-2</v>
      </c>
      <c r="U101" s="98">
        <v>8.7354955668862519E-2</v>
      </c>
      <c r="V101" s="98">
        <v>0.14686820795091474</v>
      </c>
      <c r="W101" s="98">
        <v>0.13315749495196391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0.75747852692874973</v>
      </c>
      <c r="D102" s="98">
        <v>0.58444147448401085</v>
      </c>
      <c r="E102" s="98">
        <v>0.71501221069051057</v>
      </c>
      <c r="F102" s="98">
        <v>0.5270339473300184</v>
      </c>
      <c r="G102" s="98">
        <v>0.54165238396689896</v>
      </c>
      <c r="H102" s="98">
        <v>0.5984019273936747</v>
      </c>
      <c r="I102" s="98">
        <v>0.80828964900237954</v>
      </c>
      <c r="J102" s="98">
        <v>0.90257629477654078</v>
      </c>
      <c r="K102" s="98">
        <v>0.92477373679060937</v>
      </c>
      <c r="L102" s="98">
        <v>0.79467420228007957</v>
      </c>
      <c r="M102" s="98">
        <v>0.63425134414199014</v>
      </c>
      <c r="N102" s="98">
        <v>0.42153067607370476</v>
      </c>
      <c r="O102" s="98">
        <v>0.50978708046862276</v>
      </c>
      <c r="P102" s="98">
        <v>0.59480703078247665</v>
      </c>
      <c r="Q102" s="98">
        <v>0.64121034545035827</v>
      </c>
      <c r="R102" s="98">
        <v>0.53045131556401048</v>
      </c>
      <c r="S102" s="98">
        <v>0.44194497691833462</v>
      </c>
      <c r="T102" s="98">
        <v>0.37685404703586406</v>
      </c>
      <c r="U102" s="98">
        <v>0.3827459599355556</v>
      </c>
      <c r="V102" s="98">
        <v>0.32968467872154444</v>
      </c>
      <c r="W102" s="98">
        <v>0.35649626212377955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0.71240995836991039</v>
      </c>
      <c r="D103" s="33">
        <v>0.93930068959881763</v>
      </c>
      <c r="E103" s="33">
        <v>0.65847184195604669</v>
      </c>
      <c r="F103" s="33">
        <v>0.91356780700849383</v>
      </c>
      <c r="G103" s="33">
        <v>1.0941698773983335</v>
      </c>
      <c r="H103" s="33">
        <v>1.0768445613528557</v>
      </c>
      <c r="I103" s="33">
        <v>0.82663275275959835</v>
      </c>
      <c r="J103" s="33">
        <v>0.58216441231331195</v>
      </c>
      <c r="K103" s="33">
        <v>0.6972393665199651</v>
      </c>
      <c r="L103" s="33">
        <v>0.81669588762674739</v>
      </c>
      <c r="M103" s="33">
        <v>0.96554693682384618</v>
      </c>
      <c r="N103" s="33">
        <v>1.1837366043037674</v>
      </c>
      <c r="O103" s="33">
        <v>1.0511912700761854</v>
      </c>
      <c r="P103" s="33">
        <v>1.2188668072715638</v>
      </c>
      <c r="Q103" s="33">
        <v>0.91031931866186022</v>
      </c>
      <c r="R103" s="33">
        <v>0.61657845827356683</v>
      </c>
      <c r="S103" s="33">
        <v>0.75307249683767896</v>
      </c>
      <c r="T103" s="33">
        <v>0.7278107019451926</v>
      </c>
      <c r="U103" s="33">
        <v>0.77218583220809367</v>
      </c>
      <c r="V103" s="33">
        <v>0.89999837765951229</v>
      </c>
      <c r="W103" s="33">
        <v>0.90993594390018229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1.5354880267985096</v>
      </c>
      <c r="D124" s="117">
        <f t="shared" si="42"/>
        <v>1.3105291038910831</v>
      </c>
      <c r="E124" s="117">
        <f t="shared" si="42"/>
        <v>2.8653778494075199</v>
      </c>
      <c r="F124" s="117">
        <f t="shared" si="42"/>
        <v>2.5609305815586474</v>
      </c>
      <c r="G124" s="117">
        <f t="shared" si="42"/>
        <v>2.7824881609963441</v>
      </c>
      <c r="H124" s="117">
        <f t="shared" si="42"/>
        <v>2.8061204184402642</v>
      </c>
      <c r="I124" s="117">
        <f t="shared" si="42"/>
        <v>3.1342003202983104</v>
      </c>
      <c r="J124" s="117">
        <f t="shared" si="42"/>
        <v>3.1631639592057801</v>
      </c>
      <c r="K124" s="117">
        <f t="shared" si="42"/>
        <v>3.213692681672335</v>
      </c>
      <c r="L124" s="117">
        <f t="shared" si="42"/>
        <v>2.9239337245187711</v>
      </c>
      <c r="M124" s="117">
        <f t="shared" si="42"/>
        <v>2.9449221036209923</v>
      </c>
      <c r="N124" s="117">
        <f t="shared" si="42"/>
        <v>2.5454469549447509</v>
      </c>
      <c r="O124" s="117">
        <f t="shared" si="42"/>
        <v>2.3637919695590073</v>
      </c>
      <c r="P124" s="117">
        <f t="shared" si="42"/>
        <v>0</v>
      </c>
      <c r="Q124" s="117">
        <f t="shared" si="42"/>
        <v>0.17728638844159492</v>
      </c>
      <c r="R124" s="117">
        <f t="shared" ref="R124:V124" si="43">R125+R128+R130+R139</f>
        <v>1.4042503003569686</v>
      </c>
      <c r="S124" s="117">
        <f t="shared" si="43"/>
        <v>1.5813485864897454</v>
      </c>
      <c r="T124" s="117">
        <f t="shared" si="43"/>
        <v>1.9491153073908323</v>
      </c>
      <c r="U124" s="117">
        <f t="shared" si="43"/>
        <v>1.8812377900613577</v>
      </c>
      <c r="V124" s="117">
        <f t="shared" si="43"/>
        <v>2.0031255192765585</v>
      </c>
      <c r="W124" s="117">
        <f t="shared" ref="W124" si="44">W125+W128+W130+W139</f>
        <v>2.0362526116650281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1.165380519536235</v>
      </c>
      <c r="D125" s="122">
        <f t="shared" si="45"/>
        <v>0.98864292790752173</v>
      </c>
      <c r="E125" s="122">
        <f t="shared" si="45"/>
        <v>2.0591139074389284</v>
      </c>
      <c r="F125" s="122">
        <f t="shared" si="45"/>
        <v>1.9149310072738126</v>
      </c>
      <c r="G125" s="122">
        <f t="shared" si="45"/>
        <v>2.0990766343426861</v>
      </c>
      <c r="H125" s="122">
        <f t="shared" si="45"/>
        <v>1.9057777063398089</v>
      </c>
      <c r="I125" s="122">
        <f t="shared" si="45"/>
        <v>2.0040126571943544</v>
      </c>
      <c r="J125" s="122">
        <f t="shared" si="45"/>
        <v>2.2104991285404312</v>
      </c>
      <c r="K125" s="122">
        <f t="shared" si="45"/>
        <v>2.2821989666300206</v>
      </c>
      <c r="L125" s="122">
        <f t="shared" si="45"/>
        <v>2.2178456030129254</v>
      </c>
      <c r="M125" s="122">
        <f t="shared" si="45"/>
        <v>2.1901182173834646</v>
      </c>
      <c r="N125" s="122">
        <f t="shared" si="45"/>
        <v>1.8467904171087814</v>
      </c>
      <c r="O125" s="122">
        <f t="shared" si="45"/>
        <v>1.8026361562849571</v>
      </c>
      <c r="P125" s="122">
        <f t="shared" si="45"/>
        <v>0</v>
      </c>
      <c r="Q125" s="122">
        <f t="shared" si="45"/>
        <v>0.13428662827755217</v>
      </c>
      <c r="R125" s="122">
        <f t="shared" ref="R125:V125" si="46">SUM(R126:R127)</f>
        <v>1.0392808413238255</v>
      </c>
      <c r="S125" s="122">
        <f t="shared" si="46"/>
        <v>1.1866277929154869</v>
      </c>
      <c r="T125" s="122">
        <f t="shared" si="46"/>
        <v>1.3682544113791737</v>
      </c>
      <c r="U125" s="122">
        <f t="shared" si="46"/>
        <v>1.3831980125172074</v>
      </c>
      <c r="V125" s="122">
        <f t="shared" si="46"/>
        <v>1.320733685027671</v>
      </c>
      <c r="W125" s="122">
        <f t="shared" ref="W125" si="47">SUM(W126:W127)</f>
        <v>1.1392525722524267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1.1597873114682435</v>
      </c>
      <c r="D126" s="98">
        <v>0.98389249945397705</v>
      </c>
      <c r="E126" s="98">
        <v>2.0497970480513081</v>
      </c>
      <c r="F126" s="98">
        <v>1.9058922705422596</v>
      </c>
      <c r="G126" s="98">
        <v>2.0893875558134107</v>
      </c>
      <c r="H126" s="98">
        <v>1.8973116496130529</v>
      </c>
      <c r="I126" s="98">
        <v>1.995424477474441</v>
      </c>
      <c r="J126" s="98">
        <v>2.2011401810941869</v>
      </c>
      <c r="K126" s="98">
        <v>2.2726393033850183</v>
      </c>
      <c r="L126" s="98">
        <v>2.2089060341169309</v>
      </c>
      <c r="M126" s="98">
        <v>2.1813924042327621</v>
      </c>
      <c r="N126" s="98">
        <v>1.8395398101878466</v>
      </c>
      <c r="O126" s="98">
        <v>1.7956488445809444</v>
      </c>
      <c r="P126" s="98">
        <v>0</v>
      </c>
      <c r="Q126" s="98">
        <v>0.13377002908779334</v>
      </c>
      <c r="R126" s="98">
        <v>1.035253544090142</v>
      </c>
      <c r="S126" s="98">
        <v>1.1820901447652257</v>
      </c>
      <c r="T126" s="98">
        <v>1.3630390124950549</v>
      </c>
      <c r="U126" s="98">
        <v>1.3779012310129377</v>
      </c>
      <c r="V126" s="98">
        <v>1.3156787029203167</v>
      </c>
      <c r="W126" s="98">
        <v>1.1349010739048264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5.5932080679914299E-3</v>
      </c>
      <c r="D127" s="98">
        <v>4.7504284535446611E-3</v>
      </c>
      <c r="E127" s="98">
        <v>9.3168593876204586E-3</v>
      </c>
      <c r="F127" s="98">
        <v>9.038736731553006E-3</v>
      </c>
      <c r="G127" s="98">
        <v>9.689078529275405E-3</v>
      </c>
      <c r="H127" s="98">
        <v>8.4660567267560646E-3</v>
      </c>
      <c r="I127" s="98">
        <v>8.5881797199132883E-3</v>
      </c>
      <c r="J127" s="98">
        <v>9.3589474462444748E-3</v>
      </c>
      <c r="K127" s="98">
        <v>9.5596632450024033E-3</v>
      </c>
      <c r="L127" s="98">
        <v>8.9395688959947057E-3</v>
      </c>
      <c r="M127" s="98">
        <v>8.7258131507025535E-3</v>
      </c>
      <c r="N127" s="98">
        <v>7.250606920934783E-3</v>
      </c>
      <c r="O127" s="98">
        <v>6.9873117040127634E-3</v>
      </c>
      <c r="P127" s="98">
        <v>0</v>
      </c>
      <c r="Q127" s="98">
        <v>5.1659918975882852E-4</v>
      </c>
      <c r="R127" s="98">
        <v>4.0272972336833669E-3</v>
      </c>
      <c r="S127" s="98">
        <v>4.5376481502613008E-3</v>
      </c>
      <c r="T127" s="98">
        <v>5.2153988841189096E-3</v>
      </c>
      <c r="U127" s="98">
        <v>5.2967815042697982E-3</v>
      </c>
      <c r="V127" s="98">
        <v>5.0549821073542153E-3</v>
      </c>
      <c r="W127" s="98">
        <v>4.3514983476003206E-3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5.0723822029287331E-2</v>
      </c>
      <c r="D128" s="122">
        <f t="shared" si="48"/>
        <v>3.8669522357141668E-2</v>
      </c>
      <c r="E128" s="122">
        <f t="shared" si="48"/>
        <v>0.32625211223085848</v>
      </c>
      <c r="F128" s="122">
        <f t="shared" si="48"/>
        <v>0.15930539886992237</v>
      </c>
      <c r="G128" s="122">
        <f t="shared" si="48"/>
        <v>0.17204366041537711</v>
      </c>
      <c r="H128" s="122">
        <f t="shared" si="48"/>
        <v>0.37022637829966754</v>
      </c>
      <c r="I128" s="122">
        <f t="shared" si="48"/>
        <v>0.56735655991824863</v>
      </c>
      <c r="J128" s="122">
        <f t="shared" si="48"/>
        <v>0.34647782956155748</v>
      </c>
      <c r="K128" s="122">
        <f t="shared" si="48"/>
        <v>0.31549331908039929</v>
      </c>
      <c r="L128" s="122">
        <f t="shared" si="48"/>
        <v>0.15995988498045882</v>
      </c>
      <c r="M128" s="122">
        <f t="shared" si="48"/>
        <v>0.24282957185555973</v>
      </c>
      <c r="N128" s="122">
        <f t="shared" si="48"/>
        <v>0.23826630347280581</v>
      </c>
      <c r="O128" s="122">
        <f t="shared" si="48"/>
        <v>0.12036060990806349</v>
      </c>
      <c r="P128" s="122">
        <f t="shared" si="48"/>
        <v>0</v>
      </c>
      <c r="Q128" s="122">
        <f t="shared" si="48"/>
        <v>7.1822744799806236E-3</v>
      </c>
      <c r="R128" s="122">
        <f t="shared" si="48"/>
        <v>7.8717991723635666E-2</v>
      </c>
      <c r="S128" s="122">
        <f t="shared" si="48"/>
        <v>4.9237016238581906E-2</v>
      </c>
      <c r="T128" s="122">
        <f t="shared" si="48"/>
        <v>0.14634966345754447</v>
      </c>
      <c r="U128" s="122">
        <f t="shared" si="48"/>
        <v>2.5182285419610564E-2</v>
      </c>
      <c r="V128" s="122">
        <f t="shared" si="48"/>
        <v>0.21746356634580036</v>
      </c>
      <c r="W128" s="122">
        <f t="shared" si="48"/>
        <v>0.42776691314061444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5.0723822029287331E-2</v>
      </c>
      <c r="D129" s="98">
        <v>3.8669522357141668E-2</v>
      </c>
      <c r="E129" s="98">
        <v>0.32625211223085848</v>
      </c>
      <c r="F129" s="98">
        <v>0.15930539886992237</v>
      </c>
      <c r="G129" s="98">
        <v>0.17204366041537711</v>
      </c>
      <c r="H129" s="98">
        <v>0.37022637829966754</v>
      </c>
      <c r="I129" s="98">
        <v>0.56735655991824863</v>
      </c>
      <c r="J129" s="98">
        <v>0.34647782956155748</v>
      </c>
      <c r="K129" s="98">
        <v>0.31549331908039929</v>
      </c>
      <c r="L129" s="98">
        <v>0.15995988498045882</v>
      </c>
      <c r="M129" s="98">
        <v>0.24282957185555973</v>
      </c>
      <c r="N129" s="98">
        <v>0.23826630347280581</v>
      </c>
      <c r="O129" s="98">
        <v>0.12036060990806349</v>
      </c>
      <c r="P129" s="98">
        <v>0</v>
      </c>
      <c r="Q129" s="98">
        <v>7.1822744799806236E-3</v>
      </c>
      <c r="R129" s="98">
        <v>7.8717991723635666E-2</v>
      </c>
      <c r="S129" s="98">
        <v>4.9237016238581906E-2</v>
      </c>
      <c r="T129" s="98">
        <v>0.14634966345754447</v>
      </c>
      <c r="U129" s="98">
        <v>2.5182285419610564E-2</v>
      </c>
      <c r="V129" s="98">
        <v>0.21746356634580036</v>
      </c>
      <c r="W129" s="98">
        <v>0.42776691314061444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0.16037752482098952</v>
      </c>
      <c r="D130" s="122">
        <v>0.14256995334235678</v>
      </c>
      <c r="E130" s="122">
        <v>0.24163861846954021</v>
      </c>
      <c r="F130" s="122">
        <v>0.24889852929972126</v>
      </c>
      <c r="G130" s="122">
        <v>0.26184907764890142</v>
      </c>
      <c r="H130" s="122">
        <v>0.27228714214572464</v>
      </c>
      <c r="I130" s="122">
        <v>0.29361153376611554</v>
      </c>
      <c r="J130" s="122">
        <v>0.31076623170862483</v>
      </c>
      <c r="K130" s="122">
        <v>0.31998443070540106</v>
      </c>
      <c r="L130" s="122">
        <v>0.29003495877870639</v>
      </c>
      <c r="M130" s="122">
        <v>0.26839884943698494</v>
      </c>
      <c r="N130" s="122">
        <v>0.24910929114081076</v>
      </c>
      <c r="O130" s="122">
        <v>0.24520069600485725</v>
      </c>
      <c r="P130" s="122">
        <v>0</v>
      </c>
      <c r="Q130" s="122">
        <v>1.9834606835652309E-2</v>
      </c>
      <c r="R130" s="122">
        <v>0.15757611797967749</v>
      </c>
      <c r="S130" s="122">
        <v>0.19310398901523657</v>
      </c>
      <c r="T130" s="122">
        <v>0.24730550459058392</v>
      </c>
      <c r="U130" s="122">
        <v>0.26716178970806631</v>
      </c>
      <c r="V130" s="122">
        <v>0.2663861254242208</v>
      </c>
      <c r="W130" s="122">
        <v>0.26805712332670456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3.6531339034379204E-2</v>
      </c>
      <c r="D131" s="98">
        <v>4.1141355921655416E-2</v>
      </c>
      <c r="E131" s="98">
        <v>8.0586570641376545E-2</v>
      </c>
      <c r="F131" s="98">
        <v>1.8017486224921494E-2</v>
      </c>
      <c r="G131" s="98">
        <v>2.813791821491143E-2</v>
      </c>
      <c r="H131" s="98">
        <v>2.5266747698660948E-2</v>
      </c>
      <c r="I131" s="98">
        <v>0.224467478143901</v>
      </c>
      <c r="J131" s="98">
        <v>0.29555105652234304</v>
      </c>
      <c r="K131" s="98">
        <v>0.2923697630598584</v>
      </c>
      <c r="L131" s="98">
        <v>0.214579828925199</v>
      </c>
      <c r="M131" s="98">
        <v>0.16214844473024531</v>
      </c>
      <c r="N131" s="98">
        <v>0.19952763373968035</v>
      </c>
      <c r="O131" s="98">
        <v>0.18388516982677325</v>
      </c>
      <c r="P131" s="98">
        <v>0</v>
      </c>
      <c r="Q131" s="98">
        <v>2.9190488016706127E-3</v>
      </c>
      <c r="R131" s="98">
        <v>2.6794700458798611E-2</v>
      </c>
      <c r="S131" s="98">
        <v>4.8974845776945011E-2</v>
      </c>
      <c r="T131" s="98">
        <v>7.2412002655783278E-2</v>
      </c>
      <c r="U131" s="98">
        <v>7.7550948969146799E-2</v>
      </c>
      <c r="V131" s="98">
        <v>8.86472937502054E-2</v>
      </c>
      <c r="W131" s="98">
        <v>0.11225260751769814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7.9954573690892454E-5</v>
      </c>
      <c r="F132" s="98">
        <v>0</v>
      </c>
      <c r="G132" s="98">
        <v>0</v>
      </c>
      <c r="H132" s="98">
        <v>0</v>
      </c>
      <c r="I132" s="98">
        <v>2.6663824013847364E-4</v>
      </c>
      <c r="J132" s="98">
        <v>2.6826582762324116E-4</v>
      </c>
      <c r="K132" s="98">
        <v>3.6846261912516331E-4</v>
      </c>
      <c r="L132" s="98">
        <v>1.8470849289707519E-4</v>
      </c>
      <c r="M132" s="98">
        <v>1.6287877529952009E-4</v>
      </c>
      <c r="N132" s="98">
        <v>3.4519360004480073E-4</v>
      </c>
      <c r="O132" s="98">
        <v>4.4563473941428055E-4</v>
      </c>
      <c r="P132" s="98">
        <v>0</v>
      </c>
      <c r="Q132" s="98">
        <v>0</v>
      </c>
      <c r="R132" s="98">
        <v>0</v>
      </c>
      <c r="S132" s="98">
        <v>8.573941626375632E-5</v>
      </c>
      <c r="T132" s="98">
        <v>1.7691529711317934E-4</v>
      </c>
      <c r="U132" s="98">
        <v>8.4262748060168213E-5</v>
      </c>
      <c r="V132" s="98">
        <v>2.6450761261775371E-4</v>
      </c>
      <c r="W132" s="98">
        <v>4.6696109419749378E-4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2.0649205888960996E-5</v>
      </c>
      <c r="F133" s="101">
        <v>0</v>
      </c>
      <c r="G133" s="101">
        <v>0</v>
      </c>
      <c r="H133" s="101">
        <v>0</v>
      </c>
      <c r="I133" s="101">
        <v>7.635245117797343E-5</v>
      </c>
      <c r="J133" s="101">
        <v>7.7895958272740698E-5</v>
      </c>
      <c r="K133" s="101">
        <v>1.006493082228132E-4</v>
      </c>
      <c r="L133" s="101">
        <v>5.0898600325849517E-5</v>
      </c>
      <c r="M133" s="101">
        <v>4.6921495448249044E-5</v>
      </c>
      <c r="N133" s="101">
        <v>9.8849970644834231E-5</v>
      </c>
      <c r="O133" s="101">
        <v>1.229193935399631E-4</v>
      </c>
      <c r="P133" s="101">
        <v>0</v>
      </c>
      <c r="Q133" s="101">
        <v>0</v>
      </c>
      <c r="R133" s="101">
        <v>0</v>
      </c>
      <c r="S133" s="101">
        <v>2.488964236950423E-5</v>
      </c>
      <c r="T133" s="101">
        <v>5.2293770340262908E-5</v>
      </c>
      <c r="U133" s="101">
        <v>2.5204293582654496E-5</v>
      </c>
      <c r="V133" s="101">
        <v>6.9251862953036372E-5</v>
      </c>
      <c r="W133" s="101">
        <v>1.3804503027970745E-4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5.9305367801931464E-5</v>
      </c>
      <c r="F134" s="104">
        <v>0</v>
      </c>
      <c r="G134" s="104">
        <v>0</v>
      </c>
      <c r="H134" s="104">
        <v>0</v>
      </c>
      <c r="I134" s="104">
        <v>1.9028578896050023E-4</v>
      </c>
      <c r="J134" s="104">
        <v>1.9036986935050043E-4</v>
      </c>
      <c r="K134" s="104">
        <v>2.6781331090235013E-4</v>
      </c>
      <c r="L134" s="104">
        <v>1.3380989257122568E-4</v>
      </c>
      <c r="M134" s="104">
        <v>1.1595727985127104E-4</v>
      </c>
      <c r="N134" s="104">
        <v>2.4634362939996649E-4</v>
      </c>
      <c r="O134" s="104">
        <v>3.2271534587431742E-4</v>
      </c>
      <c r="P134" s="104">
        <v>0</v>
      </c>
      <c r="Q134" s="104">
        <v>0</v>
      </c>
      <c r="R134" s="104">
        <v>0</v>
      </c>
      <c r="S134" s="104">
        <v>6.0849773894252087E-5</v>
      </c>
      <c r="T134" s="104">
        <v>1.2462152677291644E-4</v>
      </c>
      <c r="U134" s="104">
        <v>5.9058454477513711E-5</v>
      </c>
      <c r="V134" s="104">
        <v>1.9525574966471735E-4</v>
      </c>
      <c r="W134" s="104">
        <v>3.2891606391778633E-4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0.12019896528154758</v>
      </c>
      <c r="D135" s="101">
        <v>9.8686994775480916E-2</v>
      </c>
      <c r="E135" s="101">
        <v>0.15219584423674962</v>
      </c>
      <c r="F135" s="101">
        <v>0.22476634384788571</v>
      </c>
      <c r="G135" s="101">
        <v>0.22657508636429827</v>
      </c>
      <c r="H135" s="101">
        <v>0.23836364608607757</v>
      </c>
      <c r="I135" s="101">
        <v>6.2437341140832492E-2</v>
      </c>
      <c r="J135" s="101">
        <v>1.3469896349902307E-2</v>
      </c>
      <c r="K135" s="101">
        <v>2.4616322728964527E-2</v>
      </c>
      <c r="L135" s="101">
        <v>6.9216943215933996E-2</v>
      </c>
      <c r="M135" s="101">
        <v>9.3022874819328499E-2</v>
      </c>
      <c r="N135" s="101">
        <v>4.3897426516179755E-2</v>
      </c>
      <c r="O135" s="101">
        <v>5.2517021539936627E-2</v>
      </c>
      <c r="P135" s="101">
        <v>0</v>
      </c>
      <c r="Q135" s="101">
        <v>1.3645405057368899E-2</v>
      </c>
      <c r="R135" s="101">
        <v>0.10909728691327925</v>
      </c>
      <c r="S135" s="101">
        <v>0.12008119556029219</v>
      </c>
      <c r="T135" s="101">
        <v>0.14065029339361343</v>
      </c>
      <c r="U135" s="101">
        <v>0.14793942029939947</v>
      </c>
      <c r="V135" s="101">
        <v>0.15221936788888055</v>
      </c>
      <c r="W135" s="101">
        <v>0.1285659546811799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3.6472205050627447E-3</v>
      </c>
      <c r="D136" s="104">
        <v>2.7416026452204301E-3</v>
      </c>
      <c r="E136" s="104">
        <v>8.7762490177231717E-3</v>
      </c>
      <c r="F136" s="104">
        <v>6.1146992269140469E-3</v>
      </c>
      <c r="G136" s="104">
        <v>7.1360730696917235E-3</v>
      </c>
      <c r="H136" s="104">
        <v>8.6567483609861079E-3</v>
      </c>
      <c r="I136" s="104">
        <v>6.4400762412436122E-3</v>
      </c>
      <c r="J136" s="104">
        <v>1.4770130087562567E-3</v>
      </c>
      <c r="K136" s="104">
        <v>2.629882297452969E-3</v>
      </c>
      <c r="L136" s="104">
        <v>6.0534781446763223E-3</v>
      </c>
      <c r="M136" s="104">
        <v>1.3064651112111596E-2</v>
      </c>
      <c r="N136" s="104">
        <v>5.3390372849058407E-3</v>
      </c>
      <c r="O136" s="104">
        <v>8.3528698987331042E-3</v>
      </c>
      <c r="P136" s="104">
        <v>0</v>
      </c>
      <c r="Q136" s="104">
        <v>3.2701529766127977E-3</v>
      </c>
      <c r="R136" s="104">
        <v>2.168413060759964E-2</v>
      </c>
      <c r="S136" s="104">
        <v>2.3962208261735604E-2</v>
      </c>
      <c r="T136" s="104">
        <v>3.4066293244074022E-2</v>
      </c>
      <c r="U136" s="104">
        <v>4.1587157691459861E-2</v>
      </c>
      <c r="V136" s="104">
        <v>2.52549561725171E-2</v>
      </c>
      <c r="W136" s="104">
        <v>2.6771600033629044E-2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1.0443081346745099E-3</v>
      </c>
      <c r="D137" s="98">
        <v>8.3069801358178733E-4</v>
      </c>
      <c r="E137" s="98">
        <v>2.265433417629679E-3</v>
      </c>
      <c r="F137" s="98">
        <v>1.7802528597767773E-3</v>
      </c>
      <c r="G137" s="98">
        <v>2.0698420473886899E-3</v>
      </c>
      <c r="H137" s="98">
        <v>2.525163771581438E-3</v>
      </c>
      <c r="I137" s="98">
        <v>1.8449926968797852E-3</v>
      </c>
      <c r="J137" s="98">
        <v>4.2936452153608017E-4</v>
      </c>
      <c r="K137" s="98">
        <v>7.1803409329212705E-4</v>
      </c>
      <c r="L137" s="98">
        <v>1.6676064109581539E-3</v>
      </c>
      <c r="M137" s="98">
        <v>3.7681177057143061E-3</v>
      </c>
      <c r="N137" s="98">
        <v>1.5291102127796205E-3</v>
      </c>
      <c r="O137" s="98">
        <v>2.3020713204166257E-3</v>
      </c>
      <c r="P137" s="98">
        <v>0</v>
      </c>
      <c r="Q137" s="98">
        <v>1.0157619509602127E-3</v>
      </c>
      <c r="R137" s="98">
        <v>6.4921739352883931E-3</v>
      </c>
      <c r="S137" s="98">
        <v>6.9585785459979777E-3</v>
      </c>
      <c r="T137" s="98">
        <v>1.0072284158130352E-2</v>
      </c>
      <c r="U137" s="98">
        <v>1.2442618239906438E-2</v>
      </c>
      <c r="V137" s="98">
        <v>6.6121039528363856E-3</v>
      </c>
      <c r="W137" s="98">
        <v>7.9209963369737089E-3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2.602912370388235E-3</v>
      </c>
      <c r="D138" s="98">
        <v>1.910904631638643E-3</v>
      </c>
      <c r="E138" s="98">
        <v>6.5108156000934928E-3</v>
      </c>
      <c r="F138" s="98">
        <v>4.3344463671372698E-3</v>
      </c>
      <c r="G138" s="98">
        <v>5.0662310223030336E-3</v>
      </c>
      <c r="H138" s="98">
        <v>6.1315845894046707E-3</v>
      </c>
      <c r="I138" s="98">
        <v>4.5950835443638273E-3</v>
      </c>
      <c r="J138" s="98">
        <v>1.0476484872201765E-3</v>
      </c>
      <c r="K138" s="98">
        <v>1.9118482041608419E-3</v>
      </c>
      <c r="L138" s="98">
        <v>4.3858717337181682E-3</v>
      </c>
      <c r="M138" s="98">
        <v>9.29653340639729E-3</v>
      </c>
      <c r="N138" s="98">
        <v>3.8099270721262202E-3</v>
      </c>
      <c r="O138" s="98">
        <v>6.0507985783164785E-3</v>
      </c>
      <c r="P138" s="98">
        <v>0</v>
      </c>
      <c r="Q138" s="98">
        <v>2.2543910256525848E-3</v>
      </c>
      <c r="R138" s="98">
        <v>1.5191956672311248E-2</v>
      </c>
      <c r="S138" s="98">
        <v>1.7003629715737625E-2</v>
      </c>
      <c r="T138" s="98">
        <v>2.3994009085943669E-2</v>
      </c>
      <c r="U138" s="98">
        <v>2.9144539451553424E-2</v>
      </c>
      <c r="V138" s="98">
        <v>1.8642852219680713E-2</v>
      </c>
      <c r="W138" s="98">
        <v>1.8850603696655335E-2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0.15900616041199761</v>
      </c>
      <c r="D139" s="122">
        <v>0.1406467002840629</v>
      </c>
      <c r="E139" s="122">
        <v>0.23837321126819311</v>
      </c>
      <c r="F139" s="122">
        <v>0.23779564611519066</v>
      </c>
      <c r="G139" s="122">
        <v>0.24951878858937976</v>
      </c>
      <c r="H139" s="122">
        <v>0.25782919165506363</v>
      </c>
      <c r="I139" s="122">
        <v>0.26921956941959158</v>
      </c>
      <c r="J139" s="122">
        <v>0.29542076939516665</v>
      </c>
      <c r="K139" s="122">
        <v>0.29601596525651402</v>
      </c>
      <c r="L139" s="122">
        <v>0.25609327774668023</v>
      </c>
      <c r="M139" s="122">
        <v>0.24357546494498272</v>
      </c>
      <c r="N139" s="122">
        <v>0.21128094322235313</v>
      </c>
      <c r="O139" s="122">
        <v>0.19559450736112918</v>
      </c>
      <c r="P139" s="122">
        <v>0</v>
      </c>
      <c r="Q139" s="122">
        <v>1.598287884840981E-2</v>
      </c>
      <c r="R139" s="122">
        <v>0.12867534932982999</v>
      </c>
      <c r="S139" s="122">
        <v>0.15237978832043997</v>
      </c>
      <c r="T139" s="122">
        <v>0.18720572796353027</v>
      </c>
      <c r="U139" s="122">
        <v>0.2056957024164735</v>
      </c>
      <c r="V139" s="122">
        <v>0.19854214247886637</v>
      </c>
      <c r="W139" s="122">
        <v>0.20117600294528271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8.1949431275917375E-2</v>
      </c>
      <c r="D140" s="98">
        <v>5.3934080528077175E-2</v>
      </c>
      <c r="E140" s="98">
        <v>0.1240838972552176</v>
      </c>
      <c r="F140" s="98">
        <v>8.6990048993009675E-2</v>
      </c>
      <c r="G140" s="98">
        <v>8.2604410971696116E-2</v>
      </c>
      <c r="H140" s="98">
        <v>9.2098542254369378E-2</v>
      </c>
      <c r="I140" s="98">
        <v>0.13306548393906856</v>
      </c>
      <c r="J140" s="98">
        <v>0.17955177060010974</v>
      </c>
      <c r="K140" s="98">
        <v>0.16874746950687641</v>
      </c>
      <c r="L140" s="98">
        <v>0.12630976592602886</v>
      </c>
      <c r="M140" s="98">
        <v>9.6560822420855286E-2</v>
      </c>
      <c r="N140" s="98">
        <v>5.5481561826149127E-2</v>
      </c>
      <c r="O140" s="98">
        <v>6.3892176961005409E-2</v>
      </c>
      <c r="P140" s="98">
        <v>0</v>
      </c>
      <c r="Q140" s="98">
        <v>6.6274971105980199E-3</v>
      </c>
      <c r="R140" s="98">
        <v>5.9521897355613522E-2</v>
      </c>
      <c r="S140" s="98">
        <v>5.6358624735935503E-2</v>
      </c>
      <c r="T140" s="98">
        <v>6.3893417505044639E-2</v>
      </c>
      <c r="U140" s="98">
        <v>6.8157435646278075E-2</v>
      </c>
      <c r="V140" s="98">
        <v>5.3258284446880001E-2</v>
      </c>
      <c r="W140" s="98">
        <v>5.6663488067745543E-2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7.7056729136080235E-2</v>
      </c>
      <c r="D141" s="33">
        <v>8.6712619755985723E-2</v>
      </c>
      <c r="E141" s="33">
        <v>0.11428931401297553</v>
      </c>
      <c r="F141" s="33">
        <v>0.15080559712218097</v>
      </c>
      <c r="G141" s="33">
        <v>0.16691437761768366</v>
      </c>
      <c r="H141" s="33">
        <v>0.16573064940069424</v>
      </c>
      <c r="I141" s="33">
        <v>0.13615408548052299</v>
      </c>
      <c r="J141" s="33">
        <v>0.11586899879505692</v>
      </c>
      <c r="K141" s="33">
        <v>0.12726849574963761</v>
      </c>
      <c r="L141" s="33">
        <v>0.12978351182065137</v>
      </c>
      <c r="M141" s="33">
        <v>0.14701464252412744</v>
      </c>
      <c r="N141" s="33">
        <v>0.155799381396204</v>
      </c>
      <c r="O141" s="33">
        <v>0.13170233040012377</v>
      </c>
      <c r="P141" s="33">
        <v>0</v>
      </c>
      <c r="Q141" s="33">
        <v>9.3553817378117902E-3</v>
      </c>
      <c r="R141" s="33">
        <v>6.9153451974216462E-2</v>
      </c>
      <c r="S141" s="33">
        <v>9.6021163584504465E-2</v>
      </c>
      <c r="T141" s="33">
        <v>0.12331231045848563</v>
      </c>
      <c r="U141" s="33">
        <v>0.13753826677019543</v>
      </c>
      <c r="V141" s="33">
        <v>0.14528385803198637</v>
      </c>
      <c r="W141" s="33">
        <v>0.14451251487753716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0.54293144627793244</v>
      </c>
      <c r="D143" s="117">
        <f t="shared" si="49"/>
        <v>0.59379689985394291</v>
      </c>
      <c r="E143" s="117">
        <f t="shared" si="49"/>
        <v>0.87408781853145212</v>
      </c>
      <c r="F143" s="117">
        <f t="shared" si="49"/>
        <v>1.2719445265962457</v>
      </c>
      <c r="G143" s="117">
        <f t="shared" si="49"/>
        <v>1.4006358427476757</v>
      </c>
      <c r="H143" s="117">
        <f t="shared" si="49"/>
        <v>1.2867805816172366</v>
      </c>
      <c r="I143" s="117">
        <f t="shared" si="49"/>
        <v>1.8445546433367399</v>
      </c>
      <c r="J143" s="117">
        <f t="shared" si="49"/>
        <v>1.524717284916407</v>
      </c>
      <c r="K143" s="117">
        <f t="shared" si="49"/>
        <v>1.1845208273853123</v>
      </c>
      <c r="L143" s="117">
        <f t="shared" si="49"/>
        <v>0.74369590395574858</v>
      </c>
      <c r="M143" s="117">
        <f t="shared" si="49"/>
        <v>0.33542996368741479</v>
      </c>
      <c r="N143" s="117">
        <f t="shared" si="49"/>
        <v>0.30169726320772616</v>
      </c>
      <c r="O143" s="117">
        <f t="shared" si="49"/>
        <v>0.29543610709378287</v>
      </c>
      <c r="P143" s="117">
        <f t="shared" si="49"/>
        <v>0.7802396495371644</v>
      </c>
      <c r="Q143" s="117">
        <f t="shared" si="49"/>
        <v>0.83131458869768082</v>
      </c>
      <c r="R143" s="117">
        <f t="shared" ref="R143:V143" si="50">R144+R146+R148+R157</f>
        <v>1.0906530795024936</v>
      </c>
      <c r="S143" s="117">
        <f t="shared" si="50"/>
        <v>0.74417678540545551</v>
      </c>
      <c r="T143" s="117">
        <f t="shared" si="50"/>
        <v>0.66871737383701191</v>
      </c>
      <c r="U143" s="117">
        <f t="shared" si="50"/>
        <v>0.44153648283794361</v>
      </c>
      <c r="V143" s="117">
        <f t="shared" si="50"/>
        <v>0.54905317683854804</v>
      </c>
      <c r="W143" s="117">
        <f t="shared" ref="W143" si="51">W144+W146+W148+W157</f>
        <v>0.68968167433808136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0.4003745403920585</v>
      </c>
      <c r="D144" s="122">
        <f t="shared" si="52"/>
        <v>0.41558052326844713</v>
      </c>
      <c r="E144" s="122">
        <f t="shared" si="52"/>
        <v>0.55894048309867184</v>
      </c>
      <c r="F144" s="122">
        <f t="shared" si="52"/>
        <v>0.94098800066912192</v>
      </c>
      <c r="G144" s="122">
        <f t="shared" si="52"/>
        <v>1.0107908532931638</v>
      </c>
      <c r="H144" s="122">
        <f t="shared" si="52"/>
        <v>0.79480431744111546</v>
      </c>
      <c r="I144" s="122">
        <f t="shared" si="52"/>
        <v>1.1513150165654684</v>
      </c>
      <c r="J144" s="122">
        <f t="shared" si="52"/>
        <v>0.95342748187024273</v>
      </c>
      <c r="K144" s="122">
        <f t="shared" si="52"/>
        <v>0.76068877548967095</v>
      </c>
      <c r="L144" s="122">
        <f t="shared" si="52"/>
        <v>0.47469688578915026</v>
      </c>
      <c r="M144" s="122">
        <f t="shared" si="52"/>
        <v>0.196080097983024</v>
      </c>
      <c r="N144" s="122">
        <f t="shared" si="52"/>
        <v>0.17553537917748696</v>
      </c>
      <c r="O144" s="122">
        <f t="shared" si="52"/>
        <v>0.1805252411312076</v>
      </c>
      <c r="P144" s="122">
        <f t="shared" si="52"/>
        <v>0.46494206271640087</v>
      </c>
      <c r="Q144" s="122">
        <f t="shared" si="52"/>
        <v>0.48215953364790343</v>
      </c>
      <c r="R144" s="122">
        <f t="shared" si="52"/>
        <v>0.64017923539005606</v>
      </c>
      <c r="S144" s="122">
        <f t="shared" si="52"/>
        <v>0.45168756974670832</v>
      </c>
      <c r="T144" s="122">
        <f t="shared" si="52"/>
        <v>0.34837922570199492</v>
      </c>
      <c r="U144" s="122">
        <f t="shared" si="52"/>
        <v>0.29072099445773075</v>
      </c>
      <c r="V144" s="122">
        <f t="shared" si="52"/>
        <v>0.2741204605197321</v>
      </c>
      <c r="W144" s="122">
        <f t="shared" si="52"/>
        <v>0.33041579452001135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0.4003745403920585</v>
      </c>
      <c r="D145" s="98">
        <v>0.41558052326844713</v>
      </c>
      <c r="E145" s="98">
        <v>0.55894048309867184</v>
      </c>
      <c r="F145" s="98">
        <v>0.94098800066912192</v>
      </c>
      <c r="G145" s="98">
        <v>1.0107908532931638</v>
      </c>
      <c r="H145" s="98">
        <v>0.79480431744111546</v>
      </c>
      <c r="I145" s="98">
        <v>1.1513150165654684</v>
      </c>
      <c r="J145" s="98">
        <v>0.95342748187024273</v>
      </c>
      <c r="K145" s="98">
        <v>0.76068877548967095</v>
      </c>
      <c r="L145" s="98">
        <v>0.47469688578915026</v>
      </c>
      <c r="M145" s="98">
        <v>0.196080097983024</v>
      </c>
      <c r="N145" s="98">
        <v>0.17553537917748696</v>
      </c>
      <c r="O145" s="98">
        <v>0.1805252411312076</v>
      </c>
      <c r="P145" s="98">
        <v>0.46494206271640087</v>
      </c>
      <c r="Q145" s="98">
        <v>0.48215953364790343</v>
      </c>
      <c r="R145" s="98">
        <v>0.64017923539005606</v>
      </c>
      <c r="S145" s="98">
        <v>0.45168756974670832</v>
      </c>
      <c r="T145" s="98">
        <v>0.34837922570199492</v>
      </c>
      <c r="U145" s="98">
        <v>0.29072099445773075</v>
      </c>
      <c r="V145" s="98">
        <v>0.2741204605197321</v>
      </c>
      <c r="W145" s="98">
        <v>0.33041579452001135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3.9975651562114918E-2</v>
      </c>
      <c r="D146" s="122">
        <f t="shared" si="53"/>
        <v>4.7727248314670345E-2</v>
      </c>
      <c r="E146" s="122">
        <f t="shared" si="53"/>
        <v>0.16199323628129428</v>
      </c>
      <c r="F146" s="122">
        <f t="shared" si="53"/>
        <v>0.10380351790770838</v>
      </c>
      <c r="G146" s="122">
        <f t="shared" si="53"/>
        <v>0.14795754795722432</v>
      </c>
      <c r="H146" s="122">
        <f t="shared" si="53"/>
        <v>0.2427427669040273</v>
      </c>
      <c r="I146" s="122">
        <f t="shared" si="53"/>
        <v>0.38850415864878168</v>
      </c>
      <c r="J146" s="122">
        <f t="shared" si="53"/>
        <v>0.31109620551404588</v>
      </c>
      <c r="K146" s="122">
        <f t="shared" si="53"/>
        <v>0.22613947852080254</v>
      </c>
      <c r="L146" s="122">
        <f t="shared" si="53"/>
        <v>0.15817262369576102</v>
      </c>
      <c r="M146" s="122">
        <f t="shared" si="53"/>
        <v>9.1435826439439136E-2</v>
      </c>
      <c r="N146" s="122">
        <f t="shared" si="53"/>
        <v>8.3186181781184934E-2</v>
      </c>
      <c r="O146" s="122">
        <f t="shared" si="53"/>
        <v>7.179404801533612E-2</v>
      </c>
      <c r="P146" s="122">
        <f t="shared" si="53"/>
        <v>0.17819813433241033</v>
      </c>
      <c r="Q146" s="122">
        <f t="shared" si="53"/>
        <v>0.22336873632739734</v>
      </c>
      <c r="R146" s="122">
        <f t="shared" si="53"/>
        <v>0.27772415057552358</v>
      </c>
      <c r="S146" s="122">
        <f t="shared" si="53"/>
        <v>0.16353723250671845</v>
      </c>
      <c r="T146" s="122">
        <f t="shared" si="53"/>
        <v>0.21178484952269655</v>
      </c>
      <c r="U146" s="122">
        <f t="shared" si="53"/>
        <v>5.0364570839221127E-2</v>
      </c>
      <c r="V146" s="122">
        <f t="shared" si="53"/>
        <v>0.17768762167685334</v>
      </c>
      <c r="W146" s="122">
        <f t="shared" si="53"/>
        <v>0.22210377796133424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3.9975651562114918E-2</v>
      </c>
      <c r="D147" s="98">
        <v>4.7727248314670345E-2</v>
      </c>
      <c r="E147" s="98">
        <v>0.16199323628129428</v>
      </c>
      <c r="F147" s="98">
        <v>0.10380351790770838</v>
      </c>
      <c r="G147" s="98">
        <v>0.14795754795722432</v>
      </c>
      <c r="H147" s="98">
        <v>0.2427427669040273</v>
      </c>
      <c r="I147" s="98">
        <v>0.38850415864878168</v>
      </c>
      <c r="J147" s="98">
        <v>0.31109620551404588</v>
      </c>
      <c r="K147" s="98">
        <v>0.22613947852080254</v>
      </c>
      <c r="L147" s="98">
        <v>0.15817262369576102</v>
      </c>
      <c r="M147" s="98">
        <v>9.1435826439439136E-2</v>
      </c>
      <c r="N147" s="98">
        <v>8.3186181781184934E-2</v>
      </c>
      <c r="O147" s="98">
        <v>7.179404801533612E-2</v>
      </c>
      <c r="P147" s="98">
        <v>0.17819813433241033</v>
      </c>
      <c r="Q147" s="98">
        <v>0.22336873632739734</v>
      </c>
      <c r="R147" s="98">
        <v>0.27772415057552358</v>
      </c>
      <c r="S147" s="98">
        <v>0.16353723250671845</v>
      </c>
      <c r="T147" s="98">
        <v>0.21178484952269655</v>
      </c>
      <c r="U147" s="98">
        <v>5.0364570839221127E-2</v>
      </c>
      <c r="V147" s="98">
        <v>0.17768762167685334</v>
      </c>
      <c r="W147" s="98">
        <v>0.22210377796133424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5.1513180418153934E-2</v>
      </c>
      <c r="D148" s="122">
        <v>6.6356700600536472E-2</v>
      </c>
      <c r="E148" s="122">
        <v>7.6148859350556902E-2</v>
      </c>
      <c r="F148" s="122">
        <v>0.11620838052070596</v>
      </c>
      <c r="G148" s="122">
        <v>0.12387793075465996</v>
      </c>
      <c r="H148" s="122">
        <v>0.12818326413439129</v>
      </c>
      <c r="I148" s="122">
        <v>0.15845525184347581</v>
      </c>
      <c r="J148" s="122">
        <v>0.13549040349308006</v>
      </c>
      <c r="K148" s="122">
        <v>0.10088598770578375</v>
      </c>
      <c r="L148" s="122">
        <v>5.8203113446542422E-2</v>
      </c>
      <c r="M148" s="122">
        <v>2.5510188294379676E-2</v>
      </c>
      <c r="N148" s="122">
        <v>2.3229368990989673E-2</v>
      </c>
      <c r="O148" s="122">
        <v>2.347397131401887E-2</v>
      </c>
      <c r="P148" s="122">
        <v>7.5910934031345398E-2</v>
      </c>
      <c r="Q148" s="122">
        <v>6.9776932481474763E-2</v>
      </c>
      <c r="R148" s="122">
        <v>9.5502853350144412E-2</v>
      </c>
      <c r="S148" s="122">
        <v>7.2176287172018322E-2</v>
      </c>
      <c r="T148" s="122">
        <v>6.165231677143402E-2</v>
      </c>
      <c r="U148" s="122">
        <v>5.7153986372530177E-2</v>
      </c>
      <c r="V148" s="122">
        <v>5.5720462524127851E-2</v>
      </c>
      <c r="W148" s="122">
        <v>7.8571695839444552E-2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2.5825399789998621E-3</v>
      </c>
      <c r="D149" s="98">
        <v>3.0572774284674605E-3</v>
      </c>
      <c r="E149" s="98">
        <v>4.3640060515039835E-3</v>
      </c>
      <c r="F149" s="98">
        <v>4.9969128950277135E-3</v>
      </c>
      <c r="G149" s="98">
        <v>4.4990345050982738E-3</v>
      </c>
      <c r="H149" s="98">
        <v>5.2653343546274801E-3</v>
      </c>
      <c r="I149" s="98">
        <v>7.2071554072542206E-3</v>
      </c>
      <c r="J149" s="98">
        <v>6.5964289146668862E-3</v>
      </c>
      <c r="K149" s="98">
        <v>5.7432765432955026E-3</v>
      </c>
      <c r="L149" s="98">
        <v>2.7734809935414917E-3</v>
      </c>
      <c r="M149" s="98">
        <v>9.4256230108856313E-4</v>
      </c>
      <c r="N149" s="98">
        <v>4.1875842082839479E-4</v>
      </c>
      <c r="O149" s="98">
        <v>5.9559688397573137E-4</v>
      </c>
      <c r="P149" s="98">
        <v>1.9937227158032559E-3</v>
      </c>
      <c r="Q149" s="98">
        <v>2.6172570640198107E-3</v>
      </c>
      <c r="R149" s="98">
        <v>4.1092514777425395E-3</v>
      </c>
      <c r="S149" s="98">
        <v>2.5394607819638005E-3</v>
      </c>
      <c r="T149" s="98">
        <v>1.7843600480723146E-3</v>
      </c>
      <c r="U149" s="98">
        <v>1.5417303910991739E-3</v>
      </c>
      <c r="V149" s="98">
        <v>1.1537294115067064E-3</v>
      </c>
      <c r="W149" s="98">
        <v>1.757456880040525E-3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4.7486948989233405E-2</v>
      </c>
      <c r="D153" s="101">
        <v>6.1554766943292379E-2</v>
      </c>
      <c r="E153" s="101">
        <v>6.7868180183705384E-2</v>
      </c>
      <c r="F153" s="101">
        <v>0.10827976251688384</v>
      </c>
      <c r="G153" s="101">
        <v>0.11572383443337812</v>
      </c>
      <c r="H153" s="101">
        <v>0.11863511743274963</v>
      </c>
      <c r="I153" s="101">
        <v>0.1371328608389753</v>
      </c>
      <c r="J153" s="101">
        <v>0.11624705069093773</v>
      </c>
      <c r="K153" s="101">
        <v>8.5938123121402865E-2</v>
      </c>
      <c r="L153" s="101">
        <v>5.0978545581915398E-2</v>
      </c>
      <c r="M153" s="101">
        <v>2.1559318171423311E-2</v>
      </c>
      <c r="N153" s="101">
        <v>2.0313318936898868E-2</v>
      </c>
      <c r="O153" s="101">
        <v>1.9787812567511893E-2</v>
      </c>
      <c r="P153" s="101">
        <v>6.0412402504019885E-2</v>
      </c>
      <c r="Q153" s="101">
        <v>5.4246763663650575E-2</v>
      </c>
      <c r="R153" s="101">
        <v>7.6197636328493468E-2</v>
      </c>
      <c r="S153" s="101">
        <v>5.8089820234942795E-2</v>
      </c>
      <c r="T153" s="101">
        <v>4.8163127762577293E-2</v>
      </c>
      <c r="U153" s="101">
        <v>4.3412169035542354E-2</v>
      </c>
      <c r="V153" s="101">
        <v>4.6795977367231262E-2</v>
      </c>
      <c r="W153" s="101">
        <v>6.3618308446374103E-2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1.4436914499206697E-3</v>
      </c>
      <c r="D154" s="104">
        <v>1.7446562287766372E-3</v>
      </c>
      <c r="E154" s="104">
        <v>3.9166731153475309E-3</v>
      </c>
      <c r="F154" s="104">
        <v>2.9317051087944055E-3</v>
      </c>
      <c r="G154" s="104">
        <v>3.6550618161835659E-3</v>
      </c>
      <c r="H154" s="104">
        <v>4.2828123470141817E-3</v>
      </c>
      <c r="I154" s="104">
        <v>1.4115235597246274E-2</v>
      </c>
      <c r="J154" s="104">
        <v>1.2646923887475452E-2</v>
      </c>
      <c r="K154" s="104">
        <v>9.2045880410853917E-3</v>
      </c>
      <c r="L154" s="104">
        <v>4.4510868710855309E-3</v>
      </c>
      <c r="M154" s="104">
        <v>3.0083078218678017E-3</v>
      </c>
      <c r="N154" s="104">
        <v>2.4972916332624091E-3</v>
      </c>
      <c r="O154" s="104">
        <v>3.0905618625312482E-3</v>
      </c>
      <c r="P154" s="104">
        <v>1.3504808811522264E-2</v>
      </c>
      <c r="Q154" s="104">
        <v>1.2912911753804384E-2</v>
      </c>
      <c r="R154" s="104">
        <v>1.5195965543908414E-2</v>
      </c>
      <c r="S154" s="104">
        <v>1.1547006155111724E-2</v>
      </c>
      <c r="T154" s="104">
        <v>1.1704828960784409E-2</v>
      </c>
      <c r="U154" s="104">
        <v>1.2200086945888651E-2</v>
      </c>
      <c r="V154" s="104">
        <v>7.7707557453898764E-3</v>
      </c>
      <c r="W154" s="104">
        <v>1.319593051302992E-2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4.1337196997532694E-4</v>
      </c>
      <c r="D155" s="98">
        <v>5.2862600864295552E-4</v>
      </c>
      <c r="E155" s="98">
        <v>1.0110198723306007E-3</v>
      </c>
      <c r="F155" s="98">
        <v>8.5354589167379712E-4</v>
      </c>
      <c r="G155" s="98">
        <v>1.0601629998820117E-3</v>
      </c>
      <c r="H155" s="98">
        <v>1.2492915501508169E-3</v>
      </c>
      <c r="I155" s="98">
        <v>4.0438196095995294E-3</v>
      </c>
      <c r="J155" s="98">
        <v>3.6764337156526871E-3</v>
      </c>
      <c r="K155" s="98">
        <v>2.5131193265224448E-3</v>
      </c>
      <c r="L155" s="98">
        <v>1.2261811845280543E-3</v>
      </c>
      <c r="M155" s="98">
        <v>8.6765868223684687E-4</v>
      </c>
      <c r="N155" s="98">
        <v>7.1522897049369348E-4</v>
      </c>
      <c r="O155" s="98">
        <v>8.5176638855415131E-4</v>
      </c>
      <c r="P155" s="98">
        <v>3.8736223398140538E-3</v>
      </c>
      <c r="Q155" s="98">
        <v>4.0109574473813532E-3</v>
      </c>
      <c r="R155" s="98">
        <v>4.5496337026824183E-3</v>
      </c>
      <c r="S155" s="98">
        <v>3.3532280674555474E-3</v>
      </c>
      <c r="T155" s="98">
        <v>3.4607335312550444E-3</v>
      </c>
      <c r="U155" s="98">
        <v>3.6501899333344365E-3</v>
      </c>
      <c r="V155" s="98">
        <v>2.0344935239496572E-3</v>
      </c>
      <c r="W155" s="98">
        <v>3.904320889501225E-3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1.0303194799453428E-3</v>
      </c>
      <c r="D156" s="98">
        <v>1.2160302201336818E-3</v>
      </c>
      <c r="E156" s="98">
        <v>2.9056532430169306E-3</v>
      </c>
      <c r="F156" s="98">
        <v>2.0781592171206084E-3</v>
      </c>
      <c r="G156" s="98">
        <v>2.5948988163015541E-3</v>
      </c>
      <c r="H156" s="98">
        <v>3.0335207968633644E-3</v>
      </c>
      <c r="I156" s="98">
        <v>1.0071415987646744E-2</v>
      </c>
      <c r="J156" s="98">
        <v>8.9704901718227655E-3</v>
      </c>
      <c r="K156" s="98">
        <v>6.691468714562946E-3</v>
      </c>
      <c r="L156" s="98">
        <v>3.2249056865574764E-3</v>
      </c>
      <c r="M156" s="98">
        <v>2.1406491396309549E-3</v>
      </c>
      <c r="N156" s="98">
        <v>1.7820626627687154E-3</v>
      </c>
      <c r="O156" s="98">
        <v>2.2387954739770967E-3</v>
      </c>
      <c r="P156" s="98">
        <v>9.6311864717082106E-3</v>
      </c>
      <c r="Q156" s="98">
        <v>8.9019543064230312E-3</v>
      </c>
      <c r="R156" s="98">
        <v>1.0646331841225995E-2</v>
      </c>
      <c r="S156" s="98">
        <v>8.1937780876561762E-3</v>
      </c>
      <c r="T156" s="98">
        <v>8.2440954295293651E-3</v>
      </c>
      <c r="U156" s="98">
        <v>8.5498970125542154E-3</v>
      </c>
      <c r="V156" s="98">
        <v>5.7362622214402192E-3</v>
      </c>
      <c r="W156" s="98">
        <v>9.291609623528695E-3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5.1068073905605034E-2</v>
      </c>
      <c r="D157" s="122">
        <v>6.4132427670288886E-2</v>
      </c>
      <c r="E157" s="122">
        <v>7.7005239800929132E-2</v>
      </c>
      <c r="F157" s="122">
        <v>0.11094462749870929</v>
      </c>
      <c r="G157" s="122">
        <v>0.11800951074262746</v>
      </c>
      <c r="H157" s="122">
        <v>0.12105023313770261</v>
      </c>
      <c r="I157" s="122">
        <v>0.14628021627901394</v>
      </c>
      <c r="J157" s="122">
        <v>0.12470319403903821</v>
      </c>
      <c r="K157" s="122">
        <v>9.6806585669054895E-2</v>
      </c>
      <c r="L157" s="122">
        <v>5.2623281024294963E-2</v>
      </c>
      <c r="M157" s="122">
        <v>2.2403850970571983E-2</v>
      </c>
      <c r="N157" s="122">
        <v>1.9746333258064647E-2</v>
      </c>
      <c r="O157" s="122">
        <v>1.9642846633220273E-2</v>
      </c>
      <c r="P157" s="122">
        <v>6.1188518457007735E-2</v>
      </c>
      <c r="Q157" s="122">
        <v>5.6009386240905332E-2</v>
      </c>
      <c r="R157" s="122">
        <v>7.7246840186769694E-2</v>
      </c>
      <c r="S157" s="122">
        <v>5.6775695980010421E-2</v>
      </c>
      <c r="T157" s="122">
        <v>4.6900981840886383E-2</v>
      </c>
      <c r="U157" s="122">
        <v>4.3296931168461554E-2</v>
      </c>
      <c r="V157" s="122">
        <v>4.1524632117834803E-2</v>
      </c>
      <c r="W157" s="122">
        <v>5.8590406017291194E-2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2.6332099539108582E-2</v>
      </c>
      <c r="D158" s="98">
        <v>2.456119246418428E-2</v>
      </c>
      <c r="E158" s="98">
        <v>4.0114794181138828E-2</v>
      </c>
      <c r="F158" s="98">
        <v>4.0590050307808719E-2</v>
      </c>
      <c r="G158" s="98">
        <v>3.9081656803813217E-2</v>
      </c>
      <c r="H158" s="98">
        <v>4.3265636430377327E-2</v>
      </c>
      <c r="I158" s="98">
        <v>7.2354356891868518E-2</v>
      </c>
      <c r="J158" s="98">
        <v>7.5772643527467862E-2</v>
      </c>
      <c r="K158" s="98">
        <v>5.5183712869379654E-2</v>
      </c>
      <c r="L158" s="98">
        <v>2.5957547597961605E-2</v>
      </c>
      <c r="M158" s="98">
        <v>8.9086607081008008E-3</v>
      </c>
      <c r="N158" s="98">
        <v>5.1677522011419627E-3</v>
      </c>
      <c r="O158" s="98">
        <v>6.3963247235711762E-3</v>
      </c>
      <c r="P158" s="98">
        <v>2.0084223322725508E-2</v>
      </c>
      <c r="Q158" s="98">
        <v>2.3129964915987084E-2</v>
      </c>
      <c r="R158" s="98">
        <v>3.57411158034295E-2</v>
      </c>
      <c r="S158" s="98">
        <v>2.1005772435074618E-2</v>
      </c>
      <c r="T158" s="98">
        <v>1.600588666623318E-2</v>
      </c>
      <c r="U158" s="98">
        <v>1.4327388874592988E-2</v>
      </c>
      <c r="V158" s="98">
        <v>1.1128596750094328E-2</v>
      </c>
      <c r="W158" s="98">
        <v>1.6515333717306322E-2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2.4735974366496452E-2</v>
      </c>
      <c r="D159" s="33">
        <v>3.9571235206104602E-2</v>
      </c>
      <c r="E159" s="33">
        <v>3.6890445619790296E-2</v>
      </c>
      <c r="F159" s="33">
        <v>7.0354577190900575E-2</v>
      </c>
      <c r="G159" s="33">
        <v>7.8927853938814241E-2</v>
      </c>
      <c r="H159" s="33">
        <v>7.7784596707325279E-2</v>
      </c>
      <c r="I159" s="33">
        <v>7.3925859387145437E-2</v>
      </c>
      <c r="J159" s="33">
        <v>4.8930550511570352E-2</v>
      </c>
      <c r="K159" s="33">
        <v>4.1622872799675234E-2</v>
      </c>
      <c r="L159" s="33">
        <v>2.6665733426333361E-2</v>
      </c>
      <c r="M159" s="33">
        <v>1.3495190262471183E-2</v>
      </c>
      <c r="N159" s="33">
        <v>1.4578581056922684E-2</v>
      </c>
      <c r="O159" s="33">
        <v>1.3246521909649096E-2</v>
      </c>
      <c r="P159" s="33">
        <v>4.110429513428223E-2</v>
      </c>
      <c r="Q159" s="33">
        <v>3.2879421324918251E-2</v>
      </c>
      <c r="R159" s="33">
        <v>4.1505724383340194E-2</v>
      </c>
      <c r="S159" s="33">
        <v>3.57699235449358E-2</v>
      </c>
      <c r="T159" s="33">
        <v>3.0895095174653199E-2</v>
      </c>
      <c r="U159" s="33">
        <v>2.8969542293868566E-2</v>
      </c>
      <c r="V159" s="33">
        <v>3.0396035367740479E-2</v>
      </c>
      <c r="W159" s="33">
        <v>4.2075072299984875E-2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0.81870043398258918</v>
      </c>
      <c r="D161" s="117">
        <f t="shared" si="54"/>
        <v>0.76049021853162468</v>
      </c>
      <c r="E161" s="117">
        <f t="shared" si="54"/>
        <v>0.61991373892912427</v>
      </c>
      <c r="F161" s="117">
        <f t="shared" si="54"/>
        <v>0.98626310543740336</v>
      </c>
      <c r="G161" s="117">
        <f t="shared" si="54"/>
        <v>0.82220306348848815</v>
      </c>
      <c r="H161" s="117">
        <f t="shared" si="54"/>
        <v>0.87829507066309065</v>
      </c>
      <c r="I161" s="117">
        <f t="shared" si="54"/>
        <v>0.84922756540215372</v>
      </c>
      <c r="J161" s="117">
        <f t="shared" si="54"/>
        <v>0.90631258803941162</v>
      </c>
      <c r="K161" s="117">
        <f t="shared" si="54"/>
        <v>0.70054182807117349</v>
      </c>
      <c r="L161" s="117">
        <f t="shared" si="54"/>
        <v>0.46196792321383462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1.7490764197418168E-3</v>
      </c>
      <c r="Q161" s="117">
        <f t="shared" si="54"/>
        <v>5.0503929715240944E-4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0.39792410753515034</v>
      </c>
      <c r="U161" s="117">
        <f t="shared" si="55"/>
        <v>0.39218448124558974</v>
      </c>
      <c r="V161" s="117">
        <f t="shared" si="55"/>
        <v>0.51217306739946344</v>
      </c>
      <c r="W161" s="117">
        <f t="shared" ref="W161" si="56">W162+W164+W166+W175</f>
        <v>0.87241203120518351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0.59579491041090193</v>
      </c>
      <c r="D162" s="122">
        <f t="shared" si="57"/>
        <v>0.55197494308890671</v>
      </c>
      <c r="E162" s="122">
        <f t="shared" si="57"/>
        <v>0.41235534504788957</v>
      </c>
      <c r="F162" s="122">
        <f t="shared" si="57"/>
        <v>0.723030677680634</v>
      </c>
      <c r="G162" s="122">
        <f t="shared" si="57"/>
        <v>0.59392191210474843</v>
      </c>
      <c r="H162" s="122">
        <f t="shared" si="57"/>
        <v>0.57280448908490933</v>
      </c>
      <c r="I162" s="122">
        <f t="shared" si="57"/>
        <v>0.50062941404192329</v>
      </c>
      <c r="J162" s="122">
        <f t="shared" si="57"/>
        <v>0.56984789855616957</v>
      </c>
      <c r="K162" s="122">
        <f t="shared" si="57"/>
        <v>0.4505885592203055</v>
      </c>
      <c r="L162" s="122">
        <f t="shared" si="57"/>
        <v>0.30138352327016554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1.2185369243864382E-3</v>
      </c>
      <c r="Q162" s="122">
        <f t="shared" si="57"/>
        <v>3.5353253440766725E-4</v>
      </c>
      <c r="R162" s="122">
        <f t="shared" si="57"/>
        <v>0</v>
      </c>
      <c r="S162" s="122">
        <f t="shared" si="57"/>
        <v>0</v>
      </c>
      <c r="T162" s="122">
        <f t="shared" si="57"/>
        <v>0.24279486447170925</v>
      </c>
      <c r="U162" s="122">
        <f t="shared" si="57"/>
        <v>0.2978440726714861</v>
      </c>
      <c r="V162" s="122">
        <f t="shared" si="57"/>
        <v>0.10687843929644444</v>
      </c>
      <c r="W162" s="122">
        <f t="shared" si="57"/>
        <v>0.50933576429426497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0.59579491041090193</v>
      </c>
      <c r="D163" s="33">
        <v>0.55197494308890671</v>
      </c>
      <c r="E163" s="33">
        <v>0.41235534504788957</v>
      </c>
      <c r="F163" s="33">
        <v>0.723030677680634</v>
      </c>
      <c r="G163" s="33">
        <v>0.59392191210474843</v>
      </c>
      <c r="H163" s="33">
        <v>0.57280448908490933</v>
      </c>
      <c r="I163" s="33">
        <v>0.50062941404192329</v>
      </c>
      <c r="J163" s="33">
        <v>0.56984789855616957</v>
      </c>
      <c r="K163" s="33">
        <v>0.4505885592203055</v>
      </c>
      <c r="L163" s="33">
        <v>0.30138352327016554</v>
      </c>
      <c r="M163" s="33">
        <v>0</v>
      </c>
      <c r="N163" s="33">
        <v>0</v>
      </c>
      <c r="O163" s="33">
        <v>0</v>
      </c>
      <c r="P163" s="33">
        <v>1.2185369243864382E-3</v>
      </c>
      <c r="Q163" s="33">
        <v>3.5353253440766725E-4</v>
      </c>
      <c r="R163" s="33">
        <v>0</v>
      </c>
      <c r="S163" s="33">
        <v>0</v>
      </c>
      <c r="T163" s="33">
        <v>0.24279486447170925</v>
      </c>
      <c r="U163" s="33">
        <v>0.2978440726714861</v>
      </c>
      <c r="V163" s="33">
        <v>0.10687843929644444</v>
      </c>
      <c r="W163" s="33">
        <v>0.50933576429426497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6.2603378861425238E-2</v>
      </c>
      <c r="D164" s="122">
        <f t="shared" si="58"/>
        <v>5.5914039083975117E-2</v>
      </c>
      <c r="E164" s="122">
        <f t="shared" si="58"/>
        <v>0.10610745779730467</v>
      </c>
      <c r="F164" s="122">
        <f t="shared" si="58"/>
        <v>8.19027756901861E-2</v>
      </c>
      <c r="G164" s="122">
        <f t="shared" si="58"/>
        <v>8.6202928797599498E-2</v>
      </c>
      <c r="H164" s="122">
        <f t="shared" si="58"/>
        <v>0.15018617232911041</v>
      </c>
      <c r="I164" s="122">
        <f t="shared" si="58"/>
        <v>0.1947924189052653</v>
      </c>
      <c r="J164" s="122">
        <f t="shared" si="58"/>
        <v>0.18241192842272619</v>
      </c>
      <c r="K164" s="122">
        <f t="shared" si="58"/>
        <v>0.13223410184690998</v>
      </c>
      <c r="L164" s="122">
        <f t="shared" si="58"/>
        <v>9.4129094327420865E-2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2.3233133550509819E-4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9.4634758341537159E-2</v>
      </c>
      <c r="U164" s="122">
        <f t="shared" si="58"/>
        <v>1.9236468028869184E-2</v>
      </c>
      <c r="V164" s="122">
        <f t="shared" si="58"/>
        <v>0.25919570501485945</v>
      </c>
      <c r="W164" s="122">
        <f t="shared" si="58"/>
        <v>0.22210377796133424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6.2603378861425238E-2</v>
      </c>
      <c r="D165" s="98">
        <v>5.5914039083975117E-2</v>
      </c>
      <c r="E165" s="98">
        <v>0.10610745779730467</v>
      </c>
      <c r="F165" s="98">
        <v>8.19027756901861E-2</v>
      </c>
      <c r="G165" s="98">
        <v>8.6202928797599498E-2</v>
      </c>
      <c r="H165" s="98">
        <v>0.15018617232911041</v>
      </c>
      <c r="I165" s="98">
        <v>0.1947924189052653</v>
      </c>
      <c r="J165" s="98">
        <v>0.18241192842272619</v>
      </c>
      <c r="K165" s="98">
        <v>0.13223410184690998</v>
      </c>
      <c r="L165" s="98">
        <v>9.4129094327420865E-2</v>
      </c>
      <c r="M165" s="98">
        <v>0</v>
      </c>
      <c r="N165" s="98">
        <v>0</v>
      </c>
      <c r="O165" s="98">
        <v>0</v>
      </c>
      <c r="P165" s="98">
        <v>2.3233133550509819E-4</v>
      </c>
      <c r="Q165" s="98">
        <v>0</v>
      </c>
      <c r="R165" s="98">
        <v>0</v>
      </c>
      <c r="S165" s="98">
        <v>0</v>
      </c>
      <c r="T165" s="98">
        <v>9.4634758341537159E-2</v>
      </c>
      <c r="U165" s="98">
        <v>1.9236468028869184E-2</v>
      </c>
      <c r="V165" s="98">
        <v>0.25919570501485945</v>
      </c>
      <c r="W165" s="98">
        <v>0.22210377796133424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8.0502309624997284E-2</v>
      </c>
      <c r="D166" s="122">
        <v>7.7607763230816612E-2</v>
      </c>
      <c r="E166" s="122">
        <v>5.0448424696714296E-2</v>
      </c>
      <c r="F166" s="122">
        <v>9.2765721098668E-2</v>
      </c>
      <c r="G166" s="122">
        <v>7.2762266610631163E-2</v>
      </c>
      <c r="H166" s="122">
        <v>7.9873673090458092E-2</v>
      </c>
      <c r="I166" s="122">
        <v>7.9974869790495076E-2</v>
      </c>
      <c r="J166" s="122">
        <v>8.0222630312165796E-2</v>
      </c>
      <c r="K166" s="122">
        <v>6.0067025515239694E-2</v>
      </c>
      <c r="L166" s="122">
        <v>3.4901406716337041E-2</v>
      </c>
      <c r="M166" s="122">
        <v>0</v>
      </c>
      <c r="N166" s="122">
        <v>0</v>
      </c>
      <c r="O166" s="122">
        <v>0</v>
      </c>
      <c r="P166" s="122">
        <v>1.655134315178627E-4</v>
      </c>
      <c r="Q166" s="122">
        <v>8.3714141456250906E-5</v>
      </c>
      <c r="R166" s="122">
        <v>0</v>
      </c>
      <c r="S166" s="122">
        <v>0</v>
      </c>
      <c r="T166" s="122">
        <v>3.4357124341401944E-2</v>
      </c>
      <c r="U166" s="122">
        <v>4.2732414125222322E-2</v>
      </c>
      <c r="V166" s="122">
        <v>8.3712908171895514E-2</v>
      </c>
      <c r="W166" s="122">
        <v>8.0753081162668675E-2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3.9911981493634232E-3</v>
      </c>
      <c r="D167" s="98">
        <v>3.592300978449267E-3</v>
      </c>
      <c r="E167" s="98">
        <v>2.8818907887290467E-3</v>
      </c>
      <c r="F167" s="98">
        <v>3.9975303160221711E-3</v>
      </c>
      <c r="G167" s="98">
        <v>2.6315107482650277E-3</v>
      </c>
      <c r="H167" s="98">
        <v>3.3347117579307366E-3</v>
      </c>
      <c r="I167" s="98">
        <v>3.6893771727610886E-3</v>
      </c>
      <c r="J167" s="98">
        <v>3.9196171811788742E-3</v>
      </c>
      <c r="K167" s="98">
        <v>3.3844308201562779E-3</v>
      </c>
      <c r="L167" s="98">
        <v>1.6258336858691505E-3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1.0196343131841797E-3</v>
      </c>
      <c r="U167" s="98">
        <v>1.1789702990758391E-3</v>
      </c>
      <c r="V167" s="98">
        <v>1.686219909125186E-3</v>
      </c>
      <c r="W167" s="98">
        <v>1.8499546105689743E-3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7.4231598659969644E-2</v>
      </c>
      <c r="D171" s="101">
        <v>7.202156941947975E-2</v>
      </c>
      <c r="E171" s="101">
        <v>4.4955418497753565E-2</v>
      </c>
      <c r="F171" s="101">
        <v>8.6422826695610314E-2</v>
      </c>
      <c r="G171" s="101">
        <v>6.7955123828923547E-2</v>
      </c>
      <c r="H171" s="101">
        <v>7.3896374990752647E-2</v>
      </c>
      <c r="I171" s="101">
        <v>6.9139654596628061E-2</v>
      </c>
      <c r="J171" s="101">
        <v>6.8825634774158373E-2</v>
      </c>
      <c r="K171" s="101">
        <v>5.1247504613680613E-2</v>
      </c>
      <c r="L171" s="101">
        <v>3.0604920907816576E-2</v>
      </c>
      <c r="M171" s="101">
        <v>0</v>
      </c>
      <c r="N171" s="101">
        <v>0</v>
      </c>
      <c r="O171" s="101">
        <v>0</v>
      </c>
      <c r="P171" s="101">
        <v>1.655134315178627E-4</v>
      </c>
      <c r="Q171" s="101">
        <v>8.3714141456250906E-5</v>
      </c>
      <c r="R171" s="101">
        <v>0</v>
      </c>
      <c r="S171" s="101">
        <v>0</v>
      </c>
      <c r="T171" s="101">
        <v>2.6873629258829364E-2</v>
      </c>
      <c r="U171" s="101">
        <v>3.2470167413879016E-2</v>
      </c>
      <c r="V171" s="101">
        <v>7.0370554644685515E-2</v>
      </c>
      <c r="W171" s="101">
        <v>6.5327457031500571E-2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2.2795128156642159E-3</v>
      </c>
      <c r="D172" s="104">
        <v>1.9938928328875859E-3</v>
      </c>
      <c r="E172" s="104">
        <v>2.6111154102316878E-3</v>
      </c>
      <c r="F172" s="104">
        <v>2.3453640870355246E-3</v>
      </c>
      <c r="G172" s="104">
        <v>2.1756320334425983E-3</v>
      </c>
      <c r="H172" s="104">
        <v>2.6425863417747068E-3</v>
      </c>
      <c r="I172" s="104">
        <v>7.1458380211059267E-3</v>
      </c>
      <c r="J172" s="104">
        <v>7.4773783568285509E-3</v>
      </c>
      <c r="K172" s="104">
        <v>5.435090081402803E-3</v>
      </c>
      <c r="L172" s="104">
        <v>2.6706521226513183E-3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6.4638607693884038E-3</v>
      </c>
      <c r="U172" s="104">
        <v>9.0832764122674645E-3</v>
      </c>
      <c r="V172" s="104">
        <v>1.1656133618084815E-2</v>
      </c>
      <c r="W172" s="104">
        <v>1.3575669520599128E-2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6.5269258417156872E-4</v>
      </c>
      <c r="D173" s="98">
        <v>6.0414400987766361E-4</v>
      </c>
      <c r="E173" s="98">
        <v>6.740132482204004E-4</v>
      </c>
      <c r="F173" s="98">
        <v>6.8283671333903772E-4</v>
      </c>
      <c r="G173" s="98">
        <v>6.3104940469167379E-4</v>
      </c>
      <c r="H173" s="98">
        <v>7.7083946711433359E-4</v>
      </c>
      <c r="I173" s="98">
        <v>2.0471836773597613E-3</v>
      </c>
      <c r="J173" s="98">
        <v>2.1736578902764063E-3</v>
      </c>
      <c r="K173" s="98">
        <v>1.4839371261370624E-3</v>
      </c>
      <c r="L173" s="98">
        <v>7.3570871071683256E-4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1.911151353081144E-3</v>
      </c>
      <c r="U173" s="98">
        <v>2.7176596583949816E-3</v>
      </c>
      <c r="V173" s="98">
        <v>3.0517402859244857E-3</v>
      </c>
      <c r="W173" s="98">
        <v>4.0166754474724843E-3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1.6268202314926473E-3</v>
      </c>
      <c r="D174" s="33">
        <v>1.389748823009922E-3</v>
      </c>
      <c r="E174" s="33">
        <v>1.9371021620112876E-3</v>
      </c>
      <c r="F174" s="33">
        <v>1.662527373696487E-3</v>
      </c>
      <c r="G174" s="33">
        <v>1.5445826287509247E-3</v>
      </c>
      <c r="H174" s="33">
        <v>1.8717468746603733E-3</v>
      </c>
      <c r="I174" s="33">
        <v>5.0986543437461654E-3</v>
      </c>
      <c r="J174" s="33">
        <v>5.3037204665521446E-3</v>
      </c>
      <c r="K174" s="33">
        <v>3.9511529552657401E-3</v>
      </c>
      <c r="L174" s="33">
        <v>1.9349434119344856E-3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4.5527094163072598E-3</v>
      </c>
      <c r="U174" s="33">
        <v>6.365616753872482E-3</v>
      </c>
      <c r="V174" s="33">
        <v>8.6043933321603289E-3</v>
      </c>
      <c r="W174" s="33">
        <v>9.5589940731266431E-3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7.9799835085264781E-2</v>
      </c>
      <c r="D175" s="122">
        <v>7.4993473127926299E-2</v>
      </c>
      <c r="E175" s="122">
        <v>5.1002511387215746E-2</v>
      </c>
      <c r="F175" s="122">
        <v>8.8563930967915233E-2</v>
      </c>
      <c r="G175" s="122">
        <v>6.9315955975509103E-2</v>
      </c>
      <c r="H175" s="122">
        <v>7.5430736158612691E-2</v>
      </c>
      <c r="I175" s="122">
        <v>7.383086266446999E-2</v>
      </c>
      <c r="J175" s="122">
        <v>7.3830130748349973E-2</v>
      </c>
      <c r="K175" s="122">
        <v>5.7652141488718278E-2</v>
      </c>
      <c r="L175" s="122">
        <v>3.1553898899911205E-2</v>
      </c>
      <c r="M175" s="122">
        <v>0</v>
      </c>
      <c r="N175" s="122">
        <v>0</v>
      </c>
      <c r="O175" s="122">
        <v>0</v>
      </c>
      <c r="P175" s="122">
        <v>1.3269472833241777E-4</v>
      </c>
      <c r="Q175" s="122">
        <v>6.7792621288491225E-5</v>
      </c>
      <c r="R175" s="122">
        <v>0</v>
      </c>
      <c r="S175" s="122">
        <v>0</v>
      </c>
      <c r="T175" s="122">
        <v>2.6137360380502031E-2</v>
      </c>
      <c r="U175" s="122">
        <v>3.237152642001212E-2</v>
      </c>
      <c r="V175" s="122">
        <v>6.2386014916263985E-2</v>
      </c>
      <c r="W175" s="122">
        <v>6.0219407786915605E-2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4.1097762832066669E-2</v>
      </c>
      <c r="D176" s="98">
        <v>2.8798357246017241E-2</v>
      </c>
      <c r="E176" s="98">
        <v>2.6516558865498554E-2</v>
      </c>
      <c r="F176" s="98">
        <v>3.2392451912310105E-2</v>
      </c>
      <c r="G176" s="98">
        <v>2.2932211843559824E-2</v>
      </c>
      <c r="H176" s="98">
        <v>2.6961490349077046E-2</v>
      </c>
      <c r="I176" s="98">
        <v>3.650984215578193E-2</v>
      </c>
      <c r="J176" s="98">
        <v>4.4908355538908762E-2</v>
      </c>
      <c r="K176" s="98">
        <v>3.2903406310533005E-2</v>
      </c>
      <c r="L176" s="98">
        <v>1.5523631406624097E-2</v>
      </c>
      <c r="M176" s="98">
        <v>0</v>
      </c>
      <c r="N176" s="98">
        <v>0</v>
      </c>
      <c r="O176" s="98">
        <v>0</v>
      </c>
      <c r="P176" s="98">
        <v>6.5420922875327381E-5</v>
      </c>
      <c r="Q176" s="98">
        <v>0</v>
      </c>
      <c r="R176" s="98">
        <v>0</v>
      </c>
      <c r="S176" s="98">
        <v>0</v>
      </c>
      <c r="T176" s="98">
        <v>8.913847452333111E-3</v>
      </c>
      <c r="U176" s="98">
        <v>1.0711428825290947E-2</v>
      </c>
      <c r="V176" s="98">
        <v>1.6759136772463483E-2</v>
      </c>
      <c r="W176" s="98">
        <v>1.6929944605606897E-2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3.8702072253198105E-2</v>
      </c>
      <c r="D177" s="33">
        <v>4.6195115881909062E-2</v>
      </c>
      <c r="E177" s="33">
        <v>2.4485952521717196E-2</v>
      </c>
      <c r="F177" s="33">
        <v>5.6171479055605135E-2</v>
      </c>
      <c r="G177" s="33">
        <v>4.6383744131949282E-2</v>
      </c>
      <c r="H177" s="33">
        <v>4.8469245809535641E-2</v>
      </c>
      <c r="I177" s="33">
        <v>3.732102050868806E-2</v>
      </c>
      <c r="J177" s="33">
        <v>2.8921775209441211E-2</v>
      </c>
      <c r="K177" s="33">
        <v>2.4748735178185273E-2</v>
      </c>
      <c r="L177" s="33">
        <v>1.6030267493287106E-2</v>
      </c>
      <c r="M177" s="33">
        <v>0</v>
      </c>
      <c r="N177" s="33">
        <v>0</v>
      </c>
      <c r="O177" s="33">
        <v>0</v>
      </c>
      <c r="P177" s="33">
        <v>6.7273805457090393E-5</v>
      </c>
      <c r="Q177" s="33">
        <v>6.7792621288491225E-5</v>
      </c>
      <c r="R177" s="33">
        <v>0</v>
      </c>
      <c r="S177" s="33">
        <v>0</v>
      </c>
      <c r="T177" s="33">
        <v>1.722351292816892E-2</v>
      </c>
      <c r="U177" s="33">
        <v>2.1660097594721171E-2</v>
      </c>
      <c r="V177" s="33">
        <v>4.5626878143800502E-2</v>
      </c>
      <c r="W177" s="33">
        <v>4.3289463181308711E-2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0.63334964340668942</v>
      </c>
      <c r="D3" s="119">
        <f>IF(RES_hhdet_in_tes!D3=0,"",RES_hhdet_in_tes!D3/RES_hhdet_in_fec!D3)</f>
        <v>0.62965352650643736</v>
      </c>
      <c r="E3" s="119">
        <f>IF(RES_hhdet_in_tes!E3=0,"",RES_hhdet_in_tes!E3/RES_hhdet_in_fec!E3)</f>
        <v>0.6661925028470338</v>
      </c>
      <c r="F3" s="119">
        <f>IF(RES_hhdet_in_tes!F3=0,"",RES_hhdet_in_tes!F3/RES_hhdet_in_fec!F3)</f>
        <v>0.65917825553630194</v>
      </c>
      <c r="G3" s="119">
        <f>IF(RES_hhdet_in_tes!G3=0,"",RES_hhdet_in_tes!G3/RES_hhdet_in_fec!G3)</f>
        <v>0.65479913001130641</v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>
        <f>IF(RES_hhdet_in_tes!K3=0,"",RES_hhdet_in_tes!K3/RES_hhdet_in_fec!K3)</f>
        <v>0.72642350643562525</v>
      </c>
      <c r="L3" s="119">
        <f>IF(RES_hhdet_in_tes!L3=0,"",RES_hhdet_in_tes!L3/RES_hhdet_in_fec!L3)</f>
        <v>0.67611266117222868</v>
      </c>
      <c r="M3" s="119">
        <f>IF(RES_hhdet_in_tes!M3=0,"",RES_hhdet_in_tes!M3/RES_hhdet_in_fec!M3)</f>
        <v>0.70716072936866148</v>
      </c>
      <c r="N3" s="119">
        <f>IF(RES_hhdet_in_tes!N3=0,"",RES_hhdet_in_tes!N3/RES_hhdet_in_fec!N3)</f>
        <v>0.72765418971491125</v>
      </c>
      <c r="O3" s="119">
        <f>IF(RES_hhdet_in_tes!O3=0,"",RES_hhdet_in_tes!O3/RES_hhdet_in_fec!O3)</f>
        <v>0.69618067336221956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>
        <f>IF(RES_hhdet_in_tes!S3=0,"",RES_hhdet_in_tes!S3/RES_hhdet_in_fec!S3)</f>
        <v>0.73725107206807339</v>
      </c>
      <c r="T3" s="119">
        <f>IF(RES_hhdet_in_tes!T3=0,"",RES_hhdet_in_tes!T3/RES_hhdet_in_fec!T3)</f>
        <v>0.78089148370549244</v>
      </c>
      <c r="U3" s="119">
        <f>IF(RES_hhdet_in_tes!U3=0,"",RES_hhdet_in_tes!U3/RES_hhdet_in_fec!U3)</f>
        <v>0.75823309453998933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0.60219821279766905</v>
      </c>
      <c r="D4" s="124">
        <f>IF(RES_hhdet_in_tes!D4=0,"",RES_hhdet_in_tes!D4/RES_hhdet_in_fec!D4)</f>
        <v>0.60689710356623461</v>
      </c>
      <c r="E4" s="124">
        <f>IF(RES_hhdet_in_tes!E4=0,"",RES_hhdet_in_tes!E4/RES_hhdet_in_fec!E4)</f>
        <v>0.61168970752555818</v>
      </c>
      <c r="F4" s="124">
        <f>IF(RES_hhdet_in_tes!F4=0,"",RES_hhdet_in_tes!F4/RES_hhdet_in_fec!F4)</f>
        <v>0.6168765199563373</v>
      </c>
      <c r="G4" s="124">
        <f>IF(RES_hhdet_in_tes!G4=0,"",RES_hhdet_in_tes!G4/RES_hhdet_in_fec!G4)</f>
        <v>0.62212377980959477</v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>
        <f>IF(RES_hhdet_in_tes!K4=0,"",RES_hhdet_in_tes!K4/RES_hhdet_in_fec!K4)</f>
        <v>0.64492267871907749</v>
      </c>
      <c r="L4" s="124">
        <f>IF(RES_hhdet_in_tes!L4=0,"",RES_hhdet_in_tes!L4/RES_hhdet_in_fec!L4)</f>
        <v>0.65100853858131902</v>
      </c>
      <c r="M4" s="124">
        <f>IF(RES_hhdet_in_tes!M4=0,"",RES_hhdet_in_tes!M4/RES_hhdet_in_fec!M4)</f>
        <v>0.65728167545891858</v>
      </c>
      <c r="N4" s="124">
        <f>IF(RES_hhdet_in_tes!N4=0,"",RES_hhdet_in_tes!N4/RES_hhdet_in_fec!N4)</f>
        <v>0.66338289448760079</v>
      </c>
      <c r="O4" s="124">
        <f>IF(RES_hhdet_in_tes!O4=0,"",RES_hhdet_in_tes!O4/RES_hhdet_in_fec!O4)</f>
        <v>0.66922401309989332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>
        <f>IF(RES_hhdet_in_tes!S4=0,"",RES_hhdet_in_tes!S4/RES_hhdet_in_fec!S4)</f>
        <v>0.71929126382554942</v>
      </c>
      <c r="T4" s="124">
        <f>IF(RES_hhdet_in_tes!T4=0,"",RES_hhdet_in_tes!T4/RES_hhdet_in_fec!T4)</f>
        <v>0.7398066319180342</v>
      </c>
      <c r="U4" s="124">
        <f>IF(RES_hhdet_in_tes!U4=0,"",RES_hhdet_in_tes!U4/RES_hhdet_in_fec!U4)</f>
        <v>0.75855442839636456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0.59989647601104246</v>
      </c>
      <c r="D5" s="111">
        <f>IF(RES_hhdet_in_tes!D5=0,"",RES_hhdet_in_tes!D5/RES_hhdet_in_fec!D5)</f>
        <v>0.60460205968576874</v>
      </c>
      <c r="E5" s="111">
        <f>IF(RES_hhdet_in_tes!E5=0,"",RES_hhdet_in_tes!E5/RES_hhdet_in_fec!E5)</f>
        <v>0.60953807345090549</v>
      </c>
      <c r="F5" s="111">
        <f>IF(RES_hhdet_in_tes!F5=0,"",RES_hhdet_in_tes!F5/RES_hhdet_in_fec!F5)</f>
        <v>0.61464294232306171</v>
      </c>
      <c r="G5" s="111">
        <f>IF(RES_hhdet_in_tes!G5=0,"",RES_hhdet_in_tes!G5/RES_hhdet_in_fec!G5)</f>
        <v>0.61995107638604241</v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>
        <f>IF(RES_hhdet_in_tes!K5=0,"",RES_hhdet_in_tes!K5/RES_hhdet_in_fec!K5)</f>
        <v>0.6430019002997821</v>
      </c>
      <c r="L5" s="111">
        <f>IF(RES_hhdet_in_tes!L5=0,"",RES_hhdet_in_tes!L5/RES_hhdet_in_fec!L5)</f>
        <v>0.64917476479351144</v>
      </c>
      <c r="M5" s="111">
        <f>IF(RES_hhdet_in_tes!M5=0,"",RES_hhdet_in_tes!M5/RES_hhdet_in_fec!M5)</f>
        <v>0.65548445303115266</v>
      </c>
      <c r="N5" s="111">
        <f>IF(RES_hhdet_in_tes!N5=0,"",RES_hhdet_in_tes!N5/RES_hhdet_in_fec!N5)</f>
        <v>0.6616272171247487</v>
      </c>
      <c r="O5" s="111">
        <f>IF(RES_hhdet_in_tes!O5=0,"",RES_hhdet_in_tes!O5/RES_hhdet_in_fec!O5)</f>
        <v>0.66750567886981527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>
        <f>IF(RES_hhdet_in_tes!S5=0,"",RES_hhdet_in_tes!S5/RES_hhdet_in_fec!S5)</f>
        <v>0.71774445730921965</v>
      </c>
      <c r="T5" s="111">
        <f>IF(RES_hhdet_in_tes!T5=0,"",RES_hhdet_in_tes!T5/RES_hhdet_in_fec!T5)</f>
        <v>0.73833648819632547</v>
      </c>
      <c r="U5" s="111">
        <f>IF(RES_hhdet_in_tes!U5=0,"",RES_hhdet_in_tes!U5/RES_hhdet_in_fec!U5)</f>
        <v>0.75714894883645245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2.232837481420181</v>
      </c>
      <c r="D7" s="124">
        <f>IF(RES_hhdet_in_tes!D7=0,"",RES_hhdet_in_tes!D7/RES_hhdet_in_fec!D7)</f>
        <v>2.3051204441187219</v>
      </c>
      <c r="E7" s="124">
        <f>IF(RES_hhdet_in_tes!E7=0,"",RES_hhdet_in_tes!E7/RES_hhdet_in_fec!E7)</f>
        <v>2.378166615366335</v>
      </c>
      <c r="F7" s="124">
        <f>IF(RES_hhdet_in_tes!F7=0,"",RES_hhdet_in_tes!F7/RES_hhdet_in_fec!F7)</f>
        <v>2.4512912361037751</v>
      </c>
      <c r="G7" s="124">
        <f>IF(RES_hhdet_in_tes!G7=0,"",RES_hhdet_in_tes!G7/RES_hhdet_in_fec!G7)</f>
        <v>2.5251107217001314</v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>
        <f>IF(RES_hhdet_in_tes!K7=0,"",RES_hhdet_in_tes!K7/RES_hhdet_in_fec!K7)</f>
        <v>2.8297891668725388</v>
      </c>
      <c r="L7" s="124">
        <f>IF(RES_hhdet_in_tes!L7=0,"",RES_hhdet_in_tes!L7/RES_hhdet_in_fec!L7)</f>
        <v>2.9102810077510011</v>
      </c>
      <c r="M7" s="124">
        <f>IF(RES_hhdet_in_tes!M7=0,"",RES_hhdet_in_tes!M7/RES_hhdet_in_fec!M7)</f>
        <v>3.0064209270294775</v>
      </c>
      <c r="N7" s="124">
        <f>IF(RES_hhdet_in_tes!N7=0,"",RES_hhdet_in_tes!N7/RES_hhdet_in_fec!N7)</f>
        <v>3.1226682045761547</v>
      </c>
      <c r="O7" s="124">
        <f>IF(RES_hhdet_in_tes!O7=0,"",RES_hhdet_in_tes!O7/RES_hhdet_in_fec!O7)</f>
        <v>3.261488143505733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>
        <f>IF(RES_hhdet_in_tes!S7=0,"",RES_hhdet_in_tes!S7/RES_hhdet_in_fec!S7)</f>
        <v>3.6871837819338715</v>
      </c>
      <c r="T7" s="124">
        <f>IF(RES_hhdet_in_tes!T7=0,"",RES_hhdet_in_tes!T7/RES_hhdet_in_fec!T7)</f>
        <v>3.7411631687377458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2.232837481420181</v>
      </c>
      <c r="D8" s="111">
        <f>IF(RES_hhdet_in_tes!D8=0,"",RES_hhdet_in_tes!D8/RES_hhdet_in_fec!D8)</f>
        <v>2.3051204441187219</v>
      </c>
      <c r="E8" s="111">
        <f>IF(RES_hhdet_in_tes!E8=0,"",RES_hhdet_in_tes!E8/RES_hhdet_in_fec!E8)</f>
        <v>2.378166615366335</v>
      </c>
      <c r="F8" s="111">
        <f>IF(RES_hhdet_in_tes!F8=0,"",RES_hhdet_in_tes!F8/RES_hhdet_in_fec!F8)</f>
        <v>2.4512912361037751</v>
      </c>
      <c r="G8" s="111">
        <f>IF(RES_hhdet_in_tes!G8=0,"",RES_hhdet_in_tes!G8/RES_hhdet_in_fec!G8)</f>
        <v>2.5251107217001314</v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>
        <f>IF(RES_hhdet_in_tes!K8=0,"",RES_hhdet_in_tes!K8/RES_hhdet_in_fec!K8)</f>
        <v>2.8297891668725388</v>
      </c>
      <c r="L8" s="111">
        <f>IF(RES_hhdet_in_tes!L8=0,"",RES_hhdet_in_tes!L8/RES_hhdet_in_fec!L8)</f>
        <v>2.9102810077510011</v>
      </c>
      <c r="M8" s="111">
        <f>IF(RES_hhdet_in_tes!M8=0,"",RES_hhdet_in_tes!M8/RES_hhdet_in_fec!M8)</f>
        <v>3.0064209270294775</v>
      </c>
      <c r="N8" s="111">
        <f>IF(RES_hhdet_in_tes!N8=0,"",RES_hhdet_in_tes!N8/RES_hhdet_in_fec!N8)</f>
        <v>3.1226682045761547</v>
      </c>
      <c r="O8" s="111">
        <f>IF(RES_hhdet_in_tes!O8=0,"",RES_hhdet_in_tes!O8/RES_hhdet_in_fec!O8)</f>
        <v>3.261488143505733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>
        <f>IF(RES_hhdet_in_tes!S8=0,"",RES_hhdet_in_tes!S8/RES_hhdet_in_fec!S8)</f>
        <v>3.6871837819338715</v>
      </c>
      <c r="T8" s="111">
        <f>IF(RES_hhdet_in_tes!T8=0,"",RES_hhdet_in_tes!T8/RES_hhdet_in_fec!T8)</f>
        <v>3.7411631687377458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0.61651522775053413</v>
      </c>
      <c r="D9" s="124">
        <f>IF(RES_hhdet_in_tes!D9=0,"",RES_hhdet_in_tes!D9/RES_hhdet_in_fec!D9)</f>
        <v>0.61903267750618818</v>
      </c>
      <c r="E9" s="124">
        <f>IF(RES_hhdet_in_tes!E9=0,"",RES_hhdet_in_tes!E9/RES_hhdet_in_fec!E9)</f>
        <v>0.62409010383149244</v>
      </c>
      <c r="F9" s="124">
        <f>IF(RES_hhdet_in_tes!F9=0,"",RES_hhdet_in_tes!F9/RES_hhdet_in_fec!F9)</f>
        <v>0.62148604991756451</v>
      </c>
      <c r="G9" s="124">
        <f>IF(RES_hhdet_in_tes!G9=0,"",RES_hhdet_in_tes!G9/RES_hhdet_in_fec!G9)</f>
        <v>0.62487058549725671</v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>
        <f>IF(RES_hhdet_in_tes!K9=0,"",RES_hhdet_in_tes!K9/RES_hhdet_in_fec!K9)</f>
        <v>0.63573077899158736</v>
      </c>
      <c r="L9" s="124">
        <f>IF(RES_hhdet_in_tes!L9=0,"",RES_hhdet_in_tes!L9/RES_hhdet_in_fec!L9)</f>
        <v>0.64835379834249696</v>
      </c>
      <c r="M9" s="124">
        <f>IF(RES_hhdet_in_tes!M9=0,"",RES_hhdet_in_tes!M9/RES_hhdet_in_fec!M9)</f>
        <v>0.65938560852850669</v>
      </c>
      <c r="N9" s="124">
        <f>IF(RES_hhdet_in_tes!N9=0,"",RES_hhdet_in_tes!N9/RES_hhdet_in_fec!N9)</f>
        <v>0.66758538591248651</v>
      </c>
      <c r="O9" s="124">
        <f>IF(RES_hhdet_in_tes!O9=0,"",RES_hhdet_in_tes!O9/RES_hhdet_in_fec!O9)</f>
        <v>0.67925649953784439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>
        <f>IF(RES_hhdet_in_tes!S9=0,"",RES_hhdet_in_tes!S9/RES_hhdet_in_fec!S9)</f>
        <v>0.73425678605222078</v>
      </c>
      <c r="T9" s="124">
        <f>IF(RES_hhdet_in_tes!T9=0,"",RES_hhdet_in_tes!T9/RES_hhdet_in_fec!T9)</f>
        <v>0.75716953926864139</v>
      </c>
      <c r="U9" s="124">
        <f>IF(RES_hhdet_in_tes!U9=0,"",RES_hhdet_in_tes!U9/RES_hhdet_in_fec!U9)</f>
        <v>0.76318889986477001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>
        <f>IF(RES_hhdet_in_tes!D10=0,"",RES_hhdet_in_tes!D10/RES_hhdet_in_fec!D10)</f>
        <v>0.62459827610252172</v>
      </c>
      <c r="E10" s="111">
        <f>IF(RES_hhdet_in_tes!E10=0,"",RES_hhdet_in_tes!E10/RES_hhdet_in_fec!E10)</f>
        <v>0.62892480197675626</v>
      </c>
      <c r="F10" s="111">
        <f>IF(RES_hhdet_in_tes!F10=0,"",RES_hhdet_in_tes!F10/RES_hhdet_in_fec!F10)</f>
        <v>0.63339933310873053</v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>
        <f>IF(RES_hhdet_in_tes!K10=0,"",RES_hhdet_in_tes!K10/RES_hhdet_in_fec!K10)</f>
        <v>0.65825659066324049</v>
      </c>
      <c r="L10" s="111">
        <f>IF(RES_hhdet_in_tes!L10=0,"",RES_hhdet_in_tes!L10/RES_hhdet_in_fec!L10)</f>
        <v>0.66366724371670172</v>
      </c>
      <c r="M10" s="111">
        <f>IF(RES_hhdet_in_tes!M10=0,"",RES_hhdet_in_tes!M10/RES_hhdet_in_fec!M10)</f>
        <v>0.66919782582555287</v>
      </c>
      <c r="N10" s="111">
        <f>IF(RES_hhdet_in_tes!N10=0,"",RES_hhdet_in_tes!N10/RES_hhdet_in_fec!N10)</f>
        <v>0.6745820952086683</v>
      </c>
      <c r="O10" s="111">
        <f>IF(RES_hhdet_in_tes!O10=0,"",RES_hhdet_in_tes!O10/RES_hhdet_in_fec!O10)</f>
        <v>0.67973469770349215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>
        <f>IF(RES_hhdet_in_tes!S10=0,"",RES_hhdet_in_tes!S10/RES_hhdet_in_fec!S10)</f>
        <v>0.72377010464324509</v>
      </c>
      <c r="T10" s="111">
        <f>IF(RES_hhdet_in_tes!T10=0,"",RES_hhdet_in_tes!T10/RES_hhdet_in_fec!T10)</f>
        <v>0.74181947781666691</v>
      </c>
      <c r="U10" s="111">
        <f>IF(RES_hhdet_in_tes!U10=0,"",RES_hhdet_in_tes!U10/RES_hhdet_in_fec!U10)</f>
        <v>0.75830901807937989</v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0.54906437086828497</v>
      </c>
      <c r="D11" s="111">
        <f>IF(RES_hhdet_in_tes!D11=0,"",RES_hhdet_in_tes!D11/RES_hhdet_in_fec!D11)</f>
        <v>0.55087063842679906</v>
      </c>
      <c r="E11" s="111">
        <f>IF(RES_hhdet_in_tes!E11=0,"",RES_hhdet_in_tes!E11/RES_hhdet_in_fec!E11)</f>
        <v>0.55297592261507267</v>
      </c>
      <c r="F11" s="111">
        <f>IF(RES_hhdet_in_tes!F11=0,"",RES_hhdet_in_tes!F11/RES_hhdet_in_fec!F11)</f>
        <v>0.5551219817983134</v>
      </c>
      <c r="G11" s="111">
        <f>IF(RES_hhdet_in_tes!G11=0,"",RES_hhdet_in_tes!G11/RES_hhdet_in_fec!G11)</f>
        <v>0.55754341770969007</v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0.57600740719931531</v>
      </c>
      <c r="M11" s="111">
        <f>IF(RES_hhdet_in_tes!M11=0,"",RES_hhdet_in_tes!M11/RES_hhdet_in_fec!M11)</f>
        <v>0.58663501684274022</v>
      </c>
      <c r="N11" s="111">
        <f>IF(RES_hhdet_in_tes!N11=0,"",RES_hhdet_in_tes!N11/RES_hhdet_in_fec!N11)</f>
        <v>0.60435382529020287</v>
      </c>
      <c r="O11" s="111">
        <f>IF(RES_hhdet_in_tes!O11=0,"",RES_hhdet_in_tes!O11/RES_hhdet_in_fec!O11)</f>
        <v>0.63042982754527654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>
        <f>IF(RES_hhdet_in_tes!S11=0,"",RES_hhdet_in_tes!S11/RES_hhdet_in_fec!S11)</f>
        <v>0.72927966879248907</v>
      </c>
      <c r="T11" s="111" t="str">
        <f>IF(RES_hhdet_in_tes!T11=0,"",RES_hhdet_in_tes!T11/RES_hhdet_in_fec!T11)</f>
        <v/>
      </c>
      <c r="U11" s="111">
        <f>IF(RES_hhdet_in_tes!U11=0,"",RES_hhdet_in_tes!U11/RES_hhdet_in_fec!U11)</f>
        <v>0.7604296896243532</v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0.61613331312192798</v>
      </c>
      <c r="D15" s="112">
        <f>IF(RES_hhdet_in_tes!D15=0,"",RES_hhdet_in_tes!D15/RES_hhdet_in_fec!D15)</f>
        <v>0.61759293826785389</v>
      </c>
      <c r="E15" s="112">
        <f>IF(RES_hhdet_in_tes!E15=0,"",RES_hhdet_in_tes!E15/RES_hhdet_in_fec!E15)</f>
        <v>0.61916482922986738</v>
      </c>
      <c r="F15" s="112">
        <f>IF(RES_hhdet_in_tes!F15=0,"",RES_hhdet_in_tes!F15/RES_hhdet_in_fec!F15)</f>
        <v>0.62075181964037263</v>
      </c>
      <c r="G15" s="112">
        <f>IF(RES_hhdet_in_tes!G15=0,"",RES_hhdet_in_tes!G15/RES_hhdet_in_fec!G15)</f>
        <v>0.62244310015443183</v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>
        <f>IF(RES_hhdet_in_tes!K15=0,"",RES_hhdet_in_tes!K15/RES_hhdet_in_fec!K15)</f>
        <v>0.63065187670958933</v>
      </c>
      <c r="L15" s="112">
        <f>IF(RES_hhdet_in_tes!L15=0,"",RES_hhdet_in_tes!L15/RES_hhdet_in_fec!L15)</f>
        <v>0.63338012887463169</v>
      </c>
      <c r="M15" s="112">
        <f>IF(RES_hhdet_in_tes!M15=0,"",RES_hhdet_in_tes!M15/RES_hhdet_in_fec!M15)</f>
        <v>0.63832056462837339</v>
      </c>
      <c r="N15" s="112">
        <f>IF(RES_hhdet_in_tes!N15=0,"",RES_hhdet_in_tes!N15/RES_hhdet_in_fec!N15)</f>
        <v>0.64630381407225423</v>
      </c>
      <c r="O15" s="112">
        <f>IF(RES_hhdet_in_tes!O15=0,"",RES_hhdet_in_tes!O15/RES_hhdet_in_fec!O15)</f>
        <v>0.65839506341082543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>
        <f>IF(RES_hhdet_in_tes!S15=0,"",RES_hhdet_in_tes!S15/RES_hhdet_in_fec!S15)</f>
        <v>0.71157727721419395</v>
      </c>
      <c r="T15" s="112">
        <f>IF(RES_hhdet_in_tes!T15=0,"",RES_hhdet_in_tes!T15/RES_hhdet_in_fec!T15)</f>
        <v>0.72219344010335529</v>
      </c>
      <c r="U15" s="112">
        <f>IF(RES_hhdet_in_tes!U15=0,"",RES_hhdet_in_tes!U15/RES_hhdet_in_fec!U15)</f>
        <v>0.73216596295846881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0.84861493124243537</v>
      </c>
      <c r="D16" s="113">
        <f>IF(RES_hhdet_in_tes!D16=0,"",RES_hhdet_in_tes!D16/RES_hhdet_in_fec!D16)</f>
        <v>0.84202534745595825</v>
      </c>
      <c r="E16" s="113">
        <f>IF(RES_hhdet_in_tes!E16=0,"",RES_hhdet_in_tes!E16/RES_hhdet_in_fec!E16)</f>
        <v>0.86298274902193062</v>
      </c>
      <c r="F16" s="113">
        <f>IF(RES_hhdet_in_tes!F16=0,"",RES_hhdet_in_tes!F16/RES_hhdet_in_fec!F16)</f>
        <v>0.84898735370396439</v>
      </c>
      <c r="G16" s="113">
        <f>IF(RES_hhdet_in_tes!G16=0,"",RES_hhdet_in_tes!G16/RES_hhdet_in_fec!G16)</f>
        <v>0.85038467037429932</v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>
        <f>IF(RES_hhdet_in_tes!L16=0,"",RES_hhdet_in_tes!L16/RES_hhdet_in_fec!L16)</f>
        <v>0.86247363297171464</v>
      </c>
      <c r="M16" s="113">
        <f>IF(RES_hhdet_in_tes!M16=0,"",RES_hhdet_in_tes!M16/RES_hhdet_in_fec!M16)</f>
        <v>0.85953303562538697</v>
      </c>
      <c r="N16" s="113">
        <f>IF(RES_hhdet_in_tes!N16=0,"",RES_hhdet_in_tes!N16/RES_hhdet_in_fec!N16)</f>
        <v>0.86450129592121716</v>
      </c>
      <c r="O16" s="113">
        <f>IF(RES_hhdet_in_tes!O16=0,"",RES_hhdet_in_tes!O16/RES_hhdet_in_fec!O16)</f>
        <v>0.87489452194243877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>
        <f>IF(RES_hhdet_in_tes!S16=0,"",RES_hhdet_in_tes!S16/RES_hhdet_in_fec!S16)</f>
        <v>0.8946891176878613</v>
      </c>
      <c r="T16" s="113">
        <f>IF(RES_hhdet_in_tes!T16=0,"",RES_hhdet_in_tes!T16/RES_hhdet_in_fec!T16)</f>
        <v>0.89788009752211295</v>
      </c>
      <c r="U16" s="113">
        <f>IF(RES_hhdet_in_tes!U16=0,"",RES_hhdet_in_tes!U16/RES_hhdet_in_fec!U16)</f>
        <v>0.90134894705931101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0.61613331312192798</v>
      </c>
      <c r="D17" s="111">
        <f>IF(RES_hhdet_in_tes!D17=0,"",RES_hhdet_in_tes!D17/RES_hhdet_in_fec!D17)</f>
        <v>0.61759293826785389</v>
      </c>
      <c r="E17" s="111">
        <f>IF(RES_hhdet_in_tes!E17=0,"",RES_hhdet_in_tes!E17/RES_hhdet_in_fec!E17)</f>
        <v>0.61916482922986738</v>
      </c>
      <c r="F17" s="111">
        <f>IF(RES_hhdet_in_tes!F17=0,"",RES_hhdet_in_tes!F17/RES_hhdet_in_fec!F17)</f>
        <v>0.62075181964037263</v>
      </c>
      <c r="G17" s="111">
        <f>IF(RES_hhdet_in_tes!G17=0,"",RES_hhdet_in_tes!G17/RES_hhdet_in_fec!G17)</f>
        <v>0.62244310015443183</v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>
        <f>IF(RES_hhdet_in_tes!L17=0,"",RES_hhdet_in_tes!L17/RES_hhdet_in_fec!L17)</f>
        <v>0.63338012887463169</v>
      </c>
      <c r="M17" s="111">
        <f>IF(RES_hhdet_in_tes!M17=0,"",RES_hhdet_in_tes!M17/RES_hhdet_in_fec!M17)</f>
        <v>0.63832056462837339</v>
      </c>
      <c r="N17" s="111">
        <f>IF(RES_hhdet_in_tes!N17=0,"",RES_hhdet_in_tes!N17/RES_hhdet_in_fec!N17)</f>
        <v>0.64630381407225423</v>
      </c>
      <c r="O17" s="111">
        <f>IF(RES_hhdet_in_tes!O17=0,"",RES_hhdet_in_tes!O17/RES_hhdet_in_fec!O17)</f>
        <v>0.65839506341082543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>
        <f>IF(RES_hhdet_in_tes!S17=0,"",RES_hhdet_in_tes!S17/RES_hhdet_in_fec!S17)</f>
        <v>0.71157727721419395</v>
      </c>
      <c r="T17" s="111">
        <f>IF(RES_hhdet_in_tes!T17=0,"",RES_hhdet_in_tes!T17/RES_hhdet_in_fec!T17)</f>
        <v>0.72219344010335529</v>
      </c>
      <c r="U17" s="111">
        <f>IF(RES_hhdet_in_tes!U17=0,"",RES_hhdet_in_tes!U17/RES_hhdet_in_fec!U17)</f>
        <v>0.73216596295846881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0.65776592657989097</v>
      </c>
      <c r="D19" s="124">
        <f>IF(RES_hhdet_in_tes!D19=0,"",RES_hhdet_in_tes!D19/RES_hhdet_in_fec!D19)</f>
        <v>0.67941258734526611</v>
      </c>
      <c r="E19" s="124">
        <f>IF(RES_hhdet_in_tes!E19=0,"",RES_hhdet_in_tes!E19/RES_hhdet_in_fec!E19)</f>
        <v>0.65839236301716175</v>
      </c>
      <c r="F19" s="124">
        <f>IF(RES_hhdet_in_tes!F19=0,"",RES_hhdet_in_tes!F19/RES_hhdet_in_fec!F19)</f>
        <v>0.68478881922369961</v>
      </c>
      <c r="G19" s="124">
        <f>IF(RES_hhdet_in_tes!G19=0,"",RES_hhdet_in_tes!G19/RES_hhdet_in_fec!G19)</f>
        <v>0.6926255409980635</v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>
        <f>IF(RES_hhdet_in_tes!K19=0,"",RES_hhdet_in_tes!K19/RES_hhdet_in_fec!K19)</f>
        <v>0.6472564638661561</v>
      </c>
      <c r="L19" s="124">
        <f>IF(RES_hhdet_in_tes!L19=0,"",RES_hhdet_in_tes!L19/RES_hhdet_in_fec!L19)</f>
        <v>0.66966660444619241</v>
      </c>
      <c r="M19" s="124">
        <f>IF(RES_hhdet_in_tes!M19=0,"",RES_hhdet_in_tes!M19/RES_hhdet_in_fec!M19)</f>
        <v>0.68824439727137132</v>
      </c>
      <c r="N19" s="124">
        <f>IF(RES_hhdet_in_tes!N19=0,"",RES_hhdet_in_tes!N19/RES_hhdet_in_fec!N19)</f>
        <v>0.71541285750064787</v>
      </c>
      <c r="O19" s="124">
        <f>IF(RES_hhdet_in_tes!O19=0,"",RES_hhdet_in_tes!O19/RES_hhdet_in_fec!O19)</f>
        <v>0.70620756694727882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>
        <f>IF(RES_hhdet_in_tes!S19=0,"",RES_hhdet_in_tes!S19/RES_hhdet_in_fec!S19)</f>
        <v>0.71950626081998359</v>
      </c>
      <c r="T19" s="124">
        <f>IF(RES_hhdet_in_tes!T19=0,"",RES_hhdet_in_tes!T19/RES_hhdet_in_fec!T19)</f>
        <v>0.73910112962510965</v>
      </c>
      <c r="U19" s="124">
        <f>IF(RES_hhdet_in_tes!U19=0,"",RES_hhdet_in_tes!U19/RES_hhdet_in_fec!U19)</f>
        <v>0.74962178112478361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0.58872405446195075</v>
      </c>
      <c r="D21" s="111">
        <f>IF(RES_hhdet_in_tes!D21=0,"",RES_hhdet_in_tes!D21/RES_hhdet_in_fec!D21)</f>
        <v>0.58931407141929337</v>
      </c>
      <c r="E21" s="111">
        <f>IF(RES_hhdet_in_tes!E21=0,"",RES_hhdet_in_tes!E21/RES_hhdet_in_fec!E21)</f>
        <v>0.58989576733943272</v>
      </c>
      <c r="F21" s="111">
        <f>IF(RES_hhdet_in_tes!F21=0,"",RES_hhdet_in_tes!F21/RES_hhdet_in_fec!F21)</f>
        <v>0.59047632857268073</v>
      </c>
      <c r="G21" s="111">
        <f>IF(RES_hhdet_in_tes!G21=0,"",RES_hhdet_in_tes!G21/RES_hhdet_in_fec!G21)</f>
        <v>0.59104922662010007</v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>
        <f>IF(RES_hhdet_in_tes!K21=0,"",RES_hhdet_in_tes!K21/RES_hhdet_in_fec!K21)</f>
        <v>0.59323715219785667</v>
      </c>
      <c r="L21" s="111">
        <f>IF(RES_hhdet_in_tes!L21=0,"",RES_hhdet_in_tes!L21/RES_hhdet_in_fec!L21)</f>
        <v>0.59373681949872736</v>
      </c>
      <c r="M21" s="111">
        <f>IF(RES_hhdet_in_tes!M21=0,"",RES_hhdet_in_tes!M21/RES_hhdet_in_fec!M21)</f>
        <v>0.59400570666122032</v>
      </c>
      <c r="N21" s="111">
        <f>IF(RES_hhdet_in_tes!N21=0,"",RES_hhdet_in_tes!N21/RES_hhdet_in_fec!N21)</f>
        <v>0.59400570666122032</v>
      </c>
      <c r="O21" s="111">
        <f>IF(RES_hhdet_in_tes!O21=0,"",RES_hhdet_in_tes!O21/RES_hhdet_in_fec!O21)</f>
        <v>0.59400570666122032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>
        <f>IF(RES_hhdet_in_tes!S21=0,"",RES_hhdet_in_tes!S21/RES_hhdet_in_fec!S21)</f>
        <v>0.59848229257922447</v>
      </c>
      <c r="T21" s="111">
        <f>IF(RES_hhdet_in_tes!T21=0,"",RES_hhdet_in_tes!T21/RES_hhdet_in_fec!T21)</f>
        <v>0.60172310346346536</v>
      </c>
      <c r="U21" s="111">
        <f>IF(RES_hhdet_in_tes!U21=0,"",RES_hhdet_in_tes!U21/RES_hhdet_in_fec!U21)</f>
        <v>0.60507965759357263</v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0.75077060377572946</v>
      </c>
      <c r="D22" s="45">
        <f>IF(RES_hhdet_in_tes!D22=0,"",RES_hhdet_in_tes!D22/RES_hhdet_in_fec!D22)</f>
        <v>0.75219176354950246</v>
      </c>
      <c r="E22" s="45">
        <f>IF(RES_hhdet_in_tes!E22=0,"",RES_hhdet_in_tes!E22/RES_hhdet_in_fec!E22)</f>
        <v>0.75366547436707843</v>
      </c>
      <c r="F22" s="45">
        <f>IF(RES_hhdet_in_tes!F22=0,"",RES_hhdet_in_tes!F22/RES_hhdet_in_fec!F22)</f>
        <v>0.7551463512360822</v>
      </c>
      <c r="G22" s="45">
        <f>IF(RES_hhdet_in_tes!G22=0,"",RES_hhdet_in_tes!G22/RES_hhdet_in_fec!G22)</f>
        <v>0.75667562452542647</v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>
        <f>IF(RES_hhdet_in_tes!K22=0,"",RES_hhdet_in_tes!K22/RES_hhdet_in_fec!K22)</f>
        <v>0.76344741835665997</v>
      </c>
      <c r="L22" s="45">
        <f>IF(RES_hhdet_in_tes!L22=0,"",RES_hhdet_in_tes!L22/RES_hhdet_in_fec!L22)</f>
        <v>0.76543917631897296</v>
      </c>
      <c r="M22" s="45">
        <f>IF(RES_hhdet_in_tes!M22=0,"",RES_hhdet_in_tes!M22/RES_hhdet_in_fec!M22)</f>
        <v>0.7681490273007322</v>
      </c>
      <c r="N22" s="45">
        <f>IF(RES_hhdet_in_tes!N22=0,"",RES_hhdet_in_tes!N22/RES_hhdet_in_fec!N22)</f>
        <v>0.77174089679243973</v>
      </c>
      <c r="O22" s="45">
        <f>IF(RES_hhdet_in_tes!O22=0,"",RES_hhdet_in_tes!O22/RES_hhdet_in_fec!O22)</f>
        <v>0.77661336621034294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>
        <f>IF(RES_hhdet_in_tes!S22=0,"",RES_hhdet_in_tes!S22/RES_hhdet_in_fec!S22)</f>
        <v>0.81625408951610179</v>
      </c>
      <c r="T22" s="45">
        <f>IF(RES_hhdet_in_tes!T22=0,"",RES_hhdet_in_tes!T22/RES_hhdet_in_fec!T22)</f>
        <v>0.83122333701676065</v>
      </c>
      <c r="U22" s="45">
        <f>IF(RES_hhdet_in_tes!U22=0,"",RES_hhdet_in_tes!U22/RES_hhdet_in_fec!U22)</f>
        <v>0.84551797523203565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>
        <f>IF(RES_hhdet_in_tes!G24=0,"",RES_hhdet_in_tes!G24/RES_hhdet_in_fec!G24)</f>
        <v>0.58528798796736436</v>
      </c>
      <c r="H24" s="119">
        <f>IF(RES_hhdet_in_tes!H24=0,"",RES_hhdet_in_tes!H24/RES_hhdet_in_fec!H24)</f>
        <v>0.61313860617077776</v>
      </c>
      <c r="I24" s="119">
        <f>IF(RES_hhdet_in_tes!I24=0,"",RES_hhdet_in_tes!I24/RES_hhdet_in_fec!I24)</f>
        <v>0.7526722816654241</v>
      </c>
      <c r="J24" s="119">
        <f>IF(RES_hhdet_in_tes!J24=0,"",RES_hhdet_in_tes!J24/RES_hhdet_in_fec!J24)</f>
        <v>0.59885911963514737</v>
      </c>
      <c r="K24" s="119">
        <f>IF(RES_hhdet_in_tes!K24=0,"",RES_hhdet_in_tes!K24/RES_hhdet_in_fec!K24)</f>
        <v>0.63112778221771193</v>
      </c>
      <c r="L24" s="119">
        <f>IF(RES_hhdet_in_tes!L24=0,"",RES_hhdet_in_tes!L24/RES_hhdet_in_fec!L24)</f>
        <v>0.61418455057692023</v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0.66308377821226228</v>
      </c>
      <c r="O24" s="119">
        <f>IF(RES_hhdet_in_tes!O24=0,"",RES_hhdet_in_tes!O24/RES_hhdet_in_fec!O24)</f>
        <v>0.66325107357437452</v>
      </c>
      <c r="P24" s="119" t="str">
        <f>IF(RES_hhdet_in_tes!P24=0,"",RES_hhdet_in_tes!P24/RES_hhdet_in_fec!P24)</f>
        <v/>
      </c>
      <c r="Q24" s="119">
        <f>IF(RES_hhdet_in_tes!Q24=0,"",RES_hhdet_in_tes!Q24/RES_hhdet_in_fec!Q24)</f>
        <v>0.7035256328547812</v>
      </c>
      <c r="R24" s="119">
        <f>IF(RES_hhdet_in_tes!R24=0,"",RES_hhdet_in_tes!R24/RES_hhdet_in_fec!R24)</f>
        <v>0.72004693781595097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>
        <f>IF(RES_hhdet_in_tes!U24=0,"",RES_hhdet_in_tes!U24/RES_hhdet_in_fec!U24)</f>
        <v>0.72324225809120768</v>
      </c>
      <c r="V24" s="119">
        <f>IF(RES_hhdet_in_tes!V24=0,"",RES_hhdet_in_tes!V24/RES_hhdet_in_fec!V24)</f>
        <v>0.79713371501273089</v>
      </c>
      <c r="W24" s="119">
        <f>IF(RES_hhdet_in_tes!W24=0,"",RES_hhdet_in_tes!W24/RES_hhdet_in_fec!W24)</f>
        <v>0.88259740711990176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>
        <f>IF(RES_hhdet_in_tes!G25=0,"",RES_hhdet_in_tes!G25/RES_hhdet_in_fec!G25)</f>
        <v>0.53436015444181584</v>
      </c>
      <c r="H25" s="124">
        <f>IF(RES_hhdet_in_tes!H25=0,"",RES_hhdet_in_tes!H25/RES_hhdet_in_fec!H25)</f>
        <v>0.54038724853103148</v>
      </c>
      <c r="I25" s="124">
        <f>IF(RES_hhdet_in_tes!I25=0,"",RES_hhdet_in_tes!I25/RES_hhdet_in_fec!I25)</f>
        <v>0.54661648561948495</v>
      </c>
      <c r="J25" s="124">
        <f>IF(RES_hhdet_in_tes!J25=0,"",RES_hhdet_in_tes!J25/RES_hhdet_in_fec!J25)</f>
        <v>0.55334638988011664</v>
      </c>
      <c r="K25" s="124">
        <f>IF(RES_hhdet_in_tes!K25=0,"",RES_hhdet_in_tes!K25/RES_hhdet_in_fec!K25)</f>
        <v>0.56061042951777862</v>
      </c>
      <c r="L25" s="124">
        <f>IF(RES_hhdet_in_tes!L25=0,"",RES_hhdet_in_tes!L25/RES_hhdet_in_fec!L25)</f>
        <v>0.56829177369641792</v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0.59922177837768387</v>
      </c>
      <c r="O25" s="124">
        <f>IF(RES_hhdet_in_tes!O25=0,"",RES_hhdet_in_tes!O25/RES_hhdet_in_fec!O25)</f>
        <v>0.62422102047668682</v>
      </c>
      <c r="P25" s="124" t="str">
        <f>IF(RES_hhdet_in_tes!P25=0,"",RES_hhdet_in_tes!P25/RES_hhdet_in_fec!P25)</f>
        <v/>
      </c>
      <c r="Q25" s="124">
        <f>IF(RES_hhdet_in_tes!Q25=0,"",RES_hhdet_in_tes!Q25/RES_hhdet_in_fec!Q25)</f>
        <v>0.6765873750124527</v>
      </c>
      <c r="R25" s="124">
        <f>IF(RES_hhdet_in_tes!R25=0,"",RES_hhdet_in_tes!R25/RES_hhdet_in_fec!R25)</f>
        <v>0.68819067990823302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>
        <f>IF(RES_hhdet_in_tes!U25=0,"",RES_hhdet_in_tes!U25/RES_hhdet_in_fec!U25)</f>
        <v>0.70711399270982445</v>
      </c>
      <c r="V25" s="124">
        <f>IF(RES_hhdet_in_tes!V25=0,"",RES_hhdet_in_tes!V25/RES_hhdet_in_fec!V25)</f>
        <v>0.71123168617353072</v>
      </c>
      <c r="W25" s="124">
        <f>IF(RES_hhdet_in_tes!W25=0,"",RES_hhdet_in_tes!W25/RES_hhdet_in_fec!W25)</f>
        <v>0.71395317083983345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>
        <f>IF(RES_hhdet_in_tes!G26=0,"",RES_hhdet_in_tes!G26/RES_hhdet_in_fec!G26)</f>
        <v>0.52865254899788683</v>
      </c>
      <c r="H26" s="111">
        <f>IF(RES_hhdet_in_tes!H26=0,"",RES_hhdet_in_tes!H26/RES_hhdet_in_fec!H26)</f>
        <v>0.53490221895272327</v>
      </c>
      <c r="I26" s="111">
        <f>IF(RES_hhdet_in_tes!I26=0,"",RES_hhdet_in_tes!I26/RES_hhdet_in_fec!I26)</f>
        <v>0.54133486073428416</v>
      </c>
      <c r="J26" s="111">
        <f>IF(RES_hhdet_in_tes!J26=0,"",RES_hhdet_in_tes!J26/RES_hhdet_in_fec!J26)</f>
        <v>0.54814148458966283</v>
      </c>
      <c r="K26" s="111">
        <f>IF(RES_hhdet_in_tes!K26=0,"",RES_hhdet_in_tes!K26/RES_hhdet_in_fec!K26)</f>
        <v>0.55547711352359086</v>
      </c>
      <c r="L26" s="111">
        <f>IF(RES_hhdet_in_tes!L26=0,"",RES_hhdet_in_tes!L26/RES_hhdet_in_fec!L26)</f>
        <v>0.56337031749692157</v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0.59452597265752838</v>
      </c>
      <c r="O26" s="111">
        <f>IF(RES_hhdet_in_tes!O26=0,"",RES_hhdet_in_tes!O26/RES_hhdet_in_fec!O26)</f>
        <v>0.61969031425862686</v>
      </c>
      <c r="P26" s="111" t="str">
        <f>IF(RES_hhdet_in_tes!P26=0,"",RES_hhdet_in_tes!P26/RES_hhdet_in_fec!P26)</f>
        <v/>
      </c>
      <c r="Q26" s="111">
        <f>IF(RES_hhdet_in_tes!Q26=0,"",RES_hhdet_in_tes!Q26/RES_hhdet_in_fec!Q26)</f>
        <v>0.67238841157753493</v>
      </c>
      <c r="R26" s="111">
        <f>IF(RES_hhdet_in_tes!R26=0,"",RES_hhdet_in_tes!R26/RES_hhdet_in_fec!R26)</f>
        <v>0.68404201049720192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>
        <f>IF(RES_hhdet_in_tes!U26=0,"",RES_hhdet_in_tes!U26/RES_hhdet_in_fec!U26)</f>
        <v>0.70315564386736673</v>
      </c>
      <c r="V26" s="111">
        <f>IF(RES_hhdet_in_tes!V26=0,"",RES_hhdet_in_tes!V26/RES_hhdet_in_fec!V26)</f>
        <v>0.70730796742738056</v>
      </c>
      <c r="W26" s="111">
        <f>IF(RES_hhdet_in_tes!W26=0,"",RES_hhdet_in_tes!W26/RES_hhdet_in_fec!W26)</f>
        <v>0.71005929075817975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2.5251107217001314</v>
      </c>
      <c r="H28" s="124">
        <f>IF(RES_hhdet_in_tes!H28=0,"",RES_hhdet_in_tes!H28/RES_hhdet_in_fec!H28)</f>
        <v>2.5995456248225017</v>
      </c>
      <c r="I28" s="124">
        <f>IF(RES_hhdet_in_tes!I28=0,"",RES_hhdet_in_tes!I28/RES_hhdet_in_fec!I28)</f>
        <v>2.6747436664294968</v>
      </c>
      <c r="J28" s="124">
        <f>IF(RES_hhdet_in_tes!J28=0,"",RES_hhdet_in_tes!J28/RES_hhdet_in_fec!J28)</f>
        <v>2.7513192988886979</v>
      </c>
      <c r="K28" s="124">
        <f>IF(RES_hhdet_in_tes!K28=0,"",RES_hhdet_in_tes!K28/RES_hhdet_in_fec!K28)</f>
        <v>2.8297891668725388</v>
      </c>
      <c r="L28" s="124">
        <f>IF(RES_hhdet_in_tes!L28=0,"",RES_hhdet_in_tes!L28/RES_hhdet_in_fec!L28)</f>
        <v>2.9102810077510006</v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3.1226682045761547</v>
      </c>
      <c r="O28" s="124">
        <f>IF(RES_hhdet_in_tes!O28=0,"",RES_hhdet_in_tes!O28/RES_hhdet_in_fec!O28)</f>
        <v>3.261488143505733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3.541413200364155</v>
      </c>
      <c r="R28" s="124">
        <f>IF(RES_hhdet_in_tes!R28=0,"",RES_hhdet_in_tes!R28/RES_hhdet_in_fec!R28)</f>
        <v>3.6225794402214109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>
        <f>IF(RES_hhdet_in_tes!U28=0,"",RES_hhdet_in_tes!U28/RES_hhdet_in_fec!U28)</f>
        <v>3.7903044753363924</v>
      </c>
      <c r="V28" s="124">
        <f>IF(RES_hhdet_in_tes!V28=0,"",RES_hhdet_in_tes!V28/RES_hhdet_in_fec!V28)</f>
        <v>3.8404094131070519</v>
      </c>
      <c r="W28" s="124">
        <f>IF(RES_hhdet_in_tes!W28=0,"",RES_hhdet_in_tes!W28/RES_hhdet_in_fec!W28)</f>
        <v>3.8894628470785482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2.5251107217001314</v>
      </c>
      <c r="H29" s="111">
        <f>IF(RES_hhdet_in_tes!H29=0,"",RES_hhdet_in_tes!H29/RES_hhdet_in_fec!H29)</f>
        <v>2.5995456248225017</v>
      </c>
      <c r="I29" s="111">
        <f>IF(RES_hhdet_in_tes!I29=0,"",RES_hhdet_in_tes!I29/RES_hhdet_in_fec!I29)</f>
        <v>2.6747436664294968</v>
      </c>
      <c r="J29" s="111">
        <f>IF(RES_hhdet_in_tes!J29=0,"",RES_hhdet_in_tes!J29/RES_hhdet_in_fec!J29)</f>
        <v>2.7513192988886979</v>
      </c>
      <c r="K29" s="111">
        <f>IF(RES_hhdet_in_tes!K29=0,"",RES_hhdet_in_tes!K29/RES_hhdet_in_fec!K29)</f>
        <v>2.8297891668725388</v>
      </c>
      <c r="L29" s="111">
        <f>IF(RES_hhdet_in_tes!L29=0,"",RES_hhdet_in_tes!L29/RES_hhdet_in_fec!L29)</f>
        <v>2.9102810077510006</v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3.1226682045761547</v>
      </c>
      <c r="O29" s="111">
        <f>IF(RES_hhdet_in_tes!O29=0,"",RES_hhdet_in_tes!O29/RES_hhdet_in_fec!O29)</f>
        <v>3.261488143505733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3.541413200364155</v>
      </c>
      <c r="R29" s="111">
        <f>IF(RES_hhdet_in_tes!R29=0,"",RES_hhdet_in_tes!R29/RES_hhdet_in_fec!R29)</f>
        <v>3.6225794402214109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>
        <f>IF(RES_hhdet_in_tes!U29=0,"",RES_hhdet_in_tes!U29/RES_hhdet_in_fec!U29)</f>
        <v>3.7903044753363924</v>
      </c>
      <c r="V29" s="111">
        <f>IF(RES_hhdet_in_tes!V29=0,"",RES_hhdet_in_tes!V29/RES_hhdet_in_fec!V29)</f>
        <v>3.8404094131070519</v>
      </c>
      <c r="W29" s="111">
        <f>IF(RES_hhdet_in_tes!W29=0,"",RES_hhdet_in_tes!W29/RES_hhdet_in_fec!W29)</f>
        <v>3.8894628470785482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>
        <f>IF(RES_hhdet_in_tes!G30=0,"",RES_hhdet_in_tes!G30/RES_hhdet_in_fec!G30)</f>
        <v>0.62488949495485291</v>
      </c>
      <c r="H30" s="124">
        <f>IF(RES_hhdet_in_tes!H30=0,"",RES_hhdet_in_tes!H30/RES_hhdet_in_fec!H30)</f>
        <v>0.62695536833028065</v>
      </c>
      <c r="I30" s="124">
        <f>IF(RES_hhdet_in_tes!I30=0,"",RES_hhdet_in_tes!I30/RES_hhdet_in_fec!I30)</f>
        <v>0.63742037361649462</v>
      </c>
      <c r="J30" s="124">
        <f>IF(RES_hhdet_in_tes!J30=0,"",RES_hhdet_in_tes!J30/RES_hhdet_in_fec!J30)</f>
        <v>0.64082461144912661</v>
      </c>
      <c r="K30" s="124">
        <f>IF(RES_hhdet_in_tes!K30=0,"",RES_hhdet_in_tes!K30/RES_hhdet_in_fec!K30)</f>
        <v>0.64241773801239821</v>
      </c>
      <c r="L30" s="124">
        <f>IF(RES_hhdet_in_tes!L30=0,"",RES_hhdet_in_tes!L30/RES_hhdet_in_fec!L30)</f>
        <v>0.64358733005265922</v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0.66359098275149597</v>
      </c>
      <c r="O30" s="124">
        <f>IF(RES_hhdet_in_tes!O30=0,"",RES_hhdet_in_tes!O30/RES_hhdet_in_fec!O30)</f>
        <v>0.67967922818118032</v>
      </c>
      <c r="P30" s="124" t="str">
        <f>IF(RES_hhdet_in_tes!P30=0,"",RES_hhdet_in_tes!P30/RES_hhdet_in_fec!P30)</f>
        <v/>
      </c>
      <c r="Q30" s="124">
        <f>IF(RES_hhdet_in_tes!Q30=0,"",RES_hhdet_in_tes!Q30/RES_hhdet_in_fec!Q30)</f>
        <v>0.71841613370582014</v>
      </c>
      <c r="R30" s="124">
        <f>IF(RES_hhdet_in_tes!R30=0,"",RES_hhdet_in_tes!R30/RES_hhdet_in_fec!R30)</f>
        <v>0.72014136535887452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>
        <f>IF(RES_hhdet_in_tes!U30=0,"",RES_hhdet_in_tes!U30/RES_hhdet_in_fec!U30)</f>
        <v>0.76417941796467337</v>
      </c>
      <c r="V30" s="124">
        <f>IF(RES_hhdet_in_tes!V30=0,"",RES_hhdet_in_tes!V30/RES_hhdet_in_fec!V30)</f>
        <v>0.76138301154457577</v>
      </c>
      <c r="W30" s="124">
        <f>IF(RES_hhdet_in_tes!W30=0,"",RES_hhdet_in_tes!W30/RES_hhdet_in_fec!W30)</f>
        <v>0.77190764668624567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>
        <f>IF(RES_hhdet_in_tes!G31=0,"",RES_hhdet_in_tes!G31/RES_hhdet_in_fec!G31)</f>
        <v>0.55754341770969007</v>
      </c>
      <c r="H31" s="111">
        <f>IF(RES_hhdet_in_tes!H31=0,"",RES_hhdet_in_tes!H31/RES_hhdet_in_fec!H31)</f>
        <v>0.56021151808371017</v>
      </c>
      <c r="I31" s="111">
        <f>IF(RES_hhdet_in_tes!I31=0,"",RES_hhdet_in_tes!I31/RES_hhdet_in_fec!I31)</f>
        <v>0.56318408879428161</v>
      </c>
      <c r="J31" s="111">
        <f>IF(RES_hhdet_in_tes!J31=0,"",RES_hhdet_in_tes!J31/RES_hhdet_in_fec!J31)</f>
        <v>0.56669794010316732</v>
      </c>
      <c r="K31" s="111">
        <f>IF(RES_hhdet_in_tes!K31=0,"",RES_hhdet_in_tes!K31/RES_hhdet_in_fec!K31)</f>
        <v>0.57095442302137289</v>
      </c>
      <c r="L31" s="111">
        <f>IF(RES_hhdet_in_tes!L31=0,"",RES_hhdet_in_tes!L31/RES_hhdet_in_fec!L31)</f>
        <v>0.57600740719931531</v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0.60435382529020298</v>
      </c>
      <c r="O31" s="111">
        <f>IF(RES_hhdet_in_tes!O31=0,"",RES_hhdet_in_tes!O31/RES_hhdet_in_fec!O31)</f>
        <v>0.63042982754527654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0.69105009777155579</v>
      </c>
      <c r="R31" s="111">
        <f>IF(RES_hhdet_in_tes!R31=0,"",RES_hhdet_in_tes!R31/RES_hhdet_in_fec!R31)</f>
        <v>0.71051886079146476</v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>
        <f>IF(RES_hhdet_in_tes!U31=0,"",RES_hhdet_in_tes!U31/RES_hhdet_in_fec!U31)</f>
        <v>0.7604296896243532</v>
      </c>
      <c r="V31" s="111">
        <f>IF(RES_hhdet_in_tes!V31=0,"",RES_hhdet_in_tes!V31/RES_hhdet_in_fec!V31)</f>
        <v>0.77069503739849154</v>
      </c>
      <c r="W31" s="111">
        <f>IF(RES_hhdet_in_tes!W31=0,"",RES_hhdet_in_tes!W31/RES_hhdet_in_fec!W31)</f>
        <v>0.77552373508349504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>
        <f>IF(RES_hhdet_in_tes!G35=0,"",RES_hhdet_in_tes!G35/RES_hhdet_in_fec!G35)</f>
        <v>0.62244310015443183</v>
      </c>
      <c r="H35" s="112">
        <f>IF(RES_hhdet_in_tes!H35=0,"",RES_hhdet_in_tes!H35/RES_hhdet_in_fec!H35)</f>
        <v>0.6242286736987791</v>
      </c>
      <c r="I35" s="112">
        <f>IF(RES_hhdet_in_tes!I35=0,"",RES_hhdet_in_tes!I35/RES_hhdet_in_fec!I35)</f>
        <v>0.62613176944038229</v>
      </c>
      <c r="J35" s="112">
        <f>IF(RES_hhdet_in_tes!J35=0,"",RES_hhdet_in_tes!J35/RES_hhdet_in_fec!J35)</f>
        <v>0.62824537002722325</v>
      </c>
      <c r="K35" s="112">
        <f>IF(RES_hhdet_in_tes!K35=0,"",RES_hhdet_in_tes!K35/RES_hhdet_in_fec!K35)</f>
        <v>0.63065187670958933</v>
      </c>
      <c r="L35" s="112">
        <f>IF(RES_hhdet_in_tes!L35=0,"",RES_hhdet_in_tes!L35/RES_hhdet_in_fec!L35)</f>
        <v>0.63338012887463169</v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0.64630381407225423</v>
      </c>
      <c r="O35" s="112">
        <f>IF(RES_hhdet_in_tes!O35=0,"",RES_hhdet_in_tes!O35/RES_hhdet_in_fec!O35)</f>
        <v>0.65839506341082543</v>
      </c>
      <c r="P35" s="112" t="str">
        <f>IF(RES_hhdet_in_tes!P35=0,"",RES_hhdet_in_tes!P35/RES_hhdet_in_fec!P35)</f>
        <v/>
      </c>
      <c r="Q35" s="112">
        <f>IF(RES_hhdet_in_tes!Q35=0,"",RES_hhdet_in_tes!Q35/RES_hhdet_in_fec!Q35)</f>
        <v>0.68955831866350337</v>
      </c>
      <c r="R35" s="112">
        <f>IF(RES_hhdet_in_tes!R35=0,"",RES_hhdet_in_tes!R35/RES_hhdet_in_fec!R35)</f>
        <v>0.7006223351390003</v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>
        <f>IF(RES_hhdet_in_tes!U35=0,"",RES_hhdet_in_tes!U35/RES_hhdet_in_fec!U35)</f>
        <v>0.73216596295846881</v>
      </c>
      <c r="V35" s="112">
        <f>IF(RES_hhdet_in_tes!V35=0,"",RES_hhdet_in_tes!V35/RES_hhdet_in_fec!V35)</f>
        <v>0.74102712819931393</v>
      </c>
      <c r="W35" s="112">
        <f>IF(RES_hhdet_in_tes!W35=0,"",RES_hhdet_in_tes!W35/RES_hhdet_in_fec!W35)</f>
        <v>0.74800257831418382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>
        <f>IF(RES_hhdet_in_tes!G36=0,"",RES_hhdet_in_tes!G36/RES_hhdet_in_fec!G36)</f>
        <v>0.85038467037429932</v>
      </c>
      <c r="H36" s="113">
        <f>IF(RES_hhdet_in_tes!H36=0,"",RES_hhdet_in_tes!H36/RES_hhdet_in_fec!H36)</f>
        <v>0.85063234208380989</v>
      </c>
      <c r="I36" s="113">
        <f>IF(RES_hhdet_in_tes!I36=0,"",RES_hhdet_in_tes!I36/RES_hhdet_in_fec!I36)</f>
        <v>0.85392491427485351</v>
      </c>
      <c r="J36" s="113">
        <f>IF(RES_hhdet_in_tes!J36=0,"",RES_hhdet_in_tes!J36/RES_hhdet_in_fec!J36)</f>
        <v>0.85323064946232663</v>
      </c>
      <c r="K36" s="113">
        <f>IF(RES_hhdet_in_tes!K36=0,"",RES_hhdet_in_tes!K36/RES_hhdet_in_fec!K36)</f>
        <v>0.86214151090137614</v>
      </c>
      <c r="L36" s="113">
        <f>IF(RES_hhdet_in_tes!L36=0,"",RES_hhdet_in_tes!L36/RES_hhdet_in_fec!L36)</f>
        <v>0.86247363297171453</v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0.86450129592121716</v>
      </c>
      <c r="O36" s="113">
        <f>IF(RES_hhdet_in_tes!O36=0,"",RES_hhdet_in_tes!O36/RES_hhdet_in_fec!O36)</f>
        <v>0.87489452194243866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0.87731574750527153</v>
      </c>
      <c r="R36" s="113">
        <f>IF(RES_hhdet_in_tes!R36=0,"",RES_hhdet_in_tes!R36/RES_hhdet_in_fec!R36)</f>
        <v>0.88657725905932216</v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>
        <f>IF(RES_hhdet_in_tes!U36=0,"",RES_hhdet_in_tes!U36/RES_hhdet_in_fec!U36)</f>
        <v>0.90134894705931123</v>
      </c>
      <c r="V36" s="113">
        <f>IF(RES_hhdet_in_tes!V36=0,"",RES_hhdet_in_tes!V36/RES_hhdet_in_fec!V36)</f>
        <v>0.91617180033100498</v>
      </c>
      <c r="W36" s="113">
        <f>IF(RES_hhdet_in_tes!W36=0,"",RES_hhdet_in_tes!W36/RES_hhdet_in_fec!W36)</f>
        <v>0.90935725997511174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>
        <f>IF(RES_hhdet_in_tes!G37=0,"",RES_hhdet_in_tes!G37/RES_hhdet_in_fec!G37)</f>
        <v>0.62244310015443183</v>
      </c>
      <c r="H37" s="111">
        <f>IF(RES_hhdet_in_tes!H37=0,"",RES_hhdet_in_tes!H37/RES_hhdet_in_fec!H37)</f>
        <v>0.6242286736987791</v>
      </c>
      <c r="I37" s="111">
        <f>IF(RES_hhdet_in_tes!I37=0,"",RES_hhdet_in_tes!I37/RES_hhdet_in_fec!I37)</f>
        <v>0.62613176944038229</v>
      </c>
      <c r="J37" s="111">
        <f>IF(RES_hhdet_in_tes!J37=0,"",RES_hhdet_in_tes!J37/RES_hhdet_in_fec!J37)</f>
        <v>0.62824537002722325</v>
      </c>
      <c r="K37" s="111">
        <f>IF(RES_hhdet_in_tes!K37=0,"",RES_hhdet_in_tes!K37/RES_hhdet_in_fec!K37)</f>
        <v>0.63065187670958933</v>
      </c>
      <c r="L37" s="111">
        <f>IF(RES_hhdet_in_tes!L37=0,"",RES_hhdet_in_tes!L37/RES_hhdet_in_fec!L37)</f>
        <v>0.63338012887463169</v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0.64630381407225423</v>
      </c>
      <c r="O37" s="111">
        <f>IF(RES_hhdet_in_tes!O37=0,"",RES_hhdet_in_tes!O37/RES_hhdet_in_fec!O37)</f>
        <v>0.65839506341082543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0.68955831866350337</v>
      </c>
      <c r="R37" s="111">
        <f>IF(RES_hhdet_in_tes!R37=0,"",RES_hhdet_in_tes!R37/RES_hhdet_in_fec!R37)</f>
        <v>0.7006223351390003</v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>
        <f>IF(RES_hhdet_in_tes!U37=0,"",RES_hhdet_in_tes!U37/RES_hhdet_in_fec!U37)</f>
        <v>0.73216596295846881</v>
      </c>
      <c r="V37" s="111">
        <f>IF(RES_hhdet_in_tes!V37=0,"",RES_hhdet_in_tes!V37/RES_hhdet_in_fec!V37)</f>
        <v>0.74102712819931393</v>
      </c>
      <c r="W37" s="111">
        <f>IF(RES_hhdet_in_tes!W37=0,"",RES_hhdet_in_tes!W37/RES_hhdet_in_fec!W37)</f>
        <v>0.74800257831418382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>
        <f>IF(RES_hhdet_in_tes!G39=0,"",RES_hhdet_in_tes!G39/RES_hhdet_in_fec!G39)</f>
        <v>0.69216550449593772</v>
      </c>
      <c r="H39" s="124">
        <f>IF(RES_hhdet_in_tes!H39=0,"",RES_hhdet_in_tes!H39/RES_hhdet_in_fec!H39)</f>
        <v>0.68856065912317121</v>
      </c>
      <c r="I39" s="124">
        <f>IF(RES_hhdet_in_tes!I39=0,"",RES_hhdet_in_tes!I39/RES_hhdet_in_fec!I39)</f>
        <v>0.6652502990631538</v>
      </c>
      <c r="J39" s="124">
        <f>IF(RES_hhdet_in_tes!J39=0,"",RES_hhdet_in_tes!J39/RES_hhdet_in_fec!J39)</f>
        <v>0.64943314162604115</v>
      </c>
      <c r="K39" s="124">
        <f>IF(RES_hhdet_in_tes!K39=0,"",RES_hhdet_in_tes!K39/RES_hhdet_in_fec!K39)</f>
        <v>0.65617312670887229</v>
      </c>
      <c r="L39" s="124">
        <f>IF(RES_hhdet_in_tes!L39=0,"",RES_hhdet_in_tes!L39/RES_hhdet_in_fec!L39)</f>
        <v>0.67033417736288492</v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0.7159015811073618</v>
      </c>
      <c r="O39" s="124">
        <f>IF(RES_hhdet_in_tes!O39=0,"",RES_hhdet_in_tes!O39/RES_hhdet_in_fec!O39)</f>
        <v>0.70538981802495049</v>
      </c>
      <c r="P39" s="124" t="str">
        <f>IF(RES_hhdet_in_tes!P39=0,"",RES_hhdet_in_tes!P39/RES_hhdet_in_fec!P39)</f>
        <v/>
      </c>
      <c r="Q39" s="124">
        <f>IF(RES_hhdet_in_tes!Q39=0,"",RES_hhdet_in_tes!Q39/RES_hhdet_in_fec!Q39)</f>
        <v>0.69537425958022425</v>
      </c>
      <c r="R39" s="124">
        <f>IF(RES_hhdet_in_tes!R39=0,"",RES_hhdet_in_tes!R39/RES_hhdet_in_fec!R39)</f>
        <v>0.69536530163420829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>
        <f>IF(RES_hhdet_in_tes!U39=0,"",RES_hhdet_in_tes!U39/RES_hhdet_in_fec!U39)</f>
        <v>0.74561805239892243</v>
      </c>
      <c r="V39" s="124">
        <f>IF(RES_hhdet_in_tes!V39=0,"",RES_hhdet_in_tes!V39/RES_hhdet_in_fec!V39)</f>
        <v>0.77375632506732628</v>
      </c>
      <c r="W39" s="124">
        <f>IF(RES_hhdet_in_tes!W39=0,"",RES_hhdet_in_tes!W39/RES_hhdet_in_fec!W39)</f>
        <v>0.77521824769040137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>
        <f>IF(RES_hhdet_in_tes!G40=0,"",RES_hhdet_in_tes!G40/RES_hhdet_in_fec!G40)</f>
        <v>0.59104922662010007</v>
      </c>
      <c r="H40" s="111">
        <f>IF(RES_hhdet_in_tes!H40=0,"",RES_hhdet_in_tes!H40/RES_hhdet_in_fec!H40)</f>
        <v>0.59161526048684843</v>
      </c>
      <c r="I40" s="111">
        <f>IF(RES_hhdet_in_tes!I40=0,"",RES_hhdet_in_tes!I40/RES_hhdet_in_fec!I40)</f>
        <v>0.59217282155059692</v>
      </c>
      <c r="J40" s="111">
        <f>IF(RES_hhdet_in_tes!J40=0,"",RES_hhdet_in_tes!J40/RES_hhdet_in_fec!J40)</f>
        <v>0.5927153198534566</v>
      </c>
      <c r="K40" s="111">
        <f>IF(RES_hhdet_in_tes!K40=0,"",RES_hhdet_in_tes!K40/RES_hhdet_in_fec!K40)</f>
        <v>0.59323715219785667</v>
      </c>
      <c r="L40" s="111">
        <f>IF(RES_hhdet_in_tes!L40=0,"",RES_hhdet_in_tes!L40/RES_hhdet_in_fec!L40)</f>
        <v>0.59373681949872736</v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0.59400570666122032</v>
      </c>
      <c r="O40" s="111">
        <f>IF(RES_hhdet_in_tes!O40=0,"",RES_hhdet_in_tes!O40/RES_hhdet_in_fec!O40)</f>
        <v>0.59400570666122032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0.59400570666122032</v>
      </c>
      <c r="R40" s="111">
        <f>IF(RES_hhdet_in_tes!R40=0,"",RES_hhdet_in_tes!R40/RES_hhdet_in_fec!R40)</f>
        <v>0.59570445467844446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0.60507965759357263</v>
      </c>
      <c r="V40" s="111">
        <f>IF(RES_hhdet_in_tes!V40=0,"",RES_hhdet_in_tes!V40/RES_hhdet_in_fec!V40)</f>
        <v>0.60820472523194846</v>
      </c>
      <c r="W40" s="111">
        <f>IF(RES_hhdet_in_tes!W40=0,"",RES_hhdet_in_tes!W40/RES_hhdet_in_fec!W40)</f>
        <v>0.61109830637859119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0.75667562452542647</v>
      </c>
      <c r="H41" s="45">
        <f>IF(RES_hhdet_in_tes!H41=0,"",RES_hhdet_in_tes!H41/RES_hhdet_in_fec!H41)</f>
        <v>0.75824824816284841</v>
      </c>
      <c r="I41" s="45">
        <f>IF(RES_hhdet_in_tes!I41=0,"",RES_hhdet_in_tes!I41/RES_hhdet_in_fec!I41)</f>
        <v>0.75987438131245288</v>
      </c>
      <c r="J41" s="45">
        <f>IF(RES_hhdet_in_tes!J41=0,"",RES_hhdet_in_tes!J41/RES_hhdet_in_fec!J41)</f>
        <v>0.76159564248371558</v>
      </c>
      <c r="K41" s="45">
        <f>IF(RES_hhdet_in_tes!K41=0,"",RES_hhdet_in_tes!K41/RES_hhdet_in_fec!K41)</f>
        <v>0.76344741835666008</v>
      </c>
      <c r="L41" s="45">
        <f>IF(RES_hhdet_in_tes!L41=0,"",RES_hhdet_in_tes!L41/RES_hhdet_in_fec!L41)</f>
        <v>0.76543917631897296</v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0.77174089679243973</v>
      </c>
      <c r="O41" s="45">
        <f>IF(RES_hhdet_in_tes!O41=0,"",RES_hhdet_in_tes!O41/RES_hhdet_in_fec!O41)</f>
        <v>0.77661336621034294</v>
      </c>
      <c r="P41" s="45" t="str">
        <f>IF(RES_hhdet_in_tes!P41=0,"",RES_hhdet_in_tes!P41/RES_hhdet_in_fec!P41)</f>
        <v/>
      </c>
      <c r="Q41" s="45">
        <f>IF(RES_hhdet_in_tes!Q41=0,"",RES_hhdet_in_tes!Q41/RES_hhdet_in_fec!Q41)</f>
        <v>0.79117607021436198</v>
      </c>
      <c r="R41" s="45">
        <f>IF(RES_hhdet_in_tes!R41=0,"",RES_hhdet_in_tes!R41/RES_hhdet_in_fec!R41)</f>
        <v>0.80233130861898083</v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>
        <f>IF(RES_hhdet_in_tes!U41=0,"",RES_hhdet_in_tes!U41/RES_hhdet_in_fec!U41)</f>
        <v>0.84551797523203565</v>
      </c>
      <c r="V41" s="45">
        <f>IF(RES_hhdet_in_tes!V41=0,"",RES_hhdet_in_tes!V41/RES_hhdet_in_fec!V41)</f>
        <v>0.85741692827298632</v>
      </c>
      <c r="W41" s="45">
        <f>IF(RES_hhdet_in_tes!W41=0,"",RES_hhdet_in_tes!W41/RES_hhdet_in_fec!W41)</f>
        <v>0.86631563768748443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0.52699873114908269</v>
      </c>
      <c r="D43" s="119">
        <f>IF(RES_hhdet_in_tes!D43=0,"",RES_hhdet_in_tes!D43/RES_hhdet_in_fec!D43)</f>
        <v>0.52959059629699345</v>
      </c>
      <c r="E43" s="119">
        <f>IF(RES_hhdet_in_tes!E43=0,"",RES_hhdet_in_tes!E43/RES_hhdet_in_fec!E43)</f>
        <v>0.56895210379946926</v>
      </c>
      <c r="F43" s="119">
        <f>IF(RES_hhdet_in_tes!F43=0,"",RES_hhdet_in_tes!F43/RES_hhdet_in_fec!F43)</f>
        <v>0.55340970105925669</v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0.60058465456099064</v>
      </c>
      <c r="L43" s="119">
        <f>IF(RES_hhdet_in_tes!L43=0,"",RES_hhdet_in_tes!L43/RES_hhdet_in_fec!L43)</f>
        <v>0.58567261711273189</v>
      </c>
      <c r="M43" s="119">
        <f>IF(RES_hhdet_in_tes!M43=0,"",RES_hhdet_in_tes!M43/RES_hhdet_in_fec!M43)</f>
        <v>0.61145262937189682</v>
      </c>
      <c r="N43" s="119">
        <f>IF(RES_hhdet_in_tes!N43=0,"",RES_hhdet_in_tes!N43/RES_hhdet_in_fec!N43)</f>
        <v>0.63762210706274269</v>
      </c>
      <c r="O43" s="119">
        <f>IF(RES_hhdet_in_tes!O43=0,"",RES_hhdet_in_tes!O43/RES_hhdet_in_fec!O43)</f>
        <v>0.63840789055000591</v>
      </c>
      <c r="P43" s="119">
        <f>IF(RES_hhdet_in_tes!P43=0,"",RES_hhdet_in_tes!P43/RES_hhdet_in_fec!P43)</f>
        <v>0.67031919120923411</v>
      </c>
      <c r="Q43" s="119">
        <f>IF(RES_hhdet_in_tes!Q43=0,"",RES_hhdet_in_tes!Q43/RES_hhdet_in_fec!Q43)</f>
        <v>0.68494340267249354</v>
      </c>
      <c r="R43" s="119">
        <f>IF(RES_hhdet_in_tes!R43=0,"",RES_hhdet_in_tes!R43/RES_hhdet_in_fec!R43)</f>
        <v>0.70517425006279688</v>
      </c>
      <c r="S43" s="119">
        <f>IF(RES_hhdet_in_tes!S43=0,"",RES_hhdet_in_tes!S43/RES_hhdet_in_fec!S43)</f>
        <v>0.70104386463446633</v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0.48582443418519899</v>
      </c>
      <c r="D44" s="124">
        <f>IF(RES_hhdet_in_tes!D44=0,"",RES_hhdet_in_tes!D44/RES_hhdet_in_fec!D44)</f>
        <v>0.49163148098261394</v>
      </c>
      <c r="E44" s="124">
        <f>IF(RES_hhdet_in_tes!E44=0,"",RES_hhdet_in_tes!E44/RES_hhdet_in_fec!E44)</f>
        <v>0.4972903569139242</v>
      </c>
      <c r="F44" s="124">
        <f>IF(RES_hhdet_in_tes!F44=0,"",RES_hhdet_in_tes!F44/RES_hhdet_in_fec!F44)</f>
        <v>0.50350545555645643</v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0.53602014071488646</v>
      </c>
      <c r="L44" s="124">
        <f>IF(RES_hhdet_in_tes!L44=0,"",RES_hhdet_in_tes!L44/RES_hhdet_in_fec!L44)</f>
        <v>0.54378934203399354</v>
      </c>
      <c r="M44" s="124">
        <f>IF(RES_hhdet_in_tes!M44=0,"",RES_hhdet_in_tes!M44/RES_hhdet_in_fec!M44)</f>
        <v>0.55649260182777238</v>
      </c>
      <c r="N44" s="124">
        <f>IF(RES_hhdet_in_tes!N44=0,"",RES_hhdet_in_tes!N44/RES_hhdet_in_fec!N44)</f>
        <v>0.57520491080150815</v>
      </c>
      <c r="O44" s="124">
        <f>IF(RES_hhdet_in_tes!O44=0,"",RES_hhdet_in_tes!O44/RES_hhdet_in_fec!O44)</f>
        <v>0.60063504691327807</v>
      </c>
      <c r="P44" s="124">
        <f>IF(RES_hhdet_in_tes!P44=0,"",RES_hhdet_in_tes!P44/RES_hhdet_in_fec!P44)</f>
        <v>0.62979917054759138</v>
      </c>
      <c r="Q44" s="124">
        <f>IF(RES_hhdet_in_tes!Q44=0,"",RES_hhdet_in_tes!Q44/RES_hhdet_in_fec!Q44)</f>
        <v>0.65392602062602467</v>
      </c>
      <c r="R44" s="124">
        <f>IF(RES_hhdet_in_tes!R44=0,"",RES_hhdet_in_tes!R44/RES_hhdet_in_fec!R44)</f>
        <v>0.66575351793105042</v>
      </c>
      <c r="S44" s="124">
        <f>IF(RES_hhdet_in_tes!S44=0,"",RES_hhdet_in_tes!S44/RES_hhdet_in_fec!S44)</f>
        <v>0.67413468202154714</v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0.47987477643281851</v>
      </c>
      <c r="D45" s="111">
        <f>IF(RES_hhdet_in_tes!D45=0,"",RES_hhdet_in_tes!D45/RES_hhdet_in_fec!D45)</f>
        <v>0.48567107253261538</v>
      </c>
      <c r="E45" s="111">
        <f>IF(RES_hhdet_in_tes!E45=0,"",RES_hhdet_in_tes!E45/RES_hhdet_in_fec!E45)</f>
        <v>0.4916731248241939</v>
      </c>
      <c r="F45" s="111">
        <f>IF(RES_hhdet_in_tes!F45=0,"",RES_hhdet_in_tes!F45/RES_hhdet_in_fec!F45)</f>
        <v>0.49764657168589405</v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0.53083996105287634</v>
      </c>
      <c r="L45" s="111">
        <f>IF(RES_hhdet_in_tes!L45=0,"",RES_hhdet_in_tes!L45/RES_hhdet_in_fec!L45)</f>
        <v>0.53881524060415054</v>
      </c>
      <c r="M45" s="111">
        <f>IF(RES_hhdet_in_tes!M45=0,"",RES_hhdet_in_tes!M45/RES_hhdet_in_fec!M45)</f>
        <v>0.55159969436319256</v>
      </c>
      <c r="N45" s="111">
        <f>IF(RES_hhdet_in_tes!N45=0,"",RES_hhdet_in_tes!N45/RES_hhdet_in_fec!N45)</f>
        <v>0.57042943564350301</v>
      </c>
      <c r="O45" s="111">
        <f>IF(RES_hhdet_in_tes!O45=0,"",RES_hhdet_in_tes!O45/RES_hhdet_in_fec!O45)</f>
        <v>0.5960040142268197</v>
      </c>
      <c r="P45" s="111">
        <f>IF(RES_hhdet_in_tes!P45=0,"",RES_hhdet_in_tes!P45/RES_hhdet_in_fec!P45)</f>
        <v>0.62532174995491296</v>
      </c>
      <c r="Q45" s="111">
        <f>IF(RES_hhdet_in_tes!Q45=0,"",RES_hhdet_in_tes!Q45/RES_hhdet_in_fec!Q45)</f>
        <v>0.64958521854956708</v>
      </c>
      <c r="R45" s="111">
        <f>IF(RES_hhdet_in_tes!R45=0,"",RES_hhdet_in_tes!R45/RES_hhdet_in_fec!R45)</f>
        <v>0.66145317674289683</v>
      </c>
      <c r="S45" s="111">
        <f>IF(RES_hhdet_in_tes!S45=0,"",RES_hhdet_in_tes!S45/RES_hhdet_in_fec!S45)</f>
        <v>0.66994455462374303</v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2.232837481420181</v>
      </c>
      <c r="D47" s="124">
        <f>IF(RES_hhdet_in_tes!D47=0,"",RES_hhdet_in_tes!D47/RES_hhdet_in_fec!D47)</f>
        <v>2.3051204441187219</v>
      </c>
      <c r="E47" s="124">
        <f>IF(RES_hhdet_in_tes!E47=0,"",RES_hhdet_in_tes!E47/RES_hhdet_in_fec!E47)</f>
        <v>2.378166615366335</v>
      </c>
      <c r="F47" s="124">
        <f>IF(RES_hhdet_in_tes!F47=0,"",RES_hhdet_in_tes!F47/RES_hhdet_in_fec!F47)</f>
        <v>2.4512912361037751</v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2.8297891668725392</v>
      </c>
      <c r="L47" s="124">
        <f>IF(RES_hhdet_in_tes!L47=0,"",RES_hhdet_in_tes!L47/RES_hhdet_in_fec!L47)</f>
        <v>2.9102810077510011</v>
      </c>
      <c r="M47" s="124">
        <f>IF(RES_hhdet_in_tes!M47=0,"",RES_hhdet_in_tes!M47/RES_hhdet_in_fec!M47)</f>
        <v>3.0064209270294779</v>
      </c>
      <c r="N47" s="124">
        <f>IF(RES_hhdet_in_tes!N47=0,"",RES_hhdet_in_tes!N47/RES_hhdet_in_fec!N47)</f>
        <v>3.1226682045761547</v>
      </c>
      <c r="O47" s="124">
        <f>IF(RES_hhdet_in_tes!O47=0,"",RES_hhdet_in_tes!O47/RES_hhdet_in_fec!O47)</f>
        <v>3.261488143505733</v>
      </c>
      <c r="P47" s="124">
        <f>IF(RES_hhdet_in_tes!P47=0,"",RES_hhdet_in_tes!P47/RES_hhdet_in_fec!P47)</f>
        <v>3.4120353780524271</v>
      </c>
      <c r="Q47" s="124">
        <f>IF(RES_hhdet_in_tes!Q47=0,"",RES_hhdet_in_tes!Q47/RES_hhdet_in_fec!Q47)</f>
        <v>3.5414132003641545</v>
      </c>
      <c r="R47" s="124">
        <f>IF(RES_hhdet_in_tes!R47=0,"",RES_hhdet_in_tes!R47/RES_hhdet_in_fec!R47)</f>
        <v>3.6225794402214104</v>
      </c>
      <c r="S47" s="124">
        <f>IF(RES_hhdet_in_tes!S47=0,"",RES_hhdet_in_tes!S47/RES_hhdet_in_fec!S47)</f>
        <v>3.6871837819338715</v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2.232837481420181</v>
      </c>
      <c r="D48" s="111">
        <f>IF(RES_hhdet_in_tes!D48=0,"",RES_hhdet_in_tes!D48/RES_hhdet_in_fec!D48)</f>
        <v>2.3051204441187219</v>
      </c>
      <c r="E48" s="111">
        <f>IF(RES_hhdet_in_tes!E48=0,"",RES_hhdet_in_tes!E48/RES_hhdet_in_fec!E48)</f>
        <v>2.378166615366335</v>
      </c>
      <c r="F48" s="111">
        <f>IF(RES_hhdet_in_tes!F48=0,"",RES_hhdet_in_tes!F48/RES_hhdet_in_fec!F48)</f>
        <v>2.4512912361037751</v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2.8297891668725392</v>
      </c>
      <c r="L48" s="111">
        <f>IF(RES_hhdet_in_tes!L48=0,"",RES_hhdet_in_tes!L48/RES_hhdet_in_fec!L48)</f>
        <v>2.9102810077510011</v>
      </c>
      <c r="M48" s="111">
        <f>IF(RES_hhdet_in_tes!M48=0,"",RES_hhdet_in_tes!M48/RES_hhdet_in_fec!M48)</f>
        <v>3.0064209270294779</v>
      </c>
      <c r="N48" s="111">
        <f>IF(RES_hhdet_in_tes!N48=0,"",RES_hhdet_in_tes!N48/RES_hhdet_in_fec!N48)</f>
        <v>3.1226682045761547</v>
      </c>
      <c r="O48" s="111">
        <f>IF(RES_hhdet_in_tes!O48=0,"",RES_hhdet_in_tes!O48/RES_hhdet_in_fec!O48)</f>
        <v>3.261488143505733</v>
      </c>
      <c r="P48" s="111">
        <f>IF(RES_hhdet_in_tes!P48=0,"",RES_hhdet_in_tes!P48/RES_hhdet_in_fec!P48)</f>
        <v>3.4120353780524271</v>
      </c>
      <c r="Q48" s="111">
        <f>IF(RES_hhdet_in_tes!Q48=0,"",RES_hhdet_in_tes!Q48/RES_hhdet_in_fec!Q48)</f>
        <v>3.5414132003641545</v>
      </c>
      <c r="R48" s="111">
        <f>IF(RES_hhdet_in_tes!R48=0,"",RES_hhdet_in_tes!R48/RES_hhdet_in_fec!R48)</f>
        <v>3.6225794402214104</v>
      </c>
      <c r="S48" s="111">
        <f>IF(RES_hhdet_in_tes!S48=0,"",RES_hhdet_in_tes!S48/RES_hhdet_in_fec!S48)</f>
        <v>3.6871837819338715</v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0.61659770429506511</v>
      </c>
      <c r="D49" s="124">
        <f>IF(RES_hhdet_in_tes!D49=0,"",RES_hhdet_in_tes!D49/RES_hhdet_in_fec!D49)</f>
        <v>0.61454894309505992</v>
      </c>
      <c r="E49" s="124">
        <f>IF(RES_hhdet_in_tes!E49=0,"",RES_hhdet_in_tes!E49/RES_hhdet_in_fec!E49)</f>
        <v>0.60966423633104294</v>
      </c>
      <c r="F49" s="124">
        <f>IF(RES_hhdet_in_tes!F49=0,"",RES_hhdet_in_tes!F49/RES_hhdet_in_fec!F49)</f>
        <v>0.62282632292313045</v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0.59642839124258162</v>
      </c>
      <c r="L49" s="124">
        <f>IF(RES_hhdet_in_tes!L49=0,"",RES_hhdet_in_tes!L49/RES_hhdet_in_fec!L49)</f>
        <v>0.60479414450399804</v>
      </c>
      <c r="M49" s="124">
        <f>IF(RES_hhdet_in_tes!M49=0,"",RES_hhdet_in_tes!M49/RES_hhdet_in_fec!M49)</f>
        <v>0.61216441366332142</v>
      </c>
      <c r="N49" s="124">
        <f>IF(RES_hhdet_in_tes!N49=0,"",RES_hhdet_in_tes!N49/RES_hhdet_in_fec!N49)</f>
        <v>0.60042653872311846</v>
      </c>
      <c r="O49" s="124">
        <f>IF(RES_hhdet_in_tes!O49=0,"",RES_hhdet_in_tes!O49/RES_hhdet_in_fec!O49)</f>
        <v>0.6173236349292599</v>
      </c>
      <c r="P49" s="124">
        <f>IF(RES_hhdet_in_tes!P49=0,"",RES_hhdet_in_tes!P49/RES_hhdet_in_fec!P49)</f>
        <v>0.66021585062735355</v>
      </c>
      <c r="Q49" s="124">
        <f>IF(RES_hhdet_in_tes!Q49=0,"",RES_hhdet_in_tes!Q49/RES_hhdet_in_fec!Q49)</f>
        <v>0.70967592337271257</v>
      </c>
      <c r="R49" s="124">
        <f>IF(RES_hhdet_in_tes!R49=0,"",RES_hhdet_in_tes!R49/RES_hhdet_in_fec!R49)</f>
        <v>0.71989435926808509</v>
      </c>
      <c r="S49" s="124">
        <f>IF(RES_hhdet_in_tes!S49=0,"",RES_hhdet_in_tes!S49/RES_hhdet_in_fec!S49)</f>
        <v>0.72947558861338901</v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0.49526877267999747</v>
      </c>
      <c r="D50" s="111">
        <f>IF(RES_hhdet_in_tes!D50=0,"",RES_hhdet_in_tes!D50/RES_hhdet_in_fec!D50)</f>
        <v>0.49735223943031953</v>
      </c>
      <c r="E50" s="111">
        <f>IF(RES_hhdet_in_tes!E50=0,"",RES_hhdet_in_tes!E50/RES_hhdet_in_fec!E50)</f>
        <v>0.4997806114539276</v>
      </c>
      <c r="F50" s="111">
        <f>IF(RES_hhdet_in_tes!F50=0,"",RES_hhdet_in_tes!F50/RES_hhdet_in_fec!F50)</f>
        <v>0.50225601601480185</v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>
        <f>IF(RES_hhdet_in_tes!K50=0,"",RES_hhdet_in_tes!K50/RES_hhdet_in_fec!K50)</f>
        <v>0.5205181858185961</v>
      </c>
      <c r="L50" s="111">
        <f>IF(RES_hhdet_in_tes!L50=0,"",RES_hhdet_in_tes!L50/RES_hhdet_in_fec!L50)</f>
        <v>0.52634662716717828</v>
      </c>
      <c r="M50" s="111">
        <f>IF(RES_hhdet_in_tes!M50=0,"",RES_hhdet_in_tes!M50/RES_hhdet_in_fec!M50)</f>
        <v>0.5386052049305361</v>
      </c>
      <c r="N50" s="111">
        <f>IF(RES_hhdet_in_tes!N50=0,"",RES_hhdet_in_tes!N50/RES_hhdet_in_fec!N50)</f>
        <v>0.5590432336608866</v>
      </c>
      <c r="O50" s="111">
        <f>IF(RES_hhdet_in_tes!O50=0,"",RES_hhdet_in_tes!O50/RES_hhdet_in_fec!O50)</f>
        <v>0.58912099452398758</v>
      </c>
      <c r="P50" s="111">
        <f>IF(RES_hhdet_in_tes!P50=0,"",RES_hhdet_in_tes!P50/RES_hhdet_in_fec!P50)</f>
        <v>0.62576938660043668</v>
      </c>
      <c r="Q50" s="111">
        <f>IF(RES_hhdet_in_tes!Q50=0,"",RES_hhdet_in_tes!Q50/RES_hhdet_in_fec!Q50)</f>
        <v>0.65904436596286775</v>
      </c>
      <c r="R50" s="111">
        <f>IF(RES_hhdet_in_tes!R50=0,"",RES_hhdet_in_tes!R50/RES_hhdet_in_fec!R50)</f>
        <v>0.68150090637443572</v>
      </c>
      <c r="S50" s="111">
        <f>IF(RES_hhdet_in_tes!S50=0,"",RES_hhdet_in_tes!S50/RES_hhdet_in_fec!S50)</f>
        <v>0.70314084531651677</v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0.81574030862959901</v>
      </c>
      <c r="O51" s="111">
        <f>IF(RES_hhdet_in_tes!O51=0,"",RES_hhdet_in_tes!O51/RES_hhdet_in_fec!O51)</f>
        <v>0.83876443986605032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0.89069235909662103</v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0.5590432336608866</v>
      </c>
      <c r="O52" s="112">
        <f>IF(RES_hhdet_in_tes!O52=0,"",RES_hhdet_in_tes!O52/RES_hhdet_in_fec!O52)</f>
        <v>0.58912099452398758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0.70314084531651677</v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0.61613331312192798</v>
      </c>
      <c r="D54" s="112">
        <f>IF(RES_hhdet_in_tes!D54=0,"",RES_hhdet_in_tes!D54/RES_hhdet_in_fec!D54)</f>
        <v>0.61759293826785389</v>
      </c>
      <c r="E54" s="112">
        <f>IF(RES_hhdet_in_tes!E54=0,"",RES_hhdet_in_tes!E54/RES_hhdet_in_fec!E54)</f>
        <v>0.61916482922986738</v>
      </c>
      <c r="F54" s="112">
        <f>IF(RES_hhdet_in_tes!F54=0,"",RES_hhdet_in_tes!F54/RES_hhdet_in_fec!F54)</f>
        <v>0.62075181964037263</v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0.63065187670958933</v>
      </c>
      <c r="L54" s="112">
        <f>IF(RES_hhdet_in_tes!L54=0,"",RES_hhdet_in_tes!L54/RES_hhdet_in_fec!L54)</f>
        <v>0.63338012887463169</v>
      </c>
      <c r="M54" s="112">
        <f>IF(RES_hhdet_in_tes!M54=0,"",RES_hhdet_in_tes!M54/RES_hhdet_in_fec!M54)</f>
        <v>0.63832056462837339</v>
      </c>
      <c r="N54" s="112">
        <f>IF(RES_hhdet_in_tes!N54=0,"",RES_hhdet_in_tes!N54/RES_hhdet_in_fec!N54)</f>
        <v>0.64630381407225423</v>
      </c>
      <c r="O54" s="112">
        <f>IF(RES_hhdet_in_tes!O54=0,"",RES_hhdet_in_tes!O54/RES_hhdet_in_fec!O54)</f>
        <v>0.65839506341082543</v>
      </c>
      <c r="P54" s="112">
        <f>IF(RES_hhdet_in_tes!P54=0,"",RES_hhdet_in_tes!P54/RES_hhdet_in_fec!P54)</f>
        <v>0.67412422664251204</v>
      </c>
      <c r="Q54" s="112">
        <f>IF(RES_hhdet_in_tes!Q54=0,"",RES_hhdet_in_tes!Q54/RES_hhdet_in_fec!Q54)</f>
        <v>0.68955831866350337</v>
      </c>
      <c r="R54" s="112">
        <f>IF(RES_hhdet_in_tes!R54=0,"",RES_hhdet_in_tes!R54/RES_hhdet_in_fec!R54)</f>
        <v>0.70062233513900041</v>
      </c>
      <c r="S54" s="112">
        <f>IF(RES_hhdet_in_tes!S54=0,"",RES_hhdet_in_tes!S54/RES_hhdet_in_fec!S54)</f>
        <v>0.71157727721419395</v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0.84861493124243548</v>
      </c>
      <c r="D55" s="113">
        <f>IF(RES_hhdet_in_tes!D55=0,"",RES_hhdet_in_tes!D55/RES_hhdet_in_fec!D55)</f>
        <v>0.84202534745595825</v>
      </c>
      <c r="E55" s="113">
        <f>IF(RES_hhdet_in_tes!E55=0,"",RES_hhdet_in_tes!E55/RES_hhdet_in_fec!E55)</f>
        <v>0.86298274902193051</v>
      </c>
      <c r="F55" s="113">
        <f>IF(RES_hhdet_in_tes!F55=0,"",RES_hhdet_in_tes!F55/RES_hhdet_in_fec!F55)</f>
        <v>0.84898735370396428</v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>
        <f>IF(RES_hhdet_in_tes!K55=0,"",RES_hhdet_in_tes!K55/RES_hhdet_in_fec!K55)</f>
        <v>0.86214151090137603</v>
      </c>
      <c r="L55" s="113">
        <f>IF(RES_hhdet_in_tes!L55=0,"",RES_hhdet_in_tes!L55/RES_hhdet_in_fec!L55)</f>
        <v>0.86247363297171464</v>
      </c>
      <c r="M55" s="113">
        <f>IF(RES_hhdet_in_tes!M55=0,"",RES_hhdet_in_tes!M55/RES_hhdet_in_fec!M55)</f>
        <v>0.85953303562538685</v>
      </c>
      <c r="N55" s="113">
        <f>IF(RES_hhdet_in_tes!N55=0,"",RES_hhdet_in_tes!N55/RES_hhdet_in_fec!N55)</f>
        <v>0.86450129592121694</v>
      </c>
      <c r="O55" s="113">
        <f>IF(RES_hhdet_in_tes!O55=0,"",RES_hhdet_in_tes!O55/RES_hhdet_in_fec!O55)</f>
        <v>0.87489452194243866</v>
      </c>
      <c r="P55" s="113">
        <f>IF(RES_hhdet_in_tes!P55=0,"",RES_hhdet_in_tes!P55/RES_hhdet_in_fec!P55)</f>
        <v>0.87822779891400415</v>
      </c>
      <c r="Q55" s="113">
        <f>IF(RES_hhdet_in_tes!Q55=0,"",RES_hhdet_in_tes!Q55/RES_hhdet_in_fec!Q55)</f>
        <v>0.87731574750527153</v>
      </c>
      <c r="R55" s="113">
        <f>IF(RES_hhdet_in_tes!R55=0,"",RES_hhdet_in_tes!R55/RES_hhdet_in_fec!R55)</f>
        <v>0.88657725905932228</v>
      </c>
      <c r="S55" s="113">
        <f>IF(RES_hhdet_in_tes!S55=0,"",RES_hhdet_in_tes!S55/RES_hhdet_in_fec!S55)</f>
        <v>0.8946891176878613</v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0.61613331312192798</v>
      </c>
      <c r="D56" s="111">
        <f>IF(RES_hhdet_in_tes!D56=0,"",RES_hhdet_in_tes!D56/RES_hhdet_in_fec!D56)</f>
        <v>0.61759293826785389</v>
      </c>
      <c r="E56" s="111">
        <f>IF(RES_hhdet_in_tes!E56=0,"",RES_hhdet_in_tes!E56/RES_hhdet_in_fec!E56)</f>
        <v>0.61916482922986738</v>
      </c>
      <c r="F56" s="111">
        <f>IF(RES_hhdet_in_tes!F56=0,"",RES_hhdet_in_tes!F56/RES_hhdet_in_fec!F56)</f>
        <v>0.62075181964037263</v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>
        <f>IF(RES_hhdet_in_tes!K56=0,"",RES_hhdet_in_tes!K56/RES_hhdet_in_fec!K56)</f>
        <v>0.63065187670958933</v>
      </c>
      <c r="L56" s="111">
        <f>IF(RES_hhdet_in_tes!L56=0,"",RES_hhdet_in_tes!L56/RES_hhdet_in_fec!L56)</f>
        <v>0.63338012887463169</v>
      </c>
      <c r="M56" s="111">
        <f>IF(RES_hhdet_in_tes!M56=0,"",RES_hhdet_in_tes!M56/RES_hhdet_in_fec!M56)</f>
        <v>0.63832056462837339</v>
      </c>
      <c r="N56" s="111">
        <f>IF(RES_hhdet_in_tes!N56=0,"",RES_hhdet_in_tes!N56/RES_hhdet_in_fec!N56)</f>
        <v>0.64630381407225423</v>
      </c>
      <c r="O56" s="111">
        <f>IF(RES_hhdet_in_tes!O56=0,"",RES_hhdet_in_tes!O56/RES_hhdet_in_fec!O56)</f>
        <v>0.65839506341082543</v>
      </c>
      <c r="P56" s="111">
        <f>IF(RES_hhdet_in_tes!P56=0,"",RES_hhdet_in_tes!P56/RES_hhdet_in_fec!P56)</f>
        <v>0.67412422664251204</v>
      </c>
      <c r="Q56" s="111">
        <f>IF(RES_hhdet_in_tes!Q56=0,"",RES_hhdet_in_tes!Q56/RES_hhdet_in_fec!Q56)</f>
        <v>0.68955831866350337</v>
      </c>
      <c r="R56" s="111">
        <f>IF(RES_hhdet_in_tes!R56=0,"",RES_hhdet_in_tes!R56/RES_hhdet_in_fec!R56)</f>
        <v>0.70062233513900041</v>
      </c>
      <c r="S56" s="111">
        <f>IF(RES_hhdet_in_tes!S56=0,"",RES_hhdet_in_tes!S56/RES_hhdet_in_fec!S56)</f>
        <v>0.71157727721419395</v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0.65750339774287692</v>
      </c>
      <c r="D58" s="124">
        <f>IF(RES_hhdet_in_tes!D58=0,"",RES_hhdet_in_tes!D58/RES_hhdet_in_fec!D58)</f>
        <v>0.6801141585284548</v>
      </c>
      <c r="E58" s="124">
        <f>IF(RES_hhdet_in_tes!E58=0,"",RES_hhdet_in_tes!E58/RES_hhdet_in_fec!E58)</f>
        <v>0.65851442797803006</v>
      </c>
      <c r="F58" s="124">
        <f>IF(RES_hhdet_in_tes!F58=0,"",RES_hhdet_in_tes!F58/RES_hhdet_in_fec!F58)</f>
        <v>0.68523437581366475</v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0.65655428246355041</v>
      </c>
      <c r="L58" s="124">
        <f>IF(RES_hhdet_in_tes!L58=0,"",RES_hhdet_in_tes!L58/RES_hhdet_in_fec!L58)</f>
        <v>0.6698727021327936</v>
      </c>
      <c r="M58" s="124">
        <f>IF(RES_hhdet_in_tes!M58=0,"",RES_hhdet_in_tes!M58/RES_hhdet_in_fec!M58)</f>
        <v>0.68817858378638475</v>
      </c>
      <c r="N58" s="124">
        <f>IF(RES_hhdet_in_tes!N58=0,"",RES_hhdet_in_tes!N58/RES_hhdet_in_fec!N58)</f>
        <v>0.7155631121930508</v>
      </c>
      <c r="O58" s="124">
        <f>IF(RES_hhdet_in_tes!O58=0,"",RES_hhdet_in_tes!O58/RES_hhdet_in_fec!O58)</f>
        <v>0.70575710070758235</v>
      </c>
      <c r="P58" s="124">
        <f>IF(RES_hhdet_in_tes!P58=0,"",RES_hhdet_in_tes!P58/RES_hhdet_in_fec!P58)</f>
        <v>0.70871475910687665</v>
      </c>
      <c r="Q58" s="124">
        <f>IF(RES_hhdet_in_tes!Q58=0,"",RES_hhdet_in_tes!Q58/RES_hhdet_in_fec!Q58)</f>
        <v>0.69572489174070051</v>
      </c>
      <c r="R58" s="124">
        <f>IF(RES_hhdet_in_tes!R58=0,"",RES_hhdet_in_tes!R58/RES_hhdet_in_fec!R58)</f>
        <v>0.69145681463077735</v>
      </c>
      <c r="S58" s="124">
        <f>IF(RES_hhdet_in_tes!S58=0,"",RES_hhdet_in_tes!S58/RES_hhdet_in_fec!S58)</f>
        <v>0.71951263687066724</v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0.58872405446195075</v>
      </c>
      <c r="D59" s="111">
        <f>IF(RES_hhdet_in_tes!D59=0,"",RES_hhdet_in_tes!D59/RES_hhdet_in_fec!D59)</f>
        <v>0.58931407141929337</v>
      </c>
      <c r="E59" s="111">
        <f>IF(RES_hhdet_in_tes!E59=0,"",RES_hhdet_in_tes!E59/RES_hhdet_in_fec!E59)</f>
        <v>0.58989576733943272</v>
      </c>
      <c r="F59" s="111">
        <f>IF(RES_hhdet_in_tes!F59=0,"",RES_hhdet_in_tes!F59/RES_hhdet_in_fec!F59)</f>
        <v>0.59047632857268073</v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0.59323715219785667</v>
      </c>
      <c r="L59" s="111">
        <f>IF(RES_hhdet_in_tes!L59=0,"",RES_hhdet_in_tes!L59/RES_hhdet_in_fec!L59)</f>
        <v>0.59373681949872736</v>
      </c>
      <c r="M59" s="111">
        <f>IF(RES_hhdet_in_tes!M59=0,"",RES_hhdet_in_tes!M59/RES_hhdet_in_fec!M59)</f>
        <v>0.59400570666122032</v>
      </c>
      <c r="N59" s="111">
        <f>IF(RES_hhdet_in_tes!N59=0,"",RES_hhdet_in_tes!N59/RES_hhdet_in_fec!N59)</f>
        <v>0.59400570666122032</v>
      </c>
      <c r="O59" s="111">
        <f>IF(RES_hhdet_in_tes!O59=0,"",RES_hhdet_in_tes!O59/RES_hhdet_in_fec!O59)</f>
        <v>0.59400570666122032</v>
      </c>
      <c r="P59" s="111">
        <f>IF(RES_hhdet_in_tes!P59=0,"",RES_hhdet_in_tes!P59/RES_hhdet_in_fec!P59)</f>
        <v>0.59400570666122032</v>
      </c>
      <c r="Q59" s="111">
        <f>IF(RES_hhdet_in_tes!Q59=0,"",RES_hhdet_in_tes!Q59/RES_hhdet_in_fec!Q59)</f>
        <v>0.59400570666122032</v>
      </c>
      <c r="R59" s="111">
        <f>IF(RES_hhdet_in_tes!R59=0,"",RES_hhdet_in_tes!R59/RES_hhdet_in_fec!R59)</f>
        <v>0.59570445467844457</v>
      </c>
      <c r="S59" s="111">
        <f>IF(RES_hhdet_in_tes!S59=0,"",RES_hhdet_in_tes!S59/RES_hhdet_in_fec!S59)</f>
        <v>0.59848229257922447</v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0.75077060377572946</v>
      </c>
      <c r="D60" s="45">
        <f>IF(RES_hhdet_in_tes!D60=0,"",RES_hhdet_in_tes!D60/RES_hhdet_in_fec!D60)</f>
        <v>0.75219176354950246</v>
      </c>
      <c r="E60" s="45">
        <f>IF(RES_hhdet_in_tes!E60=0,"",RES_hhdet_in_tes!E60/RES_hhdet_in_fec!E60)</f>
        <v>0.75366547436707843</v>
      </c>
      <c r="F60" s="45">
        <f>IF(RES_hhdet_in_tes!F60=0,"",RES_hhdet_in_tes!F60/RES_hhdet_in_fec!F60)</f>
        <v>0.7551463512360822</v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0.76344741835665997</v>
      </c>
      <c r="L60" s="45">
        <f>IF(RES_hhdet_in_tes!L60=0,"",RES_hhdet_in_tes!L60/RES_hhdet_in_fec!L60)</f>
        <v>0.76543917631897296</v>
      </c>
      <c r="M60" s="45">
        <f>IF(RES_hhdet_in_tes!M60=0,"",RES_hhdet_in_tes!M60/RES_hhdet_in_fec!M60)</f>
        <v>0.7681490273007322</v>
      </c>
      <c r="N60" s="45">
        <f>IF(RES_hhdet_in_tes!N60=0,"",RES_hhdet_in_tes!N60/RES_hhdet_in_fec!N60)</f>
        <v>0.77174089679243973</v>
      </c>
      <c r="O60" s="45">
        <f>IF(RES_hhdet_in_tes!O60=0,"",RES_hhdet_in_tes!O60/RES_hhdet_in_fec!O60)</f>
        <v>0.77661336621034294</v>
      </c>
      <c r="P60" s="45">
        <f>IF(RES_hhdet_in_tes!P60=0,"",RES_hhdet_in_tes!P60/RES_hhdet_in_fec!P60)</f>
        <v>0.7829757741116754</v>
      </c>
      <c r="Q60" s="45">
        <f>IF(RES_hhdet_in_tes!Q60=0,"",RES_hhdet_in_tes!Q60/RES_hhdet_in_fec!Q60)</f>
        <v>0.79117607021436198</v>
      </c>
      <c r="R60" s="45">
        <f>IF(RES_hhdet_in_tes!R60=0,"",RES_hhdet_in_tes!R60/RES_hhdet_in_fec!R60)</f>
        <v>0.80233130861898083</v>
      </c>
      <c r="S60" s="45">
        <f>IF(RES_hhdet_in_tes!S60=0,"",RES_hhdet_in_tes!S60/RES_hhdet_in_fec!S60)</f>
        <v>0.81625408951610179</v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0.59063642550133266</v>
      </c>
      <c r="D62" s="119">
        <f>IF(RES_hhdet_in_tes!D62=0,"",RES_hhdet_in_tes!D62/RES_hhdet_in_fec!D62)</f>
        <v>0.60089984403596741</v>
      </c>
      <c r="E62" s="119">
        <f>IF(RES_hhdet_in_tes!E62=0,"",RES_hhdet_in_tes!E62/RES_hhdet_in_fec!E62)</f>
        <v>0.64546684817676914</v>
      </c>
      <c r="F62" s="119">
        <f>IF(RES_hhdet_in_tes!F62=0,"",RES_hhdet_in_tes!F62/RES_hhdet_in_fec!F62)</f>
        <v>0.62993837801203323</v>
      </c>
      <c r="G62" s="119">
        <f>IF(RES_hhdet_in_tes!G62=0,"",RES_hhdet_in_tes!G62/RES_hhdet_in_fec!G62)</f>
        <v>0.62639770848759324</v>
      </c>
      <c r="H62" s="119">
        <f>IF(RES_hhdet_in_tes!H62=0,"",RES_hhdet_in_tes!H62/RES_hhdet_in_fec!H62)</f>
        <v>0.67289408344229096</v>
      </c>
      <c r="I62" s="119">
        <f>IF(RES_hhdet_in_tes!I62=0,"",RES_hhdet_in_tes!I62/RES_hhdet_in_fec!I62)</f>
        <v>0.7203954072429416</v>
      </c>
      <c r="J62" s="119">
        <f>IF(RES_hhdet_in_tes!J62=0,"",RES_hhdet_in_tes!J62/RES_hhdet_in_fec!J62)</f>
        <v>0.67636761153253622</v>
      </c>
      <c r="K62" s="119">
        <f>IF(RES_hhdet_in_tes!K62=0,"",RES_hhdet_in_tes!K62/RES_hhdet_in_fec!K62)</f>
        <v>0.68616724136167118</v>
      </c>
      <c r="L62" s="119">
        <f>IF(RES_hhdet_in_tes!L62=0,"",RES_hhdet_in_tes!L62/RES_hhdet_in_fec!L62)</f>
        <v>0.6712635945584865</v>
      </c>
      <c r="M62" s="119">
        <f>IF(RES_hhdet_in_tes!M62=0,"",RES_hhdet_in_tes!M62/RES_hhdet_in_fec!M62)</f>
        <v>0.69959512152330594</v>
      </c>
      <c r="N62" s="119">
        <f>IF(RES_hhdet_in_tes!N62=0,"",RES_hhdet_in_tes!N62/RES_hhdet_in_fec!N62)</f>
        <v>0.72105373490353442</v>
      </c>
      <c r="O62" s="119">
        <f>IF(RES_hhdet_in_tes!O62=0,"",RES_hhdet_in_tes!O62/RES_hhdet_in_fec!O62)</f>
        <v>0.71347455818022565</v>
      </c>
      <c r="P62" s="119">
        <f>IF(RES_hhdet_in_tes!P62=0,"",RES_hhdet_in_tes!P62/RES_hhdet_in_fec!P62)</f>
        <v>0.72113977564808018</v>
      </c>
      <c r="Q62" s="119">
        <f>IF(RES_hhdet_in_tes!Q62=0,"",RES_hhdet_in_tes!Q62/RES_hhdet_in_fec!Q62)</f>
        <v>0.73352345507762007</v>
      </c>
      <c r="R62" s="119">
        <f>IF(RES_hhdet_in_tes!R62=0,"",RES_hhdet_in_tes!R62/RES_hhdet_in_fec!R62)</f>
        <v>0.75321706669106869</v>
      </c>
      <c r="S62" s="119">
        <f>IF(RES_hhdet_in_tes!S62=0,"",RES_hhdet_in_tes!S62/RES_hhdet_in_fec!S62)</f>
        <v>0.74517456668049309</v>
      </c>
      <c r="T62" s="119">
        <f>IF(RES_hhdet_in_tes!T62=0,"",RES_hhdet_in_tes!T62/RES_hhdet_in_fec!T62)</f>
        <v>0.78328630046141479</v>
      </c>
      <c r="U62" s="119">
        <f>IF(RES_hhdet_in_tes!U62=0,"",RES_hhdet_in_tes!U62/RES_hhdet_in_fec!U62)</f>
        <v>0.7559669071622267</v>
      </c>
      <c r="V62" s="119">
        <f>IF(RES_hhdet_in_tes!V62=0,"",RES_hhdet_in_tes!V62/RES_hhdet_in_fec!V62)</f>
        <v>0.82334195966027879</v>
      </c>
      <c r="W62" s="119">
        <f>IF(RES_hhdet_in_tes!W62=0,"",RES_hhdet_in_tes!W62/RES_hhdet_in_fec!W62)</f>
        <v>0.9055460899485871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0.56639565888954302</v>
      </c>
      <c r="D63" s="124">
        <f>IF(RES_hhdet_in_tes!D63=0,"",RES_hhdet_in_tes!D63/RES_hhdet_in_fec!D63)</f>
        <v>0.5748975262027497</v>
      </c>
      <c r="E63" s="124">
        <f>IF(RES_hhdet_in_tes!E63=0,"",RES_hhdet_in_tes!E63/RES_hhdet_in_fec!E63)</f>
        <v>0.58305699402470024</v>
      </c>
      <c r="F63" s="124">
        <f>IF(RES_hhdet_in_tes!F63=0,"",RES_hhdet_in_tes!F63/RES_hhdet_in_fec!F63)</f>
        <v>0.59167936722028291</v>
      </c>
      <c r="G63" s="124">
        <f>IF(RES_hhdet_in_tes!G63=0,"",RES_hhdet_in_tes!G63/RES_hhdet_in_fec!G63)</f>
        <v>0.59993605498781588</v>
      </c>
      <c r="H63" s="124">
        <f>IF(RES_hhdet_in_tes!H63=0,"",RES_hhdet_in_tes!H63/RES_hhdet_in_fec!H63)</f>
        <v>0.60809384125953425</v>
      </c>
      <c r="I63" s="124">
        <f>IF(RES_hhdet_in_tes!I63=0,"",RES_hhdet_in_tes!I63/RES_hhdet_in_fec!I63)</f>
        <v>0.61628083804272582</v>
      </c>
      <c r="J63" s="124">
        <f>IF(RES_hhdet_in_tes!J63=0,"",RES_hhdet_in_tes!J63/RES_hhdet_in_fec!J63)</f>
        <v>0.62470199578566021</v>
      </c>
      <c r="K63" s="124">
        <f>IF(RES_hhdet_in_tes!K63=0,"",RES_hhdet_in_tes!K63/RES_hhdet_in_fec!K63)</f>
        <v>0.63332968730536976</v>
      </c>
      <c r="L63" s="124">
        <f>IF(RES_hhdet_in_tes!L63=0,"",RES_hhdet_in_tes!L63/RES_hhdet_in_fec!L63)</f>
        <v>0.64205389381605349</v>
      </c>
      <c r="M63" s="124">
        <f>IF(RES_hhdet_in_tes!M63=0,"",RES_hhdet_in_tes!M63/RES_hhdet_in_fec!M63)</f>
        <v>0.65339346623488592</v>
      </c>
      <c r="N63" s="124">
        <f>IF(RES_hhdet_in_tes!N63=0,"",RES_hhdet_in_tes!N63/RES_hhdet_in_fec!N63)</f>
        <v>0.66795390223316842</v>
      </c>
      <c r="O63" s="124">
        <f>IF(RES_hhdet_in_tes!O63=0,"",RES_hhdet_in_tes!O63/RES_hhdet_in_fec!O63)</f>
        <v>0.68618903894216543</v>
      </c>
      <c r="P63" s="124">
        <f>IF(RES_hhdet_in_tes!P63=0,"",RES_hhdet_in_tes!P63/RES_hhdet_in_fec!P63)</f>
        <v>0.70648032332431487</v>
      </c>
      <c r="Q63" s="124">
        <f>IF(RES_hhdet_in_tes!Q63=0,"",RES_hhdet_in_tes!Q63/RES_hhdet_in_fec!Q63)</f>
        <v>0.72371855091346027</v>
      </c>
      <c r="R63" s="124">
        <f>IF(RES_hhdet_in_tes!R63=0,"",RES_hhdet_in_tes!R63/RES_hhdet_in_fec!R63)</f>
        <v>0.7335967369616051</v>
      </c>
      <c r="S63" s="124">
        <f>IF(RES_hhdet_in_tes!S63=0,"",RES_hhdet_in_tes!S63/RES_hhdet_in_fec!S63)</f>
        <v>0.7411994353995055</v>
      </c>
      <c r="T63" s="124">
        <f>IF(RES_hhdet_in_tes!T63=0,"",RES_hhdet_in_tes!T63/RES_hhdet_in_fec!T63)</f>
        <v>0.74733941900342016</v>
      </c>
      <c r="U63" s="124">
        <f>IF(RES_hhdet_in_tes!U63=0,"",RES_hhdet_in_tes!U63/RES_hhdet_in_fec!U63)</f>
        <v>0.75253289363276687</v>
      </c>
      <c r="V63" s="124">
        <f>IF(RES_hhdet_in_tes!V63=0,"",RES_hhdet_in_tes!V63/RES_hhdet_in_fec!V63)</f>
        <v>0.75707712105842562</v>
      </c>
      <c r="W63" s="124">
        <f>IF(RES_hhdet_in_tes!W63=0,"",RES_hhdet_in_tes!W63/RES_hhdet_in_fec!W63)</f>
        <v>0.76031457820220616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0.56053496609354592</v>
      </c>
      <c r="D64" s="111">
        <f>IF(RES_hhdet_in_tes!D64=0,"",RES_hhdet_in_tes!D64/RES_hhdet_in_fec!D64)</f>
        <v>0.5690576314505611</v>
      </c>
      <c r="E64" s="111">
        <f>IF(RES_hhdet_in_tes!E64=0,"",RES_hhdet_in_tes!E64/RES_hhdet_in_fec!E64)</f>
        <v>0.57758405548663383</v>
      </c>
      <c r="F64" s="111">
        <f>IF(RES_hhdet_in_tes!F64=0,"",RES_hhdet_in_tes!F64/RES_hhdet_in_fec!F64)</f>
        <v>0.58600545804742965</v>
      </c>
      <c r="G64" s="111">
        <f>IF(RES_hhdet_in_tes!G64=0,"",RES_hhdet_in_tes!G64/RES_hhdet_in_fec!G64)</f>
        <v>0.59442216766825184</v>
      </c>
      <c r="H64" s="111">
        <f>IF(RES_hhdet_in_tes!H64=0,"",RES_hhdet_in_tes!H64/RES_hhdet_in_fec!H64)</f>
        <v>0.60282294621212063</v>
      </c>
      <c r="I64" s="111">
        <f>IF(RES_hhdet_in_tes!I64=0,"",RES_hhdet_in_tes!I64/RES_hhdet_in_fec!I64)</f>
        <v>0.61123356827531872</v>
      </c>
      <c r="J64" s="111">
        <f>IF(RES_hhdet_in_tes!J64=0,"",RES_hhdet_in_tes!J64/RES_hhdet_in_fec!J64)</f>
        <v>0.61975721370784276</v>
      </c>
      <c r="K64" s="111">
        <f>IF(RES_hhdet_in_tes!K64=0,"",RES_hhdet_in_tes!K64/RES_hhdet_in_fec!K64)</f>
        <v>0.62848292948192686</v>
      </c>
      <c r="L64" s="111">
        <f>IF(RES_hhdet_in_tes!L64=0,"",RES_hhdet_in_tes!L64/RES_hhdet_in_fec!L64)</f>
        <v>0.63743684840422565</v>
      </c>
      <c r="M64" s="111">
        <f>IF(RES_hhdet_in_tes!M64=0,"",RES_hhdet_in_tes!M64/RES_hhdet_in_fec!M64)</f>
        <v>0.64889511495635277</v>
      </c>
      <c r="N64" s="111">
        <f>IF(RES_hhdet_in_tes!N64=0,"",RES_hhdet_in_tes!N64/RES_hhdet_in_fec!N64)</f>
        <v>0.66361132705517845</v>
      </c>
      <c r="O64" s="111">
        <f>IF(RES_hhdet_in_tes!O64=0,"",RES_hhdet_in_tes!O64/RES_hhdet_in_fec!O64)</f>
        <v>0.68202488247331572</v>
      </c>
      <c r="P64" s="111">
        <f>IF(RES_hhdet_in_tes!P64=0,"",RES_hhdet_in_tes!P64/RES_hhdet_in_fec!P64)</f>
        <v>0.70249222631912045</v>
      </c>
      <c r="Q64" s="111">
        <f>IF(RES_hhdet_in_tes!Q64=0,"",RES_hhdet_in_tes!Q64/RES_hhdet_in_fec!Q64)</f>
        <v>0.7198781583007261</v>
      </c>
      <c r="R64" s="111">
        <f>IF(RES_hhdet_in_tes!R64=0,"",RES_hhdet_in_tes!R64/RES_hhdet_in_fec!R64)</f>
        <v>0.72981501759285494</v>
      </c>
      <c r="S64" s="111">
        <f>IF(RES_hhdet_in_tes!S64=0,"",RES_hhdet_in_tes!S64/RES_hhdet_in_fec!S64)</f>
        <v>0.7375359149646592</v>
      </c>
      <c r="T64" s="111">
        <f>IF(RES_hhdet_in_tes!T64=0,"",RES_hhdet_in_tes!T64/RES_hhdet_in_fec!T64)</f>
        <v>0.74374432374309474</v>
      </c>
      <c r="U64" s="111">
        <f>IF(RES_hhdet_in_tes!U64=0,"",RES_hhdet_in_tes!U64/RES_hhdet_in_fec!U64)</f>
        <v>0.74897046521239963</v>
      </c>
      <c r="V64" s="111">
        <f>IF(RES_hhdet_in_tes!V64=0,"",RES_hhdet_in_tes!V64/RES_hhdet_in_fec!V64)</f>
        <v>0.75356049391602675</v>
      </c>
      <c r="W64" s="111">
        <f>IF(RES_hhdet_in_tes!W64=0,"",RES_hhdet_in_tes!W64/RES_hhdet_in_fec!W64)</f>
        <v>0.75683685739192763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2.232837481420181</v>
      </c>
      <c r="D66" s="124">
        <f>IF(RES_hhdet_in_tes!D66=0,"",RES_hhdet_in_tes!D66/RES_hhdet_in_fec!D66)</f>
        <v>2.3051204441187219</v>
      </c>
      <c r="E66" s="124">
        <f>IF(RES_hhdet_in_tes!E66=0,"",RES_hhdet_in_tes!E66/RES_hhdet_in_fec!E66)</f>
        <v>2.378166615366335</v>
      </c>
      <c r="F66" s="124">
        <f>IF(RES_hhdet_in_tes!F66=0,"",RES_hhdet_in_tes!F66/RES_hhdet_in_fec!F66)</f>
        <v>2.4512912361037751</v>
      </c>
      <c r="G66" s="124">
        <f>IF(RES_hhdet_in_tes!G66=0,"",RES_hhdet_in_tes!G66/RES_hhdet_in_fec!G66)</f>
        <v>2.5251107217001314</v>
      </c>
      <c r="H66" s="124">
        <f>IF(RES_hhdet_in_tes!H66=0,"",RES_hhdet_in_tes!H66/RES_hhdet_in_fec!H66)</f>
        <v>2.5995456248225017</v>
      </c>
      <c r="I66" s="124">
        <f>IF(RES_hhdet_in_tes!I66=0,"",RES_hhdet_in_tes!I66/RES_hhdet_in_fec!I66)</f>
        <v>2.6747436664294972</v>
      </c>
      <c r="J66" s="124">
        <f>IF(RES_hhdet_in_tes!J66=0,"",RES_hhdet_in_tes!J66/RES_hhdet_in_fec!J66)</f>
        <v>2.7513192988886979</v>
      </c>
      <c r="K66" s="124">
        <f>IF(RES_hhdet_in_tes!K66=0,"",RES_hhdet_in_tes!K66/RES_hhdet_in_fec!K66)</f>
        <v>2.8297891668725388</v>
      </c>
      <c r="L66" s="124">
        <f>IF(RES_hhdet_in_tes!L66=0,"",RES_hhdet_in_tes!L66/RES_hhdet_in_fec!L66)</f>
        <v>2.9102810077510011</v>
      </c>
      <c r="M66" s="124">
        <f>IF(RES_hhdet_in_tes!M66=0,"",RES_hhdet_in_tes!M66/RES_hhdet_in_fec!M66)</f>
        <v>3.0064209270294779</v>
      </c>
      <c r="N66" s="124">
        <f>IF(RES_hhdet_in_tes!N66=0,"",RES_hhdet_in_tes!N66/RES_hhdet_in_fec!N66)</f>
        <v>3.1226682045761547</v>
      </c>
      <c r="O66" s="124">
        <f>IF(RES_hhdet_in_tes!O66=0,"",RES_hhdet_in_tes!O66/RES_hhdet_in_fec!O66)</f>
        <v>3.2614881435057335</v>
      </c>
      <c r="P66" s="124">
        <f>IF(RES_hhdet_in_tes!P66=0,"",RES_hhdet_in_tes!P66/RES_hhdet_in_fec!P66)</f>
        <v>3.4120353780524271</v>
      </c>
      <c r="Q66" s="124">
        <f>IF(RES_hhdet_in_tes!Q66=0,"",RES_hhdet_in_tes!Q66/RES_hhdet_in_fec!Q66)</f>
        <v>3.541413200364155</v>
      </c>
      <c r="R66" s="124">
        <f>IF(RES_hhdet_in_tes!R66=0,"",RES_hhdet_in_tes!R66/RES_hhdet_in_fec!R66)</f>
        <v>3.6225794402214104</v>
      </c>
      <c r="S66" s="124">
        <f>IF(RES_hhdet_in_tes!S66=0,"",RES_hhdet_in_tes!S66/RES_hhdet_in_fec!S66)</f>
        <v>3.6871837819338715</v>
      </c>
      <c r="T66" s="124">
        <f>IF(RES_hhdet_in_tes!T66=0,"",RES_hhdet_in_tes!T66/RES_hhdet_in_fec!T66)</f>
        <v>3.7411631687377458</v>
      </c>
      <c r="U66" s="124">
        <f>IF(RES_hhdet_in_tes!U66=0,"",RES_hhdet_in_tes!U66/RES_hhdet_in_fec!U66)</f>
        <v>3.7903044753363924</v>
      </c>
      <c r="V66" s="124">
        <f>IF(RES_hhdet_in_tes!V66=0,"",RES_hhdet_in_tes!V66/RES_hhdet_in_fec!V66)</f>
        <v>3.8404094131070519</v>
      </c>
      <c r="W66" s="124">
        <f>IF(RES_hhdet_in_tes!W66=0,"",RES_hhdet_in_tes!W66/RES_hhdet_in_fec!W66)</f>
        <v>3.8894628470785486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2.232837481420181</v>
      </c>
      <c r="D67" s="111">
        <f>IF(RES_hhdet_in_tes!D67=0,"",RES_hhdet_in_tes!D67/RES_hhdet_in_fec!D67)</f>
        <v>2.3051204441187219</v>
      </c>
      <c r="E67" s="111">
        <f>IF(RES_hhdet_in_tes!E67=0,"",RES_hhdet_in_tes!E67/RES_hhdet_in_fec!E67)</f>
        <v>2.378166615366335</v>
      </c>
      <c r="F67" s="111">
        <f>IF(RES_hhdet_in_tes!F67=0,"",RES_hhdet_in_tes!F67/RES_hhdet_in_fec!F67)</f>
        <v>2.4512912361037751</v>
      </c>
      <c r="G67" s="111">
        <f>IF(RES_hhdet_in_tes!G67=0,"",RES_hhdet_in_tes!G67/RES_hhdet_in_fec!G67)</f>
        <v>2.5251107217001314</v>
      </c>
      <c r="H67" s="111">
        <f>IF(RES_hhdet_in_tes!H67=0,"",RES_hhdet_in_tes!H67/RES_hhdet_in_fec!H67)</f>
        <v>2.5995456248225017</v>
      </c>
      <c r="I67" s="111">
        <f>IF(RES_hhdet_in_tes!I67=0,"",RES_hhdet_in_tes!I67/RES_hhdet_in_fec!I67)</f>
        <v>2.6747436664294972</v>
      </c>
      <c r="J67" s="111">
        <f>IF(RES_hhdet_in_tes!J67=0,"",RES_hhdet_in_tes!J67/RES_hhdet_in_fec!J67)</f>
        <v>2.7513192988886979</v>
      </c>
      <c r="K67" s="111">
        <f>IF(RES_hhdet_in_tes!K67=0,"",RES_hhdet_in_tes!K67/RES_hhdet_in_fec!K67)</f>
        <v>2.8297891668725388</v>
      </c>
      <c r="L67" s="111">
        <f>IF(RES_hhdet_in_tes!L67=0,"",RES_hhdet_in_tes!L67/RES_hhdet_in_fec!L67)</f>
        <v>2.9102810077510011</v>
      </c>
      <c r="M67" s="111">
        <f>IF(RES_hhdet_in_tes!M67=0,"",RES_hhdet_in_tes!M67/RES_hhdet_in_fec!M67)</f>
        <v>3.0064209270294779</v>
      </c>
      <c r="N67" s="111">
        <f>IF(RES_hhdet_in_tes!N67=0,"",RES_hhdet_in_tes!N67/RES_hhdet_in_fec!N67)</f>
        <v>3.1226682045761547</v>
      </c>
      <c r="O67" s="111">
        <f>IF(RES_hhdet_in_tes!O67=0,"",RES_hhdet_in_tes!O67/RES_hhdet_in_fec!O67)</f>
        <v>3.2614881435057335</v>
      </c>
      <c r="P67" s="111">
        <f>IF(RES_hhdet_in_tes!P67=0,"",RES_hhdet_in_tes!P67/RES_hhdet_in_fec!P67)</f>
        <v>3.4120353780524271</v>
      </c>
      <c r="Q67" s="111">
        <f>IF(RES_hhdet_in_tes!Q67=0,"",RES_hhdet_in_tes!Q67/RES_hhdet_in_fec!Q67)</f>
        <v>3.541413200364155</v>
      </c>
      <c r="R67" s="111">
        <f>IF(RES_hhdet_in_tes!R67=0,"",RES_hhdet_in_tes!R67/RES_hhdet_in_fec!R67)</f>
        <v>3.6225794402214104</v>
      </c>
      <c r="S67" s="111">
        <f>IF(RES_hhdet_in_tes!S67=0,"",RES_hhdet_in_tes!S67/RES_hhdet_in_fec!S67)</f>
        <v>3.6871837819338715</v>
      </c>
      <c r="T67" s="111">
        <f>IF(RES_hhdet_in_tes!T67=0,"",RES_hhdet_in_tes!T67/RES_hhdet_in_fec!T67)</f>
        <v>3.7411631687377458</v>
      </c>
      <c r="U67" s="111">
        <f>IF(RES_hhdet_in_tes!U67=0,"",RES_hhdet_in_tes!U67/RES_hhdet_in_fec!U67)</f>
        <v>3.7903044753363924</v>
      </c>
      <c r="V67" s="111">
        <f>IF(RES_hhdet_in_tes!V67=0,"",RES_hhdet_in_tes!V67/RES_hhdet_in_fec!V67)</f>
        <v>3.8404094131070519</v>
      </c>
      <c r="W67" s="111">
        <f>IF(RES_hhdet_in_tes!W67=0,"",RES_hhdet_in_tes!W67/RES_hhdet_in_fec!W67)</f>
        <v>3.8894628470785486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0.54750050823014706</v>
      </c>
      <c r="D68" s="124">
        <f>IF(RES_hhdet_in_tes!D68=0,"",RES_hhdet_in_tes!D68/RES_hhdet_in_fec!D68)</f>
        <v>0.55907839032850959</v>
      </c>
      <c r="E68" s="124">
        <f>IF(RES_hhdet_in_tes!E68=0,"",RES_hhdet_in_tes!E68/RES_hhdet_in_fec!E68)</f>
        <v>0.56210733736746554</v>
      </c>
      <c r="F68" s="124">
        <f>IF(RES_hhdet_in_tes!F68=0,"",RES_hhdet_in_tes!F68/RES_hhdet_in_fec!F68)</f>
        <v>0.57537327109680703</v>
      </c>
      <c r="G68" s="124">
        <f>IF(RES_hhdet_in_tes!G68=0,"",RES_hhdet_in_tes!G68/RES_hhdet_in_fec!G68)</f>
        <v>0.5749323812975603</v>
      </c>
      <c r="H68" s="124">
        <f>IF(RES_hhdet_in_tes!H68=0,"",RES_hhdet_in_tes!H68/RES_hhdet_in_fec!H68)</f>
        <v>0.5813733321540705</v>
      </c>
      <c r="I68" s="124">
        <f>IF(RES_hhdet_in_tes!I68=0,"",RES_hhdet_in_tes!I68/RES_hhdet_in_fec!I68)</f>
        <v>0.58516953516443071</v>
      </c>
      <c r="J68" s="124">
        <f>IF(RES_hhdet_in_tes!J68=0,"",RES_hhdet_in_tes!J68/RES_hhdet_in_fec!J68)</f>
        <v>0.59517728706334083</v>
      </c>
      <c r="K68" s="124">
        <f>IF(RES_hhdet_in_tes!K68=0,"",RES_hhdet_in_tes!K68/RES_hhdet_in_fec!K68)</f>
        <v>0.60022056645136124</v>
      </c>
      <c r="L68" s="124">
        <f>IF(RES_hhdet_in_tes!L68=0,"",RES_hhdet_in_tes!L68/RES_hhdet_in_fec!L68)</f>
        <v>0.60983989725295362</v>
      </c>
      <c r="M68" s="124">
        <f>IF(RES_hhdet_in_tes!M68=0,"",RES_hhdet_in_tes!M68/RES_hhdet_in_fec!M68)</f>
        <v>0.62427295265381078</v>
      </c>
      <c r="N68" s="124">
        <f>IF(RES_hhdet_in_tes!N68=0,"",RES_hhdet_in_tes!N68/RES_hhdet_in_fec!N68)</f>
        <v>0.6419214951965192</v>
      </c>
      <c r="O68" s="124">
        <f>IF(RES_hhdet_in_tes!O68=0,"",RES_hhdet_in_tes!O68/RES_hhdet_in_fec!O68)</f>
        <v>0.66512888849806984</v>
      </c>
      <c r="P68" s="124">
        <f>IF(RES_hhdet_in_tes!P68=0,"",RES_hhdet_in_tes!P68/RES_hhdet_in_fec!P68)</f>
        <v>0.69359173049288625</v>
      </c>
      <c r="Q68" s="124">
        <f>IF(RES_hhdet_in_tes!Q68=0,"",RES_hhdet_in_tes!Q68/RES_hhdet_in_fec!Q68)</f>
        <v>0.71735761811511944</v>
      </c>
      <c r="R68" s="124">
        <f>IF(RES_hhdet_in_tes!R68=0,"",RES_hhdet_in_tes!R68/RES_hhdet_in_fec!R68)</f>
        <v>0.73371549200100972</v>
      </c>
      <c r="S68" s="124">
        <f>IF(RES_hhdet_in_tes!S68=0,"",RES_hhdet_in_tes!S68/RES_hhdet_in_fec!S68)</f>
        <v>0.74823584244890828</v>
      </c>
      <c r="T68" s="124">
        <f>IF(RES_hhdet_in_tes!T68=0,"",RES_hhdet_in_tes!T68/RES_hhdet_in_fec!T68)</f>
        <v>0.76151031916639444</v>
      </c>
      <c r="U68" s="124">
        <f>IF(RES_hhdet_in_tes!U68=0,"",RES_hhdet_in_tes!U68/RES_hhdet_in_fec!U68)</f>
        <v>0.77258938021238166</v>
      </c>
      <c r="V68" s="124">
        <f>IF(RES_hhdet_in_tes!V68=0,"",RES_hhdet_in_tes!V68/RES_hhdet_in_fec!V68)</f>
        <v>0.78136470469842922</v>
      </c>
      <c r="W68" s="124">
        <f>IF(RES_hhdet_in_tes!W68=0,"",RES_hhdet_in_tes!W68/RES_hhdet_in_fec!W68)</f>
        <v>0.78481095928540412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0.54741316249771665</v>
      </c>
      <c r="D69" s="111">
        <f>IF(RES_hhdet_in_tes!D69=0,"",RES_hhdet_in_tes!D69/RES_hhdet_in_fec!D69)</f>
        <v>0.55320950131497548</v>
      </c>
      <c r="E69" s="111">
        <f>IF(RES_hhdet_in_tes!E69=0,"",RES_hhdet_in_tes!E69/RES_hhdet_in_fec!E69)</f>
        <v>0.55925645453115203</v>
      </c>
      <c r="F69" s="111">
        <f>IF(RES_hhdet_in_tes!F69=0,"",RES_hhdet_in_tes!F69/RES_hhdet_in_fec!F69)</f>
        <v>0.56535228495231982</v>
      </c>
      <c r="G69" s="111">
        <f>IF(RES_hhdet_in_tes!G69=0,"",RES_hhdet_in_tes!G69/RES_hhdet_in_fec!G69)</f>
        <v>0.57167686932637263</v>
      </c>
      <c r="H69" s="111">
        <f>IF(RES_hhdet_in_tes!H69=0,"",RES_hhdet_in_tes!H69/RES_hhdet_in_fec!H69)</f>
        <v>0.57820585482058784</v>
      </c>
      <c r="I69" s="111">
        <f>IF(RES_hhdet_in_tes!I69=0,"",RES_hhdet_in_tes!I69/RES_hhdet_in_fec!I69)</f>
        <v>0.58498120312090263</v>
      </c>
      <c r="J69" s="111">
        <f>IF(RES_hhdet_in_tes!J69=0,"",RES_hhdet_in_tes!J69/RES_hhdet_in_fec!J69)</f>
        <v>0.59218022852849383</v>
      </c>
      <c r="K69" s="111">
        <f>IF(RES_hhdet_in_tes!K69=0,"",RES_hhdet_in_tes!K69/RES_hhdet_in_fec!K69)</f>
        <v>0.59995078427476933</v>
      </c>
      <c r="L69" s="111">
        <f>IF(RES_hhdet_in_tes!L69=0,"",RES_hhdet_in_tes!L69/RES_hhdet_in_fec!L69)</f>
        <v>0.60832734454257986</v>
      </c>
      <c r="M69" s="111">
        <f>IF(RES_hhdet_in_tes!M69=0,"",RES_hhdet_in_tes!M69/RES_hhdet_in_fec!M69)</f>
        <v>0.62099485434575397</v>
      </c>
      <c r="N69" s="111">
        <f>IF(RES_hhdet_in_tes!N69=0,"",RES_hhdet_in_tes!N69/RES_hhdet_in_fec!N69)</f>
        <v>0.63908757565019569</v>
      </c>
      <c r="O69" s="111">
        <f>IF(RES_hhdet_in_tes!O69=0,"",RES_hhdet_in_tes!O69/RES_hhdet_in_fec!O69)</f>
        <v>0.6634430227581789</v>
      </c>
      <c r="P69" s="111">
        <f>IF(RES_hhdet_in_tes!P69=0,"",RES_hhdet_in_tes!P69/RES_hhdet_in_fec!P69)</f>
        <v>0.69178447470706517</v>
      </c>
      <c r="Q69" s="111">
        <f>IF(RES_hhdet_in_tes!Q69=0,"",RES_hhdet_in_tes!Q69/RES_hhdet_in_fec!Q69)</f>
        <v>0.71696941095873412</v>
      </c>
      <c r="R69" s="111">
        <f>IF(RES_hhdet_in_tes!R69=0,"",RES_hhdet_in_tes!R69/RES_hhdet_in_fec!R69)</f>
        <v>0.7335291435294895</v>
      </c>
      <c r="S69" s="111">
        <f>IF(RES_hhdet_in_tes!S69=0,"",RES_hhdet_in_tes!S69/RES_hhdet_in_fec!S69)</f>
        <v>0.74863883305583179</v>
      </c>
      <c r="T69" s="111">
        <f>IF(RES_hhdet_in_tes!T69=0,"",RES_hhdet_in_tes!T69/RES_hhdet_in_fec!T69)</f>
        <v>0.76190623361769483</v>
      </c>
      <c r="U69" s="111">
        <f>IF(RES_hhdet_in_tes!U69=0,"",RES_hhdet_in_tes!U69/RES_hhdet_in_fec!U69)</f>
        <v>0.77289431485021842</v>
      </c>
      <c r="V69" s="111">
        <f>IF(RES_hhdet_in_tes!V69=0,"",RES_hhdet_in_tes!V69/RES_hhdet_in_fec!V69)</f>
        <v>0.78112350359844318</v>
      </c>
      <c r="W69" s="111">
        <f>IF(RES_hhdet_in_tes!W69=0,"",RES_hhdet_in_tes!W69/RES_hhdet_in_fec!W69)</f>
        <v>0.78537070972601808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0.80858509056349359</v>
      </c>
      <c r="D70" s="111">
        <f>IF(RES_hhdet_in_tes!D70=0,"",RES_hhdet_in_tes!D70/RES_hhdet_in_fec!D70)</f>
        <v>0.8034311236115157</v>
      </c>
      <c r="E70" s="111">
        <f>IF(RES_hhdet_in_tes!E70=0,"",RES_hhdet_in_tes!E70/RES_hhdet_in_fec!E70)</f>
        <v>0.83086082124286709</v>
      </c>
      <c r="F70" s="111">
        <f>IF(RES_hhdet_in_tes!F70=0,"",RES_hhdet_in_tes!F70/RES_hhdet_in_fec!F70)</f>
        <v>0.81712707118823769</v>
      </c>
      <c r="G70" s="111">
        <f>IF(RES_hhdet_in_tes!G70=0,"",RES_hhdet_in_tes!G70/RES_hhdet_in_fec!G70)</f>
        <v>0.82146994622746328</v>
      </c>
      <c r="H70" s="111">
        <f>IF(RES_hhdet_in_tes!H70=0,"",RES_hhdet_in_tes!H70/RES_hhdet_in_fec!H70)</f>
        <v>0.82455417419753607</v>
      </c>
      <c r="I70" s="111">
        <f>IF(RES_hhdet_in_tes!I70=0,"",RES_hhdet_in_tes!I70/RES_hhdet_in_fec!I70)</f>
        <v>0.83111618162393686</v>
      </c>
      <c r="J70" s="111">
        <f>IF(RES_hhdet_in_tes!J70=0,"",RES_hhdet_in_tes!J70/RES_hhdet_in_fec!J70)</f>
        <v>0.83319983991469049</v>
      </c>
      <c r="K70" s="111">
        <f>IF(RES_hhdet_in_tes!K70=0,"",RES_hhdet_in_tes!K70/RES_hhdet_in_fec!K70)</f>
        <v>0.84591601814133055</v>
      </c>
      <c r="L70" s="111">
        <f>IF(RES_hhdet_in_tes!L70=0,"",RES_hhdet_in_tes!L70/RES_hhdet_in_fec!L70)</f>
        <v>0.84928655257220309</v>
      </c>
      <c r="M70" s="111">
        <f>IF(RES_hhdet_in_tes!M70=0,"",RES_hhdet_in_tes!M70/RES_hhdet_in_fec!M70)</f>
        <v>0.85035959071184752</v>
      </c>
      <c r="N70" s="111">
        <f>IF(RES_hhdet_in_tes!N70=0,"",RES_hhdet_in_tes!N70/RES_hhdet_in_fec!N70)</f>
        <v>0.86081192052895183</v>
      </c>
      <c r="O70" s="111">
        <f>IF(RES_hhdet_in_tes!O70=0,"",RES_hhdet_in_tes!O70/RES_hhdet_in_fec!O70)</f>
        <v>0.87733702265332314</v>
      </c>
      <c r="P70" s="111">
        <f>IF(RES_hhdet_in_tes!P70=0,"",RES_hhdet_in_tes!P70/RES_hhdet_in_fec!P70)</f>
        <v>0.8865945154884971</v>
      </c>
      <c r="Q70" s="111">
        <f>IF(RES_hhdet_in_tes!Q70=0,"",RES_hhdet_in_tes!Q70/RES_hhdet_in_fec!Q70)</f>
        <v>0.89106333914314706</v>
      </c>
      <c r="R70" s="111">
        <f>IF(RES_hhdet_in_tes!R70=0,"",RES_hhdet_in_tes!R70/RES_hhdet_in_fec!R70)</f>
        <v>0.90201303449373027</v>
      </c>
      <c r="S70" s="111">
        <f>IF(RES_hhdet_in_tes!S70=0,"",RES_hhdet_in_tes!S70/RES_hhdet_in_fec!S70)</f>
        <v>0.91110912815568779</v>
      </c>
      <c r="T70" s="111">
        <f>IF(RES_hhdet_in_tes!T70=0,"",RES_hhdet_in_tes!T70/RES_hhdet_in_fec!T70)</f>
        <v>0.91543880655009569</v>
      </c>
      <c r="U70" s="111">
        <f>IF(RES_hhdet_in_tes!U70=0,"",RES_hhdet_in_tes!U70/RES_hhdet_in_fec!U70)</f>
        <v>0.91929369071089151</v>
      </c>
      <c r="V70" s="111">
        <f>IF(RES_hhdet_in_tes!V70=0,"",RES_hhdet_in_tes!V70/RES_hhdet_in_fec!V70)</f>
        <v>0.93161892174771022</v>
      </c>
      <c r="W70" s="111">
        <f>IF(RES_hhdet_in_tes!W70=0,"",RES_hhdet_in_tes!W70/RES_hhdet_in_fec!W70)</f>
        <v>0.92520948702832972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0.54741316249771665</v>
      </c>
      <c r="D71" s="112">
        <f>IF(RES_hhdet_in_tes!D71=0,"",RES_hhdet_in_tes!D71/RES_hhdet_in_fec!D71)</f>
        <v>0.55320950131497548</v>
      </c>
      <c r="E71" s="112">
        <f>IF(RES_hhdet_in_tes!E71=0,"",RES_hhdet_in_tes!E71/RES_hhdet_in_fec!E71)</f>
        <v>0.55925645453115203</v>
      </c>
      <c r="F71" s="112">
        <f>IF(RES_hhdet_in_tes!F71=0,"",RES_hhdet_in_tes!F71/RES_hhdet_in_fec!F71)</f>
        <v>0.56535228495231982</v>
      </c>
      <c r="G71" s="112">
        <f>IF(RES_hhdet_in_tes!G71=0,"",RES_hhdet_in_tes!G71/RES_hhdet_in_fec!G71)</f>
        <v>0.57167686932637263</v>
      </c>
      <c r="H71" s="112">
        <f>IF(RES_hhdet_in_tes!H71=0,"",RES_hhdet_in_tes!H71/RES_hhdet_in_fec!H71)</f>
        <v>0.57820585482058784</v>
      </c>
      <c r="I71" s="112">
        <f>IF(RES_hhdet_in_tes!I71=0,"",RES_hhdet_in_tes!I71/RES_hhdet_in_fec!I71)</f>
        <v>0.58498120312090263</v>
      </c>
      <c r="J71" s="112">
        <f>IF(RES_hhdet_in_tes!J71=0,"",RES_hhdet_in_tes!J71/RES_hhdet_in_fec!J71)</f>
        <v>0.59218022852849383</v>
      </c>
      <c r="K71" s="112">
        <f>IF(RES_hhdet_in_tes!K71=0,"",RES_hhdet_in_tes!K71/RES_hhdet_in_fec!K71)</f>
        <v>0.59995078427476933</v>
      </c>
      <c r="L71" s="112">
        <f>IF(RES_hhdet_in_tes!L71=0,"",RES_hhdet_in_tes!L71/RES_hhdet_in_fec!L71)</f>
        <v>0.60832734454257986</v>
      </c>
      <c r="M71" s="112">
        <f>IF(RES_hhdet_in_tes!M71=0,"",RES_hhdet_in_tes!M71/RES_hhdet_in_fec!M71)</f>
        <v>0.62099485434575397</v>
      </c>
      <c r="N71" s="112">
        <f>IF(RES_hhdet_in_tes!N71=0,"",RES_hhdet_in_tes!N71/RES_hhdet_in_fec!N71)</f>
        <v>0.63908757565019569</v>
      </c>
      <c r="O71" s="112">
        <f>IF(RES_hhdet_in_tes!O71=0,"",RES_hhdet_in_tes!O71/RES_hhdet_in_fec!O71)</f>
        <v>0.6634430227581789</v>
      </c>
      <c r="P71" s="112">
        <f>IF(RES_hhdet_in_tes!P71=0,"",RES_hhdet_in_tes!P71/RES_hhdet_in_fec!P71)</f>
        <v>0.69178447470706517</v>
      </c>
      <c r="Q71" s="112">
        <f>IF(RES_hhdet_in_tes!Q71=0,"",RES_hhdet_in_tes!Q71/RES_hhdet_in_fec!Q71)</f>
        <v>0.71696941095873412</v>
      </c>
      <c r="R71" s="112">
        <f>IF(RES_hhdet_in_tes!R71=0,"",RES_hhdet_in_tes!R71/RES_hhdet_in_fec!R71)</f>
        <v>0.7335291435294895</v>
      </c>
      <c r="S71" s="112">
        <f>IF(RES_hhdet_in_tes!S71=0,"",RES_hhdet_in_tes!S71/RES_hhdet_in_fec!S71)</f>
        <v>0.74863883305583179</v>
      </c>
      <c r="T71" s="112">
        <f>IF(RES_hhdet_in_tes!T71=0,"",RES_hhdet_in_tes!T71/RES_hhdet_in_fec!T71)</f>
        <v>0.76190623361769483</v>
      </c>
      <c r="U71" s="112">
        <f>IF(RES_hhdet_in_tes!U71=0,"",RES_hhdet_in_tes!U71/RES_hhdet_in_fec!U71)</f>
        <v>0.77289431485021842</v>
      </c>
      <c r="V71" s="112">
        <f>IF(RES_hhdet_in_tes!V71=0,"",RES_hhdet_in_tes!V71/RES_hhdet_in_fec!V71)</f>
        <v>0.78112350359844329</v>
      </c>
      <c r="W71" s="112">
        <f>IF(RES_hhdet_in_tes!W71=0,"",RES_hhdet_in_tes!W71/RES_hhdet_in_fec!W71)</f>
        <v>0.78537070972601808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>
        <f>IF(RES_hhdet_in_tes!D73=0,"",RES_hhdet_in_tes!D73/RES_hhdet_in_fec!D73)</f>
        <v>0.61759293826785389</v>
      </c>
      <c r="E73" s="112">
        <f>IF(RES_hhdet_in_tes!E73=0,"",RES_hhdet_in_tes!E73/RES_hhdet_in_fec!E73)</f>
        <v>0.61916482922986738</v>
      </c>
      <c r="F73" s="112">
        <f>IF(RES_hhdet_in_tes!F73=0,"",RES_hhdet_in_tes!F73/RES_hhdet_in_fec!F73)</f>
        <v>0.62075181964037263</v>
      </c>
      <c r="G73" s="112">
        <f>IF(RES_hhdet_in_tes!G73=0,"",RES_hhdet_in_tes!G73/RES_hhdet_in_fec!G73)</f>
        <v>0.62244310015443183</v>
      </c>
      <c r="H73" s="112">
        <f>IF(RES_hhdet_in_tes!H73=0,"",RES_hhdet_in_tes!H73/RES_hhdet_in_fec!H73)</f>
        <v>0.6242286736987791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0.62824537002722325</v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0.63338012887463169</v>
      </c>
      <c r="M73" s="112">
        <f>IF(RES_hhdet_in_tes!M73=0,"",RES_hhdet_in_tes!M73/RES_hhdet_in_fec!M73)</f>
        <v>0.63832056462837339</v>
      </c>
      <c r="N73" s="112">
        <f>IF(RES_hhdet_in_tes!N73=0,"",RES_hhdet_in_tes!N73/RES_hhdet_in_fec!N73)</f>
        <v>0.64630381407225423</v>
      </c>
      <c r="O73" s="112">
        <f>IF(RES_hhdet_in_tes!O73=0,"",RES_hhdet_in_tes!O73/RES_hhdet_in_fec!O73)</f>
        <v>0.65839506341082543</v>
      </c>
      <c r="P73" s="112">
        <f>IF(RES_hhdet_in_tes!P73=0,"",RES_hhdet_in_tes!P73/RES_hhdet_in_fec!P73)</f>
        <v>0.67412422664251204</v>
      </c>
      <c r="Q73" s="112">
        <f>IF(RES_hhdet_in_tes!Q73=0,"",RES_hhdet_in_tes!Q73/RES_hhdet_in_fec!Q73)</f>
        <v>0.68955831866350337</v>
      </c>
      <c r="R73" s="112">
        <f>IF(RES_hhdet_in_tes!R73=0,"",RES_hhdet_in_tes!R73/RES_hhdet_in_fec!R73)</f>
        <v>0.7006223351390003</v>
      </c>
      <c r="S73" s="112">
        <f>IF(RES_hhdet_in_tes!S73=0,"",RES_hhdet_in_tes!S73/RES_hhdet_in_fec!S73)</f>
        <v>0.71157727721419395</v>
      </c>
      <c r="T73" s="112">
        <f>IF(RES_hhdet_in_tes!T73=0,"",RES_hhdet_in_tes!T73/RES_hhdet_in_fec!T73)</f>
        <v>0.72219344010335529</v>
      </c>
      <c r="U73" s="112">
        <f>IF(RES_hhdet_in_tes!U73=0,"",RES_hhdet_in_tes!U73/RES_hhdet_in_fec!U73)</f>
        <v>0.73216596295846881</v>
      </c>
      <c r="V73" s="112">
        <f>IF(RES_hhdet_in_tes!V73=0,"",RES_hhdet_in_tes!V73/RES_hhdet_in_fec!V73)</f>
        <v>0.74102712819931393</v>
      </c>
      <c r="W73" s="112">
        <f>IF(RES_hhdet_in_tes!W73=0,"",RES_hhdet_in_tes!W73/RES_hhdet_in_fec!W73)</f>
        <v>0.74800257831418382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>
        <f>IF(RES_hhdet_in_tes!D74=0,"",RES_hhdet_in_tes!D74/RES_hhdet_in_fec!D74)</f>
        <v>0.84202534745595814</v>
      </c>
      <c r="E74" s="113">
        <f>IF(RES_hhdet_in_tes!E74=0,"",RES_hhdet_in_tes!E74/RES_hhdet_in_fec!E74)</f>
        <v>0.86298274902193051</v>
      </c>
      <c r="F74" s="113">
        <f>IF(RES_hhdet_in_tes!F74=0,"",RES_hhdet_in_tes!F74/RES_hhdet_in_fec!F74)</f>
        <v>0.84898735370396428</v>
      </c>
      <c r="G74" s="113">
        <f>IF(RES_hhdet_in_tes!G74=0,"",RES_hhdet_in_tes!G74/RES_hhdet_in_fec!G74)</f>
        <v>0.85038467037429932</v>
      </c>
      <c r="H74" s="113">
        <f>IF(RES_hhdet_in_tes!H74=0,"",RES_hhdet_in_tes!H74/RES_hhdet_in_fec!H74)</f>
        <v>0.85063234208380978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0.85323064946232663</v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0.86247363297171453</v>
      </c>
      <c r="M74" s="113">
        <f>IF(RES_hhdet_in_tes!M74=0,"",RES_hhdet_in_tes!M74/RES_hhdet_in_fec!M74)</f>
        <v>0.85953303562538685</v>
      </c>
      <c r="N74" s="113">
        <f>IF(RES_hhdet_in_tes!N74=0,"",RES_hhdet_in_tes!N74/RES_hhdet_in_fec!N74)</f>
        <v>0.86450129592121694</v>
      </c>
      <c r="O74" s="113">
        <f>IF(RES_hhdet_in_tes!O74=0,"",RES_hhdet_in_tes!O74/RES_hhdet_in_fec!O74)</f>
        <v>0.87489452194243889</v>
      </c>
      <c r="P74" s="113">
        <f>IF(RES_hhdet_in_tes!P74=0,"",RES_hhdet_in_tes!P74/RES_hhdet_in_fec!P74)</f>
        <v>0.87822779891400415</v>
      </c>
      <c r="Q74" s="113">
        <f>IF(RES_hhdet_in_tes!Q74=0,"",RES_hhdet_in_tes!Q74/RES_hhdet_in_fec!Q74)</f>
        <v>0.8773157475052713</v>
      </c>
      <c r="R74" s="113">
        <f>IF(RES_hhdet_in_tes!R74=0,"",RES_hhdet_in_tes!R74/RES_hhdet_in_fec!R74)</f>
        <v>0.88657725905932216</v>
      </c>
      <c r="S74" s="113">
        <f>IF(RES_hhdet_in_tes!S74=0,"",RES_hhdet_in_tes!S74/RES_hhdet_in_fec!S74)</f>
        <v>0.89468911768786141</v>
      </c>
      <c r="T74" s="113">
        <f>IF(RES_hhdet_in_tes!T74=0,"",RES_hhdet_in_tes!T74/RES_hhdet_in_fec!T74)</f>
        <v>0.89788009752211306</v>
      </c>
      <c r="U74" s="113">
        <f>IF(RES_hhdet_in_tes!U74=0,"",RES_hhdet_in_tes!U74/RES_hhdet_in_fec!U74)</f>
        <v>0.90134894705931101</v>
      </c>
      <c r="V74" s="113" t="str">
        <f>IF(RES_hhdet_in_tes!V74=0,"",RES_hhdet_in_tes!V74/RES_hhdet_in_fec!V74)</f>
        <v/>
      </c>
      <c r="W74" s="113">
        <f>IF(RES_hhdet_in_tes!W74=0,"",RES_hhdet_in_tes!W74/RES_hhdet_in_fec!W74)</f>
        <v>0.90935725997511174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>
        <f>IF(RES_hhdet_in_tes!D75=0,"",RES_hhdet_in_tes!D75/RES_hhdet_in_fec!D75)</f>
        <v>0.61759293826785389</v>
      </c>
      <c r="E75" s="111">
        <f>IF(RES_hhdet_in_tes!E75=0,"",RES_hhdet_in_tes!E75/RES_hhdet_in_fec!E75)</f>
        <v>0.61916482922986738</v>
      </c>
      <c r="F75" s="111">
        <f>IF(RES_hhdet_in_tes!F75=0,"",RES_hhdet_in_tes!F75/RES_hhdet_in_fec!F75)</f>
        <v>0.62075181964037263</v>
      </c>
      <c r="G75" s="111">
        <f>IF(RES_hhdet_in_tes!G75=0,"",RES_hhdet_in_tes!G75/RES_hhdet_in_fec!G75)</f>
        <v>0.62244310015443183</v>
      </c>
      <c r="H75" s="111">
        <f>IF(RES_hhdet_in_tes!H75=0,"",RES_hhdet_in_tes!H75/RES_hhdet_in_fec!H75)</f>
        <v>0.6242286736987791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0.62824537002722325</v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0.63338012887463169</v>
      </c>
      <c r="M75" s="111">
        <f>IF(RES_hhdet_in_tes!M75=0,"",RES_hhdet_in_tes!M75/RES_hhdet_in_fec!M75)</f>
        <v>0.63832056462837339</v>
      </c>
      <c r="N75" s="111">
        <f>IF(RES_hhdet_in_tes!N75=0,"",RES_hhdet_in_tes!N75/RES_hhdet_in_fec!N75)</f>
        <v>0.64630381407225423</v>
      </c>
      <c r="O75" s="111">
        <f>IF(RES_hhdet_in_tes!O75=0,"",RES_hhdet_in_tes!O75/RES_hhdet_in_fec!O75)</f>
        <v>0.65839506341082543</v>
      </c>
      <c r="P75" s="111">
        <f>IF(RES_hhdet_in_tes!P75=0,"",RES_hhdet_in_tes!P75/RES_hhdet_in_fec!P75)</f>
        <v>0.67412422664251204</v>
      </c>
      <c r="Q75" s="111">
        <f>IF(RES_hhdet_in_tes!Q75=0,"",RES_hhdet_in_tes!Q75/RES_hhdet_in_fec!Q75)</f>
        <v>0.68955831866350337</v>
      </c>
      <c r="R75" s="111">
        <f>IF(RES_hhdet_in_tes!R75=0,"",RES_hhdet_in_tes!R75/RES_hhdet_in_fec!R75)</f>
        <v>0.70062233513900019</v>
      </c>
      <c r="S75" s="111">
        <f>IF(RES_hhdet_in_tes!S75=0,"",RES_hhdet_in_tes!S75/RES_hhdet_in_fec!S75)</f>
        <v>0.71157727721419395</v>
      </c>
      <c r="T75" s="111">
        <f>IF(RES_hhdet_in_tes!T75=0,"",RES_hhdet_in_tes!T75/RES_hhdet_in_fec!T75)</f>
        <v>0.72219344010335529</v>
      </c>
      <c r="U75" s="111">
        <f>IF(RES_hhdet_in_tes!U75=0,"",RES_hhdet_in_tes!U75/RES_hhdet_in_fec!U75)</f>
        <v>0.73216596295846892</v>
      </c>
      <c r="V75" s="111" t="str">
        <f>IF(RES_hhdet_in_tes!V75=0,"",RES_hhdet_in_tes!V75/RES_hhdet_in_fec!V75)</f>
        <v/>
      </c>
      <c r="W75" s="111">
        <f>IF(RES_hhdet_in_tes!W75=0,"",RES_hhdet_in_tes!W75/RES_hhdet_in_fec!W75)</f>
        <v>0.74800257831418382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 t="str">
        <f>IF(RES_hhdet_in_tes!V76=0,"",RES_hhdet_in_tes!V76/RES_hhdet_in_fec!V76)</f>
        <v/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0.71469702087802878</v>
      </c>
      <c r="D77" s="124">
        <f>IF(RES_hhdet_in_tes!D77=0,"",RES_hhdet_in_tes!D77/RES_hhdet_in_fec!D77)</f>
        <v>0.72750164723319333</v>
      </c>
      <c r="E77" s="124">
        <f>IF(RES_hhdet_in_tes!E77=0,"",RES_hhdet_in_tes!E77/RES_hhdet_in_fec!E77)</f>
        <v>0.71563357050514342</v>
      </c>
      <c r="F77" s="124">
        <f>IF(RES_hhdet_in_tes!F77=0,"",RES_hhdet_in_tes!F77/RES_hhdet_in_fec!F77)</f>
        <v>0.71177264779296412</v>
      </c>
      <c r="G77" s="124">
        <f>IF(RES_hhdet_in_tes!G77=0,"",RES_hhdet_in_tes!G77/RES_hhdet_in_fec!G77)</f>
        <v>0.59424040948415791</v>
      </c>
      <c r="H77" s="124">
        <f>IF(RES_hhdet_in_tes!H77=0,"",RES_hhdet_in_tes!H77/RES_hhdet_in_fec!H77)</f>
        <v>0.61004454410029696</v>
      </c>
      <c r="I77" s="124">
        <f>IF(RES_hhdet_in_tes!I77=0,"",RES_hhdet_in_tes!I77/RES_hhdet_in_fec!I77)</f>
        <v>0.69033610212950836</v>
      </c>
      <c r="J77" s="124">
        <f>IF(RES_hhdet_in_tes!J77=0,"",RES_hhdet_in_tes!J77/RES_hhdet_in_fec!J77)</f>
        <v>0.60501937093130753</v>
      </c>
      <c r="K77" s="124">
        <f>IF(RES_hhdet_in_tes!K77=0,"",RES_hhdet_in_tes!K77/RES_hhdet_in_fec!K77)</f>
        <v>0.68323536347272262</v>
      </c>
      <c r="L77" s="124">
        <f>IF(RES_hhdet_in_tes!L77=0,"",RES_hhdet_in_tes!L77/RES_hhdet_in_fec!L77)</f>
        <v>0.69521142373962819</v>
      </c>
      <c r="M77" s="124">
        <f>IF(RES_hhdet_in_tes!M77=0,"",RES_hhdet_in_tes!M77/RES_hhdet_in_fec!M77)</f>
        <v>0.69844683269418673</v>
      </c>
      <c r="N77" s="124">
        <f>IF(RES_hhdet_in_tes!N77=0,"",RES_hhdet_in_tes!N77/RES_hhdet_in_fec!N77)</f>
        <v>0.70366522116749541</v>
      </c>
      <c r="O77" s="124">
        <f>IF(RES_hhdet_in_tes!O77=0,"",RES_hhdet_in_tes!O77/RES_hhdet_in_fec!O77)</f>
        <v>0.68798973860745871</v>
      </c>
      <c r="P77" s="124">
        <f>IF(RES_hhdet_in_tes!P77=0,"",RES_hhdet_in_tes!P77/RES_hhdet_in_fec!P77)</f>
        <v>0.59339253403019365</v>
      </c>
      <c r="Q77" s="124">
        <f>IF(RES_hhdet_in_tes!Q77=0,"",RES_hhdet_in_tes!Q77/RES_hhdet_in_fec!Q77)</f>
        <v>0.59817910699830068</v>
      </c>
      <c r="R77" s="124">
        <f>IF(RES_hhdet_in_tes!R77=0,"",RES_hhdet_in_tes!R77/RES_hhdet_in_fec!R77)</f>
        <v>0.60524304316829547</v>
      </c>
      <c r="S77" s="124">
        <f>IF(RES_hhdet_in_tes!S77=0,"",RES_hhdet_in_tes!S77/RES_hhdet_in_fec!S77)</f>
        <v>0.61361823712441188</v>
      </c>
      <c r="T77" s="124">
        <f>IF(RES_hhdet_in_tes!T77=0,"",RES_hhdet_in_tes!T77/RES_hhdet_in_fec!T77)</f>
        <v>0.6451421844515437</v>
      </c>
      <c r="U77" s="124">
        <f>IF(RES_hhdet_in_tes!U77=0,"",RES_hhdet_in_tes!U77/RES_hhdet_in_fec!U77)</f>
        <v>0.68894830459931866</v>
      </c>
      <c r="V77" s="124">
        <f>IF(RES_hhdet_in_tes!V77=0,"",RES_hhdet_in_tes!V77/RES_hhdet_in_fec!V77)</f>
        <v>0.69239600100756371</v>
      </c>
      <c r="W77" s="124">
        <f>IF(RES_hhdet_in_tes!W77=0,"",RES_hhdet_in_tes!W77/RES_hhdet_in_fec!W77)</f>
        <v>0.68599550529506936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0.58394778785541812</v>
      </c>
      <c r="D78" s="111">
        <f>IF(RES_hhdet_in_tes!D78=0,"",RES_hhdet_in_tes!D78/RES_hhdet_in_fec!D78)</f>
        <v>0.58479110613686802</v>
      </c>
      <c r="E78" s="111">
        <f>IF(RES_hhdet_in_tes!E78=0,"",RES_hhdet_in_tes!E78/RES_hhdet_in_fec!E78)</f>
        <v>0.585622531060497</v>
      </c>
      <c r="F78" s="111">
        <f>IF(RES_hhdet_in_tes!F78=0,"",RES_hhdet_in_tes!F78/RES_hhdet_in_fec!F78)</f>
        <v>0.586452334162605</v>
      </c>
      <c r="G78" s="111">
        <f>IF(RES_hhdet_in_tes!G78=0,"",RES_hhdet_in_tes!G78/RES_hhdet_in_fec!G78)</f>
        <v>0.58727118418171587</v>
      </c>
      <c r="H78" s="111">
        <f>IF(RES_hhdet_in_tes!H78=0,"",RES_hhdet_in_tes!H78/RES_hhdet_in_fec!H78)</f>
        <v>0.58808022314544117</v>
      </c>
      <c r="I78" s="111">
        <f>IF(RES_hhdet_in_tes!I78=0,"",RES_hhdet_in_tes!I78/RES_hhdet_in_fec!I78)</f>
        <v>0.58887715183068001</v>
      </c>
      <c r="J78" s="111">
        <f>IF(RES_hhdet_in_tes!J78=0,"",RES_hhdet_in_tes!J78/RES_hhdet_in_fec!J78)</f>
        <v>0.58965255113194381</v>
      </c>
      <c r="K78" s="111">
        <f>IF(RES_hhdet_in_tes!K78=0,"",RES_hhdet_in_tes!K78/RES_hhdet_in_fec!K78)</f>
        <v>0.59039841233204648</v>
      </c>
      <c r="L78" s="111">
        <f>IF(RES_hhdet_in_tes!L78=0,"",RES_hhdet_in_tes!L78/RES_hhdet_in_fec!L78)</f>
        <v>0.59111259277080008</v>
      </c>
      <c r="M78" s="111">
        <f>IF(RES_hhdet_in_tes!M78=0,"",RES_hhdet_in_tes!M78/RES_hhdet_in_fec!M78)</f>
        <v>0.59149691640244428</v>
      </c>
      <c r="N78" s="111">
        <f>IF(RES_hhdet_in_tes!N78=0,"",RES_hhdet_in_tes!N78/RES_hhdet_in_fec!N78)</f>
        <v>0.59149691640244428</v>
      </c>
      <c r="O78" s="111">
        <f>IF(RES_hhdet_in_tes!O78=0,"",RES_hhdet_in_tes!O78/RES_hhdet_in_fec!O78)</f>
        <v>0.59149691640244428</v>
      </c>
      <c r="P78" s="111">
        <f>IF(RES_hhdet_in_tes!P78=0,"",RES_hhdet_in_tes!P78/RES_hhdet_in_fec!P78)</f>
        <v>0.59149691640244428</v>
      </c>
      <c r="Q78" s="111">
        <f>IF(RES_hhdet_in_tes!Q78=0,"",RES_hhdet_in_tes!Q78/RES_hhdet_in_fec!Q78)</f>
        <v>0.59149691640244428</v>
      </c>
      <c r="R78" s="111">
        <f>IF(RES_hhdet_in_tes!R78=0,"",RES_hhdet_in_tes!R78/RES_hhdet_in_fec!R78)</f>
        <v>0.59392495722512584</v>
      </c>
      <c r="S78" s="111">
        <f>IF(RES_hhdet_in_tes!S78=0,"",RES_hhdet_in_tes!S78/RES_hhdet_in_fec!S78)</f>
        <v>0.59789535410182471</v>
      </c>
      <c r="T78" s="111">
        <f>IF(RES_hhdet_in_tes!T78=0,"",RES_hhdet_in_tes!T78/RES_hhdet_in_fec!T78)</f>
        <v>0.60252748379130339</v>
      </c>
      <c r="U78" s="111">
        <f>IF(RES_hhdet_in_tes!U78=0,"",RES_hhdet_in_tes!U78/RES_hhdet_in_fec!U78)</f>
        <v>0.60732504668397858</v>
      </c>
      <c r="V78" s="111">
        <f>IF(RES_hhdet_in_tes!V78=0,"",RES_hhdet_in_tes!V78/RES_hhdet_in_fec!V78)</f>
        <v>0.6117917431702623</v>
      </c>
      <c r="W78" s="111">
        <f>IF(RES_hhdet_in_tes!W78=0,"",RES_hhdet_in_tes!W78/RES_hhdet_in_fec!W78)</f>
        <v>0.61592757325015268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0.75077060377572946</v>
      </c>
      <c r="D79" s="45">
        <f>IF(RES_hhdet_in_tes!D79=0,"",RES_hhdet_in_tes!D79/RES_hhdet_in_fec!D79)</f>
        <v>0.75219176354950246</v>
      </c>
      <c r="E79" s="45">
        <f>IF(RES_hhdet_in_tes!E79=0,"",RES_hhdet_in_tes!E79/RES_hhdet_in_fec!E79)</f>
        <v>0.75366547436707831</v>
      </c>
      <c r="F79" s="45">
        <f>IF(RES_hhdet_in_tes!F79=0,"",RES_hhdet_in_tes!F79/RES_hhdet_in_fec!F79)</f>
        <v>0.75514635123608209</v>
      </c>
      <c r="G79" s="45">
        <f>IF(RES_hhdet_in_tes!G79=0,"",RES_hhdet_in_tes!G79/RES_hhdet_in_fec!G79)</f>
        <v>0.75667562452542647</v>
      </c>
      <c r="H79" s="45">
        <f>IF(RES_hhdet_in_tes!H79=0,"",RES_hhdet_in_tes!H79/RES_hhdet_in_fec!H79)</f>
        <v>0.7582482481628483</v>
      </c>
      <c r="I79" s="45">
        <f>IF(RES_hhdet_in_tes!I79=0,"",RES_hhdet_in_tes!I79/RES_hhdet_in_fec!I79)</f>
        <v>0.75987438131245288</v>
      </c>
      <c r="J79" s="45">
        <f>IF(RES_hhdet_in_tes!J79=0,"",RES_hhdet_in_tes!J79/RES_hhdet_in_fec!J79)</f>
        <v>0.76159564248371558</v>
      </c>
      <c r="K79" s="45">
        <f>IF(RES_hhdet_in_tes!K79=0,"",RES_hhdet_in_tes!K79/RES_hhdet_in_fec!K79)</f>
        <v>0.76344741835665997</v>
      </c>
      <c r="L79" s="45">
        <f>IF(RES_hhdet_in_tes!L79=0,"",RES_hhdet_in_tes!L79/RES_hhdet_in_fec!L79)</f>
        <v>0.76543917631897296</v>
      </c>
      <c r="M79" s="45">
        <f>IF(RES_hhdet_in_tes!M79=0,"",RES_hhdet_in_tes!M79/RES_hhdet_in_fec!M79)</f>
        <v>0.7681490273007322</v>
      </c>
      <c r="N79" s="45">
        <f>IF(RES_hhdet_in_tes!N79=0,"",RES_hhdet_in_tes!N79/RES_hhdet_in_fec!N79)</f>
        <v>0.77174089679243973</v>
      </c>
      <c r="O79" s="45">
        <f>IF(RES_hhdet_in_tes!O79=0,"",RES_hhdet_in_tes!O79/RES_hhdet_in_fec!O79)</f>
        <v>0.77661336621034294</v>
      </c>
      <c r="P79" s="45">
        <f>IF(RES_hhdet_in_tes!P79=0,"",RES_hhdet_in_tes!P79/RES_hhdet_in_fec!P79)</f>
        <v>0.78297577411167552</v>
      </c>
      <c r="Q79" s="45">
        <f>IF(RES_hhdet_in_tes!Q79=0,"",RES_hhdet_in_tes!Q79/RES_hhdet_in_fec!Q79)</f>
        <v>0.79117607021436198</v>
      </c>
      <c r="R79" s="45">
        <f>IF(RES_hhdet_in_tes!R79=0,"",RES_hhdet_in_tes!R79/RES_hhdet_in_fec!R79)</f>
        <v>0.80233130861898083</v>
      </c>
      <c r="S79" s="45">
        <f>IF(RES_hhdet_in_tes!S79=0,"",RES_hhdet_in_tes!S79/RES_hhdet_in_fec!S79)</f>
        <v>0.81625408951610179</v>
      </c>
      <c r="T79" s="45">
        <f>IF(RES_hhdet_in_tes!T79=0,"",RES_hhdet_in_tes!T79/RES_hhdet_in_fec!T79)</f>
        <v>0.83122333701676065</v>
      </c>
      <c r="U79" s="45">
        <f>IF(RES_hhdet_in_tes!U79=0,"",RES_hhdet_in_tes!U79/RES_hhdet_in_fec!U79)</f>
        <v>0.84551797523203565</v>
      </c>
      <c r="V79" s="45">
        <f>IF(RES_hhdet_in_tes!V79=0,"",RES_hhdet_in_tes!V79/RES_hhdet_in_fec!V79)</f>
        <v>0.85741692827298643</v>
      </c>
      <c r="W79" s="45">
        <f>IF(RES_hhdet_in_tes!W79=0,"",RES_hhdet_in_tes!W79/RES_hhdet_in_fec!W79)</f>
        <v>0.86631563768748443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0.56599919032915214</v>
      </c>
      <c r="D81" s="119">
        <f>IF(RES_hhdet_in_tes!D81=0,"",RES_hhdet_in_tes!D81/RES_hhdet_in_fec!D81)</f>
        <v>0.57736135093380114</v>
      </c>
      <c r="E81" s="119">
        <f>IF(RES_hhdet_in_tes!E81=0,"",RES_hhdet_in_tes!E81/RES_hhdet_in_fec!E81)</f>
        <v>0.62202027875187271</v>
      </c>
      <c r="F81" s="119">
        <f>IF(RES_hhdet_in_tes!F81=0,"",RES_hhdet_in_tes!F81/RES_hhdet_in_fec!F81)</f>
        <v>0.60931662687737331</v>
      </c>
      <c r="G81" s="119">
        <f>IF(RES_hhdet_in_tes!G81=0,"",RES_hhdet_in_tes!G81/RES_hhdet_in_fec!G81)</f>
        <v>0.61916044743468468</v>
      </c>
      <c r="H81" s="119">
        <f>IF(RES_hhdet_in_tes!H81=0,"",RES_hhdet_in_tes!H81/RES_hhdet_in_fec!H81)</f>
        <v>0.6668999061529689</v>
      </c>
      <c r="I81" s="119">
        <f>IF(RES_hhdet_in_tes!I81=0,"",RES_hhdet_in_tes!I81/RES_hhdet_in_fec!I81)</f>
        <v>0.70516154693024546</v>
      </c>
      <c r="J81" s="119">
        <f>IF(RES_hhdet_in_tes!J81=0,"",RES_hhdet_in_tes!J81/RES_hhdet_in_fec!J81)</f>
        <v>0.67290567096854337</v>
      </c>
      <c r="K81" s="119">
        <f>IF(RES_hhdet_in_tes!K81=0,"",RES_hhdet_in_tes!K81/RES_hhdet_in_fec!K81)</f>
        <v>0.67625552206513262</v>
      </c>
      <c r="L81" s="119">
        <f>IF(RES_hhdet_in_tes!L81=0,"",RES_hhdet_in_tes!L81/RES_hhdet_in_fec!L81)</f>
        <v>0.66210555486903799</v>
      </c>
      <c r="M81" s="119">
        <f>IF(RES_hhdet_in_tes!M81=0,"",RES_hhdet_in_tes!M81/RES_hhdet_in_fec!M81)</f>
        <v>0.68900452303240833</v>
      </c>
      <c r="N81" s="119">
        <f>IF(RES_hhdet_in_tes!N81=0,"",RES_hhdet_in_tes!N81/RES_hhdet_in_fec!N81)</f>
        <v>0.70504047009512749</v>
      </c>
      <c r="O81" s="119">
        <f>IF(RES_hhdet_in_tes!O81=0,"",RES_hhdet_in_tes!O81/RES_hhdet_in_fec!O81)</f>
        <v>0.68911707567712877</v>
      </c>
      <c r="P81" s="119">
        <f>IF(RES_hhdet_in_tes!P81=0,"",RES_hhdet_in_tes!P81/RES_hhdet_in_fec!P81)</f>
        <v>0.69789416480319888</v>
      </c>
      <c r="Q81" s="119">
        <f>IF(RES_hhdet_in_tes!Q81=0,"",RES_hhdet_in_tes!Q81/RES_hhdet_in_fec!Q81)</f>
        <v>0.69729677758571207</v>
      </c>
      <c r="R81" s="119">
        <f>IF(RES_hhdet_in_tes!R81=0,"",RES_hhdet_in_tes!R81/RES_hhdet_in_fec!R81)</f>
        <v>0.71693660183370755</v>
      </c>
      <c r="S81" s="119">
        <f>IF(RES_hhdet_in_tes!S81=0,"",RES_hhdet_in_tes!S81/RES_hhdet_in_fec!S81)</f>
        <v>0.71671883109288936</v>
      </c>
      <c r="T81" s="119">
        <f>IF(RES_hhdet_in_tes!T81=0,"",RES_hhdet_in_tes!T81/RES_hhdet_in_fec!T81)</f>
        <v>0.75709360809095727</v>
      </c>
      <c r="U81" s="119">
        <f>IF(RES_hhdet_in_tes!U81=0,"",RES_hhdet_in_tes!U81/RES_hhdet_in_fec!U81)</f>
        <v>0.7312985394611764</v>
      </c>
      <c r="V81" s="119">
        <f>IF(RES_hhdet_in_tes!V81=0,"",RES_hhdet_in_tes!V81/RES_hhdet_in_fec!V81)</f>
        <v>0.80332246427608944</v>
      </c>
      <c r="W81" s="119">
        <f>IF(RES_hhdet_in_tes!W81=0,"",RES_hhdet_in_tes!W81/RES_hhdet_in_fec!W81)</f>
        <v>0.89178165413657429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0.53381751760604823</v>
      </c>
      <c r="D82" s="124">
        <f>IF(RES_hhdet_in_tes!D82=0,"",RES_hhdet_in_tes!D82/RES_hhdet_in_fec!D82)</f>
        <v>0.54418814448344766</v>
      </c>
      <c r="E82" s="124">
        <f>IF(RES_hhdet_in_tes!E82=0,"",RES_hhdet_in_tes!E82/RES_hhdet_in_fec!E82)</f>
        <v>0.55451399935644818</v>
      </c>
      <c r="F82" s="124">
        <f>IF(RES_hhdet_in_tes!F82=0,"",RES_hhdet_in_tes!F82/RES_hhdet_in_fec!F82)</f>
        <v>0.56516146525193689</v>
      </c>
      <c r="G82" s="124">
        <f>IF(RES_hhdet_in_tes!G82=0,"",RES_hhdet_in_tes!G82/RES_hhdet_in_fec!G82)</f>
        <v>0.57573777940108761</v>
      </c>
      <c r="H82" s="124">
        <f>IF(RES_hhdet_in_tes!H82=0,"",RES_hhdet_in_tes!H82/RES_hhdet_in_fec!H82)</f>
        <v>0.58634558623355881</v>
      </c>
      <c r="I82" s="124">
        <f>IF(RES_hhdet_in_tes!I82=0,"",RES_hhdet_in_tes!I82/RES_hhdet_in_fec!I82)</f>
        <v>0.59701156326158211</v>
      </c>
      <c r="J82" s="124">
        <f>IF(RES_hhdet_in_tes!J82=0,"",RES_hhdet_in_tes!J82/RES_hhdet_in_fec!J82)</f>
        <v>0.60774412981098946</v>
      </c>
      <c r="K82" s="124">
        <f>IF(RES_hhdet_in_tes!K82=0,"",RES_hhdet_in_tes!K82/RES_hhdet_in_fec!K82)</f>
        <v>0.61845078344248305</v>
      </c>
      <c r="L82" s="124">
        <f>IF(RES_hhdet_in_tes!L82=0,"",RES_hhdet_in_tes!L82/RES_hhdet_in_fec!L82)</f>
        <v>0.62903610245460129</v>
      </c>
      <c r="M82" s="124">
        <f>IF(RES_hhdet_in_tes!M82=0,"",RES_hhdet_in_tes!M82/RES_hhdet_in_fec!M82)</f>
        <v>0.63883034816567019</v>
      </c>
      <c r="N82" s="124">
        <f>IF(RES_hhdet_in_tes!N82=0,"",RES_hhdet_in_tes!N82/RES_hhdet_in_fec!N82)</f>
        <v>0.64735990255490317</v>
      </c>
      <c r="O82" s="124">
        <f>IF(RES_hhdet_in_tes!O82=0,"",RES_hhdet_in_tes!O82/RES_hhdet_in_fec!O82)</f>
        <v>0.65440921141550368</v>
      </c>
      <c r="P82" s="124">
        <f>IF(RES_hhdet_in_tes!P82=0,"",RES_hhdet_in_tes!P82/RES_hhdet_in_fec!P82)</f>
        <v>0.66059285350077857</v>
      </c>
      <c r="Q82" s="124">
        <f>IF(RES_hhdet_in_tes!Q82=0,"",RES_hhdet_in_tes!Q82/RES_hhdet_in_fec!Q82)</f>
        <v>0.66796329108059027</v>
      </c>
      <c r="R82" s="124">
        <f>IF(RES_hhdet_in_tes!R82=0,"",RES_hhdet_in_tes!R82/RES_hhdet_in_fec!R82)</f>
        <v>0.67884570601206151</v>
      </c>
      <c r="S82" s="124">
        <f>IF(RES_hhdet_in_tes!S82=0,"",RES_hhdet_in_tes!S82/RES_hhdet_in_fec!S82)</f>
        <v>0.69100443886114171</v>
      </c>
      <c r="T82" s="124">
        <f>IF(RES_hhdet_in_tes!T82=0,"",RES_hhdet_in_tes!T82/RES_hhdet_in_fec!T82)</f>
        <v>0.7032371259550666</v>
      </c>
      <c r="U82" s="124">
        <f>IF(RES_hhdet_in_tes!U82=0,"",RES_hhdet_in_tes!U82/RES_hhdet_in_fec!U82)</f>
        <v>0.71451508132373998</v>
      </c>
      <c r="V82" s="124">
        <f>IF(RES_hhdet_in_tes!V82=0,"",RES_hhdet_in_tes!V82/RES_hhdet_in_fec!V82)</f>
        <v>0.72396009770636993</v>
      </c>
      <c r="W82" s="124">
        <f>IF(RES_hhdet_in_tes!W82=0,"",RES_hhdet_in_tes!W82/RES_hhdet_in_fec!W82)</f>
        <v>0.73155389666736614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0.53142798484791398</v>
      </c>
      <c r="D83" s="111">
        <f>IF(RES_hhdet_in_tes!D83=0,"",RES_hhdet_in_tes!D83/RES_hhdet_in_fec!D83)</f>
        <v>0.54180339662424148</v>
      </c>
      <c r="E83" s="111">
        <f>IF(RES_hhdet_in_tes!E83=0,"",RES_hhdet_in_tes!E83/RES_hhdet_in_fec!E83)</f>
        <v>0.55227744200609608</v>
      </c>
      <c r="F83" s="111">
        <f>IF(RES_hhdet_in_tes!F83=0,"",RES_hhdet_in_tes!F83/RES_hhdet_in_fec!F83)</f>
        <v>0.56284005230467526</v>
      </c>
      <c r="G83" s="111">
        <f>IF(RES_hhdet_in_tes!G83=0,"",RES_hhdet_in_tes!G83/RES_hhdet_in_fec!G83)</f>
        <v>0.57348121866110624</v>
      </c>
      <c r="H83" s="111">
        <f>IF(RES_hhdet_in_tes!H83=0,"",RES_hhdet_in_tes!H83/RES_hhdet_in_fec!H83)</f>
        <v>0.58418901629817932</v>
      </c>
      <c r="I83" s="111">
        <f>IF(RES_hhdet_in_tes!I83=0,"",RES_hhdet_in_tes!I83/RES_hhdet_in_fec!I83)</f>
        <v>0.59494776497968427</v>
      </c>
      <c r="J83" s="111">
        <f>IF(RES_hhdet_in_tes!J83=0,"",RES_hhdet_in_tes!J83/RES_hhdet_in_fec!J83)</f>
        <v>0.60572365570563047</v>
      </c>
      <c r="K83" s="111">
        <f>IF(RES_hhdet_in_tes!K83=0,"",RES_hhdet_in_tes!K83/RES_hhdet_in_fec!K83)</f>
        <v>0.61647196488957146</v>
      </c>
      <c r="L83" s="111">
        <f>IF(RES_hhdet_in_tes!L83=0,"",RES_hhdet_in_tes!L83/RES_hhdet_in_fec!L83)</f>
        <v>0.62715299770744992</v>
      </c>
      <c r="M83" s="111">
        <f>IF(RES_hhdet_in_tes!M83=0,"",RES_hhdet_in_tes!M83/RES_hhdet_in_fec!M83)</f>
        <v>0.63698980570611385</v>
      </c>
      <c r="N83" s="111">
        <f>IF(RES_hhdet_in_tes!N83=0,"",RES_hhdet_in_tes!N83/RES_hhdet_in_fec!N83)</f>
        <v>0.64556530512838139</v>
      </c>
      <c r="O83" s="111">
        <f>IF(RES_hhdet_in_tes!O83=0,"",RES_hhdet_in_tes!O83/RES_hhdet_in_fec!O83)</f>
        <v>0.65265386121678359</v>
      </c>
      <c r="P83" s="111">
        <f>IF(RES_hhdet_in_tes!P83=0,"",RES_hhdet_in_tes!P83/RES_hhdet_in_fec!P83)</f>
        <v>0.65886278649877683</v>
      </c>
      <c r="Q83" s="111">
        <f>IF(RES_hhdet_in_tes!Q83=0,"",RES_hhdet_in_tes!Q83/RES_hhdet_in_fec!Q83)</f>
        <v>0.66625464841182436</v>
      </c>
      <c r="R83" s="111">
        <f>IF(RES_hhdet_in_tes!R83=0,"",RES_hhdet_in_tes!R83/RES_hhdet_in_fec!R83)</f>
        <v>0.6771537153872893</v>
      </c>
      <c r="S83" s="111">
        <f>IF(RES_hhdet_in_tes!S83=0,"",RES_hhdet_in_tes!S83/RES_hhdet_in_fec!S83)</f>
        <v>0.68936907553298754</v>
      </c>
      <c r="T83" s="111">
        <f>IF(RES_hhdet_in_tes!T83=0,"",RES_hhdet_in_tes!T83/RES_hhdet_in_fec!T83)</f>
        <v>0.70164368700233926</v>
      </c>
      <c r="U83" s="111">
        <f>IF(RES_hhdet_in_tes!U83=0,"",RES_hhdet_in_tes!U83/RES_hhdet_in_fec!U83)</f>
        <v>0.7129502542018239</v>
      </c>
      <c r="V83" s="111">
        <f>IF(RES_hhdet_in_tes!V83=0,"",RES_hhdet_in_tes!V83/RES_hhdet_in_fec!V83)</f>
        <v>0.72242771924187599</v>
      </c>
      <c r="W83" s="111">
        <f>IF(RES_hhdet_in_tes!W83=0,"",RES_hhdet_in_tes!W83/RES_hhdet_in_fec!W83)</f>
        <v>0.73005102764558671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2.232837481420181</v>
      </c>
      <c r="D85" s="124">
        <f>IF(RES_hhdet_in_tes!D85=0,"",RES_hhdet_in_tes!D85/RES_hhdet_in_fec!D85)</f>
        <v>2.3051204441187219</v>
      </c>
      <c r="E85" s="124">
        <f>IF(RES_hhdet_in_tes!E85=0,"",RES_hhdet_in_tes!E85/RES_hhdet_in_fec!E85)</f>
        <v>2.378166615366335</v>
      </c>
      <c r="F85" s="124">
        <f>IF(RES_hhdet_in_tes!F85=0,"",RES_hhdet_in_tes!F85/RES_hhdet_in_fec!F85)</f>
        <v>2.4512912361037746</v>
      </c>
      <c r="G85" s="124">
        <f>IF(RES_hhdet_in_tes!G85=0,"",RES_hhdet_in_tes!G85/RES_hhdet_in_fec!G85)</f>
        <v>2.5251107217001314</v>
      </c>
      <c r="H85" s="124">
        <f>IF(RES_hhdet_in_tes!H85=0,"",RES_hhdet_in_tes!H85/RES_hhdet_in_fec!H85)</f>
        <v>2.5995456248225017</v>
      </c>
      <c r="I85" s="124">
        <f>IF(RES_hhdet_in_tes!I85=0,"",RES_hhdet_in_tes!I85/RES_hhdet_in_fec!I85)</f>
        <v>2.6747436664294972</v>
      </c>
      <c r="J85" s="124">
        <f>IF(RES_hhdet_in_tes!J85=0,"",RES_hhdet_in_tes!J85/RES_hhdet_in_fec!J85)</f>
        <v>2.7513192988886979</v>
      </c>
      <c r="K85" s="124">
        <f>IF(RES_hhdet_in_tes!K85=0,"",RES_hhdet_in_tes!K85/RES_hhdet_in_fec!K85)</f>
        <v>2.8297891668725388</v>
      </c>
      <c r="L85" s="124">
        <f>IF(RES_hhdet_in_tes!L85=0,"",RES_hhdet_in_tes!L85/RES_hhdet_in_fec!L85)</f>
        <v>2.9102810077510011</v>
      </c>
      <c r="M85" s="124">
        <f>IF(RES_hhdet_in_tes!M85=0,"",RES_hhdet_in_tes!M85/RES_hhdet_in_fec!M85)</f>
        <v>3.0064209270294779</v>
      </c>
      <c r="N85" s="124">
        <f>IF(RES_hhdet_in_tes!N85=0,"",RES_hhdet_in_tes!N85/RES_hhdet_in_fec!N85)</f>
        <v>3.1226682045761547</v>
      </c>
      <c r="O85" s="124">
        <f>IF(RES_hhdet_in_tes!O85=0,"",RES_hhdet_in_tes!O85/RES_hhdet_in_fec!O85)</f>
        <v>3.261488143505733</v>
      </c>
      <c r="P85" s="124">
        <f>IF(RES_hhdet_in_tes!P85=0,"",RES_hhdet_in_tes!P85/RES_hhdet_in_fec!P85)</f>
        <v>3.4120353780524271</v>
      </c>
      <c r="Q85" s="124">
        <f>IF(RES_hhdet_in_tes!Q85=0,"",RES_hhdet_in_tes!Q85/RES_hhdet_in_fec!Q85)</f>
        <v>3.541413200364155</v>
      </c>
      <c r="R85" s="124">
        <f>IF(RES_hhdet_in_tes!R85=0,"",RES_hhdet_in_tes!R85/RES_hhdet_in_fec!R85)</f>
        <v>3.6225794402214104</v>
      </c>
      <c r="S85" s="124">
        <f>IF(RES_hhdet_in_tes!S85=0,"",RES_hhdet_in_tes!S85/RES_hhdet_in_fec!S85)</f>
        <v>3.6871837819338715</v>
      </c>
      <c r="T85" s="124">
        <f>IF(RES_hhdet_in_tes!T85=0,"",RES_hhdet_in_tes!T85/RES_hhdet_in_fec!T85)</f>
        <v>3.7411631687377458</v>
      </c>
      <c r="U85" s="124">
        <f>IF(RES_hhdet_in_tes!U85=0,"",RES_hhdet_in_tes!U85/RES_hhdet_in_fec!U85)</f>
        <v>3.7903044753363928</v>
      </c>
      <c r="V85" s="124">
        <f>IF(RES_hhdet_in_tes!V85=0,"",RES_hhdet_in_tes!V85/RES_hhdet_in_fec!V85)</f>
        <v>3.8404094131070519</v>
      </c>
      <c r="W85" s="124">
        <f>IF(RES_hhdet_in_tes!W85=0,"",RES_hhdet_in_tes!W85/RES_hhdet_in_fec!W85)</f>
        <v>3.8894628470785486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2.232837481420181</v>
      </c>
      <c r="D86" s="111">
        <f>IF(RES_hhdet_in_tes!D86=0,"",RES_hhdet_in_tes!D86/RES_hhdet_in_fec!D86)</f>
        <v>2.3051204441187219</v>
      </c>
      <c r="E86" s="111">
        <f>IF(RES_hhdet_in_tes!E86=0,"",RES_hhdet_in_tes!E86/RES_hhdet_in_fec!E86)</f>
        <v>2.378166615366335</v>
      </c>
      <c r="F86" s="111">
        <f>IF(RES_hhdet_in_tes!F86=0,"",RES_hhdet_in_tes!F86/RES_hhdet_in_fec!F86)</f>
        <v>2.4512912361037746</v>
      </c>
      <c r="G86" s="111">
        <f>IF(RES_hhdet_in_tes!G86=0,"",RES_hhdet_in_tes!G86/RES_hhdet_in_fec!G86)</f>
        <v>2.5251107217001314</v>
      </c>
      <c r="H86" s="111">
        <f>IF(RES_hhdet_in_tes!H86=0,"",RES_hhdet_in_tes!H86/RES_hhdet_in_fec!H86)</f>
        <v>2.5995456248225017</v>
      </c>
      <c r="I86" s="111">
        <f>IF(RES_hhdet_in_tes!I86=0,"",RES_hhdet_in_tes!I86/RES_hhdet_in_fec!I86)</f>
        <v>2.6747436664294972</v>
      </c>
      <c r="J86" s="111">
        <f>IF(RES_hhdet_in_tes!J86=0,"",RES_hhdet_in_tes!J86/RES_hhdet_in_fec!J86)</f>
        <v>2.7513192988886979</v>
      </c>
      <c r="K86" s="111">
        <f>IF(RES_hhdet_in_tes!K86=0,"",RES_hhdet_in_tes!K86/RES_hhdet_in_fec!K86)</f>
        <v>2.8297891668725388</v>
      </c>
      <c r="L86" s="111">
        <f>IF(RES_hhdet_in_tes!L86=0,"",RES_hhdet_in_tes!L86/RES_hhdet_in_fec!L86)</f>
        <v>2.9102810077510011</v>
      </c>
      <c r="M86" s="111">
        <f>IF(RES_hhdet_in_tes!M86=0,"",RES_hhdet_in_tes!M86/RES_hhdet_in_fec!M86)</f>
        <v>3.0064209270294779</v>
      </c>
      <c r="N86" s="111">
        <f>IF(RES_hhdet_in_tes!N86=0,"",RES_hhdet_in_tes!N86/RES_hhdet_in_fec!N86)</f>
        <v>3.1226682045761547</v>
      </c>
      <c r="O86" s="111">
        <f>IF(RES_hhdet_in_tes!O86=0,"",RES_hhdet_in_tes!O86/RES_hhdet_in_fec!O86)</f>
        <v>3.261488143505733</v>
      </c>
      <c r="P86" s="111">
        <f>IF(RES_hhdet_in_tes!P86=0,"",RES_hhdet_in_tes!P86/RES_hhdet_in_fec!P86)</f>
        <v>3.4120353780524271</v>
      </c>
      <c r="Q86" s="111">
        <f>IF(RES_hhdet_in_tes!Q86=0,"",RES_hhdet_in_tes!Q86/RES_hhdet_in_fec!Q86)</f>
        <v>3.541413200364155</v>
      </c>
      <c r="R86" s="111">
        <f>IF(RES_hhdet_in_tes!R86=0,"",RES_hhdet_in_tes!R86/RES_hhdet_in_fec!R86)</f>
        <v>3.6225794402214104</v>
      </c>
      <c r="S86" s="111">
        <f>IF(RES_hhdet_in_tes!S86=0,"",RES_hhdet_in_tes!S86/RES_hhdet_in_fec!S86)</f>
        <v>3.6871837819338715</v>
      </c>
      <c r="T86" s="111">
        <f>IF(RES_hhdet_in_tes!T86=0,"",RES_hhdet_in_tes!T86/RES_hhdet_in_fec!T86)</f>
        <v>3.7411631687377458</v>
      </c>
      <c r="U86" s="111">
        <f>IF(RES_hhdet_in_tes!U86=0,"",RES_hhdet_in_tes!U86/RES_hhdet_in_fec!U86)</f>
        <v>3.7903044753363928</v>
      </c>
      <c r="V86" s="111">
        <f>IF(RES_hhdet_in_tes!V86=0,"",RES_hhdet_in_tes!V86/RES_hhdet_in_fec!V86)</f>
        <v>3.8404094131070519</v>
      </c>
      <c r="W86" s="111">
        <f>IF(RES_hhdet_in_tes!W86=0,"",RES_hhdet_in_tes!W86/RES_hhdet_in_fec!W86)</f>
        <v>3.8894628470785486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0.61648865040999135</v>
      </c>
      <c r="D87" s="124">
        <f>IF(RES_hhdet_in_tes!D87=0,"",RES_hhdet_in_tes!D87/RES_hhdet_in_fec!D87)</f>
        <v>0.61754825309894934</v>
      </c>
      <c r="E87" s="124">
        <f>IF(RES_hhdet_in_tes!E87=0,"",RES_hhdet_in_tes!E87/RES_hhdet_in_fec!E87)</f>
        <v>0.62286002925460782</v>
      </c>
      <c r="F87" s="124">
        <f>IF(RES_hhdet_in_tes!F87=0,"",RES_hhdet_in_tes!F87/RES_hhdet_in_fec!F87)</f>
        <v>0.6214565642890596</v>
      </c>
      <c r="G87" s="124">
        <f>IF(RES_hhdet_in_tes!G87=0,"",RES_hhdet_in_tes!G87/RES_hhdet_in_fec!G87)</f>
        <v>0.62460594632635802</v>
      </c>
      <c r="H87" s="124">
        <f>IF(RES_hhdet_in_tes!H87=0,"",RES_hhdet_in_tes!H87/RES_hhdet_in_fec!H87)</f>
        <v>0.62700131707622742</v>
      </c>
      <c r="I87" s="124">
        <f>IF(RES_hhdet_in_tes!I87=0,"",RES_hhdet_in_tes!I87/RES_hhdet_in_fec!I87)</f>
        <v>0.6384125070814296</v>
      </c>
      <c r="J87" s="124">
        <f>IF(RES_hhdet_in_tes!J87=0,"",RES_hhdet_in_tes!J87/RES_hhdet_in_fec!J87)</f>
        <v>0.64344058805735183</v>
      </c>
      <c r="K87" s="124">
        <f>IF(RES_hhdet_in_tes!K87=0,"",RES_hhdet_in_tes!K87/RES_hhdet_in_fec!K87)</f>
        <v>0.64645942198120199</v>
      </c>
      <c r="L87" s="124">
        <f>IF(RES_hhdet_in_tes!L87=0,"",RES_hhdet_in_tes!L87/RES_hhdet_in_fec!L87)</f>
        <v>0.64825173125983016</v>
      </c>
      <c r="M87" s="124">
        <f>IF(RES_hhdet_in_tes!M87=0,"",RES_hhdet_in_tes!M87/RES_hhdet_in_fec!M87)</f>
        <v>0.66117093507950753</v>
      </c>
      <c r="N87" s="124">
        <f>IF(RES_hhdet_in_tes!N87=0,"",RES_hhdet_in_tes!N87/RES_hhdet_in_fec!N87)</f>
        <v>0.66766501237918341</v>
      </c>
      <c r="O87" s="124">
        <f>IF(RES_hhdet_in_tes!O87=0,"",RES_hhdet_in_tes!O87/RES_hhdet_in_fec!O87)</f>
        <v>0.68327268149985576</v>
      </c>
      <c r="P87" s="124">
        <f>IF(RES_hhdet_in_tes!P87=0,"",RES_hhdet_in_tes!P87/RES_hhdet_in_fec!P87)</f>
        <v>0.70340737172771139</v>
      </c>
      <c r="Q87" s="124">
        <f>IF(RES_hhdet_in_tes!Q87=0,"",RES_hhdet_in_tes!Q87/RES_hhdet_in_fec!Q87)</f>
        <v>0.71855926338306997</v>
      </c>
      <c r="R87" s="124">
        <f>IF(RES_hhdet_in_tes!R87=0,"",RES_hhdet_in_tes!R87/RES_hhdet_in_fec!R87)</f>
        <v>0.72632148565365673</v>
      </c>
      <c r="S87" s="124">
        <f>IF(RES_hhdet_in_tes!S87=0,"",RES_hhdet_in_tes!S87/RES_hhdet_in_fec!S87)</f>
        <v>0.7381564606366271</v>
      </c>
      <c r="T87" s="124">
        <f>IF(RES_hhdet_in_tes!T87=0,"",RES_hhdet_in_tes!T87/RES_hhdet_in_fec!T87)</f>
        <v>0.75245325535542518</v>
      </c>
      <c r="U87" s="124">
        <f>IF(RES_hhdet_in_tes!U87=0,"",RES_hhdet_in_tes!U87/RES_hhdet_in_fec!U87)</f>
        <v>0.76518682155254136</v>
      </c>
      <c r="V87" s="124">
        <f>IF(RES_hhdet_in_tes!V87=0,"",RES_hhdet_in_tes!V87/RES_hhdet_in_fec!V87)</f>
        <v>0.76391485730147524</v>
      </c>
      <c r="W87" s="124">
        <f>IF(RES_hhdet_in_tes!W87=0,"",RES_hhdet_in_tes!W87/RES_hhdet_in_fec!W87)</f>
        <v>0.77372476786146838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0.56540520301774899</v>
      </c>
      <c r="D88" s="111">
        <f>IF(RES_hhdet_in_tes!D88=0,"",RES_hhdet_in_tes!D88/RES_hhdet_in_fec!D88)</f>
        <v>0.57877142709111984</v>
      </c>
      <c r="E88" s="111">
        <f>IF(RES_hhdet_in_tes!E88=0,"",RES_hhdet_in_tes!E88/RES_hhdet_in_fec!E88)</f>
        <v>0.59226471685605642</v>
      </c>
      <c r="F88" s="111">
        <f>IF(RES_hhdet_in_tes!F88=0,"",RES_hhdet_in_tes!F88/RES_hhdet_in_fec!F88)</f>
        <v>0.60587210122730872</v>
      </c>
      <c r="G88" s="111">
        <f>IF(RES_hhdet_in_tes!G88=0,"",RES_hhdet_in_tes!G88/RES_hhdet_in_fec!G88)</f>
        <v>0.61958068619610829</v>
      </c>
      <c r="H88" s="111">
        <f>IF(RES_hhdet_in_tes!H88=0,"",RES_hhdet_in_tes!H88/RES_hhdet_in_fec!H88)</f>
        <v>0.633375109553452</v>
      </c>
      <c r="I88" s="111">
        <f>IF(RES_hhdet_in_tes!I88=0,"",RES_hhdet_in_tes!I88/RES_hhdet_in_fec!I88)</f>
        <v>0.64723517108413553</v>
      </c>
      <c r="J88" s="111">
        <f>IF(RES_hhdet_in_tes!J88=0,"",RES_hhdet_in_tes!J88/RES_hhdet_in_fec!J88)</f>
        <v>0.66111731601854484</v>
      </c>
      <c r="K88" s="111">
        <f>IF(RES_hhdet_in_tes!K88=0,"",RES_hhdet_in_tes!K88/RES_hhdet_in_fec!K88)</f>
        <v>0.6749639287660224</v>
      </c>
      <c r="L88" s="111">
        <f>IF(RES_hhdet_in_tes!L88=0,"",RES_hhdet_in_tes!L88/RES_hhdet_in_fec!L88)</f>
        <v>0.68872387208745511</v>
      </c>
      <c r="M88" s="111">
        <f>IF(RES_hhdet_in_tes!M88=0,"",RES_hhdet_in_tes!M88/RES_hhdet_in_fec!M88)</f>
        <v>0.70139623466075107</v>
      </c>
      <c r="N88" s="111">
        <f>IF(RES_hhdet_in_tes!N88=0,"",RES_hhdet_in_tes!N88/RES_hhdet_in_fec!N88)</f>
        <v>0.71244370432172499</v>
      </c>
      <c r="O88" s="111">
        <f>IF(RES_hhdet_in_tes!O88=0,"",RES_hhdet_in_tes!O88/RES_hhdet_in_fec!O88)</f>
        <v>0.72157560492256834</v>
      </c>
      <c r="P88" s="111">
        <f>IF(RES_hhdet_in_tes!P88=0,"",RES_hhdet_in_tes!P88/RES_hhdet_in_fec!P88)</f>
        <v>0.72957431267152617</v>
      </c>
      <c r="Q88" s="111">
        <f>IF(RES_hhdet_in_tes!Q88=0,"",RES_hhdet_in_tes!Q88/RES_hhdet_in_fec!Q88)</f>
        <v>0.73909694991997099</v>
      </c>
      <c r="R88" s="111">
        <f>IF(RES_hhdet_in_tes!R88=0,"",RES_hhdet_in_tes!R88/RES_hhdet_in_fec!R88)</f>
        <v>0.75313777784326552</v>
      </c>
      <c r="S88" s="111">
        <f>IF(RES_hhdet_in_tes!S88=0,"",RES_hhdet_in_tes!S88/RES_hhdet_in_fec!S88)</f>
        <v>0.76887433311106235</v>
      </c>
      <c r="T88" s="111">
        <f>IF(RES_hhdet_in_tes!T88=0,"",RES_hhdet_in_tes!T88/RES_hhdet_in_fec!T88)</f>
        <v>0.78468721946678777</v>
      </c>
      <c r="U88" s="111">
        <f>IF(RES_hhdet_in_tes!U88=0,"",RES_hhdet_in_tes!U88/RES_hhdet_in_fec!U88)</f>
        <v>0.79925301347544053</v>
      </c>
      <c r="V88" s="111">
        <f>IF(RES_hhdet_in_tes!V88=0,"",RES_hhdet_in_tes!V88/RES_hhdet_in_fec!V88)</f>
        <v>0.81146244902400377</v>
      </c>
      <c r="W88" s="111">
        <f>IF(RES_hhdet_in_tes!W88=0,"",RES_hhdet_in_tes!W88/RES_hhdet_in_fec!W88)</f>
        <v>0.82128324944147657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0.84900981991478386</v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0.86491650514823437</v>
      </c>
      <c r="J89" s="111">
        <f>IF(RES_hhdet_in_tes!J89=0,"",RES_hhdet_in_tes!J89/RES_hhdet_in_fec!J89)</f>
        <v>0.87035775845301899</v>
      </c>
      <c r="K89" s="111">
        <f>IF(RES_hhdet_in_tes!K89=0,"",RES_hhdet_in_tes!K89/RES_hhdet_in_fec!K89)</f>
        <v>0.88377004288022398</v>
      </c>
      <c r="L89" s="111">
        <f>IF(RES_hhdet_in_tes!L89=0,"",RES_hhdet_in_tes!L89/RES_hhdet_in_fec!L89)</f>
        <v>0.88923558112515311</v>
      </c>
      <c r="M89" s="111">
        <f>IF(RES_hhdet_in_tes!M89=0,"",RES_hhdet_in_tes!M89/RES_hhdet_in_fec!M89)</f>
        <v>0.89063956093381735</v>
      </c>
      <c r="N89" s="111">
        <f>IF(RES_hhdet_in_tes!N89=0,"",RES_hhdet_in_tes!N89/RES_hhdet_in_fec!N89)</f>
        <v>0.89637208198827656</v>
      </c>
      <c r="O89" s="111">
        <f>IF(RES_hhdet_in_tes!O89=0,"",RES_hhdet_in_tes!O89/RES_hhdet_in_fec!O89)</f>
        <v>0.90388000295726112</v>
      </c>
      <c r="P89" s="111">
        <f>IF(RES_hhdet_in_tes!P89=0,"",RES_hhdet_in_tes!P89/RES_hhdet_in_fec!P89)</f>
        <v>0.90389079282392493</v>
      </c>
      <c r="Q89" s="111">
        <f>IF(RES_hhdet_in_tes!Q89=0,"",RES_hhdet_in_tes!Q89/RES_hhdet_in_fec!Q89)</f>
        <v>0.90126333578081175</v>
      </c>
      <c r="R89" s="111">
        <f>IF(RES_hhdet_in_tes!R89=0,"",RES_hhdet_in_tes!R89/RES_hhdet_in_fec!R89)</f>
        <v>0.91061521622031327</v>
      </c>
      <c r="S89" s="111" t="str">
        <f>IF(RES_hhdet_in_tes!S89=0,"",RES_hhdet_in_tes!S89/RES_hhdet_in_fec!S89)</f>
        <v/>
      </c>
      <c r="T89" s="111">
        <f>IF(RES_hhdet_in_tes!T89=0,"",RES_hhdet_in_tes!T89/RES_hhdet_in_fec!T89)</f>
        <v>0.92498922316564569</v>
      </c>
      <c r="U89" s="111">
        <f>IF(RES_hhdet_in_tes!U89=0,"",RES_hhdet_in_tes!U89/RES_hhdet_in_fec!U89)</f>
        <v>0.93016063258825488</v>
      </c>
      <c r="V89" s="111">
        <f>IF(RES_hhdet_in_tes!V89=0,"",RES_hhdet_in_tes!V89/RES_hhdet_in_fec!V89)</f>
        <v>0.94267222816468443</v>
      </c>
      <c r="W89" s="111">
        <f>IF(RES_hhdet_in_tes!W89=0,"",RES_hhdet_in_tes!W89/RES_hhdet_in_fec!W89)</f>
        <v>0.93956480219448224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0.59226471685605642</v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0.64723517108413553</v>
      </c>
      <c r="J90" s="112">
        <f>IF(RES_hhdet_in_tes!J90=0,"",RES_hhdet_in_tes!J90/RES_hhdet_in_fec!J90)</f>
        <v>0.66111731601854484</v>
      </c>
      <c r="K90" s="112">
        <f>IF(RES_hhdet_in_tes!K90=0,"",RES_hhdet_in_tes!K90/RES_hhdet_in_fec!K90)</f>
        <v>0.6749639287660224</v>
      </c>
      <c r="L90" s="112">
        <f>IF(RES_hhdet_in_tes!L90=0,"",RES_hhdet_in_tes!L90/RES_hhdet_in_fec!L90)</f>
        <v>0.68872387208745511</v>
      </c>
      <c r="M90" s="112">
        <f>IF(RES_hhdet_in_tes!M90=0,"",RES_hhdet_in_tes!M90/RES_hhdet_in_fec!M90)</f>
        <v>0.70139623466075107</v>
      </c>
      <c r="N90" s="112">
        <f>IF(RES_hhdet_in_tes!N90=0,"",RES_hhdet_in_tes!N90/RES_hhdet_in_fec!N90)</f>
        <v>0.71244370432172499</v>
      </c>
      <c r="O90" s="112">
        <f>IF(RES_hhdet_in_tes!O90=0,"",RES_hhdet_in_tes!O90/RES_hhdet_in_fec!O90)</f>
        <v>0.72157560492256834</v>
      </c>
      <c r="P90" s="112">
        <f>IF(RES_hhdet_in_tes!P90=0,"",RES_hhdet_in_tes!P90/RES_hhdet_in_fec!P90)</f>
        <v>0.72957431267152617</v>
      </c>
      <c r="Q90" s="112">
        <f>IF(RES_hhdet_in_tes!Q90=0,"",RES_hhdet_in_tes!Q90/RES_hhdet_in_fec!Q90)</f>
        <v>0.73909694991997099</v>
      </c>
      <c r="R90" s="112">
        <f>IF(RES_hhdet_in_tes!R90=0,"",RES_hhdet_in_tes!R90/RES_hhdet_in_fec!R90)</f>
        <v>0.75313777784326552</v>
      </c>
      <c r="S90" s="112" t="str">
        <f>IF(RES_hhdet_in_tes!S90=0,"",RES_hhdet_in_tes!S90/RES_hhdet_in_fec!S90)</f>
        <v/>
      </c>
      <c r="T90" s="112">
        <f>IF(RES_hhdet_in_tes!T90=0,"",RES_hhdet_in_tes!T90/RES_hhdet_in_fec!T90)</f>
        <v>0.78468721946678777</v>
      </c>
      <c r="U90" s="112">
        <f>IF(RES_hhdet_in_tes!U90=0,"",RES_hhdet_in_tes!U90/RES_hhdet_in_fec!U90)</f>
        <v>0.79925301347544053</v>
      </c>
      <c r="V90" s="112">
        <f>IF(RES_hhdet_in_tes!V90=0,"",RES_hhdet_in_tes!V90/RES_hhdet_in_fec!V90)</f>
        <v>0.81146244902400366</v>
      </c>
      <c r="W90" s="112">
        <f>IF(RES_hhdet_in_tes!W90=0,"",RES_hhdet_in_tes!W90/RES_hhdet_in_fec!W90)</f>
        <v>0.82128324944147657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 t="str">
        <f>IF(RES_hhdet_in_tes!S91=0,"",RES_hhdet_in_tes!S91/RES_hhdet_in_fec!S91)</f>
        <v/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0.54906437086828497</v>
      </c>
      <c r="D92" s="112">
        <f>IF(RES_hhdet_in_tes!D92=0,"",RES_hhdet_in_tes!D92/RES_hhdet_in_fec!D92)</f>
        <v>0.55087063842679906</v>
      </c>
      <c r="E92" s="112">
        <f>IF(RES_hhdet_in_tes!E92=0,"",RES_hhdet_in_tes!E92/RES_hhdet_in_fec!E92)</f>
        <v>0.55297592261507267</v>
      </c>
      <c r="F92" s="112">
        <f>IF(RES_hhdet_in_tes!F92=0,"",RES_hhdet_in_tes!F92/RES_hhdet_in_fec!F92)</f>
        <v>0.5551219817983134</v>
      </c>
      <c r="G92" s="112">
        <f>IF(RES_hhdet_in_tes!G92=0,"",RES_hhdet_in_tes!G92/RES_hhdet_in_fec!G92)</f>
        <v>0.55754341770969007</v>
      </c>
      <c r="H92" s="112">
        <f>IF(RES_hhdet_in_tes!H92=0,"",RES_hhdet_in_tes!H92/RES_hhdet_in_fec!H92)</f>
        <v>0.56021151808371017</v>
      </c>
      <c r="I92" s="112">
        <f>IF(RES_hhdet_in_tes!I92=0,"",RES_hhdet_in_tes!I92/RES_hhdet_in_fec!I92)</f>
        <v>0.56318408879428161</v>
      </c>
      <c r="J92" s="112">
        <f>IF(RES_hhdet_in_tes!J92=0,"",RES_hhdet_in_tes!J92/RES_hhdet_in_fec!J92)</f>
        <v>0.56669794010316732</v>
      </c>
      <c r="K92" s="112">
        <f>IF(RES_hhdet_in_tes!K92=0,"",RES_hhdet_in_tes!K92/RES_hhdet_in_fec!K92)</f>
        <v>0.57095442302137289</v>
      </c>
      <c r="L92" s="112">
        <f>IF(RES_hhdet_in_tes!L92=0,"",RES_hhdet_in_tes!L92/RES_hhdet_in_fec!L92)</f>
        <v>0.57600740719931531</v>
      </c>
      <c r="M92" s="112">
        <f>IF(RES_hhdet_in_tes!M92=0,"",RES_hhdet_in_tes!M92/RES_hhdet_in_fec!M92)</f>
        <v>0.58663501684274022</v>
      </c>
      <c r="N92" s="112">
        <f>IF(RES_hhdet_in_tes!N92=0,"",RES_hhdet_in_tes!N92/RES_hhdet_in_fec!N92)</f>
        <v>0.60435382529020287</v>
      </c>
      <c r="O92" s="112">
        <f>IF(RES_hhdet_in_tes!O92=0,"",RES_hhdet_in_tes!O92/RES_hhdet_in_fec!O92)</f>
        <v>0.63042982754527654</v>
      </c>
      <c r="P92" s="112">
        <f>IF(RES_hhdet_in_tes!P92=0,"",RES_hhdet_in_tes!P92/RES_hhdet_in_fec!P92)</f>
        <v>0.66220225764005403</v>
      </c>
      <c r="Q92" s="112">
        <f>IF(RES_hhdet_in_tes!Q92=0,"",RES_hhdet_in_tes!Q92/RES_hhdet_in_fec!Q92)</f>
        <v>0.69105009777155579</v>
      </c>
      <c r="R92" s="112">
        <f>IF(RES_hhdet_in_tes!R92=0,"",RES_hhdet_in_tes!R92/RES_hhdet_in_fec!R92)</f>
        <v>0.71051886079146487</v>
      </c>
      <c r="S92" s="112">
        <f>IF(RES_hhdet_in_tes!S92=0,"",RES_hhdet_in_tes!S92/RES_hhdet_in_fec!S92)</f>
        <v>0.72927966879248907</v>
      </c>
      <c r="T92" s="112">
        <f>IF(RES_hhdet_in_tes!T92=0,"",RES_hhdet_in_tes!T92/RES_hhdet_in_fec!T92)</f>
        <v>0.74627058924623124</v>
      </c>
      <c r="U92" s="112">
        <f>IF(RES_hhdet_in_tes!U92=0,"",RES_hhdet_in_tes!U92/RES_hhdet_in_fec!U92)</f>
        <v>0.7604296896243532</v>
      </c>
      <c r="V92" s="112">
        <f>IF(RES_hhdet_in_tes!V92=0,"",RES_hhdet_in_tes!V92/RES_hhdet_in_fec!V92)</f>
        <v>0.77069503739849154</v>
      </c>
      <c r="W92" s="112">
        <f>IF(RES_hhdet_in_tes!W92=0,"",RES_hhdet_in_tes!W92/RES_hhdet_in_fec!W92)</f>
        <v>0.77552373508349515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>
        <f>IF(RES_hhdet_in_tes!E93=0,"",RES_hhdet_in_tes!E93/RES_hhdet_in_fec!E93)</f>
        <v>0.82724798037853098</v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>
        <f>IF(RES_hhdet_in_tes!I93=0,"",RES_hhdet_in_tes!I93/RES_hhdet_in_fec!I93)</f>
        <v>0.81820988298876929</v>
      </c>
      <c r="J93" s="113">
        <f>IF(RES_hhdet_in_tes!J93=0,"",RES_hhdet_in_tes!J93/RES_hhdet_in_fec!J93)</f>
        <v>0.81826913730095518</v>
      </c>
      <c r="K93" s="113">
        <f>IF(RES_hhdet_in_tes!K93=0,"",RES_hhdet_in_tes!K93/RES_hhdet_in_fec!K93)</f>
        <v>0.82951891710918046</v>
      </c>
      <c r="L93" s="113">
        <f>IF(RES_hhdet_in_tes!L93=0,"",RES_hhdet_in_tes!L93/RES_hhdet_in_fec!L93)</f>
        <v>0.83127745070710857</v>
      </c>
      <c r="M93" s="113">
        <f>IF(RES_hhdet_in_tes!M93=0,"",RES_hhdet_in_tes!M93/RES_hhdet_in_fec!M93)</f>
        <v>0.8312902605286252</v>
      </c>
      <c r="N93" s="113">
        <f>IF(RES_hhdet_in_tes!N93=0,"",RES_hhdet_in_tes!N93/RES_hhdet_in_fec!N93)</f>
        <v>0.84245941172240923</v>
      </c>
      <c r="O93" s="113">
        <f>IF(RES_hhdet_in_tes!O93=0,"",RES_hhdet_in_tes!O93/RES_hhdet_in_fec!O93)</f>
        <v>0.86107000867157579</v>
      </c>
      <c r="P93" s="113">
        <f>IF(RES_hhdet_in_tes!P93=0,"",RES_hhdet_in_tes!P93/RES_hhdet_in_fec!P93)</f>
        <v>0.8727954275039238</v>
      </c>
      <c r="Q93" s="113">
        <f>IF(RES_hhdet_in_tes!Q93=0,"",RES_hhdet_in_tes!Q93/RES_hhdet_in_fec!Q93)</f>
        <v>0.87841483579698054</v>
      </c>
      <c r="R93" s="113">
        <f>IF(RES_hhdet_in_tes!R93=0,"",RES_hhdet_in_tes!R93/RES_hhdet_in_fec!R93)</f>
        <v>0.89162738972107536</v>
      </c>
      <c r="S93" s="113">
        <f>IF(RES_hhdet_in_tes!S93=0,"",RES_hhdet_in_tes!S93/RES_hhdet_in_fec!S93)</f>
        <v>0.90289805640540999</v>
      </c>
      <c r="T93" s="113">
        <f>IF(RES_hhdet_in_tes!T93=0,"",RES_hhdet_in_tes!T93/RES_hhdet_in_fec!T93)</f>
        <v>0.90885038653612715</v>
      </c>
      <c r="U93" s="113">
        <f>IF(RES_hhdet_in_tes!U93=0,"",RES_hhdet_in_tes!U93/RES_hhdet_in_fec!U93)</f>
        <v>0.91394220281959582</v>
      </c>
      <c r="V93" s="113">
        <f>IF(RES_hhdet_in_tes!V93=0,"",RES_hhdet_in_tes!V93/RES_hhdet_in_fec!V93)</f>
        <v>0.92779878295348461</v>
      </c>
      <c r="W93" s="113">
        <f>IF(RES_hhdet_in_tes!W93=0,"",RES_hhdet_in_tes!W93/RES_hhdet_in_fec!W93)</f>
        <v>0.92113647692237965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>
        <f>IF(RES_hhdet_in_tes!E94=0,"",RES_hhdet_in_tes!E94/RES_hhdet_in_fec!E94)</f>
        <v>0.55297592261507267</v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>
        <f>IF(RES_hhdet_in_tes!I94=0,"",RES_hhdet_in_tes!I94/RES_hhdet_in_fec!I94)</f>
        <v>0.56318408879428161</v>
      </c>
      <c r="J94" s="111">
        <f>IF(RES_hhdet_in_tes!J94=0,"",RES_hhdet_in_tes!J94/RES_hhdet_in_fec!J94)</f>
        <v>0.56669794010316732</v>
      </c>
      <c r="K94" s="111">
        <f>IF(RES_hhdet_in_tes!K94=0,"",RES_hhdet_in_tes!K94/RES_hhdet_in_fec!K94)</f>
        <v>0.57095442302137289</v>
      </c>
      <c r="L94" s="111">
        <f>IF(RES_hhdet_in_tes!L94=0,"",RES_hhdet_in_tes!L94/RES_hhdet_in_fec!L94)</f>
        <v>0.57600740719931531</v>
      </c>
      <c r="M94" s="111">
        <f>IF(RES_hhdet_in_tes!M94=0,"",RES_hhdet_in_tes!M94/RES_hhdet_in_fec!M94)</f>
        <v>0.58663501684274022</v>
      </c>
      <c r="N94" s="111">
        <f>IF(RES_hhdet_in_tes!N94=0,"",RES_hhdet_in_tes!N94/RES_hhdet_in_fec!N94)</f>
        <v>0.60435382529020287</v>
      </c>
      <c r="O94" s="111">
        <f>IF(RES_hhdet_in_tes!O94=0,"",RES_hhdet_in_tes!O94/RES_hhdet_in_fec!O94)</f>
        <v>0.63042982754527654</v>
      </c>
      <c r="P94" s="111">
        <f>IF(RES_hhdet_in_tes!P94=0,"",RES_hhdet_in_tes!P94/RES_hhdet_in_fec!P94)</f>
        <v>0.66220225764005403</v>
      </c>
      <c r="Q94" s="111">
        <f>IF(RES_hhdet_in_tes!Q94=0,"",RES_hhdet_in_tes!Q94/RES_hhdet_in_fec!Q94)</f>
        <v>0.69105009777155579</v>
      </c>
      <c r="R94" s="111">
        <f>IF(RES_hhdet_in_tes!R94=0,"",RES_hhdet_in_tes!R94/RES_hhdet_in_fec!R94)</f>
        <v>0.71051886079146476</v>
      </c>
      <c r="S94" s="111">
        <f>IF(RES_hhdet_in_tes!S94=0,"",RES_hhdet_in_tes!S94/RES_hhdet_in_fec!S94)</f>
        <v>0.72927966879248907</v>
      </c>
      <c r="T94" s="111">
        <f>IF(RES_hhdet_in_tes!T94=0,"",RES_hhdet_in_tes!T94/RES_hhdet_in_fec!T94)</f>
        <v>0.74627058924623124</v>
      </c>
      <c r="U94" s="111">
        <f>IF(RES_hhdet_in_tes!U94=0,"",RES_hhdet_in_tes!U94/RES_hhdet_in_fec!U94)</f>
        <v>0.7604296896243532</v>
      </c>
      <c r="V94" s="111">
        <f>IF(RES_hhdet_in_tes!V94=0,"",RES_hhdet_in_tes!V94/RES_hhdet_in_fec!V94)</f>
        <v>0.77069503739849154</v>
      </c>
      <c r="W94" s="111">
        <f>IF(RES_hhdet_in_tes!W94=0,"",RES_hhdet_in_tes!W94/RES_hhdet_in_fec!W94)</f>
        <v>0.77552373508349504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>
        <f>IF(RES_hhdet_in_tes!E95=0,"",RES_hhdet_in_tes!E95/RES_hhdet_in_fec!E95)</f>
        <v>1</v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0.61613331312192798</v>
      </c>
      <c r="D96" s="112">
        <f>IF(RES_hhdet_in_tes!D96=0,"",RES_hhdet_in_tes!D96/RES_hhdet_in_fec!D96)</f>
        <v>0.61759293826785389</v>
      </c>
      <c r="E96" s="112">
        <f>IF(RES_hhdet_in_tes!E96=0,"",RES_hhdet_in_tes!E96/RES_hhdet_in_fec!E96)</f>
        <v>0.61916482922986738</v>
      </c>
      <c r="F96" s="112">
        <f>IF(RES_hhdet_in_tes!F96=0,"",RES_hhdet_in_tes!F96/RES_hhdet_in_fec!F96)</f>
        <v>0.62075181964037263</v>
      </c>
      <c r="G96" s="112">
        <f>IF(RES_hhdet_in_tes!G96=0,"",RES_hhdet_in_tes!G96/RES_hhdet_in_fec!G96)</f>
        <v>0.62244310015443183</v>
      </c>
      <c r="H96" s="112">
        <f>IF(RES_hhdet_in_tes!H96=0,"",RES_hhdet_in_tes!H96/RES_hhdet_in_fec!H96)</f>
        <v>0.6242286736987791</v>
      </c>
      <c r="I96" s="112">
        <f>IF(RES_hhdet_in_tes!I96=0,"",RES_hhdet_in_tes!I96/RES_hhdet_in_fec!I96)</f>
        <v>0.62613176944038229</v>
      </c>
      <c r="J96" s="112">
        <f>IF(RES_hhdet_in_tes!J96=0,"",RES_hhdet_in_tes!J96/RES_hhdet_in_fec!J96)</f>
        <v>0.62824537002722325</v>
      </c>
      <c r="K96" s="112">
        <f>IF(RES_hhdet_in_tes!K96=0,"",RES_hhdet_in_tes!K96/RES_hhdet_in_fec!K96)</f>
        <v>0.63065187670958933</v>
      </c>
      <c r="L96" s="112">
        <f>IF(RES_hhdet_in_tes!L96=0,"",RES_hhdet_in_tes!L96/RES_hhdet_in_fec!L96)</f>
        <v>0.63338012887463169</v>
      </c>
      <c r="M96" s="112">
        <f>IF(RES_hhdet_in_tes!M96=0,"",RES_hhdet_in_tes!M96/RES_hhdet_in_fec!M96)</f>
        <v>0.63832056462837339</v>
      </c>
      <c r="N96" s="112">
        <f>IF(RES_hhdet_in_tes!N96=0,"",RES_hhdet_in_tes!N96/RES_hhdet_in_fec!N96)</f>
        <v>0.64630381407225423</v>
      </c>
      <c r="O96" s="112">
        <f>IF(RES_hhdet_in_tes!O96=0,"",RES_hhdet_in_tes!O96/RES_hhdet_in_fec!O96)</f>
        <v>0.65839506341082543</v>
      </c>
      <c r="P96" s="112">
        <f>IF(RES_hhdet_in_tes!P96=0,"",RES_hhdet_in_tes!P96/RES_hhdet_in_fec!P96)</f>
        <v>0.67412422664251204</v>
      </c>
      <c r="Q96" s="112">
        <f>IF(RES_hhdet_in_tes!Q96=0,"",RES_hhdet_in_tes!Q96/RES_hhdet_in_fec!Q96)</f>
        <v>0.68955831866350337</v>
      </c>
      <c r="R96" s="112">
        <f>IF(RES_hhdet_in_tes!R96=0,"",RES_hhdet_in_tes!R96/RES_hhdet_in_fec!R96)</f>
        <v>0.7006223351390003</v>
      </c>
      <c r="S96" s="112">
        <f>IF(RES_hhdet_in_tes!S96=0,"",RES_hhdet_in_tes!S96/RES_hhdet_in_fec!S96)</f>
        <v>0.71157727721419395</v>
      </c>
      <c r="T96" s="112">
        <f>IF(RES_hhdet_in_tes!T96=0,"",RES_hhdet_in_tes!T96/RES_hhdet_in_fec!T96)</f>
        <v>0.72219344010335529</v>
      </c>
      <c r="U96" s="112">
        <f>IF(RES_hhdet_in_tes!U96=0,"",RES_hhdet_in_tes!U96/RES_hhdet_in_fec!U96)</f>
        <v>0.73216596295846881</v>
      </c>
      <c r="V96" s="112">
        <f>IF(RES_hhdet_in_tes!V96=0,"",RES_hhdet_in_tes!V96/RES_hhdet_in_fec!V96)</f>
        <v>0.74102712819931393</v>
      </c>
      <c r="W96" s="112">
        <f>IF(RES_hhdet_in_tes!W96=0,"",RES_hhdet_in_tes!W96/RES_hhdet_in_fec!W96)</f>
        <v>0.74800257831418382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0.84861493124243537</v>
      </c>
      <c r="D97" s="113">
        <f>IF(RES_hhdet_in_tes!D97=0,"",RES_hhdet_in_tes!D97/RES_hhdet_in_fec!D97)</f>
        <v>0.84202534745595814</v>
      </c>
      <c r="E97" s="113">
        <f>IF(RES_hhdet_in_tes!E97=0,"",RES_hhdet_in_tes!E97/RES_hhdet_in_fec!E97)</f>
        <v>0.86298274902193062</v>
      </c>
      <c r="F97" s="113">
        <f>IF(RES_hhdet_in_tes!F97=0,"",RES_hhdet_in_tes!F97/RES_hhdet_in_fec!F97)</f>
        <v>0.84898735370396428</v>
      </c>
      <c r="G97" s="113">
        <f>IF(RES_hhdet_in_tes!G97=0,"",RES_hhdet_in_tes!G97/RES_hhdet_in_fec!G97)</f>
        <v>0.85038467037429932</v>
      </c>
      <c r="H97" s="113">
        <f>IF(RES_hhdet_in_tes!H97=0,"",RES_hhdet_in_tes!H97/RES_hhdet_in_fec!H97)</f>
        <v>0.85063234208380978</v>
      </c>
      <c r="I97" s="113">
        <f>IF(RES_hhdet_in_tes!I97=0,"",RES_hhdet_in_tes!I97/RES_hhdet_in_fec!I97)</f>
        <v>0.8539249142748534</v>
      </c>
      <c r="J97" s="113">
        <f>IF(RES_hhdet_in_tes!J97=0,"",RES_hhdet_in_tes!J97/RES_hhdet_in_fec!J97)</f>
        <v>0.85323064946232674</v>
      </c>
      <c r="K97" s="113">
        <f>IF(RES_hhdet_in_tes!K97=0,"",RES_hhdet_in_tes!K97/RES_hhdet_in_fec!K97)</f>
        <v>0.86214151090137603</v>
      </c>
      <c r="L97" s="113">
        <f>IF(RES_hhdet_in_tes!L97=0,"",RES_hhdet_in_tes!L97/RES_hhdet_in_fec!L97)</f>
        <v>0.86247363297171464</v>
      </c>
      <c r="M97" s="113">
        <f>IF(RES_hhdet_in_tes!M97=0,"",RES_hhdet_in_tes!M97/RES_hhdet_in_fec!M97)</f>
        <v>0.85953303562538685</v>
      </c>
      <c r="N97" s="113">
        <f>IF(RES_hhdet_in_tes!N97=0,"",RES_hhdet_in_tes!N97/RES_hhdet_in_fec!N97)</f>
        <v>0.86450129592121705</v>
      </c>
      <c r="O97" s="113">
        <f>IF(RES_hhdet_in_tes!O97=0,"",RES_hhdet_in_tes!O97/RES_hhdet_in_fec!O97)</f>
        <v>0.87489452194243877</v>
      </c>
      <c r="P97" s="113">
        <f>IF(RES_hhdet_in_tes!P97=0,"",RES_hhdet_in_tes!P97/RES_hhdet_in_fec!P97)</f>
        <v>0.87822779891400415</v>
      </c>
      <c r="Q97" s="113">
        <f>IF(RES_hhdet_in_tes!Q97=0,"",RES_hhdet_in_tes!Q97/RES_hhdet_in_fec!Q97)</f>
        <v>0.87731574750527153</v>
      </c>
      <c r="R97" s="113">
        <f>IF(RES_hhdet_in_tes!R97=0,"",RES_hhdet_in_tes!R97/RES_hhdet_in_fec!R97)</f>
        <v>0.88657725905932239</v>
      </c>
      <c r="S97" s="113">
        <f>IF(RES_hhdet_in_tes!S97=0,"",RES_hhdet_in_tes!S97/RES_hhdet_in_fec!S97)</f>
        <v>0.89468911768786141</v>
      </c>
      <c r="T97" s="113">
        <f>IF(RES_hhdet_in_tes!T97=0,"",RES_hhdet_in_tes!T97/RES_hhdet_in_fec!T97)</f>
        <v>0.89788009752211306</v>
      </c>
      <c r="U97" s="113">
        <f>IF(RES_hhdet_in_tes!U97=0,"",RES_hhdet_in_tes!U97/RES_hhdet_in_fec!U97)</f>
        <v>0.90134894705931101</v>
      </c>
      <c r="V97" s="113">
        <f>IF(RES_hhdet_in_tes!V97=0,"",RES_hhdet_in_tes!V97/RES_hhdet_in_fec!V97)</f>
        <v>0.91617180033100498</v>
      </c>
      <c r="W97" s="113">
        <f>IF(RES_hhdet_in_tes!W97=0,"",RES_hhdet_in_tes!W97/RES_hhdet_in_fec!W97)</f>
        <v>0.90935725997511174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0.61613331312192798</v>
      </c>
      <c r="D98" s="111">
        <f>IF(RES_hhdet_in_tes!D98=0,"",RES_hhdet_in_tes!D98/RES_hhdet_in_fec!D98)</f>
        <v>0.61759293826785389</v>
      </c>
      <c r="E98" s="111">
        <f>IF(RES_hhdet_in_tes!E98=0,"",RES_hhdet_in_tes!E98/RES_hhdet_in_fec!E98)</f>
        <v>0.61916482922986738</v>
      </c>
      <c r="F98" s="111">
        <f>IF(RES_hhdet_in_tes!F98=0,"",RES_hhdet_in_tes!F98/RES_hhdet_in_fec!F98)</f>
        <v>0.62075181964037263</v>
      </c>
      <c r="G98" s="111">
        <f>IF(RES_hhdet_in_tes!G98=0,"",RES_hhdet_in_tes!G98/RES_hhdet_in_fec!G98)</f>
        <v>0.62244310015443183</v>
      </c>
      <c r="H98" s="111">
        <f>IF(RES_hhdet_in_tes!H98=0,"",RES_hhdet_in_tes!H98/RES_hhdet_in_fec!H98)</f>
        <v>0.62422867369877921</v>
      </c>
      <c r="I98" s="111">
        <f>IF(RES_hhdet_in_tes!I98=0,"",RES_hhdet_in_tes!I98/RES_hhdet_in_fec!I98)</f>
        <v>0.62613176944038229</v>
      </c>
      <c r="J98" s="111">
        <f>IF(RES_hhdet_in_tes!J98=0,"",RES_hhdet_in_tes!J98/RES_hhdet_in_fec!J98)</f>
        <v>0.62824537002722325</v>
      </c>
      <c r="K98" s="111">
        <f>IF(RES_hhdet_in_tes!K98=0,"",RES_hhdet_in_tes!K98/RES_hhdet_in_fec!K98)</f>
        <v>0.63065187670958933</v>
      </c>
      <c r="L98" s="111">
        <f>IF(RES_hhdet_in_tes!L98=0,"",RES_hhdet_in_tes!L98/RES_hhdet_in_fec!L98)</f>
        <v>0.63338012887463169</v>
      </c>
      <c r="M98" s="111">
        <f>IF(RES_hhdet_in_tes!M98=0,"",RES_hhdet_in_tes!M98/RES_hhdet_in_fec!M98)</f>
        <v>0.63832056462837339</v>
      </c>
      <c r="N98" s="111">
        <f>IF(RES_hhdet_in_tes!N98=0,"",RES_hhdet_in_tes!N98/RES_hhdet_in_fec!N98)</f>
        <v>0.64630381407225423</v>
      </c>
      <c r="O98" s="111">
        <f>IF(RES_hhdet_in_tes!O98=0,"",RES_hhdet_in_tes!O98/RES_hhdet_in_fec!O98)</f>
        <v>0.65839506341082543</v>
      </c>
      <c r="P98" s="111">
        <f>IF(RES_hhdet_in_tes!P98=0,"",RES_hhdet_in_tes!P98/RES_hhdet_in_fec!P98)</f>
        <v>0.67412422664251204</v>
      </c>
      <c r="Q98" s="111">
        <f>IF(RES_hhdet_in_tes!Q98=0,"",RES_hhdet_in_tes!Q98/RES_hhdet_in_fec!Q98)</f>
        <v>0.68955831866350337</v>
      </c>
      <c r="R98" s="111">
        <f>IF(RES_hhdet_in_tes!R98=0,"",RES_hhdet_in_tes!R98/RES_hhdet_in_fec!R98)</f>
        <v>0.70062233513900019</v>
      </c>
      <c r="S98" s="111">
        <f>IF(RES_hhdet_in_tes!S98=0,"",RES_hhdet_in_tes!S98/RES_hhdet_in_fec!S98)</f>
        <v>0.71157727721419395</v>
      </c>
      <c r="T98" s="111">
        <f>IF(RES_hhdet_in_tes!T98=0,"",RES_hhdet_in_tes!T98/RES_hhdet_in_fec!T98)</f>
        <v>0.72219344010335529</v>
      </c>
      <c r="U98" s="111">
        <f>IF(RES_hhdet_in_tes!U98=0,"",RES_hhdet_in_tes!U98/RES_hhdet_in_fec!U98)</f>
        <v>0.73216596295846881</v>
      </c>
      <c r="V98" s="111">
        <f>IF(RES_hhdet_in_tes!V98=0,"",RES_hhdet_in_tes!V98/RES_hhdet_in_fec!V98)</f>
        <v>0.74102712819931404</v>
      </c>
      <c r="W98" s="111">
        <f>IF(RES_hhdet_in_tes!W98=0,"",RES_hhdet_in_tes!W98/RES_hhdet_in_fec!W98)</f>
        <v>0.74800257831418382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0.65488456645678617</v>
      </c>
      <c r="D100" s="124">
        <f>IF(RES_hhdet_in_tes!D100=0,"",RES_hhdet_in_tes!D100/RES_hhdet_in_fec!D100)</f>
        <v>0.67623433940642586</v>
      </c>
      <c r="E100" s="124">
        <f>IF(RES_hhdet_in_tes!E100=0,"",RES_hhdet_in_tes!E100/RES_hhdet_in_fec!E100)</f>
        <v>0.65374671054545108</v>
      </c>
      <c r="F100" s="124">
        <f>IF(RES_hhdet_in_tes!F100=0,"",RES_hhdet_in_tes!F100/RES_hhdet_in_fec!F100)</f>
        <v>0.67944660425552073</v>
      </c>
      <c r="G100" s="124">
        <f>IF(RES_hhdet_in_tes!G100=0,"",RES_hhdet_in_tes!G100/RES_hhdet_in_fec!G100)</f>
        <v>0.68671108819059756</v>
      </c>
      <c r="H100" s="124">
        <f>IF(RES_hhdet_in_tes!H100=0,"",RES_hhdet_in_tes!H100/RES_hhdet_in_fec!H100)</f>
        <v>0.68309148120333574</v>
      </c>
      <c r="I100" s="124">
        <f>IF(RES_hhdet_in_tes!I100=0,"",RES_hhdet_in_tes!I100/RES_hhdet_in_fec!I100)</f>
        <v>0.66211021694016314</v>
      </c>
      <c r="J100" s="124">
        <f>IF(RES_hhdet_in_tes!J100=0,"",RES_hhdet_in_tes!J100/RES_hhdet_in_fec!J100)</f>
        <v>0.64131749581205333</v>
      </c>
      <c r="K100" s="124">
        <f>IF(RES_hhdet_in_tes!K100=0,"",RES_hhdet_in_tes!K100/RES_hhdet_in_fec!K100)</f>
        <v>0.64508829682098034</v>
      </c>
      <c r="L100" s="124">
        <f>IF(RES_hhdet_in_tes!L100=0,"",RES_hhdet_in_tes!L100/RES_hhdet_in_fec!L100)</f>
        <v>0.65798014070071742</v>
      </c>
      <c r="M100" s="124">
        <f>IF(RES_hhdet_in_tes!M100=0,"",RES_hhdet_in_tes!M100/RES_hhdet_in_fec!M100)</f>
        <v>0.67242866144997004</v>
      </c>
      <c r="N100" s="124">
        <f>IF(RES_hhdet_in_tes!N100=0,"",RES_hhdet_in_tes!N100/RES_hhdet_in_fec!N100)</f>
        <v>0.69729343761952844</v>
      </c>
      <c r="O100" s="124">
        <f>IF(RES_hhdet_in_tes!O100=0,"",RES_hhdet_in_tes!O100/RES_hhdet_in_fec!O100)</f>
        <v>0.69407125224614574</v>
      </c>
      <c r="P100" s="124">
        <f>IF(RES_hhdet_in_tes!P100=0,"",RES_hhdet_in_tes!P100/RES_hhdet_in_fec!P100)</f>
        <v>0.69940916207783499</v>
      </c>
      <c r="Q100" s="124">
        <f>IF(RES_hhdet_in_tes!Q100=0,"",RES_hhdet_in_tes!Q100/RES_hhdet_in_fec!Q100)</f>
        <v>0.68944664739400052</v>
      </c>
      <c r="R100" s="124">
        <f>IF(RES_hhdet_in_tes!R100=0,"",RES_hhdet_in_tes!R100/RES_hhdet_in_fec!R100)</f>
        <v>0.6836097107867547</v>
      </c>
      <c r="S100" s="124">
        <f>IF(RES_hhdet_in_tes!S100=0,"",RES_hhdet_in_tes!S100/RES_hhdet_in_fec!S100)</f>
        <v>0.7114964276702066</v>
      </c>
      <c r="T100" s="124">
        <f>IF(RES_hhdet_in_tes!T100=0,"",RES_hhdet_in_tes!T100/RES_hhdet_in_fec!T100)</f>
        <v>0.72405564267081435</v>
      </c>
      <c r="U100" s="124">
        <f>IF(RES_hhdet_in_tes!U100=0,"",RES_hhdet_in_tes!U100/RES_hhdet_in_fec!U100)</f>
        <v>0.73381088148041673</v>
      </c>
      <c r="V100" s="124">
        <f>IF(RES_hhdet_in_tes!V100=0,"",RES_hhdet_in_tes!V100/RES_hhdet_in_fec!V100)</f>
        <v>0.74886621750290727</v>
      </c>
      <c r="W100" s="124">
        <f>IF(RES_hhdet_in_tes!W100=0,"",RES_hhdet_in_tes!W100/RES_hhdet_in_fec!W100)</f>
        <v>0.7539060220215541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0.58297882090319775</v>
      </c>
      <c r="D101" s="111">
        <f>IF(RES_hhdet_in_tes!D101=0,"",RES_hhdet_in_tes!D101/RES_hhdet_in_fec!D101)</f>
        <v>0.58337079336236375</v>
      </c>
      <c r="E101" s="111">
        <f>IF(RES_hhdet_in_tes!E101=0,"",RES_hhdet_in_tes!E101/RES_hhdet_in_fec!E101)</f>
        <v>0.58375723781530064</v>
      </c>
      <c r="F101" s="111">
        <f>IF(RES_hhdet_in_tes!F101=0,"",RES_hhdet_in_tes!F101/RES_hhdet_in_fec!F101)</f>
        <v>0.58414292844920646</v>
      </c>
      <c r="G101" s="111">
        <f>IF(RES_hhdet_in_tes!G101=0,"",RES_hhdet_in_tes!G101/RES_hhdet_in_fec!G101)</f>
        <v>0.58452352811452757</v>
      </c>
      <c r="H101" s="111">
        <f>IF(RES_hhdet_in_tes!H101=0,"",RES_hhdet_in_tes!H101/RES_hhdet_in_fec!H101)</f>
        <v>0.58489956762315443</v>
      </c>
      <c r="I101" s="111">
        <f>IF(RES_hhdet_in_tes!I101=0,"",RES_hhdet_in_tes!I101/RES_hhdet_in_fec!I101)</f>
        <v>0.58526997830131011</v>
      </c>
      <c r="J101" s="111">
        <f>IF(RES_hhdet_in_tes!J101=0,"",RES_hhdet_in_tes!J101/RES_hhdet_in_fec!J101)</f>
        <v>0.58563038216973973</v>
      </c>
      <c r="K101" s="111">
        <f>IF(RES_hhdet_in_tes!K101=0,"",RES_hhdet_in_tes!K101/RES_hhdet_in_fec!K101)</f>
        <v>0.58597705679453027</v>
      </c>
      <c r="L101" s="111">
        <f>IF(RES_hhdet_in_tes!L101=0,"",RES_hhdet_in_tes!L101/RES_hhdet_in_fec!L101)</f>
        <v>0.58630900627199822</v>
      </c>
      <c r="M101" s="111">
        <f>IF(RES_hhdet_in_tes!M101=0,"",RES_hhdet_in_tes!M101/RES_hhdet_in_fec!M101)</f>
        <v>0.58648763904010581</v>
      </c>
      <c r="N101" s="111">
        <f>IF(RES_hhdet_in_tes!N101=0,"",RES_hhdet_in_tes!N101/RES_hhdet_in_fec!N101)</f>
        <v>0.58648763904010581</v>
      </c>
      <c r="O101" s="111">
        <f>IF(RES_hhdet_in_tes!O101=0,"",RES_hhdet_in_tes!O101/RES_hhdet_in_fec!O101)</f>
        <v>0.58648763904010581</v>
      </c>
      <c r="P101" s="111">
        <f>IF(RES_hhdet_in_tes!P101=0,"",RES_hhdet_in_tes!P101/RES_hhdet_in_fec!P101)</f>
        <v>0.58648763904010581</v>
      </c>
      <c r="Q101" s="111">
        <f>IF(RES_hhdet_in_tes!Q101=0,"",RES_hhdet_in_tes!Q101/RES_hhdet_in_fec!Q101)</f>
        <v>0.58648763904010581</v>
      </c>
      <c r="R101" s="111">
        <f>IF(RES_hhdet_in_tes!R101=0,"",RES_hhdet_in_tes!R101/RES_hhdet_in_fec!R101)</f>
        <v>0.58761618700729268</v>
      </c>
      <c r="S101" s="111">
        <f>IF(RES_hhdet_in_tes!S101=0,"",RES_hhdet_in_tes!S101/RES_hhdet_in_fec!S101)</f>
        <v>0.58946161863359237</v>
      </c>
      <c r="T101" s="111">
        <f>IF(RES_hhdet_in_tes!T101=0,"",RES_hhdet_in_tes!T101/RES_hhdet_in_fec!T101)</f>
        <v>0.59161462219760719</v>
      </c>
      <c r="U101" s="111">
        <f>IF(RES_hhdet_in_tes!U101=0,"",RES_hhdet_in_tes!U101/RES_hhdet_in_fec!U101)</f>
        <v>0.59384451874605149</v>
      </c>
      <c r="V101" s="111">
        <f>IF(RES_hhdet_in_tes!V101=0,"",RES_hhdet_in_tes!V101/RES_hhdet_in_fec!V101)</f>
        <v>0.59592062932563761</v>
      </c>
      <c r="W101" s="111">
        <f>IF(RES_hhdet_in_tes!W101=0,"",RES_hhdet_in_tes!W101/RES_hhdet_in_fec!W101)</f>
        <v>0.59784295393636444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0.58872405446195075</v>
      </c>
      <c r="D102" s="111">
        <f>IF(RES_hhdet_in_tes!D102=0,"",RES_hhdet_in_tes!D102/RES_hhdet_in_fec!D102)</f>
        <v>0.58931407141929337</v>
      </c>
      <c r="E102" s="111">
        <f>IF(RES_hhdet_in_tes!E102=0,"",RES_hhdet_in_tes!E102/RES_hhdet_in_fec!E102)</f>
        <v>0.58989576733943272</v>
      </c>
      <c r="F102" s="111">
        <f>IF(RES_hhdet_in_tes!F102=0,"",RES_hhdet_in_tes!F102/RES_hhdet_in_fec!F102)</f>
        <v>0.59047632857268073</v>
      </c>
      <c r="G102" s="111">
        <f>IF(RES_hhdet_in_tes!G102=0,"",RES_hhdet_in_tes!G102/RES_hhdet_in_fec!G102)</f>
        <v>0.59104922662010007</v>
      </c>
      <c r="H102" s="111">
        <f>IF(RES_hhdet_in_tes!H102=0,"",RES_hhdet_in_tes!H102/RES_hhdet_in_fec!H102)</f>
        <v>0.59161526048684843</v>
      </c>
      <c r="I102" s="111">
        <f>IF(RES_hhdet_in_tes!I102=0,"",RES_hhdet_in_tes!I102/RES_hhdet_in_fec!I102)</f>
        <v>0.59217282155059692</v>
      </c>
      <c r="J102" s="111">
        <f>IF(RES_hhdet_in_tes!J102=0,"",RES_hhdet_in_tes!J102/RES_hhdet_in_fec!J102)</f>
        <v>0.5927153198534566</v>
      </c>
      <c r="K102" s="111">
        <f>IF(RES_hhdet_in_tes!K102=0,"",RES_hhdet_in_tes!K102/RES_hhdet_in_fec!K102)</f>
        <v>0.59323715219785667</v>
      </c>
      <c r="L102" s="111">
        <f>IF(RES_hhdet_in_tes!L102=0,"",RES_hhdet_in_tes!L102/RES_hhdet_in_fec!L102)</f>
        <v>0.59373681949872736</v>
      </c>
      <c r="M102" s="111">
        <f>IF(RES_hhdet_in_tes!M102=0,"",RES_hhdet_in_tes!M102/RES_hhdet_in_fec!M102)</f>
        <v>0.59400570666122032</v>
      </c>
      <c r="N102" s="111">
        <f>IF(RES_hhdet_in_tes!N102=0,"",RES_hhdet_in_tes!N102/RES_hhdet_in_fec!N102)</f>
        <v>0.59400570666122032</v>
      </c>
      <c r="O102" s="111">
        <f>IF(RES_hhdet_in_tes!O102=0,"",RES_hhdet_in_tes!O102/RES_hhdet_in_fec!O102)</f>
        <v>0.59400570666122021</v>
      </c>
      <c r="P102" s="111">
        <f>IF(RES_hhdet_in_tes!P102=0,"",RES_hhdet_in_tes!P102/RES_hhdet_in_fec!P102)</f>
        <v>0.59400570666122032</v>
      </c>
      <c r="Q102" s="111">
        <f>IF(RES_hhdet_in_tes!Q102=0,"",RES_hhdet_in_tes!Q102/RES_hhdet_in_fec!Q102)</f>
        <v>0.59400570666122032</v>
      </c>
      <c r="R102" s="111">
        <f>IF(RES_hhdet_in_tes!R102=0,"",RES_hhdet_in_tes!R102/RES_hhdet_in_fec!R102)</f>
        <v>0.59570445467844457</v>
      </c>
      <c r="S102" s="111">
        <f>IF(RES_hhdet_in_tes!S102=0,"",RES_hhdet_in_tes!S102/RES_hhdet_in_fec!S102)</f>
        <v>0.59848229257922447</v>
      </c>
      <c r="T102" s="111">
        <f>IF(RES_hhdet_in_tes!T102=0,"",RES_hhdet_in_tes!T102/RES_hhdet_in_fec!T102)</f>
        <v>0.60172310346346536</v>
      </c>
      <c r="U102" s="111">
        <f>IF(RES_hhdet_in_tes!U102=0,"",RES_hhdet_in_tes!U102/RES_hhdet_in_fec!U102)</f>
        <v>0.60507965759357263</v>
      </c>
      <c r="V102" s="111">
        <f>IF(RES_hhdet_in_tes!V102=0,"",RES_hhdet_in_tes!V102/RES_hhdet_in_fec!V102)</f>
        <v>0.60820472523194846</v>
      </c>
      <c r="W102" s="111">
        <f>IF(RES_hhdet_in_tes!W102=0,"",RES_hhdet_in_tes!W102/RES_hhdet_in_fec!W102)</f>
        <v>0.61109830637859119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0.75077060377572946</v>
      </c>
      <c r="D103" s="45">
        <f>IF(RES_hhdet_in_tes!D103=0,"",RES_hhdet_in_tes!D103/RES_hhdet_in_fec!D103)</f>
        <v>0.75219176354950246</v>
      </c>
      <c r="E103" s="45">
        <f>IF(RES_hhdet_in_tes!E103=0,"",RES_hhdet_in_tes!E103/RES_hhdet_in_fec!E103)</f>
        <v>0.75366547436707843</v>
      </c>
      <c r="F103" s="45">
        <f>IF(RES_hhdet_in_tes!F103=0,"",RES_hhdet_in_tes!F103/RES_hhdet_in_fec!F103)</f>
        <v>0.7551463512360822</v>
      </c>
      <c r="G103" s="45">
        <f>IF(RES_hhdet_in_tes!G103=0,"",RES_hhdet_in_tes!G103/RES_hhdet_in_fec!G103)</f>
        <v>0.75667562452542658</v>
      </c>
      <c r="H103" s="45">
        <f>IF(RES_hhdet_in_tes!H103=0,"",RES_hhdet_in_tes!H103/RES_hhdet_in_fec!H103)</f>
        <v>0.75824824816284841</v>
      </c>
      <c r="I103" s="45">
        <f>IF(RES_hhdet_in_tes!I103=0,"",RES_hhdet_in_tes!I103/RES_hhdet_in_fec!I103)</f>
        <v>0.75987438131245288</v>
      </c>
      <c r="J103" s="45">
        <f>IF(RES_hhdet_in_tes!J103=0,"",RES_hhdet_in_tes!J103/RES_hhdet_in_fec!J103)</f>
        <v>0.76159564248371558</v>
      </c>
      <c r="K103" s="45">
        <f>IF(RES_hhdet_in_tes!K103=0,"",RES_hhdet_in_tes!K103/RES_hhdet_in_fec!K103)</f>
        <v>0.76344741835665997</v>
      </c>
      <c r="L103" s="45">
        <f>IF(RES_hhdet_in_tes!L103=0,"",RES_hhdet_in_tes!L103/RES_hhdet_in_fec!L103)</f>
        <v>0.76543917631897296</v>
      </c>
      <c r="M103" s="45">
        <f>IF(RES_hhdet_in_tes!M103=0,"",RES_hhdet_in_tes!M103/RES_hhdet_in_fec!M103)</f>
        <v>0.7681490273007322</v>
      </c>
      <c r="N103" s="45">
        <f>IF(RES_hhdet_in_tes!N103=0,"",RES_hhdet_in_tes!N103/RES_hhdet_in_fec!N103)</f>
        <v>0.77174089679243962</v>
      </c>
      <c r="O103" s="45">
        <f>IF(RES_hhdet_in_tes!O103=0,"",RES_hhdet_in_tes!O103/RES_hhdet_in_fec!O103)</f>
        <v>0.77661336621034294</v>
      </c>
      <c r="P103" s="45">
        <f>IF(RES_hhdet_in_tes!P103=0,"",RES_hhdet_in_tes!P103/RES_hhdet_in_fec!P103)</f>
        <v>0.78297577411167552</v>
      </c>
      <c r="Q103" s="45">
        <f>IF(RES_hhdet_in_tes!Q103=0,"",RES_hhdet_in_tes!Q103/RES_hhdet_in_fec!Q103)</f>
        <v>0.79117607021436198</v>
      </c>
      <c r="R103" s="45">
        <f>IF(RES_hhdet_in_tes!R103=0,"",RES_hhdet_in_tes!R103/RES_hhdet_in_fec!R103)</f>
        <v>0.80233130861898083</v>
      </c>
      <c r="S103" s="45">
        <f>IF(RES_hhdet_in_tes!S103=0,"",RES_hhdet_in_tes!S103/RES_hhdet_in_fec!S103)</f>
        <v>0.81625408951610179</v>
      </c>
      <c r="T103" s="45">
        <f>IF(RES_hhdet_in_tes!T103=0,"",RES_hhdet_in_tes!T103/RES_hhdet_in_fec!T103)</f>
        <v>0.83122333701676065</v>
      </c>
      <c r="U103" s="45">
        <f>IF(RES_hhdet_in_tes!U103=0,"",RES_hhdet_in_tes!U103/RES_hhdet_in_fec!U103)</f>
        <v>0.84551797523203553</v>
      </c>
      <c r="V103" s="45">
        <f>IF(RES_hhdet_in_tes!V103=0,"",RES_hhdet_in_tes!V103/RES_hhdet_in_fec!V103)</f>
        <v>0.85741692827298632</v>
      </c>
      <c r="W103" s="45">
        <f>IF(RES_hhdet_in_tes!W103=0,"",RES_hhdet_in_tes!W103/RES_hhdet_in_fec!W103)</f>
        <v>0.86631563768748443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0.73524230204135554</v>
      </c>
      <c r="D124" s="119">
        <f>IF(RES_hhdet_in_tes!D124=0,"",RES_hhdet_in_tes!D124/RES_hhdet_in_fec!D124)</f>
        <v>0.73824080138133186</v>
      </c>
      <c r="E124" s="119">
        <f>IF(RES_hhdet_in_tes!E124=0,"",RES_hhdet_in_tes!E124/RES_hhdet_in_fec!E124)</f>
        <v>0.78810144329272369</v>
      </c>
      <c r="F124" s="119">
        <f>IF(RES_hhdet_in_tes!F124=0,"",RES_hhdet_in_tes!F124/RES_hhdet_in_fec!F124)</f>
        <v>0.7569792248569881</v>
      </c>
      <c r="G124" s="119">
        <f>IF(RES_hhdet_in_tes!G124=0,"",RES_hhdet_in_tes!G124/RES_hhdet_in_fec!G124)</f>
        <v>0.7606022135829491</v>
      </c>
      <c r="H124" s="119">
        <f>IF(RES_hhdet_in_tes!H124=0,"",RES_hhdet_in_tes!H124/RES_hhdet_in_fec!H124)</f>
        <v>0.80224682728279595</v>
      </c>
      <c r="I124" s="119">
        <f>IF(RES_hhdet_in_tes!I124=0,"",RES_hhdet_in_tes!I124/RES_hhdet_in_fec!I124)</f>
        <v>0.84948223652341281</v>
      </c>
      <c r="J124" s="119">
        <f>IF(RES_hhdet_in_tes!J124=0,"",RES_hhdet_in_tes!J124/RES_hhdet_in_fec!J124)</f>
        <v>0.80500233096117912</v>
      </c>
      <c r="K124" s="119">
        <f>IF(RES_hhdet_in_tes!K124=0,"",RES_hhdet_in_tes!K124/RES_hhdet_in_fec!K124)</f>
        <v>0.80053449920489295</v>
      </c>
      <c r="L124" s="119">
        <f>IF(RES_hhdet_in_tes!L124=0,"",RES_hhdet_in_tes!L124/RES_hhdet_in_fec!L124)</f>
        <v>0.77500838365445324</v>
      </c>
      <c r="M124" s="119">
        <f>IF(RES_hhdet_in_tes!M124=0,"",RES_hhdet_in_tes!M124/RES_hhdet_in_fec!M124)</f>
        <v>0.79530801898500036</v>
      </c>
      <c r="N124" s="119">
        <f>IF(RES_hhdet_in_tes!N124=0,"",RES_hhdet_in_tes!N124/RES_hhdet_in_fec!N124)</f>
        <v>0.81263216345609546</v>
      </c>
      <c r="O124" s="119">
        <f>IF(RES_hhdet_in_tes!O124=0,"",RES_hhdet_in_tes!O124/RES_hhdet_in_fec!O124)</f>
        <v>0.78845864752239969</v>
      </c>
      <c r="P124" s="119" t="str">
        <f>IF(RES_hhdet_in_tes!P124=0,"",RES_hhdet_in_tes!P124/RES_hhdet_in_fec!P124)</f>
        <v/>
      </c>
      <c r="Q124" s="119">
        <f>IF(RES_hhdet_in_tes!Q124=0,"",RES_hhdet_in_tes!Q124/RES_hhdet_in_fec!Q124)</f>
        <v>0.78308641004614787</v>
      </c>
      <c r="R124" s="119">
        <f>IF(RES_hhdet_in_tes!R124=0,"",RES_hhdet_in_tes!R124/RES_hhdet_in_fec!R124)</f>
        <v>0.79633372048051643</v>
      </c>
      <c r="S124" s="119">
        <f>IF(RES_hhdet_in_tes!S124=0,"",RES_hhdet_in_tes!S124/RES_hhdet_in_fec!S124)</f>
        <v>0.78824073557090069</v>
      </c>
      <c r="T124" s="119">
        <f>IF(RES_hhdet_in_tes!T124=0,"",RES_hhdet_in_tes!T124/RES_hhdet_in_fec!T124)</f>
        <v>0.82390027896813645</v>
      </c>
      <c r="U124" s="119">
        <f>IF(RES_hhdet_in_tes!U124=0,"",RES_hhdet_in_tes!U124/RES_hhdet_in_fec!U124)</f>
        <v>0.78808451085792863</v>
      </c>
      <c r="V124" s="119">
        <f>IF(RES_hhdet_in_tes!V124=0,"",RES_hhdet_in_tes!V124/RES_hhdet_in_fec!V124)</f>
        <v>0.8596316010799544</v>
      </c>
      <c r="W124" s="119">
        <f>IF(RES_hhdet_in_tes!W124=0,"",RES_hhdet_in_tes!W124/RES_hhdet_in_fec!W124)</f>
        <v>0.94891411970577177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0.73856626579258144</v>
      </c>
      <c r="D125" s="124">
        <f>IF(RES_hhdet_in_tes!D125=0,"",RES_hhdet_in_tes!D125/RES_hhdet_in_fec!D125)</f>
        <v>0.73986329023373809</v>
      </c>
      <c r="E125" s="124">
        <f>IF(RES_hhdet_in_tes!E125=0,"",RES_hhdet_in_tes!E125/RES_hhdet_in_fec!E125)</f>
        <v>0.7411401868398414</v>
      </c>
      <c r="F125" s="124">
        <f>IF(RES_hhdet_in_tes!F125=0,"",RES_hhdet_in_tes!F125/RES_hhdet_in_fec!F125)</f>
        <v>0.74251358615003582</v>
      </c>
      <c r="G125" s="124">
        <f>IF(RES_hhdet_in_tes!G125=0,"",RES_hhdet_in_tes!G125/RES_hhdet_in_fec!G125)</f>
        <v>0.74386156368302214</v>
      </c>
      <c r="H125" s="124">
        <f>IF(RES_hhdet_in_tes!H125=0,"",RES_hhdet_in_tes!H125/RES_hhdet_in_fec!H125)</f>
        <v>0.74522531133307635</v>
      </c>
      <c r="I125" s="124">
        <f>IF(RES_hhdet_in_tes!I125=0,"",RES_hhdet_in_tes!I125/RES_hhdet_in_fec!I125)</f>
        <v>0.74662809745085679</v>
      </c>
      <c r="J125" s="124">
        <f>IF(RES_hhdet_in_tes!J125=0,"",RES_hhdet_in_tes!J125/RES_hhdet_in_fec!J125)</f>
        <v>0.74811434633348539</v>
      </c>
      <c r="K125" s="124">
        <f>IF(RES_hhdet_in_tes!K125=0,"",RES_hhdet_in_tes!K125/RES_hhdet_in_fec!K125)</f>
        <v>0.74968880235042623</v>
      </c>
      <c r="L125" s="124">
        <f>IF(RES_hhdet_in_tes!L125=0,"",RES_hhdet_in_tes!L125/RES_hhdet_in_fec!L125)</f>
        <v>0.75133533133219432</v>
      </c>
      <c r="M125" s="124">
        <f>IF(RES_hhdet_in_tes!M125=0,"",RES_hhdet_in_tes!M125/RES_hhdet_in_fec!M125)</f>
        <v>0.75364767547319322</v>
      </c>
      <c r="N125" s="124">
        <f>IF(RES_hhdet_in_tes!N125=0,"",RES_hhdet_in_tes!N125/RES_hhdet_in_fec!N125)</f>
        <v>0.75677708390644238</v>
      </c>
      <c r="O125" s="124">
        <f>IF(RES_hhdet_in_tes!O125=0,"",RES_hhdet_in_tes!O125/RES_hhdet_in_fec!O125)</f>
        <v>0.7608801045351975</v>
      </c>
      <c r="P125" s="124" t="str">
        <f>IF(RES_hhdet_in_tes!P125=0,"",RES_hhdet_in_tes!P125/RES_hhdet_in_fec!P125)</f>
        <v/>
      </c>
      <c r="Q125" s="124">
        <f>IF(RES_hhdet_in_tes!Q125=0,"",RES_hhdet_in_tes!Q125/RES_hhdet_in_fec!Q125)</f>
        <v>0.77019031349908884</v>
      </c>
      <c r="R125" s="124">
        <f>IF(RES_hhdet_in_tes!R125=0,"",RES_hhdet_in_tes!R125/RES_hhdet_in_fec!R125)</f>
        <v>0.77366037222897432</v>
      </c>
      <c r="S125" s="124">
        <f>IF(RES_hhdet_in_tes!S125=0,"",RES_hhdet_in_tes!S125/RES_hhdet_in_fec!S125)</f>
        <v>0.77702232724903453</v>
      </c>
      <c r="T125" s="124">
        <f>IF(RES_hhdet_in_tes!T125=0,"",RES_hhdet_in_tes!T125/RES_hhdet_in_fec!T125)</f>
        <v>0.78027441059403124</v>
      </c>
      <c r="U125" s="124">
        <f>IF(RES_hhdet_in_tes!U125=0,"",RES_hhdet_in_tes!U125/RES_hhdet_in_fec!U125)</f>
        <v>0.78339237951681706</v>
      </c>
      <c r="V125" s="124">
        <f>IF(RES_hhdet_in_tes!V125=0,"",RES_hhdet_in_tes!V125/RES_hhdet_in_fec!V125)</f>
        <v>0.78634521177917538</v>
      </c>
      <c r="W125" s="124">
        <f>IF(RES_hhdet_in_tes!W125=0,"",RES_hhdet_in_tes!W125/RES_hhdet_in_fec!W125)</f>
        <v>0.78906428647947835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0.73763625817741962</v>
      </c>
      <c r="D126" s="111">
        <f>IF(RES_hhdet_in_tes!D126=0,"",RES_hhdet_in_tes!D126/RES_hhdet_in_fec!D126)</f>
        <v>0.73893519375237282</v>
      </c>
      <c r="E126" s="111">
        <f>IF(RES_hhdet_in_tes!E126=0,"",RES_hhdet_in_tes!E126/RES_hhdet_in_fec!E126)</f>
        <v>0.74026919719903805</v>
      </c>
      <c r="F126" s="111">
        <f>IF(RES_hhdet_in_tes!F126=0,"",RES_hhdet_in_tes!F126/RES_hhdet_in_fec!F126)</f>
        <v>0.74160798262820959</v>
      </c>
      <c r="G126" s="111">
        <f>IF(RES_hhdet_in_tes!G126=0,"",RES_hhdet_in_tes!G126/RES_hhdet_in_fec!G126)</f>
        <v>0.74297906350456955</v>
      </c>
      <c r="H126" s="111">
        <f>IF(RES_hhdet_in_tes!H126=0,"",RES_hhdet_in_tes!H126/RES_hhdet_in_fec!H126)</f>
        <v>0.74437907253030655</v>
      </c>
      <c r="I126" s="111">
        <f>IF(RES_hhdet_in_tes!I126=0,"",RES_hhdet_in_tes!I126/RES_hhdet_in_fec!I126)</f>
        <v>0.74581478902392251</v>
      </c>
      <c r="J126" s="111">
        <f>IF(RES_hhdet_in_tes!J126=0,"",RES_hhdet_in_tes!J126/RES_hhdet_in_fec!J126)</f>
        <v>0.74731398546043448</v>
      </c>
      <c r="K126" s="111">
        <f>IF(RES_hhdet_in_tes!K126=0,"",RES_hhdet_in_tes!K126/RES_hhdet_in_fec!K126)</f>
        <v>0.74890027574863638</v>
      </c>
      <c r="L126" s="111">
        <f>IF(RES_hhdet_in_tes!L126=0,"",RES_hhdet_in_tes!L126/RES_hhdet_in_fec!L126)</f>
        <v>0.7505799775772517</v>
      </c>
      <c r="M126" s="111">
        <f>IF(RES_hhdet_in_tes!M126=0,"",RES_hhdet_in_tes!M126/RES_hhdet_in_fec!M126)</f>
        <v>0.75290573445460196</v>
      </c>
      <c r="N126" s="111">
        <f>IF(RES_hhdet_in_tes!N126=0,"",RES_hhdet_in_tes!N126/RES_hhdet_in_fec!N126)</f>
        <v>0.7560522783937248</v>
      </c>
      <c r="O126" s="111">
        <f>IF(RES_hhdet_in_tes!O126=0,"",RES_hhdet_in_tes!O126/RES_hhdet_in_fec!O126)</f>
        <v>0.76017278323649506</v>
      </c>
      <c r="P126" s="111" t="str">
        <f>IF(RES_hhdet_in_tes!P126=0,"",RES_hhdet_in_tes!P126/RES_hhdet_in_fec!P126)</f>
        <v/>
      </c>
      <c r="Q126" s="111">
        <f>IF(RES_hhdet_in_tes!Q126=0,"",RES_hhdet_in_tes!Q126/RES_hhdet_in_fec!Q126)</f>
        <v>0.76950738376653338</v>
      </c>
      <c r="R126" s="111">
        <f>IF(RES_hhdet_in_tes!R126=0,"",RES_hhdet_in_tes!R126/RES_hhdet_in_fec!R126)</f>
        <v>0.77297976637360022</v>
      </c>
      <c r="S126" s="111">
        <f>IF(RES_hhdet_in_tes!S126=0,"",RES_hhdet_in_tes!S126/RES_hhdet_in_fec!S126)</f>
        <v>0.77635781417796268</v>
      </c>
      <c r="T126" s="111">
        <f>IF(RES_hhdet_in_tes!T126=0,"",RES_hhdet_in_tes!T126/RES_hhdet_in_fec!T126)</f>
        <v>0.77961895651261659</v>
      </c>
      <c r="U126" s="111">
        <f>IF(RES_hhdet_in_tes!U126=0,"",RES_hhdet_in_tes!U126/RES_hhdet_in_fec!U126)</f>
        <v>0.78274062271056755</v>
      </c>
      <c r="V126" s="111">
        <f>IF(RES_hhdet_in_tes!V126=0,"",RES_hhdet_in_tes!V126/RES_hhdet_in_fec!V126)</f>
        <v>0.78570024210481781</v>
      </c>
      <c r="W126" s="111">
        <f>IF(RES_hhdet_in_tes!W126=0,"",RES_hhdet_in_tes!W126/RES_hhdet_in_fec!W126)</f>
        <v>0.78842662201924063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 t="str">
        <f>IF(RES_hhdet_in_tes!P127=0,"",RES_hhdet_in_tes!P127/RES_hhdet_in_fec!P127)</f>
        <v/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2.232837481420181</v>
      </c>
      <c r="D128" s="124">
        <f>IF(RES_hhdet_in_tes!D128=0,"",RES_hhdet_in_tes!D128/RES_hhdet_in_fec!D128)</f>
        <v>2.3051204441187219</v>
      </c>
      <c r="E128" s="124">
        <f>IF(RES_hhdet_in_tes!E128=0,"",RES_hhdet_in_tes!E128/RES_hhdet_in_fec!E128)</f>
        <v>2.378166615366335</v>
      </c>
      <c r="F128" s="124">
        <f>IF(RES_hhdet_in_tes!F128=0,"",RES_hhdet_in_tes!F128/RES_hhdet_in_fec!F128)</f>
        <v>2.4512912361037751</v>
      </c>
      <c r="G128" s="124">
        <f>IF(RES_hhdet_in_tes!G128=0,"",RES_hhdet_in_tes!G128/RES_hhdet_in_fec!G128)</f>
        <v>2.5251107217001314</v>
      </c>
      <c r="H128" s="124">
        <f>IF(RES_hhdet_in_tes!H128=0,"",RES_hhdet_in_tes!H128/RES_hhdet_in_fec!H128)</f>
        <v>2.5995456248225017</v>
      </c>
      <c r="I128" s="124">
        <f>IF(RES_hhdet_in_tes!I128=0,"",RES_hhdet_in_tes!I128/RES_hhdet_in_fec!I128)</f>
        <v>2.6747436664294972</v>
      </c>
      <c r="J128" s="124">
        <f>IF(RES_hhdet_in_tes!J128=0,"",RES_hhdet_in_tes!J128/RES_hhdet_in_fec!J128)</f>
        <v>2.7513192988886979</v>
      </c>
      <c r="K128" s="124">
        <f>IF(RES_hhdet_in_tes!K128=0,"",RES_hhdet_in_tes!K128/RES_hhdet_in_fec!K128)</f>
        <v>2.8297891668725388</v>
      </c>
      <c r="L128" s="124">
        <f>IF(RES_hhdet_in_tes!L128=0,"",RES_hhdet_in_tes!L128/RES_hhdet_in_fec!L128)</f>
        <v>2.9102810077510011</v>
      </c>
      <c r="M128" s="124">
        <f>IF(RES_hhdet_in_tes!M128=0,"",RES_hhdet_in_tes!M128/RES_hhdet_in_fec!M128)</f>
        <v>3.0064209270294779</v>
      </c>
      <c r="N128" s="124">
        <f>IF(RES_hhdet_in_tes!N128=0,"",RES_hhdet_in_tes!N128/RES_hhdet_in_fec!N128)</f>
        <v>3.1226682045761547</v>
      </c>
      <c r="O128" s="124">
        <f>IF(RES_hhdet_in_tes!O128=0,"",RES_hhdet_in_tes!O128/RES_hhdet_in_fec!O128)</f>
        <v>3.261488143505733</v>
      </c>
      <c r="P128" s="124" t="str">
        <f>IF(RES_hhdet_in_tes!P128=0,"",RES_hhdet_in_tes!P128/RES_hhdet_in_fec!P128)</f>
        <v/>
      </c>
      <c r="Q128" s="124">
        <f>IF(RES_hhdet_in_tes!Q128=0,"",RES_hhdet_in_tes!Q128/RES_hhdet_in_fec!Q128)</f>
        <v>3.541413200364155</v>
      </c>
      <c r="R128" s="124">
        <f>IF(RES_hhdet_in_tes!R128=0,"",RES_hhdet_in_tes!R128/RES_hhdet_in_fec!R128)</f>
        <v>3.6225794402214109</v>
      </c>
      <c r="S128" s="124">
        <f>IF(RES_hhdet_in_tes!S128=0,"",RES_hhdet_in_tes!S128/RES_hhdet_in_fec!S128)</f>
        <v>3.6871837819338715</v>
      </c>
      <c r="T128" s="124">
        <f>IF(RES_hhdet_in_tes!T128=0,"",RES_hhdet_in_tes!T128/RES_hhdet_in_fec!T128)</f>
        <v>3.7411631687377458</v>
      </c>
      <c r="U128" s="124">
        <f>IF(RES_hhdet_in_tes!U128=0,"",RES_hhdet_in_tes!U128/RES_hhdet_in_fec!U128)</f>
        <v>3.7903044753363924</v>
      </c>
      <c r="V128" s="124">
        <f>IF(RES_hhdet_in_tes!V128=0,"",RES_hhdet_in_tes!V128/RES_hhdet_in_fec!V128)</f>
        <v>3.8404094131070514</v>
      </c>
      <c r="W128" s="124">
        <f>IF(RES_hhdet_in_tes!W128=0,"",RES_hhdet_in_tes!W128/RES_hhdet_in_fec!W128)</f>
        <v>3.8894628470785486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2.232837481420181</v>
      </c>
      <c r="D129" s="111">
        <f>IF(RES_hhdet_in_tes!D129=0,"",RES_hhdet_in_tes!D129/RES_hhdet_in_fec!D129)</f>
        <v>2.3051204441187219</v>
      </c>
      <c r="E129" s="111">
        <f>IF(RES_hhdet_in_tes!E129=0,"",RES_hhdet_in_tes!E129/RES_hhdet_in_fec!E129)</f>
        <v>2.378166615366335</v>
      </c>
      <c r="F129" s="111">
        <f>IF(RES_hhdet_in_tes!F129=0,"",RES_hhdet_in_tes!F129/RES_hhdet_in_fec!F129)</f>
        <v>2.4512912361037751</v>
      </c>
      <c r="G129" s="111">
        <f>IF(RES_hhdet_in_tes!G129=0,"",RES_hhdet_in_tes!G129/RES_hhdet_in_fec!G129)</f>
        <v>2.5251107217001314</v>
      </c>
      <c r="H129" s="111">
        <f>IF(RES_hhdet_in_tes!H129=0,"",RES_hhdet_in_tes!H129/RES_hhdet_in_fec!H129)</f>
        <v>2.5995456248225017</v>
      </c>
      <c r="I129" s="111">
        <f>IF(RES_hhdet_in_tes!I129=0,"",RES_hhdet_in_tes!I129/RES_hhdet_in_fec!I129)</f>
        <v>2.6747436664294972</v>
      </c>
      <c r="J129" s="111">
        <f>IF(RES_hhdet_in_tes!J129=0,"",RES_hhdet_in_tes!J129/RES_hhdet_in_fec!J129)</f>
        <v>2.7513192988886979</v>
      </c>
      <c r="K129" s="111">
        <f>IF(RES_hhdet_in_tes!K129=0,"",RES_hhdet_in_tes!K129/RES_hhdet_in_fec!K129)</f>
        <v>2.8297891668725388</v>
      </c>
      <c r="L129" s="111">
        <f>IF(RES_hhdet_in_tes!L129=0,"",RES_hhdet_in_tes!L129/RES_hhdet_in_fec!L129)</f>
        <v>2.9102810077510011</v>
      </c>
      <c r="M129" s="111">
        <f>IF(RES_hhdet_in_tes!M129=0,"",RES_hhdet_in_tes!M129/RES_hhdet_in_fec!M129)</f>
        <v>3.0064209270294779</v>
      </c>
      <c r="N129" s="111">
        <f>IF(RES_hhdet_in_tes!N129=0,"",RES_hhdet_in_tes!N129/RES_hhdet_in_fec!N129)</f>
        <v>3.1226682045761547</v>
      </c>
      <c r="O129" s="111">
        <f>IF(RES_hhdet_in_tes!O129=0,"",RES_hhdet_in_tes!O129/RES_hhdet_in_fec!O129)</f>
        <v>3.261488143505733</v>
      </c>
      <c r="P129" s="111" t="str">
        <f>IF(RES_hhdet_in_tes!P129=0,"",RES_hhdet_in_tes!P129/RES_hhdet_in_fec!P129)</f>
        <v/>
      </c>
      <c r="Q129" s="111">
        <f>IF(RES_hhdet_in_tes!Q129=0,"",RES_hhdet_in_tes!Q129/RES_hhdet_in_fec!Q129)</f>
        <v>3.541413200364155</v>
      </c>
      <c r="R129" s="111">
        <f>IF(RES_hhdet_in_tes!R129=0,"",RES_hhdet_in_tes!R129/RES_hhdet_in_fec!R129)</f>
        <v>3.6225794402214109</v>
      </c>
      <c r="S129" s="111">
        <f>IF(RES_hhdet_in_tes!S129=0,"",RES_hhdet_in_tes!S129/RES_hhdet_in_fec!S129)</f>
        <v>3.6871837819338715</v>
      </c>
      <c r="T129" s="111">
        <f>IF(RES_hhdet_in_tes!T129=0,"",RES_hhdet_in_tes!T129/RES_hhdet_in_fec!T129)</f>
        <v>3.7411631687377458</v>
      </c>
      <c r="U129" s="111">
        <f>IF(RES_hhdet_in_tes!U129=0,"",RES_hhdet_in_tes!U129/RES_hhdet_in_fec!U129)</f>
        <v>3.7903044753363924</v>
      </c>
      <c r="V129" s="111">
        <f>IF(RES_hhdet_in_tes!V129=0,"",RES_hhdet_in_tes!V129/RES_hhdet_in_fec!V129)</f>
        <v>3.8404094131070514</v>
      </c>
      <c r="W129" s="111">
        <f>IF(RES_hhdet_in_tes!W129=0,"",RES_hhdet_in_tes!W129/RES_hhdet_in_fec!W129)</f>
        <v>3.8894628470785486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0.65203981241684283</v>
      </c>
      <c r="D130" s="124">
        <f>IF(RES_hhdet_in_tes!D130=0,"",RES_hhdet_in_tes!D130/RES_hhdet_in_fec!D130)</f>
        <v>0.66194881265837846</v>
      </c>
      <c r="E130" s="124">
        <f>IF(RES_hhdet_in_tes!E130=0,"",RES_hhdet_in_tes!E130/RES_hhdet_in_fec!E130)</f>
        <v>0.67437894669594645</v>
      </c>
      <c r="F130" s="124">
        <f>IF(RES_hhdet_in_tes!F130=0,"",RES_hhdet_in_tes!F130/RES_hhdet_in_fec!F130)</f>
        <v>0.63479326891434729</v>
      </c>
      <c r="G130" s="124">
        <f>IF(RES_hhdet_in_tes!G130=0,"",RES_hhdet_in_tes!G130/RES_hhdet_in_fec!G130)</f>
        <v>0.64190634637358313</v>
      </c>
      <c r="H130" s="124">
        <f>IF(RES_hhdet_in_tes!H130=0,"",RES_hhdet_in_tes!H130/RES_hhdet_in_fec!H130)</f>
        <v>0.64241972908113065</v>
      </c>
      <c r="I130" s="124">
        <f>IF(RES_hhdet_in_tes!I130=0,"",RES_hhdet_in_tes!I130/RES_hhdet_in_fec!I130)</f>
        <v>0.75390438421590489</v>
      </c>
      <c r="J130" s="124">
        <f>IF(RES_hhdet_in_tes!J130=0,"",RES_hhdet_in_tes!J130/RES_hhdet_in_fec!J130)</f>
        <v>0.78950499945833852</v>
      </c>
      <c r="K130" s="124">
        <f>IF(RES_hhdet_in_tes!K130=0,"",RES_hhdet_in_tes!K130/RES_hhdet_in_fec!K130)</f>
        <v>0.78505628437463881</v>
      </c>
      <c r="L130" s="124">
        <f>IF(RES_hhdet_in_tes!L130=0,"",RES_hhdet_in_tes!L130/RES_hhdet_in_fec!L130)</f>
        <v>0.75598829285221991</v>
      </c>
      <c r="M130" s="124">
        <f>IF(RES_hhdet_in_tes!M130=0,"",RES_hhdet_in_tes!M130/RES_hhdet_in_fec!M130)</f>
        <v>0.74116987716181426</v>
      </c>
      <c r="N130" s="124">
        <f>IF(RES_hhdet_in_tes!N130=0,"",RES_hhdet_in_tes!N130/RES_hhdet_in_fec!N130)</f>
        <v>0.7774286247464619</v>
      </c>
      <c r="O130" s="124">
        <f>IF(RES_hhdet_in_tes!O130=0,"",RES_hhdet_in_tes!O130/RES_hhdet_in_fec!O130)</f>
        <v>0.77892349588757903</v>
      </c>
      <c r="P130" s="124" t="str">
        <f>IF(RES_hhdet_in_tes!P130=0,"",RES_hhdet_in_tes!P130/RES_hhdet_in_fec!P130)</f>
        <v/>
      </c>
      <c r="Q130" s="124">
        <f>IF(RES_hhdet_in_tes!Q130=0,"",RES_hhdet_in_tes!Q130/RES_hhdet_in_fec!Q130)</f>
        <v>0.73381983373203097</v>
      </c>
      <c r="R130" s="124">
        <f>IF(RES_hhdet_in_tes!R130=0,"",RES_hhdet_in_tes!R130/RES_hhdet_in_fec!R130)</f>
        <v>0.74249299935761215</v>
      </c>
      <c r="S130" s="124">
        <f>IF(RES_hhdet_in_tes!S130=0,"",RES_hhdet_in_tes!S130/RES_hhdet_in_fec!S130)</f>
        <v>0.76064758812090649</v>
      </c>
      <c r="T130" s="124">
        <f>IF(RES_hhdet_in_tes!T130=0,"",RES_hhdet_in_tes!T130/RES_hhdet_in_fec!T130)</f>
        <v>0.77644782287299818</v>
      </c>
      <c r="U130" s="124">
        <f>IF(RES_hhdet_in_tes!U130=0,"",RES_hhdet_in_tes!U130/RES_hhdet_in_fec!U130)</f>
        <v>0.78693518080549529</v>
      </c>
      <c r="V130" s="124">
        <f>IF(RES_hhdet_in_tes!V130=0,"",RES_hhdet_in_tes!V130/RES_hhdet_in_fec!V130)</f>
        <v>0.79047804746188155</v>
      </c>
      <c r="W130" s="124">
        <f>IF(RES_hhdet_in_tes!W130=0,"",RES_hhdet_in_tes!W130/RES_hhdet_in_fec!W130)</f>
        <v>0.80604896462661879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0.7842884477685782</v>
      </c>
      <c r="D131" s="111">
        <f>IF(RES_hhdet_in_tes!D131=0,"",RES_hhdet_in_tes!D131/RES_hhdet_in_fec!D131)</f>
        <v>0.78618743218891429</v>
      </c>
      <c r="E131" s="111">
        <f>IF(RES_hhdet_in_tes!E131=0,"",RES_hhdet_in_tes!E131/RES_hhdet_in_fec!E131)</f>
        <v>0.78813768423431174</v>
      </c>
      <c r="F131" s="111">
        <f>IF(RES_hhdet_in_tes!F131=0,"",RES_hhdet_in_tes!F131/RES_hhdet_in_fec!F131)</f>
        <v>0.79009492731949027</v>
      </c>
      <c r="G131" s="111">
        <f>IF(RES_hhdet_in_tes!G131=0,"",RES_hhdet_in_tes!G131/RES_hhdet_in_fec!G131)</f>
        <v>0.79209938487183784</v>
      </c>
      <c r="H131" s="111">
        <f>IF(RES_hhdet_in_tes!H131=0,"",RES_hhdet_in_tes!H131/RES_hhdet_in_fec!H131)</f>
        <v>0.79414613405591528</v>
      </c>
      <c r="I131" s="111">
        <f>IF(RES_hhdet_in_tes!I131=0,"",RES_hhdet_in_tes!I131/RES_hhdet_in_fec!I131)</f>
        <v>0.79624508592540622</v>
      </c>
      <c r="J131" s="111">
        <f>IF(RES_hhdet_in_tes!J131=0,"",RES_hhdet_in_tes!J131/RES_hhdet_in_fec!J131)</f>
        <v>0.79843684256896574</v>
      </c>
      <c r="K131" s="111">
        <f>IF(RES_hhdet_in_tes!K131=0,"",RES_hhdet_in_tes!K131/RES_hhdet_in_fec!K131)</f>
        <v>0.8007559264415699</v>
      </c>
      <c r="L131" s="111">
        <f>IF(RES_hhdet_in_tes!L131=0,"",RES_hhdet_in_tes!L131/RES_hhdet_in_fec!L131)</f>
        <v>0.8032115737152733</v>
      </c>
      <c r="M131" s="111">
        <f>IF(RES_hhdet_in_tes!M131=0,"",RES_hhdet_in_tes!M131/RES_hhdet_in_fec!M131)</f>
        <v>0.80661172393114278</v>
      </c>
      <c r="N131" s="111">
        <f>IF(RES_hhdet_in_tes!N131=0,"",RES_hhdet_in_tes!N131/RES_hhdet_in_fec!N131)</f>
        <v>0.81121182730309971</v>
      </c>
      <c r="O131" s="111">
        <f>IF(RES_hhdet_in_tes!O131=0,"",RES_hhdet_in_tes!O131/RES_hhdet_in_fec!O131)</f>
        <v>0.81723581698451375</v>
      </c>
      <c r="P131" s="111" t="str">
        <f>IF(RES_hhdet_in_tes!P131=0,"",RES_hhdet_in_tes!P131/RES_hhdet_in_fec!P131)</f>
        <v/>
      </c>
      <c r="Q131" s="111">
        <f>IF(RES_hhdet_in_tes!Q131=0,"",RES_hhdet_in_tes!Q131/RES_hhdet_in_fec!Q131)</f>
        <v>0.83088257616057348</v>
      </c>
      <c r="R131" s="111">
        <f>IF(RES_hhdet_in_tes!R131=0,"",RES_hhdet_in_tes!R131/RES_hhdet_in_fec!R131)</f>
        <v>0.83595904076699046</v>
      </c>
      <c r="S131" s="111">
        <f>IF(RES_hhdet_in_tes!S131=0,"",RES_hhdet_in_tes!S131/RES_hhdet_in_fec!S131)</f>
        <v>0.84089759220505234</v>
      </c>
      <c r="T131" s="111">
        <f>IF(RES_hhdet_in_tes!T131=0,"",RES_hhdet_in_tes!T131/RES_hhdet_in_fec!T131)</f>
        <v>0.84566523319158005</v>
      </c>
      <c r="U131" s="111">
        <f>IF(RES_hhdet_in_tes!U131=0,"",RES_hhdet_in_tes!U131/RES_hhdet_in_fec!U131)</f>
        <v>0.85022896644340973</v>
      </c>
      <c r="V131" s="111">
        <f>IF(RES_hhdet_in_tes!V131=0,"",RES_hhdet_in_tes!V131/RES_hhdet_in_fec!V131)</f>
        <v>0.85455579467737197</v>
      </c>
      <c r="W131" s="111">
        <f>IF(RES_hhdet_in_tes!W131=0,"",RES_hhdet_in_tes!W131/RES_hhdet_in_fec!W131)</f>
        <v>0.85854163745605838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0.93508252700796046</v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>
        <f>IF(RES_hhdet_in_tes!I132=0,"",RES_hhdet_in_tes!I132/RES_hhdet_in_fec!I132)</f>
        <v>0.93172676997065718</v>
      </c>
      <c r="J132" s="111">
        <f>IF(RES_hhdet_in_tes!J132=0,"",RES_hhdet_in_tes!J132/RES_hhdet_in_fec!J132)</f>
        <v>0.9317035830739242</v>
      </c>
      <c r="K132" s="111">
        <f>IF(RES_hhdet_in_tes!K132=0,"",RES_hhdet_in_tes!K132/RES_hhdet_in_fec!K132)</f>
        <v>0.93635790171791222</v>
      </c>
      <c r="L132" s="111">
        <f>IF(RES_hhdet_in_tes!L132=0,"",RES_hhdet_in_tes!L132/RES_hhdet_in_fec!L132)</f>
        <v>0.93675658338973289</v>
      </c>
      <c r="M132" s="111">
        <f>IF(RES_hhdet_in_tes!M132=0,"",RES_hhdet_in_tes!M132/RES_hhdet_in_fec!M132)</f>
        <v>0.93539473906957027</v>
      </c>
      <c r="N132" s="111">
        <f>IF(RES_hhdet_in_tes!N132=0,"",RES_hhdet_in_tes!N132/RES_hhdet_in_fec!N132)</f>
        <v>0.93752083100003092</v>
      </c>
      <c r="O132" s="111">
        <f>IF(RES_hhdet_in_tes!O132=0,"",RES_hhdet_in_tes!O132/RES_hhdet_in_fec!O132)</f>
        <v>0.94189826967537749</v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0.9479344927832255</v>
      </c>
      <c r="T132" s="111">
        <f>IF(RES_hhdet_in_tes!T132=0,"",RES_hhdet_in_tes!T132/RES_hhdet_in_fec!T132)</f>
        <v>0.94881626392745566</v>
      </c>
      <c r="U132" s="111">
        <f>IF(RES_hhdet_in_tes!U132=0,"",RES_hhdet_in_tes!U132/RES_hhdet_in_fec!U132)</f>
        <v>0.94994698862763238</v>
      </c>
      <c r="V132" s="111">
        <f>IF(RES_hhdet_in_tes!V132=0,"",RES_hhdet_in_tes!V132/RES_hhdet_in_fec!V132)</f>
        <v>0.95734050414061944</v>
      </c>
      <c r="W132" s="111">
        <f>IF(RES_hhdet_in_tes!W132=0,"",RES_hhdet_in_tes!W132/RES_hhdet_in_fec!W132)</f>
        <v>0.95355355975178491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0.78813768423431174</v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>
        <f>IF(RES_hhdet_in_tes!I133=0,"",RES_hhdet_in_tes!I133/RES_hhdet_in_fec!I133)</f>
        <v>0.79624508592540622</v>
      </c>
      <c r="J133" s="112">
        <f>IF(RES_hhdet_in_tes!J133=0,"",RES_hhdet_in_tes!J133/RES_hhdet_in_fec!J133)</f>
        <v>0.79843684256896574</v>
      </c>
      <c r="K133" s="112">
        <f>IF(RES_hhdet_in_tes!K133=0,"",RES_hhdet_in_tes!K133/RES_hhdet_in_fec!K133)</f>
        <v>0.8007559264415699</v>
      </c>
      <c r="L133" s="112">
        <f>IF(RES_hhdet_in_tes!L133=0,"",RES_hhdet_in_tes!L133/RES_hhdet_in_fec!L133)</f>
        <v>0.8032115737152733</v>
      </c>
      <c r="M133" s="112">
        <f>IF(RES_hhdet_in_tes!M133=0,"",RES_hhdet_in_tes!M133/RES_hhdet_in_fec!M133)</f>
        <v>0.80661172393114278</v>
      </c>
      <c r="N133" s="112">
        <f>IF(RES_hhdet_in_tes!N133=0,"",RES_hhdet_in_tes!N133/RES_hhdet_in_fec!N133)</f>
        <v>0.81121182730309971</v>
      </c>
      <c r="O133" s="112">
        <f>IF(RES_hhdet_in_tes!O133=0,"",RES_hhdet_in_tes!O133/RES_hhdet_in_fec!O133)</f>
        <v>0.81723581698451364</v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0.84089759220505234</v>
      </c>
      <c r="T133" s="112">
        <f>IF(RES_hhdet_in_tes!T133=0,"",RES_hhdet_in_tes!T133/RES_hhdet_in_fec!T133)</f>
        <v>0.84566523319157993</v>
      </c>
      <c r="U133" s="112">
        <f>IF(RES_hhdet_in_tes!U133=0,"",RES_hhdet_in_tes!U133/RES_hhdet_in_fec!U133)</f>
        <v>0.85022896644340973</v>
      </c>
      <c r="V133" s="112">
        <f>IF(RES_hhdet_in_tes!V133=0,"",RES_hhdet_in_tes!V133/RES_hhdet_in_fec!V133)</f>
        <v>0.85455579467737197</v>
      </c>
      <c r="W133" s="112">
        <f>IF(RES_hhdet_in_tes!W133=0,"",RES_hhdet_in_tes!W133/RES_hhdet_in_fec!W133)</f>
        <v>0.85854163745605838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0.61613331312192798</v>
      </c>
      <c r="D135" s="112">
        <f>IF(RES_hhdet_in_tes!D135=0,"",RES_hhdet_in_tes!D135/RES_hhdet_in_fec!D135)</f>
        <v>0.61759293826785389</v>
      </c>
      <c r="E135" s="112">
        <f>IF(RES_hhdet_in_tes!E135=0,"",RES_hhdet_in_tes!E135/RES_hhdet_in_fec!E135)</f>
        <v>0.61916482922986738</v>
      </c>
      <c r="F135" s="112">
        <f>IF(RES_hhdet_in_tes!F135=0,"",RES_hhdet_in_tes!F135/RES_hhdet_in_fec!F135)</f>
        <v>0.62075181964037263</v>
      </c>
      <c r="G135" s="112">
        <f>IF(RES_hhdet_in_tes!G135=0,"",RES_hhdet_in_tes!G135/RES_hhdet_in_fec!G135)</f>
        <v>0.62244310015443183</v>
      </c>
      <c r="H135" s="112">
        <f>IF(RES_hhdet_in_tes!H135=0,"",RES_hhdet_in_tes!H135/RES_hhdet_in_fec!H135)</f>
        <v>0.6242286736987791</v>
      </c>
      <c r="I135" s="112">
        <f>IF(RES_hhdet_in_tes!I135=0,"",RES_hhdet_in_tes!I135/RES_hhdet_in_fec!I135)</f>
        <v>0.62613176944038229</v>
      </c>
      <c r="J135" s="112">
        <f>IF(RES_hhdet_in_tes!J135=0,"",RES_hhdet_in_tes!J135/RES_hhdet_in_fec!J135)</f>
        <v>0.62824537002722325</v>
      </c>
      <c r="K135" s="112">
        <f>IF(RES_hhdet_in_tes!K135=0,"",RES_hhdet_in_tes!K135/RES_hhdet_in_fec!K135)</f>
        <v>0.63065187670958933</v>
      </c>
      <c r="L135" s="112">
        <f>IF(RES_hhdet_in_tes!L135=0,"",RES_hhdet_in_tes!L135/RES_hhdet_in_fec!L135)</f>
        <v>0.6333801288746318</v>
      </c>
      <c r="M135" s="112">
        <f>IF(RES_hhdet_in_tes!M135=0,"",RES_hhdet_in_tes!M135/RES_hhdet_in_fec!M135)</f>
        <v>0.63832056462837339</v>
      </c>
      <c r="N135" s="112">
        <f>IF(RES_hhdet_in_tes!N135=0,"",RES_hhdet_in_tes!N135/RES_hhdet_in_fec!N135)</f>
        <v>0.64630381407225423</v>
      </c>
      <c r="O135" s="112">
        <f>IF(RES_hhdet_in_tes!O135=0,"",RES_hhdet_in_tes!O135/RES_hhdet_in_fec!O135)</f>
        <v>0.65839506341082543</v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0.68955831866350337</v>
      </c>
      <c r="R135" s="112">
        <f>IF(RES_hhdet_in_tes!R135=0,"",RES_hhdet_in_tes!R135/RES_hhdet_in_fec!R135)</f>
        <v>0.7006223351390003</v>
      </c>
      <c r="S135" s="112">
        <f>IF(RES_hhdet_in_tes!S135=0,"",RES_hhdet_in_tes!S135/RES_hhdet_in_fec!S135)</f>
        <v>0.71157727721419395</v>
      </c>
      <c r="T135" s="112">
        <f>IF(RES_hhdet_in_tes!T135=0,"",RES_hhdet_in_tes!T135/RES_hhdet_in_fec!T135)</f>
        <v>0.72219344010335529</v>
      </c>
      <c r="U135" s="112">
        <f>IF(RES_hhdet_in_tes!U135=0,"",RES_hhdet_in_tes!U135/RES_hhdet_in_fec!U135)</f>
        <v>0.73216596295846881</v>
      </c>
      <c r="V135" s="112">
        <f>IF(RES_hhdet_in_tes!V135=0,"",RES_hhdet_in_tes!V135/RES_hhdet_in_fec!V135)</f>
        <v>0.74102712819931393</v>
      </c>
      <c r="W135" s="112">
        <f>IF(RES_hhdet_in_tes!W135=0,"",RES_hhdet_in_tes!W135/RES_hhdet_in_fec!W135)</f>
        <v>0.74800257831418382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0.84861493124243526</v>
      </c>
      <c r="D136" s="113">
        <f>IF(RES_hhdet_in_tes!D136=0,"",RES_hhdet_in_tes!D136/RES_hhdet_in_fec!D136)</f>
        <v>0.84202534745595814</v>
      </c>
      <c r="E136" s="113">
        <f>IF(RES_hhdet_in_tes!E136=0,"",RES_hhdet_in_tes!E136/RES_hhdet_in_fec!E136)</f>
        <v>0.86298274902193051</v>
      </c>
      <c r="F136" s="113">
        <f>IF(RES_hhdet_in_tes!F136=0,"",RES_hhdet_in_tes!F136/RES_hhdet_in_fec!F136)</f>
        <v>0.84898735370396428</v>
      </c>
      <c r="G136" s="113">
        <f>IF(RES_hhdet_in_tes!G136=0,"",RES_hhdet_in_tes!G136/RES_hhdet_in_fec!G136)</f>
        <v>0.85038467037429932</v>
      </c>
      <c r="H136" s="113">
        <f>IF(RES_hhdet_in_tes!H136=0,"",RES_hhdet_in_tes!H136/RES_hhdet_in_fec!H136)</f>
        <v>0.85063234208380989</v>
      </c>
      <c r="I136" s="113">
        <f>IF(RES_hhdet_in_tes!I136=0,"",RES_hhdet_in_tes!I136/RES_hhdet_in_fec!I136)</f>
        <v>0.85392491427485351</v>
      </c>
      <c r="J136" s="113">
        <f>IF(RES_hhdet_in_tes!J136=0,"",RES_hhdet_in_tes!J136/RES_hhdet_in_fec!J136)</f>
        <v>0.85323064946232663</v>
      </c>
      <c r="K136" s="113">
        <f>IF(RES_hhdet_in_tes!K136=0,"",RES_hhdet_in_tes!K136/RES_hhdet_in_fec!K136)</f>
        <v>0.86214151090137603</v>
      </c>
      <c r="L136" s="113">
        <f>IF(RES_hhdet_in_tes!L136=0,"",RES_hhdet_in_tes!L136/RES_hhdet_in_fec!L136)</f>
        <v>0.86247363297171475</v>
      </c>
      <c r="M136" s="113">
        <f>IF(RES_hhdet_in_tes!M136=0,"",RES_hhdet_in_tes!M136/RES_hhdet_in_fec!M136)</f>
        <v>0.85953303562538685</v>
      </c>
      <c r="N136" s="113">
        <f>IF(RES_hhdet_in_tes!N136=0,"",RES_hhdet_in_tes!N136/RES_hhdet_in_fec!N136)</f>
        <v>0.86450129592121716</v>
      </c>
      <c r="O136" s="113">
        <f>IF(RES_hhdet_in_tes!O136=0,"",RES_hhdet_in_tes!O136/RES_hhdet_in_fec!O136)</f>
        <v>0.87489452194243877</v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0.87731574750527153</v>
      </c>
      <c r="R136" s="113">
        <f>IF(RES_hhdet_in_tes!R136=0,"",RES_hhdet_in_tes!R136/RES_hhdet_in_fec!R136)</f>
        <v>0.88657725905932228</v>
      </c>
      <c r="S136" s="113">
        <f>IF(RES_hhdet_in_tes!S136=0,"",RES_hhdet_in_tes!S136/RES_hhdet_in_fec!S136)</f>
        <v>0.89468911768786141</v>
      </c>
      <c r="T136" s="113">
        <f>IF(RES_hhdet_in_tes!T136=0,"",RES_hhdet_in_tes!T136/RES_hhdet_in_fec!T136)</f>
        <v>0.89788009752211317</v>
      </c>
      <c r="U136" s="113">
        <f>IF(RES_hhdet_in_tes!U136=0,"",RES_hhdet_in_tes!U136/RES_hhdet_in_fec!U136)</f>
        <v>0.90134894705931101</v>
      </c>
      <c r="V136" s="113">
        <f>IF(RES_hhdet_in_tes!V136=0,"",RES_hhdet_in_tes!V136/RES_hhdet_in_fec!V136)</f>
        <v>0.91617180033100498</v>
      </c>
      <c r="W136" s="113">
        <f>IF(RES_hhdet_in_tes!W136=0,"",RES_hhdet_in_tes!W136/RES_hhdet_in_fec!W136)</f>
        <v>0.90935725997511174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0.61613331312192798</v>
      </c>
      <c r="D137" s="111">
        <f>IF(RES_hhdet_in_tes!D137=0,"",RES_hhdet_in_tes!D137/RES_hhdet_in_fec!D137)</f>
        <v>0.61759293826785389</v>
      </c>
      <c r="E137" s="111">
        <f>IF(RES_hhdet_in_tes!E137=0,"",RES_hhdet_in_tes!E137/RES_hhdet_in_fec!E137)</f>
        <v>0.61916482922986738</v>
      </c>
      <c r="F137" s="111">
        <f>IF(RES_hhdet_in_tes!F137=0,"",RES_hhdet_in_tes!F137/RES_hhdet_in_fec!F137)</f>
        <v>0.62075181964037263</v>
      </c>
      <c r="G137" s="111">
        <f>IF(RES_hhdet_in_tes!G137=0,"",RES_hhdet_in_tes!G137/RES_hhdet_in_fec!G137)</f>
        <v>0.62244310015443183</v>
      </c>
      <c r="H137" s="111">
        <f>IF(RES_hhdet_in_tes!H137=0,"",RES_hhdet_in_tes!H137/RES_hhdet_in_fec!H137)</f>
        <v>0.6242286736987791</v>
      </c>
      <c r="I137" s="111">
        <f>IF(RES_hhdet_in_tes!I137=0,"",RES_hhdet_in_tes!I137/RES_hhdet_in_fec!I137)</f>
        <v>0.62613176944038229</v>
      </c>
      <c r="J137" s="111">
        <f>IF(RES_hhdet_in_tes!J137=0,"",RES_hhdet_in_tes!J137/RES_hhdet_in_fec!J137)</f>
        <v>0.62824537002722325</v>
      </c>
      <c r="K137" s="111">
        <f>IF(RES_hhdet_in_tes!K137=0,"",RES_hhdet_in_tes!K137/RES_hhdet_in_fec!K137)</f>
        <v>0.63065187670958933</v>
      </c>
      <c r="L137" s="111">
        <f>IF(RES_hhdet_in_tes!L137=0,"",RES_hhdet_in_tes!L137/RES_hhdet_in_fec!L137)</f>
        <v>0.63338012887463169</v>
      </c>
      <c r="M137" s="111">
        <f>IF(RES_hhdet_in_tes!M137=0,"",RES_hhdet_in_tes!M137/RES_hhdet_in_fec!M137)</f>
        <v>0.63832056462837339</v>
      </c>
      <c r="N137" s="111">
        <f>IF(RES_hhdet_in_tes!N137=0,"",RES_hhdet_in_tes!N137/RES_hhdet_in_fec!N137)</f>
        <v>0.64630381407225423</v>
      </c>
      <c r="O137" s="111">
        <f>IF(RES_hhdet_in_tes!O137=0,"",RES_hhdet_in_tes!O137/RES_hhdet_in_fec!O137)</f>
        <v>0.65839506341082543</v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0.68955831866350337</v>
      </c>
      <c r="R137" s="111">
        <f>IF(RES_hhdet_in_tes!R137=0,"",RES_hhdet_in_tes!R137/RES_hhdet_in_fec!R137)</f>
        <v>0.7006223351390003</v>
      </c>
      <c r="S137" s="111">
        <f>IF(RES_hhdet_in_tes!S137=0,"",RES_hhdet_in_tes!S137/RES_hhdet_in_fec!S137)</f>
        <v>0.71157727721419395</v>
      </c>
      <c r="T137" s="111">
        <f>IF(RES_hhdet_in_tes!T137=0,"",RES_hhdet_in_tes!T137/RES_hhdet_in_fec!T137)</f>
        <v>0.72219344010335529</v>
      </c>
      <c r="U137" s="111">
        <f>IF(RES_hhdet_in_tes!U137=0,"",RES_hhdet_in_tes!U137/RES_hhdet_in_fec!U137)</f>
        <v>0.73216596295846881</v>
      </c>
      <c r="V137" s="111">
        <f>IF(RES_hhdet_in_tes!V137=0,"",RES_hhdet_in_tes!V137/RES_hhdet_in_fec!V137)</f>
        <v>0.74102712819931393</v>
      </c>
      <c r="W137" s="111">
        <f>IF(RES_hhdet_in_tes!W137=0,"",RES_hhdet_in_tes!W137/RES_hhdet_in_fec!W137)</f>
        <v>0.74800257831418382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0.65749793691450809</v>
      </c>
      <c r="D139" s="124">
        <f>IF(RES_hhdet_in_tes!D139=0,"",RES_hhdet_in_tes!D139/RES_hhdet_in_fec!D139)</f>
        <v>0.68010965716178218</v>
      </c>
      <c r="E139" s="124">
        <f>IF(RES_hhdet_in_tes!E139=0,"",RES_hhdet_in_tes!E139/RES_hhdet_in_fec!E139)</f>
        <v>0.65850141047126243</v>
      </c>
      <c r="F139" s="124">
        <f>IF(RES_hhdet_in_tes!F139=0,"",RES_hhdet_in_tes!F139/RES_hhdet_in_fec!F139)</f>
        <v>0.6852394447034047</v>
      </c>
      <c r="G139" s="124">
        <f>IF(RES_hhdet_in_tes!G139=0,"",RES_hhdet_in_tes!G139/RES_hhdet_in_fec!G139)</f>
        <v>0.69243836416226223</v>
      </c>
      <c r="H139" s="124">
        <f>IF(RES_hhdet_in_tes!H139=0,"",RES_hhdet_in_tes!H139/RES_hhdet_in_fec!H139)</f>
        <v>0.68893437936393764</v>
      </c>
      <c r="I139" s="124">
        <f>IF(RES_hhdet_in_tes!I139=0,"",RES_hhdet_in_tes!I139/RES_hhdet_in_fec!I139)</f>
        <v>0.66657166796250777</v>
      </c>
      <c r="J139" s="124">
        <f>IF(RES_hhdet_in_tes!J139=0,"",RES_hhdet_in_tes!J139/RES_hhdet_in_fec!J139)</f>
        <v>0.64917559831495109</v>
      </c>
      <c r="K139" s="124">
        <f>IF(RES_hhdet_in_tes!K139=0,"",RES_hhdet_in_tes!K139/RES_hhdet_in_fec!K139)</f>
        <v>0.65613016518666512</v>
      </c>
      <c r="L139" s="124">
        <f>IF(RES_hhdet_in_tes!L139=0,"",RES_hhdet_in_tes!L139/RES_hhdet_in_fec!L139)</f>
        <v>0.66989046721909884</v>
      </c>
      <c r="M139" s="124">
        <f>IF(RES_hhdet_in_tes!M139=0,"",RES_hhdet_in_tes!M139/RES_hhdet_in_fec!M139)</f>
        <v>0.68816946574930926</v>
      </c>
      <c r="N139" s="124">
        <f>IF(RES_hhdet_in_tes!N139=0,"",RES_hhdet_in_tes!N139/RES_hhdet_in_fec!N139)</f>
        <v>0.7155205802372957</v>
      </c>
      <c r="O139" s="124">
        <f>IF(RES_hhdet_in_tes!O139=0,"",RES_hhdet_in_tes!O139/RES_hhdet_in_fec!O139)</f>
        <v>0.70574280629364405</v>
      </c>
      <c r="P139" s="124" t="str">
        <f>IF(RES_hhdet_in_tes!P139=0,"",RES_hhdet_in_tes!P139/RES_hhdet_in_fec!P139)</f>
        <v/>
      </c>
      <c r="Q139" s="124">
        <f>IF(RES_hhdet_in_tes!Q139=0,"",RES_hhdet_in_tes!Q139/RES_hhdet_in_fec!Q139)</f>
        <v>0.69545363456604947</v>
      </c>
      <c r="R139" s="124">
        <f>IF(RES_hhdet_in_tes!R139=0,"",RES_hhdet_in_tes!R139/RES_hhdet_in_fec!R139)</f>
        <v>0.69139723423118959</v>
      </c>
      <c r="S139" s="124">
        <f>IF(RES_hhdet_in_tes!S139=0,"",RES_hhdet_in_tes!S139/RES_hhdet_in_fec!S139)</f>
        <v>0.71943226516665237</v>
      </c>
      <c r="T139" s="124">
        <f>IF(RES_hhdet_in_tes!T139=0,"",RES_hhdet_in_tes!T139/RES_hhdet_in_fec!T139)</f>
        <v>0.73548278204858586</v>
      </c>
      <c r="U139" s="124">
        <f>IF(RES_hhdet_in_tes!U139=0,"",RES_hhdet_in_tes!U139/RES_hhdet_in_fec!U139)</f>
        <v>0.74714335068365978</v>
      </c>
      <c r="V139" s="124">
        <f>IF(RES_hhdet_in_tes!V139=0,"",RES_hhdet_in_tes!V139/RES_hhdet_in_fec!V139)</f>
        <v>0.7725073641614737</v>
      </c>
      <c r="W139" s="124">
        <f>IF(RES_hhdet_in_tes!W139=0,"",RES_hhdet_in_tes!W139/RES_hhdet_in_fec!W139)</f>
        <v>0.77513482434745717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0.58872405446195075</v>
      </c>
      <c r="D140" s="111">
        <f>IF(RES_hhdet_in_tes!D140=0,"",RES_hhdet_in_tes!D140/RES_hhdet_in_fec!D140)</f>
        <v>0.58931407141929337</v>
      </c>
      <c r="E140" s="111">
        <f>IF(RES_hhdet_in_tes!E140=0,"",RES_hhdet_in_tes!E140/RES_hhdet_in_fec!E140)</f>
        <v>0.58989576733943272</v>
      </c>
      <c r="F140" s="111">
        <f>IF(RES_hhdet_in_tes!F140=0,"",RES_hhdet_in_tes!F140/RES_hhdet_in_fec!F140)</f>
        <v>0.59047632857268073</v>
      </c>
      <c r="G140" s="111">
        <f>IF(RES_hhdet_in_tes!G140=0,"",RES_hhdet_in_tes!G140/RES_hhdet_in_fec!G140)</f>
        <v>0.59104922662010007</v>
      </c>
      <c r="H140" s="111">
        <f>IF(RES_hhdet_in_tes!H140=0,"",RES_hhdet_in_tes!H140/RES_hhdet_in_fec!H140)</f>
        <v>0.59161526048684843</v>
      </c>
      <c r="I140" s="111">
        <f>IF(RES_hhdet_in_tes!I140=0,"",RES_hhdet_in_tes!I140/RES_hhdet_in_fec!I140)</f>
        <v>0.59217282155059692</v>
      </c>
      <c r="J140" s="111">
        <f>IF(RES_hhdet_in_tes!J140=0,"",RES_hhdet_in_tes!J140/RES_hhdet_in_fec!J140)</f>
        <v>0.5927153198534566</v>
      </c>
      <c r="K140" s="111">
        <f>IF(RES_hhdet_in_tes!K140=0,"",RES_hhdet_in_tes!K140/RES_hhdet_in_fec!K140)</f>
        <v>0.59323715219785667</v>
      </c>
      <c r="L140" s="111">
        <f>IF(RES_hhdet_in_tes!L140=0,"",RES_hhdet_in_tes!L140/RES_hhdet_in_fec!L140)</f>
        <v>0.59373681949872736</v>
      </c>
      <c r="M140" s="111">
        <f>IF(RES_hhdet_in_tes!M140=0,"",RES_hhdet_in_tes!M140/RES_hhdet_in_fec!M140)</f>
        <v>0.59400570666122032</v>
      </c>
      <c r="N140" s="111">
        <f>IF(RES_hhdet_in_tes!N140=0,"",RES_hhdet_in_tes!N140/RES_hhdet_in_fec!N140)</f>
        <v>0.59400570666122032</v>
      </c>
      <c r="O140" s="111">
        <f>IF(RES_hhdet_in_tes!O140=0,"",RES_hhdet_in_tes!O140/RES_hhdet_in_fec!O140)</f>
        <v>0.59400570666122032</v>
      </c>
      <c r="P140" s="111" t="str">
        <f>IF(RES_hhdet_in_tes!P140=0,"",RES_hhdet_in_tes!P140/RES_hhdet_in_fec!P140)</f>
        <v/>
      </c>
      <c r="Q140" s="111">
        <f>IF(RES_hhdet_in_tes!Q140=0,"",RES_hhdet_in_tes!Q140/RES_hhdet_in_fec!Q140)</f>
        <v>0.59400570666122032</v>
      </c>
      <c r="R140" s="111">
        <f>IF(RES_hhdet_in_tes!R140=0,"",RES_hhdet_in_tes!R140/RES_hhdet_in_fec!R140)</f>
        <v>0.59570445467844457</v>
      </c>
      <c r="S140" s="111">
        <f>IF(RES_hhdet_in_tes!S140=0,"",RES_hhdet_in_tes!S140/RES_hhdet_in_fec!S140)</f>
        <v>0.59848229257922447</v>
      </c>
      <c r="T140" s="111">
        <f>IF(RES_hhdet_in_tes!T140=0,"",RES_hhdet_in_tes!T140/RES_hhdet_in_fec!T140)</f>
        <v>0.60172310346346536</v>
      </c>
      <c r="U140" s="111">
        <f>IF(RES_hhdet_in_tes!U140=0,"",RES_hhdet_in_tes!U140/RES_hhdet_in_fec!U140)</f>
        <v>0.60507965759357263</v>
      </c>
      <c r="V140" s="111">
        <f>IF(RES_hhdet_in_tes!V140=0,"",RES_hhdet_in_tes!V140/RES_hhdet_in_fec!V140)</f>
        <v>0.60820472523194846</v>
      </c>
      <c r="W140" s="111">
        <f>IF(RES_hhdet_in_tes!W140=0,"",RES_hhdet_in_tes!W140/RES_hhdet_in_fec!W140)</f>
        <v>0.61109830637859119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0.75077060377572946</v>
      </c>
      <c r="D141" s="45">
        <f>IF(RES_hhdet_in_tes!D141=0,"",RES_hhdet_in_tes!D141/RES_hhdet_in_fec!D141)</f>
        <v>0.75219176354950246</v>
      </c>
      <c r="E141" s="45">
        <f>IF(RES_hhdet_in_tes!E141=0,"",RES_hhdet_in_tes!E141/RES_hhdet_in_fec!E141)</f>
        <v>0.75366547436707843</v>
      </c>
      <c r="F141" s="45">
        <f>IF(RES_hhdet_in_tes!F141=0,"",RES_hhdet_in_tes!F141/RES_hhdet_in_fec!F141)</f>
        <v>0.7551463512360822</v>
      </c>
      <c r="G141" s="45">
        <f>IF(RES_hhdet_in_tes!G141=0,"",RES_hhdet_in_tes!G141/RES_hhdet_in_fec!G141)</f>
        <v>0.75667562452542647</v>
      </c>
      <c r="H141" s="45">
        <f>IF(RES_hhdet_in_tes!H141=0,"",RES_hhdet_in_tes!H141/RES_hhdet_in_fec!H141)</f>
        <v>0.75824824816284841</v>
      </c>
      <c r="I141" s="45">
        <f>IF(RES_hhdet_in_tes!I141=0,"",RES_hhdet_in_tes!I141/RES_hhdet_in_fec!I141)</f>
        <v>0.75987438131245288</v>
      </c>
      <c r="J141" s="45">
        <f>IF(RES_hhdet_in_tes!J141=0,"",RES_hhdet_in_tes!J141/RES_hhdet_in_fec!J141)</f>
        <v>0.76159564248371558</v>
      </c>
      <c r="K141" s="45">
        <f>IF(RES_hhdet_in_tes!K141=0,"",RES_hhdet_in_tes!K141/RES_hhdet_in_fec!K141)</f>
        <v>0.76344741835666008</v>
      </c>
      <c r="L141" s="45">
        <f>IF(RES_hhdet_in_tes!L141=0,"",RES_hhdet_in_tes!L141/RES_hhdet_in_fec!L141)</f>
        <v>0.76543917631897296</v>
      </c>
      <c r="M141" s="45">
        <f>IF(RES_hhdet_in_tes!M141=0,"",RES_hhdet_in_tes!M141/RES_hhdet_in_fec!M141)</f>
        <v>0.7681490273007322</v>
      </c>
      <c r="N141" s="45">
        <f>IF(RES_hhdet_in_tes!N141=0,"",RES_hhdet_in_tes!N141/RES_hhdet_in_fec!N141)</f>
        <v>0.77174089679243973</v>
      </c>
      <c r="O141" s="45">
        <f>IF(RES_hhdet_in_tes!O141=0,"",RES_hhdet_in_tes!O141/RES_hhdet_in_fec!O141)</f>
        <v>0.77661336621034294</v>
      </c>
      <c r="P141" s="45" t="str">
        <f>IF(RES_hhdet_in_tes!P141=0,"",RES_hhdet_in_tes!P141/RES_hhdet_in_fec!P141)</f>
        <v/>
      </c>
      <c r="Q141" s="45">
        <f>IF(RES_hhdet_in_tes!Q141=0,"",RES_hhdet_in_tes!Q141/RES_hhdet_in_fec!Q141)</f>
        <v>0.79117607021436198</v>
      </c>
      <c r="R141" s="45">
        <f>IF(RES_hhdet_in_tes!R141=0,"",RES_hhdet_in_tes!R141/RES_hhdet_in_fec!R141)</f>
        <v>0.80233130861898083</v>
      </c>
      <c r="S141" s="45">
        <f>IF(RES_hhdet_in_tes!S141=0,"",RES_hhdet_in_tes!S141/RES_hhdet_in_fec!S141)</f>
        <v>0.81625408951610179</v>
      </c>
      <c r="T141" s="45">
        <f>IF(RES_hhdet_in_tes!T141=0,"",RES_hhdet_in_tes!T141/RES_hhdet_in_fec!T141)</f>
        <v>0.83122333701676065</v>
      </c>
      <c r="U141" s="45">
        <f>IF(RES_hhdet_in_tes!U141=0,"",RES_hhdet_in_tes!U141/RES_hhdet_in_fec!U141)</f>
        <v>0.84551797523203565</v>
      </c>
      <c r="V141" s="45">
        <f>IF(RES_hhdet_in_tes!V141=0,"",RES_hhdet_in_tes!V141/RES_hhdet_in_fec!V141)</f>
        <v>0.85741692827298632</v>
      </c>
      <c r="W141" s="45">
        <f>IF(RES_hhdet_in_tes!W141=0,"",RES_hhdet_in_tes!W141/RES_hhdet_in_fec!W141)</f>
        <v>0.86631563768748432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1.1677717306925208</v>
      </c>
      <c r="D143" s="119">
        <f>IF(RES_hhdet_in_tes!D143=0,"",RES_hhdet_in_tes!D143/RES_hhdet_in_fec!D143)</f>
        <v>1.1961428495568833</v>
      </c>
      <c r="E143" s="119">
        <f>IF(RES_hhdet_in_tes!E143=0,"",RES_hhdet_in_tes!E143/RES_hhdet_in_fec!E143)</f>
        <v>1.3467109349915936</v>
      </c>
      <c r="F143" s="119">
        <f>IF(RES_hhdet_in_tes!F143=0,"",RES_hhdet_in_tes!F143/RES_hhdet_in_fec!F143)</f>
        <v>1.372136003974024</v>
      </c>
      <c r="G143" s="119">
        <f>IF(RES_hhdet_in_tes!G143=0,"",RES_hhdet_in_tes!G143/RES_hhdet_in_fec!G143)</f>
        <v>1.4518403576283074</v>
      </c>
      <c r="H143" s="119">
        <f>IF(RES_hhdet_in_tes!H143=0,"",RES_hhdet_in_tes!H143/RES_hhdet_in_fec!H143)</f>
        <v>1.4803128662975604</v>
      </c>
      <c r="I143" s="119">
        <f>IF(RES_hhdet_in_tes!I143=0,"",RES_hhdet_in_tes!I143/RES_hhdet_in_fec!I143)</f>
        <v>1.6024011764219519</v>
      </c>
      <c r="J143" s="119">
        <f>IF(RES_hhdet_in_tes!J143=0,"",RES_hhdet_in_tes!J143/RES_hhdet_in_fec!J143)</f>
        <v>1.6292321837759665</v>
      </c>
      <c r="K143" s="119">
        <f>IF(RES_hhdet_in_tes!K143=0,"",RES_hhdet_in_tes!K143/RES_hhdet_in_fec!K143)</f>
        <v>1.6928640415985146</v>
      </c>
      <c r="L143" s="119">
        <f>IF(RES_hhdet_in_tes!L143=0,"",RES_hhdet_in_tes!L143/RES_hhdet_in_fec!L143)</f>
        <v>1.8177089688010781</v>
      </c>
      <c r="M143" s="119">
        <f>IF(RES_hhdet_in_tes!M143=0,"",RES_hhdet_in_tes!M143/RES_hhdet_in_fec!M143)</f>
        <v>1.925903999787804</v>
      </c>
      <c r="N143" s="119">
        <f>IF(RES_hhdet_in_tes!N143=0,"",RES_hhdet_in_tes!N143/RES_hhdet_in_fec!N143)</f>
        <v>2.0102027705071923</v>
      </c>
      <c r="O143" s="119">
        <f>IF(RES_hhdet_in_tes!O143=0,"",RES_hhdet_in_tes!O143/RES_hhdet_in_fec!O143)</f>
        <v>2.0644611743050914</v>
      </c>
      <c r="P143" s="119">
        <f>IF(RES_hhdet_in_tes!P143=0,"",RES_hhdet_in_tes!P143/RES_hhdet_in_fec!P143)</f>
        <v>2.0055112739649017</v>
      </c>
      <c r="Q143" s="119">
        <f>IF(RES_hhdet_in_tes!Q143=0,"",RES_hhdet_in_tes!Q143/RES_hhdet_in_fec!Q143)</f>
        <v>2.1771967598147661</v>
      </c>
      <c r="R143" s="119">
        <f>IF(RES_hhdet_in_tes!R143=0,"",RES_hhdet_in_tes!R143/RES_hhdet_in_fec!R143)</f>
        <v>2.1631276563591317</v>
      </c>
      <c r="S143" s="119">
        <f>IF(RES_hhdet_in_tes!S143=0,"",RES_hhdet_in_tes!S143/RES_hhdet_in_fec!S143)</f>
        <v>2.127292330985878</v>
      </c>
      <c r="T143" s="119">
        <f>IF(RES_hhdet_in_tes!T143=0,"",RES_hhdet_in_tes!T143/RES_hhdet_in_fec!T143)</f>
        <v>2.2220134808685019</v>
      </c>
      <c r="U143" s="119">
        <f>IF(RES_hhdet_in_tes!U143=0,"",RES_hhdet_in_tes!U143/RES_hhdet_in_fec!U143)</f>
        <v>1.9382351421803723</v>
      </c>
      <c r="V143" s="119">
        <f>IF(RES_hhdet_in_tes!V143=0,"",RES_hhdet_in_tes!V143/RES_hhdet_in_fec!V143)</f>
        <v>2.1988492286655368</v>
      </c>
      <c r="W143" s="119">
        <f>IF(RES_hhdet_in_tes!W143=0,"",RES_hhdet_in_tes!W143/RES_hhdet_in_fec!W143)</f>
        <v>2.1147646552573836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1.4005291032933758</v>
      </c>
      <c r="D144" s="124">
        <f>IF(RES_hhdet_in_tes!D144=0,"",RES_hhdet_in_tes!D144/RES_hhdet_in_fec!D144)</f>
        <v>1.515913274215011</v>
      </c>
      <c r="E144" s="124">
        <f>IF(RES_hhdet_in_tes!E144=0,"",RES_hhdet_in_tes!E144/RES_hhdet_in_fec!E144)</f>
        <v>1.6346020670230503</v>
      </c>
      <c r="F144" s="124">
        <f>IF(RES_hhdet_in_tes!F144=0,"",RES_hhdet_in_tes!F144/RES_hhdet_in_fec!F144)</f>
        <v>1.756102110543533</v>
      </c>
      <c r="G144" s="124">
        <f>IF(RES_hhdet_in_tes!G144=0,"",RES_hhdet_in_tes!G144/RES_hhdet_in_fec!G144)</f>
        <v>1.8808232920863759</v>
      </c>
      <c r="H144" s="124">
        <f>IF(RES_hhdet_in_tes!H144=0,"",RES_hhdet_in_tes!H144/RES_hhdet_in_fec!H144)</f>
        <v>2.0086882700585673</v>
      </c>
      <c r="I144" s="124">
        <f>IF(RES_hhdet_in_tes!I144=0,"",RES_hhdet_in_tes!I144/RES_hhdet_in_fec!I144)</f>
        <v>2.1397697337926838</v>
      </c>
      <c r="J144" s="124">
        <f>IF(RES_hhdet_in_tes!J144=0,"",RES_hhdet_in_tes!J144/RES_hhdet_in_fec!J144)</f>
        <v>2.2744285113055471</v>
      </c>
      <c r="K144" s="124">
        <f>IF(RES_hhdet_in_tes!K144=0,"",RES_hhdet_in_tes!K144/RES_hhdet_in_fec!K144)</f>
        <v>2.4129316429486987</v>
      </c>
      <c r="L144" s="124">
        <f>IF(RES_hhdet_in_tes!L144=0,"",RES_hhdet_in_tes!L144/RES_hhdet_in_fec!L144)</f>
        <v>2.5552785586402469</v>
      </c>
      <c r="M144" s="124">
        <f>IF(RES_hhdet_in_tes!M144=0,"",RES_hhdet_in_tes!M144/RES_hhdet_in_fec!M144)</f>
        <v>2.711800207636637</v>
      </c>
      <c r="N144" s="124">
        <f>IF(RES_hhdet_in_tes!N144=0,"",RES_hhdet_in_tes!N144/RES_hhdet_in_fec!N144)</f>
        <v>2.8851209775027309</v>
      </c>
      <c r="O144" s="124">
        <f>IF(RES_hhdet_in_tes!O144=0,"",RES_hhdet_in_tes!O144/RES_hhdet_in_fec!O144)</f>
        <v>3.0734895281996826</v>
      </c>
      <c r="P144" s="124">
        <f>IF(RES_hhdet_in_tes!P144=0,"",RES_hhdet_in_tes!P144/RES_hhdet_in_fec!P144)</f>
        <v>3.2625644633888387</v>
      </c>
      <c r="Q144" s="124">
        <f>IF(RES_hhdet_in_tes!Q144=0,"",RES_hhdet_in_tes!Q144/RES_hhdet_in_fec!Q144)</f>
        <v>3.4175562438666915</v>
      </c>
      <c r="R144" s="124">
        <f>IF(RES_hhdet_in_tes!R144=0,"",RES_hhdet_in_tes!R144/RES_hhdet_in_fec!R144)</f>
        <v>3.476832962898512</v>
      </c>
      <c r="S144" s="124">
        <f>IF(RES_hhdet_in_tes!S144=0,"",RES_hhdet_in_tes!S144/RES_hhdet_in_fec!S144)</f>
        <v>3.5143527995079005</v>
      </c>
      <c r="T144" s="124">
        <f>IF(RES_hhdet_in_tes!T144=0,"",RES_hhdet_in_tes!T144/RES_hhdet_in_fec!T144)</f>
        <v>3.538416745718624</v>
      </c>
      <c r="U144" s="124">
        <f>IF(RES_hhdet_in_tes!U144=0,"",RES_hhdet_in_tes!U144/RES_hhdet_in_fec!U144)</f>
        <v>3.5575683463882042</v>
      </c>
      <c r="V144" s="124">
        <f>IF(RES_hhdet_in_tes!V144=0,"",RES_hhdet_in_tes!V144/RES_hhdet_in_fec!V144)</f>
        <v>3.5806867393568558</v>
      </c>
      <c r="W144" s="124">
        <f>IF(RES_hhdet_in_tes!W144=0,"",RES_hhdet_in_tes!W144/RES_hhdet_in_fec!W144)</f>
        <v>3.607115790608431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1.4005291032933758</v>
      </c>
      <c r="D145" s="111">
        <f>IF(RES_hhdet_in_tes!D145=0,"",RES_hhdet_in_tes!D145/RES_hhdet_in_fec!D145)</f>
        <v>1.515913274215011</v>
      </c>
      <c r="E145" s="111">
        <f>IF(RES_hhdet_in_tes!E145=0,"",RES_hhdet_in_tes!E145/RES_hhdet_in_fec!E145)</f>
        <v>1.6346020670230503</v>
      </c>
      <c r="F145" s="111">
        <f>IF(RES_hhdet_in_tes!F145=0,"",RES_hhdet_in_tes!F145/RES_hhdet_in_fec!F145)</f>
        <v>1.756102110543533</v>
      </c>
      <c r="G145" s="111">
        <f>IF(RES_hhdet_in_tes!G145=0,"",RES_hhdet_in_tes!G145/RES_hhdet_in_fec!G145)</f>
        <v>1.8808232920863759</v>
      </c>
      <c r="H145" s="111">
        <f>IF(RES_hhdet_in_tes!H145=0,"",RES_hhdet_in_tes!H145/RES_hhdet_in_fec!H145)</f>
        <v>2.0086882700585673</v>
      </c>
      <c r="I145" s="111">
        <f>IF(RES_hhdet_in_tes!I145=0,"",RES_hhdet_in_tes!I145/RES_hhdet_in_fec!I145)</f>
        <v>2.1397697337926838</v>
      </c>
      <c r="J145" s="111">
        <f>IF(RES_hhdet_in_tes!J145=0,"",RES_hhdet_in_tes!J145/RES_hhdet_in_fec!J145)</f>
        <v>2.2744285113055471</v>
      </c>
      <c r="K145" s="111">
        <f>IF(RES_hhdet_in_tes!K145=0,"",RES_hhdet_in_tes!K145/RES_hhdet_in_fec!K145)</f>
        <v>2.4129316429486987</v>
      </c>
      <c r="L145" s="111">
        <f>IF(RES_hhdet_in_tes!L145=0,"",RES_hhdet_in_tes!L145/RES_hhdet_in_fec!L145)</f>
        <v>2.5552785586402469</v>
      </c>
      <c r="M145" s="111">
        <f>IF(RES_hhdet_in_tes!M145=0,"",RES_hhdet_in_tes!M145/RES_hhdet_in_fec!M145)</f>
        <v>2.711800207636637</v>
      </c>
      <c r="N145" s="111">
        <f>IF(RES_hhdet_in_tes!N145=0,"",RES_hhdet_in_tes!N145/RES_hhdet_in_fec!N145)</f>
        <v>2.8851209775027309</v>
      </c>
      <c r="O145" s="111">
        <f>IF(RES_hhdet_in_tes!O145=0,"",RES_hhdet_in_tes!O145/RES_hhdet_in_fec!O145)</f>
        <v>3.0734895281996826</v>
      </c>
      <c r="P145" s="111">
        <f>IF(RES_hhdet_in_tes!P145=0,"",RES_hhdet_in_tes!P145/RES_hhdet_in_fec!P145)</f>
        <v>3.2625644633888387</v>
      </c>
      <c r="Q145" s="111">
        <f>IF(RES_hhdet_in_tes!Q145=0,"",RES_hhdet_in_tes!Q145/RES_hhdet_in_fec!Q145)</f>
        <v>3.4175562438666915</v>
      </c>
      <c r="R145" s="111">
        <f>IF(RES_hhdet_in_tes!R145=0,"",RES_hhdet_in_tes!R145/RES_hhdet_in_fec!R145)</f>
        <v>3.476832962898512</v>
      </c>
      <c r="S145" s="111">
        <f>IF(RES_hhdet_in_tes!S145=0,"",RES_hhdet_in_tes!S145/RES_hhdet_in_fec!S145)</f>
        <v>3.5143527995079005</v>
      </c>
      <c r="T145" s="111">
        <f>IF(RES_hhdet_in_tes!T145=0,"",RES_hhdet_in_tes!T145/RES_hhdet_in_fec!T145)</f>
        <v>3.538416745718624</v>
      </c>
      <c r="U145" s="111">
        <f>IF(RES_hhdet_in_tes!U145=0,"",RES_hhdet_in_tes!U145/RES_hhdet_in_fec!U145)</f>
        <v>3.5575683463882042</v>
      </c>
      <c r="V145" s="111">
        <f>IF(RES_hhdet_in_tes!V145=0,"",RES_hhdet_in_tes!V145/RES_hhdet_in_fec!V145)</f>
        <v>3.5806867393568558</v>
      </c>
      <c r="W145" s="111">
        <f>IF(RES_hhdet_in_tes!W145=0,"",RES_hhdet_in_tes!W145/RES_hhdet_in_fec!W145)</f>
        <v>3.607115790608431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2.232837481420181</v>
      </c>
      <c r="D146" s="124">
        <f>IF(RES_hhdet_in_tes!D146=0,"",RES_hhdet_in_tes!D146/RES_hhdet_in_fec!D146)</f>
        <v>2.3051204441187219</v>
      </c>
      <c r="E146" s="124">
        <f>IF(RES_hhdet_in_tes!E146=0,"",RES_hhdet_in_tes!E146/RES_hhdet_in_fec!E146)</f>
        <v>2.378166615366335</v>
      </c>
      <c r="F146" s="124">
        <f>IF(RES_hhdet_in_tes!F146=0,"",RES_hhdet_in_tes!F146/RES_hhdet_in_fec!F146)</f>
        <v>2.4512912361037751</v>
      </c>
      <c r="G146" s="124">
        <f>IF(RES_hhdet_in_tes!G146=0,"",RES_hhdet_in_tes!G146/RES_hhdet_in_fec!G146)</f>
        <v>2.5251107217001314</v>
      </c>
      <c r="H146" s="124">
        <f>IF(RES_hhdet_in_tes!H146=0,"",RES_hhdet_in_tes!H146/RES_hhdet_in_fec!H146)</f>
        <v>2.5995456248225017</v>
      </c>
      <c r="I146" s="124">
        <f>IF(RES_hhdet_in_tes!I146=0,"",RES_hhdet_in_tes!I146/RES_hhdet_in_fec!I146)</f>
        <v>2.6747436664294972</v>
      </c>
      <c r="J146" s="124">
        <f>IF(RES_hhdet_in_tes!J146=0,"",RES_hhdet_in_tes!J146/RES_hhdet_in_fec!J146)</f>
        <v>2.7513192988886974</v>
      </c>
      <c r="K146" s="124">
        <f>IF(RES_hhdet_in_tes!K146=0,"",RES_hhdet_in_tes!K146/RES_hhdet_in_fec!K146)</f>
        <v>2.8297891668725388</v>
      </c>
      <c r="L146" s="124">
        <f>IF(RES_hhdet_in_tes!L146=0,"",RES_hhdet_in_tes!L146/RES_hhdet_in_fec!L146)</f>
        <v>2.9102810077510011</v>
      </c>
      <c r="M146" s="124">
        <f>IF(RES_hhdet_in_tes!M146=0,"",RES_hhdet_in_tes!M146/RES_hhdet_in_fec!M146)</f>
        <v>3.0064209270294779</v>
      </c>
      <c r="N146" s="124">
        <f>IF(RES_hhdet_in_tes!N146=0,"",RES_hhdet_in_tes!N146/RES_hhdet_in_fec!N146)</f>
        <v>3.1226682045761547</v>
      </c>
      <c r="O146" s="124">
        <f>IF(RES_hhdet_in_tes!O146=0,"",RES_hhdet_in_tes!O146/RES_hhdet_in_fec!O146)</f>
        <v>3.2614881435057335</v>
      </c>
      <c r="P146" s="124">
        <f>IF(RES_hhdet_in_tes!P146=0,"",RES_hhdet_in_tes!P146/RES_hhdet_in_fec!P146)</f>
        <v>3.4120353780524271</v>
      </c>
      <c r="Q146" s="124">
        <f>IF(RES_hhdet_in_tes!Q146=0,"",RES_hhdet_in_tes!Q146/RES_hhdet_in_fec!Q146)</f>
        <v>3.541413200364155</v>
      </c>
      <c r="R146" s="124">
        <f>IF(RES_hhdet_in_tes!R146=0,"",RES_hhdet_in_tes!R146/RES_hhdet_in_fec!R146)</f>
        <v>3.6225794402214104</v>
      </c>
      <c r="S146" s="124">
        <f>IF(RES_hhdet_in_tes!S146=0,"",RES_hhdet_in_tes!S146/RES_hhdet_in_fec!S146)</f>
        <v>3.6871837819338711</v>
      </c>
      <c r="T146" s="124">
        <f>IF(RES_hhdet_in_tes!T146=0,"",RES_hhdet_in_tes!T146/RES_hhdet_in_fec!T146)</f>
        <v>3.7411631687377458</v>
      </c>
      <c r="U146" s="124">
        <f>IF(RES_hhdet_in_tes!U146=0,"",RES_hhdet_in_tes!U146/RES_hhdet_in_fec!U146)</f>
        <v>3.7903044753363924</v>
      </c>
      <c r="V146" s="124">
        <f>IF(RES_hhdet_in_tes!V146=0,"",RES_hhdet_in_tes!V146/RES_hhdet_in_fec!V146)</f>
        <v>3.8404094131070519</v>
      </c>
      <c r="W146" s="124">
        <f>IF(RES_hhdet_in_tes!W146=0,"",RES_hhdet_in_tes!W146/RES_hhdet_in_fec!W146)</f>
        <v>3.8894628470785486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2.232837481420181</v>
      </c>
      <c r="D147" s="111">
        <f>IF(RES_hhdet_in_tes!D147=0,"",RES_hhdet_in_tes!D147/RES_hhdet_in_fec!D147)</f>
        <v>2.3051204441187219</v>
      </c>
      <c r="E147" s="111">
        <f>IF(RES_hhdet_in_tes!E147=0,"",RES_hhdet_in_tes!E147/RES_hhdet_in_fec!E147)</f>
        <v>2.378166615366335</v>
      </c>
      <c r="F147" s="111">
        <f>IF(RES_hhdet_in_tes!F147=0,"",RES_hhdet_in_tes!F147/RES_hhdet_in_fec!F147)</f>
        <v>2.4512912361037751</v>
      </c>
      <c r="G147" s="111">
        <f>IF(RES_hhdet_in_tes!G147=0,"",RES_hhdet_in_tes!G147/RES_hhdet_in_fec!G147)</f>
        <v>2.5251107217001314</v>
      </c>
      <c r="H147" s="111">
        <f>IF(RES_hhdet_in_tes!H147=0,"",RES_hhdet_in_tes!H147/RES_hhdet_in_fec!H147)</f>
        <v>2.5995456248225017</v>
      </c>
      <c r="I147" s="111">
        <f>IF(RES_hhdet_in_tes!I147=0,"",RES_hhdet_in_tes!I147/RES_hhdet_in_fec!I147)</f>
        <v>2.6747436664294972</v>
      </c>
      <c r="J147" s="111">
        <f>IF(RES_hhdet_in_tes!J147=0,"",RES_hhdet_in_tes!J147/RES_hhdet_in_fec!J147)</f>
        <v>2.7513192988886974</v>
      </c>
      <c r="K147" s="111">
        <f>IF(RES_hhdet_in_tes!K147=0,"",RES_hhdet_in_tes!K147/RES_hhdet_in_fec!K147)</f>
        <v>2.8297891668725388</v>
      </c>
      <c r="L147" s="111">
        <f>IF(RES_hhdet_in_tes!L147=0,"",RES_hhdet_in_tes!L147/RES_hhdet_in_fec!L147)</f>
        <v>2.9102810077510011</v>
      </c>
      <c r="M147" s="111">
        <f>IF(RES_hhdet_in_tes!M147=0,"",RES_hhdet_in_tes!M147/RES_hhdet_in_fec!M147)</f>
        <v>3.0064209270294779</v>
      </c>
      <c r="N147" s="111">
        <f>IF(RES_hhdet_in_tes!N147=0,"",RES_hhdet_in_tes!N147/RES_hhdet_in_fec!N147)</f>
        <v>3.1226682045761547</v>
      </c>
      <c r="O147" s="111">
        <f>IF(RES_hhdet_in_tes!O147=0,"",RES_hhdet_in_tes!O147/RES_hhdet_in_fec!O147)</f>
        <v>3.2614881435057335</v>
      </c>
      <c r="P147" s="111">
        <f>IF(RES_hhdet_in_tes!P147=0,"",RES_hhdet_in_tes!P147/RES_hhdet_in_fec!P147)</f>
        <v>3.4120353780524271</v>
      </c>
      <c r="Q147" s="111">
        <f>IF(RES_hhdet_in_tes!Q147=0,"",RES_hhdet_in_tes!Q147/RES_hhdet_in_fec!Q147)</f>
        <v>3.541413200364155</v>
      </c>
      <c r="R147" s="111">
        <f>IF(RES_hhdet_in_tes!R147=0,"",RES_hhdet_in_tes!R147/RES_hhdet_in_fec!R147)</f>
        <v>3.6225794402214104</v>
      </c>
      <c r="S147" s="111">
        <f>IF(RES_hhdet_in_tes!S147=0,"",RES_hhdet_in_tes!S147/RES_hhdet_in_fec!S147)</f>
        <v>3.6871837819338711</v>
      </c>
      <c r="T147" s="111">
        <f>IF(RES_hhdet_in_tes!T147=0,"",RES_hhdet_in_tes!T147/RES_hhdet_in_fec!T147)</f>
        <v>3.7411631687377458</v>
      </c>
      <c r="U147" s="111">
        <f>IF(RES_hhdet_in_tes!U147=0,"",RES_hhdet_in_tes!U147/RES_hhdet_in_fec!U147)</f>
        <v>3.7903044753363924</v>
      </c>
      <c r="V147" s="111">
        <f>IF(RES_hhdet_in_tes!V147=0,"",RES_hhdet_in_tes!V147/RES_hhdet_in_fec!V147)</f>
        <v>3.8404094131070519</v>
      </c>
      <c r="W147" s="111">
        <f>IF(RES_hhdet_in_tes!W147=0,"",RES_hhdet_in_tes!W147/RES_hhdet_in_fec!W147)</f>
        <v>3.8894628470785486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0.61709219237686441</v>
      </c>
      <c r="D148" s="124">
        <f>IF(RES_hhdet_in_tes!D148=0,"",RES_hhdet_in_tes!D148/RES_hhdet_in_fec!D148)</f>
        <v>0.61847573972636372</v>
      </c>
      <c r="E148" s="124">
        <f>IF(RES_hhdet_in_tes!E148=0,"",RES_hhdet_in_tes!E148/RES_hhdet_in_fec!E148)</f>
        <v>0.62395185023179434</v>
      </c>
      <c r="F148" s="124">
        <f>IF(RES_hhdet_in_tes!F148=0,"",RES_hhdet_in_tes!F148/RES_hhdet_in_fec!F148)</f>
        <v>0.62180792436531629</v>
      </c>
      <c r="G148" s="124">
        <f>IF(RES_hhdet_in_tes!G148=0,"",RES_hhdet_in_tes!G148/RES_hhdet_in_fec!G148)</f>
        <v>0.62474291261728532</v>
      </c>
      <c r="H148" s="124">
        <f>IF(RES_hhdet_in_tes!H148=0,"",RES_hhdet_in_tes!H148/RES_hhdet_in_fec!H148)</f>
        <v>0.626860774403183</v>
      </c>
      <c r="I148" s="124">
        <f>IF(RES_hhdet_in_tes!I148=0,"",RES_hhdet_in_tes!I148/RES_hhdet_in_fec!I148)</f>
        <v>0.63805009008875335</v>
      </c>
      <c r="J148" s="124">
        <f>IF(RES_hhdet_in_tes!J148=0,"",RES_hhdet_in_tes!J148/RES_hhdet_in_fec!J148)</f>
        <v>0.64062569841348949</v>
      </c>
      <c r="K148" s="124">
        <f>IF(RES_hhdet_in_tes!K148=0,"",RES_hhdet_in_tes!K148/RES_hhdet_in_fec!K148)</f>
        <v>0.64256862570736817</v>
      </c>
      <c r="L148" s="124">
        <f>IF(RES_hhdet_in_tes!L148=0,"",RES_hhdet_in_tes!L148/RES_hhdet_in_fec!L148)</f>
        <v>0.64339605719173787</v>
      </c>
      <c r="M148" s="124">
        <f>IF(RES_hhdet_in_tes!M148=0,"",RES_hhdet_in_tes!M148/RES_hhdet_in_fec!M148)</f>
        <v>0.65609714796201735</v>
      </c>
      <c r="N148" s="124">
        <f>IF(RES_hhdet_in_tes!N148=0,"",RES_hhdet_in_tes!N148/RES_hhdet_in_fec!N148)</f>
        <v>0.66347645365344932</v>
      </c>
      <c r="O148" s="124">
        <f>IF(RES_hhdet_in_tes!O148=0,"",RES_hhdet_in_tes!O148/RES_hhdet_in_fec!O148)</f>
        <v>0.6797771566662979</v>
      </c>
      <c r="P148" s="124">
        <f>IF(RES_hhdet_in_tes!P148=0,"",RES_hhdet_in_tes!P148/RES_hhdet_in_fec!P148)</f>
        <v>0.70285159000848629</v>
      </c>
      <c r="Q148" s="124">
        <f>IF(RES_hhdet_in_tes!Q148=0,"",RES_hhdet_in_tes!Q148/RES_hhdet_in_fec!Q148)</f>
        <v>0.7180552681927509</v>
      </c>
      <c r="R148" s="124">
        <f>IF(RES_hhdet_in_tes!R148=0,"",RES_hhdet_in_tes!R148/RES_hhdet_in_fec!R148)</f>
        <v>0.72526158316405553</v>
      </c>
      <c r="S148" s="124">
        <f>IF(RES_hhdet_in_tes!S148=0,"",RES_hhdet_in_tes!S148/RES_hhdet_in_fec!S148)</f>
        <v>0.73631533956272255</v>
      </c>
      <c r="T148" s="124">
        <f>IF(RES_hhdet_in_tes!T148=0,"",RES_hhdet_in_tes!T148/RES_hhdet_in_fec!T148)</f>
        <v>0.75078469626288225</v>
      </c>
      <c r="U148" s="124">
        <f>IF(RES_hhdet_in_tes!U148=0,"",RES_hhdet_in_tes!U148/RES_hhdet_in_fec!U148)</f>
        <v>0.76352308667383617</v>
      </c>
      <c r="V148" s="124">
        <f>IF(RES_hhdet_in_tes!V148=0,"",RES_hhdet_in_tes!V148/RES_hhdet_in_fec!V148)</f>
        <v>0.76194838787373165</v>
      </c>
      <c r="W148" s="124">
        <f>IF(RES_hhdet_in_tes!W148=0,"",RES_hhdet_in_tes!W148/RES_hhdet_in_fec!W148)</f>
        <v>0.77160925479511944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0.54906437086828497</v>
      </c>
      <c r="D149" s="111">
        <f>IF(RES_hhdet_in_tes!D149=0,"",RES_hhdet_in_tes!D149/RES_hhdet_in_fec!D149)</f>
        <v>0.55087063842679906</v>
      </c>
      <c r="E149" s="111">
        <f>IF(RES_hhdet_in_tes!E149=0,"",RES_hhdet_in_tes!E149/RES_hhdet_in_fec!E149)</f>
        <v>0.55297592261507267</v>
      </c>
      <c r="F149" s="111">
        <f>IF(RES_hhdet_in_tes!F149=0,"",RES_hhdet_in_tes!F149/RES_hhdet_in_fec!F149)</f>
        <v>0.5551219817983134</v>
      </c>
      <c r="G149" s="111">
        <f>IF(RES_hhdet_in_tes!G149=0,"",RES_hhdet_in_tes!G149/RES_hhdet_in_fec!G149)</f>
        <v>0.55754341770969007</v>
      </c>
      <c r="H149" s="111">
        <f>IF(RES_hhdet_in_tes!H149=0,"",RES_hhdet_in_tes!H149/RES_hhdet_in_fec!H149)</f>
        <v>0.56021151808371017</v>
      </c>
      <c r="I149" s="111">
        <f>IF(RES_hhdet_in_tes!I149=0,"",RES_hhdet_in_tes!I149/RES_hhdet_in_fec!I149)</f>
        <v>0.56318408879428161</v>
      </c>
      <c r="J149" s="111">
        <f>IF(RES_hhdet_in_tes!J149=0,"",RES_hhdet_in_tes!J149/RES_hhdet_in_fec!J149)</f>
        <v>0.56669794010316732</v>
      </c>
      <c r="K149" s="111">
        <f>IF(RES_hhdet_in_tes!K149=0,"",RES_hhdet_in_tes!K149/RES_hhdet_in_fec!K149)</f>
        <v>0.57095442302137289</v>
      </c>
      <c r="L149" s="111">
        <f>IF(RES_hhdet_in_tes!L149=0,"",RES_hhdet_in_tes!L149/RES_hhdet_in_fec!L149)</f>
        <v>0.57600740719931531</v>
      </c>
      <c r="M149" s="111">
        <f>IF(RES_hhdet_in_tes!M149=0,"",RES_hhdet_in_tes!M149/RES_hhdet_in_fec!M149)</f>
        <v>0.58663501684274022</v>
      </c>
      <c r="N149" s="111">
        <f>IF(RES_hhdet_in_tes!N149=0,"",RES_hhdet_in_tes!N149/RES_hhdet_in_fec!N149)</f>
        <v>0.60435382529020287</v>
      </c>
      <c r="O149" s="111">
        <f>IF(RES_hhdet_in_tes!O149=0,"",RES_hhdet_in_tes!O149/RES_hhdet_in_fec!O149)</f>
        <v>0.63042982754527654</v>
      </c>
      <c r="P149" s="111">
        <f>IF(RES_hhdet_in_tes!P149=0,"",RES_hhdet_in_tes!P149/RES_hhdet_in_fec!P149)</f>
        <v>0.66220225764005403</v>
      </c>
      <c r="Q149" s="111">
        <f>IF(RES_hhdet_in_tes!Q149=0,"",RES_hhdet_in_tes!Q149/RES_hhdet_in_fec!Q149)</f>
        <v>0.69105009777155579</v>
      </c>
      <c r="R149" s="111">
        <f>IF(RES_hhdet_in_tes!R149=0,"",RES_hhdet_in_tes!R149/RES_hhdet_in_fec!R149)</f>
        <v>0.71051886079146465</v>
      </c>
      <c r="S149" s="111">
        <f>IF(RES_hhdet_in_tes!S149=0,"",RES_hhdet_in_tes!S149/RES_hhdet_in_fec!S149)</f>
        <v>0.72927966879248907</v>
      </c>
      <c r="T149" s="111">
        <f>IF(RES_hhdet_in_tes!T149=0,"",RES_hhdet_in_tes!T149/RES_hhdet_in_fec!T149)</f>
        <v>0.74627058924623124</v>
      </c>
      <c r="U149" s="111">
        <f>IF(RES_hhdet_in_tes!U149=0,"",RES_hhdet_in_tes!U149/RES_hhdet_in_fec!U149)</f>
        <v>0.7604296896243532</v>
      </c>
      <c r="V149" s="111">
        <f>IF(RES_hhdet_in_tes!V149=0,"",RES_hhdet_in_tes!V149/RES_hhdet_in_fec!V149)</f>
        <v>0.77069503739849143</v>
      </c>
      <c r="W149" s="111">
        <f>IF(RES_hhdet_in_tes!W149=0,"",RES_hhdet_in_tes!W149/RES_hhdet_in_fec!W149)</f>
        <v>0.77552373508349504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0.61613331312192798</v>
      </c>
      <c r="D153" s="112">
        <f>IF(RES_hhdet_in_tes!D153=0,"",RES_hhdet_in_tes!D153/RES_hhdet_in_fec!D153)</f>
        <v>0.61759293826785389</v>
      </c>
      <c r="E153" s="112">
        <f>IF(RES_hhdet_in_tes!E153=0,"",RES_hhdet_in_tes!E153/RES_hhdet_in_fec!E153)</f>
        <v>0.61916482922986738</v>
      </c>
      <c r="F153" s="112">
        <f>IF(RES_hhdet_in_tes!F153=0,"",RES_hhdet_in_tes!F153/RES_hhdet_in_fec!F153)</f>
        <v>0.62075181964037263</v>
      </c>
      <c r="G153" s="112">
        <f>IF(RES_hhdet_in_tes!G153=0,"",RES_hhdet_in_tes!G153/RES_hhdet_in_fec!G153)</f>
        <v>0.62244310015443183</v>
      </c>
      <c r="H153" s="112">
        <f>IF(RES_hhdet_in_tes!H153=0,"",RES_hhdet_in_tes!H153/RES_hhdet_in_fec!H153)</f>
        <v>0.6242286736987791</v>
      </c>
      <c r="I153" s="112">
        <f>IF(RES_hhdet_in_tes!I153=0,"",RES_hhdet_in_tes!I153/RES_hhdet_in_fec!I153)</f>
        <v>0.62613176944038229</v>
      </c>
      <c r="J153" s="112">
        <f>IF(RES_hhdet_in_tes!J153=0,"",RES_hhdet_in_tes!J153/RES_hhdet_in_fec!J153)</f>
        <v>0.62824537002722325</v>
      </c>
      <c r="K153" s="112">
        <f>IF(RES_hhdet_in_tes!K153=0,"",RES_hhdet_in_tes!K153/RES_hhdet_in_fec!K153)</f>
        <v>0.63065187670958933</v>
      </c>
      <c r="L153" s="112">
        <f>IF(RES_hhdet_in_tes!L153=0,"",RES_hhdet_in_tes!L153/RES_hhdet_in_fec!L153)</f>
        <v>0.63338012887463169</v>
      </c>
      <c r="M153" s="112">
        <f>IF(RES_hhdet_in_tes!M153=0,"",RES_hhdet_in_tes!M153/RES_hhdet_in_fec!M153)</f>
        <v>0.63832056462837339</v>
      </c>
      <c r="N153" s="112">
        <f>IF(RES_hhdet_in_tes!N153=0,"",RES_hhdet_in_tes!N153/RES_hhdet_in_fec!N153)</f>
        <v>0.64630381407225423</v>
      </c>
      <c r="O153" s="112">
        <f>IF(RES_hhdet_in_tes!O153=0,"",RES_hhdet_in_tes!O153/RES_hhdet_in_fec!O153)</f>
        <v>0.65839506341082543</v>
      </c>
      <c r="P153" s="112">
        <f>IF(RES_hhdet_in_tes!P153=0,"",RES_hhdet_in_tes!P153/RES_hhdet_in_fec!P153)</f>
        <v>0.67412422664251204</v>
      </c>
      <c r="Q153" s="112">
        <f>IF(RES_hhdet_in_tes!Q153=0,"",RES_hhdet_in_tes!Q153/RES_hhdet_in_fec!Q153)</f>
        <v>0.68955831866350337</v>
      </c>
      <c r="R153" s="112">
        <f>IF(RES_hhdet_in_tes!R153=0,"",RES_hhdet_in_tes!R153/RES_hhdet_in_fec!R153)</f>
        <v>0.7006223351390003</v>
      </c>
      <c r="S153" s="112">
        <f>IF(RES_hhdet_in_tes!S153=0,"",RES_hhdet_in_tes!S153/RES_hhdet_in_fec!S153)</f>
        <v>0.71157727721419395</v>
      </c>
      <c r="T153" s="112">
        <f>IF(RES_hhdet_in_tes!T153=0,"",RES_hhdet_in_tes!T153/RES_hhdet_in_fec!T153)</f>
        <v>0.72219344010335529</v>
      </c>
      <c r="U153" s="112">
        <f>IF(RES_hhdet_in_tes!U153=0,"",RES_hhdet_in_tes!U153/RES_hhdet_in_fec!U153)</f>
        <v>0.73216596295846881</v>
      </c>
      <c r="V153" s="112">
        <f>IF(RES_hhdet_in_tes!V153=0,"",RES_hhdet_in_tes!V153/RES_hhdet_in_fec!V153)</f>
        <v>0.74102712819931393</v>
      </c>
      <c r="W153" s="112">
        <f>IF(RES_hhdet_in_tes!W153=0,"",RES_hhdet_in_tes!W153/RES_hhdet_in_fec!W153)</f>
        <v>0.74800257831418382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0.84861493124243526</v>
      </c>
      <c r="D154" s="113">
        <f>IF(RES_hhdet_in_tes!D154=0,"",RES_hhdet_in_tes!D154/RES_hhdet_in_fec!D154)</f>
        <v>0.84202534745595814</v>
      </c>
      <c r="E154" s="113">
        <f>IF(RES_hhdet_in_tes!E154=0,"",RES_hhdet_in_tes!E154/RES_hhdet_in_fec!E154)</f>
        <v>0.8629827490219304</v>
      </c>
      <c r="F154" s="113">
        <f>IF(RES_hhdet_in_tes!F154=0,"",RES_hhdet_in_tes!F154/RES_hhdet_in_fec!F154)</f>
        <v>0.84898735370396428</v>
      </c>
      <c r="G154" s="113">
        <f>IF(RES_hhdet_in_tes!G154=0,"",RES_hhdet_in_tes!G154/RES_hhdet_in_fec!G154)</f>
        <v>0.85038467037429921</v>
      </c>
      <c r="H154" s="113">
        <f>IF(RES_hhdet_in_tes!H154=0,"",RES_hhdet_in_tes!H154/RES_hhdet_in_fec!H154)</f>
        <v>0.85063234208381</v>
      </c>
      <c r="I154" s="113">
        <f>IF(RES_hhdet_in_tes!I154=0,"",RES_hhdet_in_tes!I154/RES_hhdet_in_fec!I154)</f>
        <v>0.85392491427485351</v>
      </c>
      <c r="J154" s="113">
        <f>IF(RES_hhdet_in_tes!J154=0,"",RES_hhdet_in_tes!J154/RES_hhdet_in_fec!J154)</f>
        <v>0.85323064946232663</v>
      </c>
      <c r="K154" s="113">
        <f>IF(RES_hhdet_in_tes!K154=0,"",RES_hhdet_in_tes!K154/RES_hhdet_in_fec!K154)</f>
        <v>0.86214151090137603</v>
      </c>
      <c r="L154" s="113">
        <f>IF(RES_hhdet_in_tes!L154=0,"",RES_hhdet_in_tes!L154/RES_hhdet_in_fec!L154)</f>
        <v>0.86247363297171464</v>
      </c>
      <c r="M154" s="113">
        <f>IF(RES_hhdet_in_tes!M154=0,"",RES_hhdet_in_tes!M154/RES_hhdet_in_fec!M154)</f>
        <v>0.85953303562538685</v>
      </c>
      <c r="N154" s="113">
        <f>IF(RES_hhdet_in_tes!N154=0,"",RES_hhdet_in_tes!N154/RES_hhdet_in_fec!N154)</f>
        <v>0.86450129592121716</v>
      </c>
      <c r="O154" s="113">
        <f>IF(RES_hhdet_in_tes!O154=0,"",RES_hhdet_in_tes!O154/RES_hhdet_in_fec!O154)</f>
        <v>0.87489452194243877</v>
      </c>
      <c r="P154" s="113">
        <f>IF(RES_hhdet_in_tes!P154=0,"",RES_hhdet_in_tes!P154/RES_hhdet_in_fec!P154)</f>
        <v>0.87822779891400415</v>
      </c>
      <c r="Q154" s="113">
        <f>IF(RES_hhdet_in_tes!Q154=0,"",RES_hhdet_in_tes!Q154/RES_hhdet_in_fec!Q154)</f>
        <v>0.87731574750527153</v>
      </c>
      <c r="R154" s="113">
        <f>IF(RES_hhdet_in_tes!R154=0,"",RES_hhdet_in_tes!R154/RES_hhdet_in_fec!R154)</f>
        <v>0.88657725905932228</v>
      </c>
      <c r="S154" s="113">
        <f>IF(RES_hhdet_in_tes!S154=0,"",RES_hhdet_in_tes!S154/RES_hhdet_in_fec!S154)</f>
        <v>0.8946891176878613</v>
      </c>
      <c r="T154" s="113">
        <f>IF(RES_hhdet_in_tes!T154=0,"",RES_hhdet_in_tes!T154/RES_hhdet_in_fec!T154)</f>
        <v>0.89788009752211306</v>
      </c>
      <c r="U154" s="113">
        <f>IF(RES_hhdet_in_tes!U154=0,"",RES_hhdet_in_tes!U154/RES_hhdet_in_fec!U154)</f>
        <v>0.90134894705931112</v>
      </c>
      <c r="V154" s="113">
        <f>IF(RES_hhdet_in_tes!V154=0,"",RES_hhdet_in_tes!V154/RES_hhdet_in_fec!V154)</f>
        <v>0.91617180033100487</v>
      </c>
      <c r="W154" s="113">
        <f>IF(RES_hhdet_in_tes!W154=0,"",RES_hhdet_in_tes!W154/RES_hhdet_in_fec!W154)</f>
        <v>0.90935725997511174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0.61613331312192798</v>
      </c>
      <c r="D155" s="111">
        <f>IF(RES_hhdet_in_tes!D155=0,"",RES_hhdet_in_tes!D155/RES_hhdet_in_fec!D155)</f>
        <v>0.61759293826785389</v>
      </c>
      <c r="E155" s="111">
        <f>IF(RES_hhdet_in_tes!E155=0,"",RES_hhdet_in_tes!E155/RES_hhdet_in_fec!E155)</f>
        <v>0.61916482922986738</v>
      </c>
      <c r="F155" s="111">
        <f>IF(RES_hhdet_in_tes!F155=0,"",RES_hhdet_in_tes!F155/RES_hhdet_in_fec!F155)</f>
        <v>0.62075181964037263</v>
      </c>
      <c r="G155" s="111">
        <f>IF(RES_hhdet_in_tes!G155=0,"",RES_hhdet_in_tes!G155/RES_hhdet_in_fec!G155)</f>
        <v>0.62244310015443183</v>
      </c>
      <c r="H155" s="111">
        <f>IF(RES_hhdet_in_tes!H155=0,"",RES_hhdet_in_tes!H155/RES_hhdet_in_fec!H155)</f>
        <v>0.6242286736987791</v>
      </c>
      <c r="I155" s="111">
        <f>IF(RES_hhdet_in_tes!I155=0,"",RES_hhdet_in_tes!I155/RES_hhdet_in_fec!I155)</f>
        <v>0.62613176944038229</v>
      </c>
      <c r="J155" s="111">
        <f>IF(RES_hhdet_in_tes!J155=0,"",RES_hhdet_in_tes!J155/RES_hhdet_in_fec!J155)</f>
        <v>0.62824537002722325</v>
      </c>
      <c r="K155" s="111">
        <f>IF(RES_hhdet_in_tes!K155=0,"",RES_hhdet_in_tes!K155/RES_hhdet_in_fec!K155)</f>
        <v>0.63065187670958933</v>
      </c>
      <c r="L155" s="111">
        <f>IF(RES_hhdet_in_tes!L155=0,"",RES_hhdet_in_tes!L155/RES_hhdet_in_fec!L155)</f>
        <v>0.63338012887463169</v>
      </c>
      <c r="M155" s="111">
        <f>IF(RES_hhdet_in_tes!M155=0,"",RES_hhdet_in_tes!M155/RES_hhdet_in_fec!M155)</f>
        <v>0.63832056462837339</v>
      </c>
      <c r="N155" s="111">
        <f>IF(RES_hhdet_in_tes!N155=0,"",RES_hhdet_in_tes!N155/RES_hhdet_in_fec!N155)</f>
        <v>0.64630381407225423</v>
      </c>
      <c r="O155" s="111">
        <f>IF(RES_hhdet_in_tes!O155=0,"",RES_hhdet_in_tes!O155/RES_hhdet_in_fec!O155)</f>
        <v>0.65839506341082543</v>
      </c>
      <c r="P155" s="111">
        <f>IF(RES_hhdet_in_tes!P155=0,"",RES_hhdet_in_tes!P155/RES_hhdet_in_fec!P155)</f>
        <v>0.67412422664251204</v>
      </c>
      <c r="Q155" s="111">
        <f>IF(RES_hhdet_in_tes!Q155=0,"",RES_hhdet_in_tes!Q155/RES_hhdet_in_fec!Q155)</f>
        <v>0.68955831866350337</v>
      </c>
      <c r="R155" s="111">
        <f>IF(RES_hhdet_in_tes!R155=0,"",RES_hhdet_in_tes!R155/RES_hhdet_in_fec!R155)</f>
        <v>0.7006223351390003</v>
      </c>
      <c r="S155" s="111">
        <f>IF(RES_hhdet_in_tes!S155=0,"",RES_hhdet_in_tes!S155/RES_hhdet_in_fec!S155)</f>
        <v>0.71157727721419395</v>
      </c>
      <c r="T155" s="111">
        <f>IF(RES_hhdet_in_tes!T155=0,"",RES_hhdet_in_tes!T155/RES_hhdet_in_fec!T155)</f>
        <v>0.72219344010335529</v>
      </c>
      <c r="U155" s="111">
        <f>IF(RES_hhdet_in_tes!U155=0,"",RES_hhdet_in_tes!U155/RES_hhdet_in_fec!U155)</f>
        <v>0.73216596295846881</v>
      </c>
      <c r="V155" s="111">
        <f>IF(RES_hhdet_in_tes!V155=0,"",RES_hhdet_in_tes!V155/RES_hhdet_in_fec!V155)</f>
        <v>0.74102712819931393</v>
      </c>
      <c r="W155" s="111">
        <f>IF(RES_hhdet_in_tes!W155=0,"",RES_hhdet_in_tes!W155/RES_hhdet_in_fec!W155)</f>
        <v>0.74800257831418382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0.6574595574129104</v>
      </c>
      <c r="D157" s="124">
        <f>IF(RES_hhdet_in_tes!D157=0,"",RES_hhdet_in_tes!D157/RES_hhdet_in_fec!D157)</f>
        <v>0.68019394683742762</v>
      </c>
      <c r="E157" s="124">
        <f>IF(RES_hhdet_in_tes!E157=0,"",RES_hhdet_in_tes!E157/RES_hhdet_in_fec!E157)</f>
        <v>0.65843891878322036</v>
      </c>
      <c r="F157" s="124">
        <f>IF(RES_hhdet_in_tes!F157=0,"",RES_hhdet_in_tes!F157/RES_hhdet_in_fec!F157)</f>
        <v>0.6852324863514474</v>
      </c>
      <c r="G157" s="124">
        <f>IF(RES_hhdet_in_tes!G157=0,"",RES_hhdet_in_tes!G157/RES_hhdet_in_fec!G157)</f>
        <v>0.69241724952058248</v>
      </c>
      <c r="H157" s="124">
        <f>IF(RES_hhdet_in_tes!H157=0,"",RES_hhdet_in_tes!H157/RES_hhdet_in_fec!H157)</f>
        <v>0.68889713184674339</v>
      </c>
      <c r="I157" s="124">
        <f>IF(RES_hhdet_in_tes!I157=0,"",RES_hhdet_in_tes!I157/RES_hhdet_in_fec!I157)</f>
        <v>0.66651128772666102</v>
      </c>
      <c r="J157" s="124">
        <f>IF(RES_hhdet_in_tes!J157=0,"",RES_hhdet_in_tes!J157/RES_hhdet_in_fec!J157)</f>
        <v>0.64920070679342012</v>
      </c>
      <c r="K157" s="124">
        <f>IF(RES_hhdet_in_tes!K157=0,"",RES_hhdet_in_tes!K157/RES_hhdet_in_fec!K157)</f>
        <v>0.65613358853310733</v>
      </c>
      <c r="L157" s="124">
        <f>IF(RES_hhdet_in_tes!L157=0,"",RES_hhdet_in_tes!L157/RES_hhdet_in_fec!L157)</f>
        <v>0.66988142011537943</v>
      </c>
      <c r="M157" s="124">
        <f>IF(RES_hhdet_in_tes!M157=0,"",RES_hhdet_in_tes!M157/RES_hhdet_in_fec!M157)</f>
        <v>0.68795103827614412</v>
      </c>
      <c r="N157" s="124">
        <f>IF(RES_hhdet_in_tes!N157=0,"",RES_hhdet_in_tes!N157/RES_hhdet_in_fec!N157)</f>
        <v>0.71569713208607288</v>
      </c>
      <c r="O157" s="124">
        <f>IF(RES_hhdet_in_tes!O157=0,"",RES_hhdet_in_tes!O157/RES_hhdet_in_fec!O157)</f>
        <v>0.70594496060226497</v>
      </c>
      <c r="P157" s="124">
        <f>IF(RES_hhdet_in_tes!P157=0,"",RES_hhdet_in_tes!P157/RES_hhdet_in_fec!P157)</f>
        <v>0.70894688947633255</v>
      </c>
      <c r="Q157" s="124">
        <f>IF(RES_hhdet_in_tes!Q157=0,"",RES_hhdet_in_tes!Q157/RES_hhdet_in_fec!Q157)</f>
        <v>0.69579803374549842</v>
      </c>
      <c r="R157" s="124">
        <f>IF(RES_hhdet_in_tes!R157=0,"",RES_hhdet_in_tes!R157/RES_hhdet_in_fec!R157)</f>
        <v>0.69137390576390889</v>
      </c>
      <c r="S157" s="124">
        <f>IF(RES_hhdet_in_tes!S157=0,"",RES_hhdet_in_tes!S157/RES_hhdet_in_fec!S157)</f>
        <v>0.71940412958480215</v>
      </c>
      <c r="T157" s="124">
        <f>IF(RES_hhdet_in_tes!T157=0,"",RES_hhdet_in_tes!T157/RES_hhdet_in_fec!T157)</f>
        <v>0.73549042466592218</v>
      </c>
      <c r="U157" s="124">
        <f>IF(RES_hhdet_in_tes!U157=0,"",RES_hhdet_in_tes!U157/RES_hhdet_in_fec!U157)</f>
        <v>0.74725900290274905</v>
      </c>
      <c r="V157" s="124">
        <f>IF(RES_hhdet_in_tes!V157=0,"",RES_hhdet_in_tes!V157/RES_hhdet_in_fec!V157)</f>
        <v>0.77257777292668373</v>
      </c>
      <c r="W157" s="124">
        <f>IF(RES_hhdet_in_tes!W157=0,"",RES_hhdet_in_tes!W157/RES_hhdet_in_fec!W157)</f>
        <v>0.77507211544785848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0.58872405446195075</v>
      </c>
      <c r="D158" s="111">
        <f>IF(RES_hhdet_in_tes!D158=0,"",RES_hhdet_in_tes!D158/RES_hhdet_in_fec!D158)</f>
        <v>0.58931407141929337</v>
      </c>
      <c r="E158" s="111">
        <f>IF(RES_hhdet_in_tes!E158=0,"",RES_hhdet_in_tes!E158/RES_hhdet_in_fec!E158)</f>
        <v>0.58989576733943272</v>
      </c>
      <c r="F158" s="111">
        <f>IF(RES_hhdet_in_tes!F158=0,"",RES_hhdet_in_tes!F158/RES_hhdet_in_fec!F158)</f>
        <v>0.59047632857268073</v>
      </c>
      <c r="G158" s="111">
        <f>IF(RES_hhdet_in_tes!G158=0,"",RES_hhdet_in_tes!G158/RES_hhdet_in_fec!G158)</f>
        <v>0.59104922662010007</v>
      </c>
      <c r="H158" s="111">
        <f>IF(RES_hhdet_in_tes!H158=0,"",RES_hhdet_in_tes!H158/RES_hhdet_in_fec!H158)</f>
        <v>0.59161526048684843</v>
      </c>
      <c r="I158" s="111">
        <f>IF(RES_hhdet_in_tes!I158=0,"",RES_hhdet_in_tes!I158/RES_hhdet_in_fec!I158)</f>
        <v>0.59217282155059692</v>
      </c>
      <c r="J158" s="111">
        <f>IF(RES_hhdet_in_tes!J158=0,"",RES_hhdet_in_tes!J158/RES_hhdet_in_fec!J158)</f>
        <v>0.5927153198534566</v>
      </c>
      <c r="K158" s="111">
        <f>IF(RES_hhdet_in_tes!K158=0,"",RES_hhdet_in_tes!K158/RES_hhdet_in_fec!K158)</f>
        <v>0.59323715219785667</v>
      </c>
      <c r="L158" s="111">
        <f>IF(RES_hhdet_in_tes!L158=0,"",RES_hhdet_in_tes!L158/RES_hhdet_in_fec!L158)</f>
        <v>0.59373681949872736</v>
      </c>
      <c r="M158" s="111">
        <f>IF(RES_hhdet_in_tes!M158=0,"",RES_hhdet_in_tes!M158/RES_hhdet_in_fec!M158)</f>
        <v>0.59400570666122032</v>
      </c>
      <c r="N158" s="111">
        <f>IF(RES_hhdet_in_tes!N158=0,"",RES_hhdet_in_tes!N158/RES_hhdet_in_fec!N158)</f>
        <v>0.59400570666122032</v>
      </c>
      <c r="O158" s="111">
        <f>IF(RES_hhdet_in_tes!O158=0,"",RES_hhdet_in_tes!O158/RES_hhdet_in_fec!O158)</f>
        <v>0.59400570666122032</v>
      </c>
      <c r="P158" s="111">
        <f>IF(RES_hhdet_in_tes!P158=0,"",RES_hhdet_in_tes!P158/RES_hhdet_in_fec!P158)</f>
        <v>0.59400570666122032</v>
      </c>
      <c r="Q158" s="111">
        <f>IF(RES_hhdet_in_tes!Q158=0,"",RES_hhdet_in_tes!Q158/RES_hhdet_in_fec!Q158)</f>
        <v>0.59400570666122032</v>
      </c>
      <c r="R158" s="111">
        <f>IF(RES_hhdet_in_tes!R158=0,"",RES_hhdet_in_tes!R158/RES_hhdet_in_fec!R158)</f>
        <v>0.59570445467844457</v>
      </c>
      <c r="S158" s="111">
        <f>IF(RES_hhdet_in_tes!S158=0,"",RES_hhdet_in_tes!S158/RES_hhdet_in_fec!S158)</f>
        <v>0.59848229257922447</v>
      </c>
      <c r="T158" s="111">
        <f>IF(RES_hhdet_in_tes!T158=0,"",RES_hhdet_in_tes!T158/RES_hhdet_in_fec!T158)</f>
        <v>0.60172310346346536</v>
      </c>
      <c r="U158" s="111">
        <f>IF(RES_hhdet_in_tes!U158=0,"",RES_hhdet_in_tes!U158/RES_hhdet_in_fec!U158)</f>
        <v>0.60507965759357263</v>
      </c>
      <c r="V158" s="111">
        <f>IF(RES_hhdet_in_tes!V158=0,"",RES_hhdet_in_tes!V158/RES_hhdet_in_fec!V158)</f>
        <v>0.60820472523194846</v>
      </c>
      <c r="W158" s="111">
        <f>IF(RES_hhdet_in_tes!W158=0,"",RES_hhdet_in_tes!W158/RES_hhdet_in_fec!W158)</f>
        <v>0.61109830637859119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0.75077060377572946</v>
      </c>
      <c r="D159" s="45">
        <f>IF(RES_hhdet_in_tes!D159=0,"",RES_hhdet_in_tes!D159/RES_hhdet_in_fec!D159)</f>
        <v>0.75219176354950246</v>
      </c>
      <c r="E159" s="45">
        <f>IF(RES_hhdet_in_tes!E159=0,"",RES_hhdet_in_tes!E159/RES_hhdet_in_fec!E159)</f>
        <v>0.75366547436707854</v>
      </c>
      <c r="F159" s="45">
        <f>IF(RES_hhdet_in_tes!F159=0,"",RES_hhdet_in_tes!F159/RES_hhdet_in_fec!F159)</f>
        <v>0.7551463512360822</v>
      </c>
      <c r="G159" s="45">
        <f>IF(RES_hhdet_in_tes!G159=0,"",RES_hhdet_in_tes!G159/RES_hhdet_in_fec!G159)</f>
        <v>0.75667562452542647</v>
      </c>
      <c r="H159" s="45">
        <f>IF(RES_hhdet_in_tes!H159=0,"",RES_hhdet_in_tes!H159/RES_hhdet_in_fec!H159)</f>
        <v>0.75824824816284841</v>
      </c>
      <c r="I159" s="45">
        <f>IF(RES_hhdet_in_tes!I159=0,"",RES_hhdet_in_tes!I159/RES_hhdet_in_fec!I159)</f>
        <v>0.75987438131245288</v>
      </c>
      <c r="J159" s="45">
        <f>IF(RES_hhdet_in_tes!J159=0,"",RES_hhdet_in_tes!J159/RES_hhdet_in_fec!J159)</f>
        <v>0.76159564248371558</v>
      </c>
      <c r="K159" s="45">
        <f>IF(RES_hhdet_in_tes!K159=0,"",RES_hhdet_in_tes!K159/RES_hhdet_in_fec!K159)</f>
        <v>0.76344741835665997</v>
      </c>
      <c r="L159" s="45">
        <f>IF(RES_hhdet_in_tes!L159=0,"",RES_hhdet_in_tes!L159/RES_hhdet_in_fec!L159)</f>
        <v>0.76543917631897296</v>
      </c>
      <c r="M159" s="45">
        <f>IF(RES_hhdet_in_tes!M159=0,"",RES_hhdet_in_tes!M159/RES_hhdet_in_fec!M159)</f>
        <v>0.7681490273007322</v>
      </c>
      <c r="N159" s="45">
        <f>IF(RES_hhdet_in_tes!N159=0,"",RES_hhdet_in_tes!N159/RES_hhdet_in_fec!N159)</f>
        <v>0.77174089679243973</v>
      </c>
      <c r="O159" s="45">
        <f>IF(RES_hhdet_in_tes!O159=0,"",RES_hhdet_in_tes!O159/RES_hhdet_in_fec!O159)</f>
        <v>0.77661336621034294</v>
      </c>
      <c r="P159" s="45">
        <f>IF(RES_hhdet_in_tes!P159=0,"",RES_hhdet_in_tes!P159/RES_hhdet_in_fec!P159)</f>
        <v>0.7829757741116754</v>
      </c>
      <c r="Q159" s="45">
        <f>IF(RES_hhdet_in_tes!Q159=0,"",RES_hhdet_in_tes!Q159/RES_hhdet_in_fec!Q159)</f>
        <v>0.79117607021436198</v>
      </c>
      <c r="R159" s="45">
        <f>IF(RES_hhdet_in_tes!R159=0,"",RES_hhdet_in_tes!R159/RES_hhdet_in_fec!R159)</f>
        <v>0.80233130861898083</v>
      </c>
      <c r="S159" s="45">
        <f>IF(RES_hhdet_in_tes!S159=0,"",RES_hhdet_in_tes!S159/RES_hhdet_in_fec!S159)</f>
        <v>0.81625408951610179</v>
      </c>
      <c r="T159" s="45">
        <f>IF(RES_hhdet_in_tes!T159=0,"",RES_hhdet_in_tes!T159/RES_hhdet_in_fec!T159)</f>
        <v>0.83122333701676065</v>
      </c>
      <c r="U159" s="45">
        <f>IF(RES_hhdet_in_tes!U159=0,"",RES_hhdet_in_tes!U159/RES_hhdet_in_fec!U159)</f>
        <v>0.84551797523203565</v>
      </c>
      <c r="V159" s="45">
        <f>IF(RES_hhdet_in_tes!V159=0,"",RES_hhdet_in_tes!V159/RES_hhdet_in_fec!V159)</f>
        <v>0.85741692827298632</v>
      </c>
      <c r="W159" s="45">
        <f>IF(RES_hhdet_in_tes!W159=0,"",RES_hhdet_in_tes!W159/RES_hhdet_in_fec!W159)</f>
        <v>0.86631563768748454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0.70390249423344631</v>
      </c>
      <c r="D161" s="119">
        <f>IF(RES_hhdet_in_tes!D161=0,"",RES_hhdet_in_tes!D161/RES_hhdet_in_fec!D161)</f>
        <v>0.70759162492195993</v>
      </c>
      <c r="E161" s="119">
        <f>IF(RES_hhdet_in_tes!E161=0,"",RES_hhdet_in_tes!E161/RES_hhdet_in_fec!E161)</f>
        <v>0.76644287622212337</v>
      </c>
      <c r="F161" s="119">
        <f>IF(RES_hhdet_in_tes!F161=0,"",RES_hhdet_in_tes!F161/RES_hhdet_in_fec!F161)</f>
        <v>0.72014865710627762</v>
      </c>
      <c r="G161" s="119">
        <f>IF(RES_hhdet_in_tes!G161=0,"",RES_hhdet_in_tes!G161/RES_hhdet_in_fec!G161)</f>
        <v>0.73703110623785029</v>
      </c>
      <c r="H161" s="119">
        <f>IF(RES_hhdet_in_tes!H161=0,"",RES_hhdet_in_tes!H161/RES_hhdet_in_fec!H161)</f>
        <v>0.78072037545328132</v>
      </c>
      <c r="I161" s="119">
        <f>IF(RES_hhdet_in_tes!I161=0,"",RES_hhdet_in_tes!I161/RES_hhdet_in_fec!I161)</f>
        <v>0.82354947288169111</v>
      </c>
      <c r="J161" s="119">
        <f>IF(RES_hhdet_in_tes!J161=0,"",RES_hhdet_in_tes!J161/RES_hhdet_in_fec!J161)</f>
        <v>0.80678321700227074</v>
      </c>
      <c r="K161" s="119">
        <f>IF(RES_hhdet_in_tes!K161=0,"",RES_hhdet_in_tes!K161/RES_hhdet_in_fec!K161)</f>
        <v>0.80367851816678892</v>
      </c>
      <c r="L161" s="119">
        <f>IF(RES_hhdet_in_tes!L161=0,"",RES_hhdet_in_tes!L161/RES_hhdet_in_fec!L161)</f>
        <v>0.82227878091885576</v>
      </c>
      <c r="M161" s="119" t="str">
        <f>IF(RES_hhdet_in_tes!M161=0,"",RES_hhdet_in_tes!M161/RES_hhdet_in_fec!M161)</f>
        <v/>
      </c>
      <c r="N161" s="119" t="str">
        <f>IF(RES_hhdet_in_tes!N161=0,"",RES_hhdet_in_tes!N161/RES_hhdet_in_fec!N161)</f>
        <v/>
      </c>
      <c r="O161" s="119" t="str">
        <f>IF(RES_hhdet_in_tes!O161=0,"",RES_hhdet_in_tes!O161/RES_hhdet_in_fec!O161)</f>
        <v/>
      </c>
      <c r="P161" s="119">
        <f>IF(RES_hhdet_in_tes!P161=0,"",RES_hhdet_in_tes!P161/RES_hhdet_in_fec!P161)</f>
        <v>0.80640847614763689</v>
      </c>
      <c r="Q161" s="119">
        <f>IF(RES_hhdet_in_tes!Q161=0,"",RES_hhdet_in_tes!Q161/RES_hhdet_in_fec!Q161)</f>
        <v>0.74110787792771582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0.95621291859954571</v>
      </c>
      <c r="U161" s="119">
        <f>IF(RES_hhdet_in_tes!U161=0,"",RES_hhdet_in_tes!U161/RES_hhdet_in_fec!U161)</f>
        <v>0.81998682154629676</v>
      </c>
      <c r="V161" s="119">
        <f>IF(RES_hhdet_in_tes!V161=0,"",RES_hhdet_in_tes!V161/RES_hhdet_in_fec!V161)</f>
        <v>1.3104472118268311</v>
      </c>
      <c r="W161" s="119">
        <f>IF(RES_hhdet_in_tes!W161=0,"",RES_hhdet_in_tes!W161/RES_hhdet_in_fec!W161)</f>
        <v>1.0046556078469588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0.67454290448355014</v>
      </c>
      <c r="D162" s="124">
        <f>IF(RES_hhdet_in_tes!D162=0,"",RES_hhdet_in_tes!D162/RES_hhdet_in_fec!D162)</f>
        <v>0.67750685399975985</v>
      </c>
      <c r="E162" s="124">
        <f>IF(RES_hhdet_in_tes!E162=0,"",RES_hhdet_in_tes!E162/RES_hhdet_in_fec!E162)</f>
        <v>0.68054684545680388</v>
      </c>
      <c r="F162" s="124">
        <f>IF(RES_hhdet_in_tes!F162=0,"",RES_hhdet_in_tes!F162/RES_hhdet_in_fec!F162)</f>
        <v>0.68359710736657731</v>
      </c>
      <c r="G162" s="124">
        <f>IF(RES_hhdet_in_tes!G162=0,"",RES_hhdet_in_tes!G162/RES_hhdet_in_fec!G162)</f>
        <v>0.68671735205765283</v>
      </c>
      <c r="H162" s="124">
        <f>IF(RES_hhdet_in_tes!H162=0,"",RES_hhdet_in_tes!H162/RES_hhdet_in_fec!H162)</f>
        <v>0.68990022912261328</v>
      </c>
      <c r="I162" s="124">
        <f>IF(RES_hhdet_in_tes!I162=0,"",RES_hhdet_in_tes!I162/RES_hhdet_in_fec!I162)</f>
        <v>0.69316039070145197</v>
      </c>
      <c r="J162" s="124">
        <f>IF(RES_hhdet_in_tes!J162=0,"",RES_hhdet_in_tes!J162/RES_hhdet_in_fec!J162)</f>
        <v>0.69655796247098123</v>
      </c>
      <c r="K162" s="124">
        <f>IF(RES_hhdet_in_tes!K162=0,"",RES_hhdet_in_tes!K162/RES_hhdet_in_fec!K162)</f>
        <v>0.70014389130885124</v>
      </c>
      <c r="L162" s="124">
        <f>IF(RES_hhdet_in_tes!L162=0,"",RES_hhdet_in_tes!L162/RES_hhdet_in_fec!L162)</f>
        <v>0.70393144702398935</v>
      </c>
      <c r="M162" s="124" t="str">
        <f>IF(RES_hhdet_in_tes!M162=0,"",RES_hhdet_in_tes!M162/RES_hhdet_in_fec!M162)</f>
        <v/>
      </c>
      <c r="N162" s="124" t="str">
        <f>IF(RES_hhdet_in_tes!N162=0,"",RES_hhdet_in_tes!N162/RES_hhdet_in_fec!N162)</f>
        <v/>
      </c>
      <c r="O162" s="124" t="str">
        <f>IF(RES_hhdet_in_tes!O162=0,"",RES_hhdet_in_tes!O162/RES_hhdet_in_fec!O162)</f>
        <v/>
      </c>
      <c r="P162" s="124">
        <f>IF(RES_hhdet_in_tes!P162=0,"",RES_hhdet_in_tes!P162/RES_hhdet_in_fec!P162)</f>
        <v>0.73436824771805675</v>
      </c>
      <c r="Q162" s="124">
        <f>IF(RES_hhdet_in_tes!Q162=0,"",RES_hhdet_in_tes!Q162/RES_hhdet_in_fec!Q162)</f>
        <v>0.74525671198773114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0.78437473296135218</v>
      </c>
      <c r="U162" s="124">
        <f>IF(RES_hhdet_in_tes!U162=0,"",RES_hhdet_in_tes!U162/RES_hhdet_in_fec!U162)</f>
        <v>0.79656560439697766</v>
      </c>
      <c r="V162" s="124">
        <f>IF(RES_hhdet_in_tes!V162=0,"",RES_hhdet_in_tes!V162/RES_hhdet_in_fec!V162)</f>
        <v>0.80539485235424224</v>
      </c>
      <c r="W162" s="124">
        <f>IF(RES_hhdet_in_tes!W162=0,"",RES_hhdet_in_tes!W162/RES_hhdet_in_fec!W162)</f>
        <v>0.80983028267404744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0.67454290448355014</v>
      </c>
      <c r="D163" s="45">
        <f>IF(RES_hhdet_in_tes!D163=0,"",RES_hhdet_in_tes!D163/RES_hhdet_in_fec!D163)</f>
        <v>0.67750685399975985</v>
      </c>
      <c r="E163" s="45">
        <f>IF(RES_hhdet_in_tes!E163=0,"",RES_hhdet_in_tes!E163/RES_hhdet_in_fec!E163)</f>
        <v>0.68054684545680388</v>
      </c>
      <c r="F163" s="45">
        <f>IF(RES_hhdet_in_tes!F163=0,"",RES_hhdet_in_tes!F163/RES_hhdet_in_fec!F163)</f>
        <v>0.68359710736657731</v>
      </c>
      <c r="G163" s="45">
        <f>IF(RES_hhdet_in_tes!G163=0,"",RES_hhdet_in_tes!G163/RES_hhdet_in_fec!G163)</f>
        <v>0.68671735205765283</v>
      </c>
      <c r="H163" s="45">
        <f>IF(RES_hhdet_in_tes!H163=0,"",RES_hhdet_in_tes!H163/RES_hhdet_in_fec!H163)</f>
        <v>0.68990022912261328</v>
      </c>
      <c r="I163" s="45">
        <f>IF(RES_hhdet_in_tes!I163=0,"",RES_hhdet_in_tes!I163/RES_hhdet_in_fec!I163)</f>
        <v>0.69316039070145197</v>
      </c>
      <c r="J163" s="45">
        <f>IF(RES_hhdet_in_tes!J163=0,"",RES_hhdet_in_tes!J163/RES_hhdet_in_fec!J163)</f>
        <v>0.69655796247098123</v>
      </c>
      <c r="K163" s="45">
        <f>IF(RES_hhdet_in_tes!K163=0,"",RES_hhdet_in_tes!K163/RES_hhdet_in_fec!K163)</f>
        <v>0.70014389130885124</v>
      </c>
      <c r="L163" s="45">
        <f>IF(RES_hhdet_in_tes!L163=0,"",RES_hhdet_in_tes!L163/RES_hhdet_in_fec!L163)</f>
        <v>0.70393144702398935</v>
      </c>
      <c r="M163" s="45" t="str">
        <f>IF(RES_hhdet_in_tes!M163=0,"",RES_hhdet_in_tes!M163/RES_hhdet_in_fec!M163)</f>
        <v/>
      </c>
      <c r="N163" s="45" t="str">
        <f>IF(RES_hhdet_in_tes!N163=0,"",RES_hhdet_in_tes!N163/RES_hhdet_in_fec!N163)</f>
        <v/>
      </c>
      <c r="O163" s="45" t="str">
        <f>IF(RES_hhdet_in_tes!O163=0,"",RES_hhdet_in_tes!O163/RES_hhdet_in_fec!O163)</f>
        <v/>
      </c>
      <c r="P163" s="45">
        <f>IF(RES_hhdet_in_tes!P163=0,"",RES_hhdet_in_tes!P163/RES_hhdet_in_fec!P163)</f>
        <v>0.73436824771805675</v>
      </c>
      <c r="Q163" s="45">
        <f>IF(RES_hhdet_in_tes!Q163=0,"",RES_hhdet_in_tes!Q163/RES_hhdet_in_fec!Q163)</f>
        <v>0.74525671198773114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0.78437473296135218</v>
      </c>
      <c r="U163" s="45">
        <f>IF(RES_hhdet_in_tes!U163=0,"",RES_hhdet_in_tes!U163/RES_hhdet_in_fec!U163)</f>
        <v>0.79656560439697766</v>
      </c>
      <c r="V163" s="45">
        <f>IF(RES_hhdet_in_tes!V163=0,"",RES_hhdet_in_tes!V163/RES_hhdet_in_fec!V163)</f>
        <v>0.80539485235424224</v>
      </c>
      <c r="W163" s="45">
        <f>IF(RES_hhdet_in_tes!W163=0,"",RES_hhdet_in_tes!W163/RES_hhdet_in_fec!W163)</f>
        <v>0.80983028267404744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2.232837481420181</v>
      </c>
      <c r="D164" s="124">
        <f>IF(RES_hhdet_in_tes!D164=0,"",RES_hhdet_in_tes!D164/RES_hhdet_in_fec!D164)</f>
        <v>2.3051204441187219</v>
      </c>
      <c r="E164" s="124">
        <f>IF(RES_hhdet_in_tes!E164=0,"",RES_hhdet_in_tes!E164/RES_hhdet_in_fec!E164)</f>
        <v>2.378166615366335</v>
      </c>
      <c r="F164" s="124">
        <f>IF(RES_hhdet_in_tes!F164=0,"",RES_hhdet_in_tes!F164/RES_hhdet_in_fec!F164)</f>
        <v>2.4512912361037751</v>
      </c>
      <c r="G164" s="124">
        <f>IF(RES_hhdet_in_tes!G164=0,"",RES_hhdet_in_tes!G164/RES_hhdet_in_fec!G164)</f>
        <v>2.5251107217001314</v>
      </c>
      <c r="H164" s="124">
        <f>IF(RES_hhdet_in_tes!H164=0,"",RES_hhdet_in_tes!H164/RES_hhdet_in_fec!H164)</f>
        <v>2.5995456248225017</v>
      </c>
      <c r="I164" s="124">
        <f>IF(RES_hhdet_in_tes!I164=0,"",RES_hhdet_in_tes!I164/RES_hhdet_in_fec!I164)</f>
        <v>2.6747436664294972</v>
      </c>
      <c r="J164" s="124">
        <f>IF(RES_hhdet_in_tes!J164=0,"",RES_hhdet_in_tes!J164/RES_hhdet_in_fec!J164)</f>
        <v>2.7513192988886979</v>
      </c>
      <c r="K164" s="124">
        <f>IF(RES_hhdet_in_tes!K164=0,"",RES_hhdet_in_tes!K164/RES_hhdet_in_fec!K164)</f>
        <v>2.8297891668725388</v>
      </c>
      <c r="L164" s="124">
        <f>IF(RES_hhdet_in_tes!L164=0,"",RES_hhdet_in_tes!L164/RES_hhdet_in_fec!L164)</f>
        <v>2.9102810077510011</v>
      </c>
      <c r="M164" s="124" t="str">
        <f>IF(RES_hhdet_in_tes!M164=0,"",RES_hhdet_in_tes!M164/RES_hhdet_in_fec!M164)</f>
        <v/>
      </c>
      <c r="N164" s="124" t="str">
        <f>IF(RES_hhdet_in_tes!N164=0,"",RES_hhdet_in_tes!N164/RES_hhdet_in_fec!N164)</f>
        <v/>
      </c>
      <c r="O164" s="124" t="str">
        <f>IF(RES_hhdet_in_tes!O164=0,"",RES_hhdet_in_tes!O164/RES_hhdet_in_fec!O164)</f>
        <v/>
      </c>
      <c r="P164" s="124">
        <f>IF(RES_hhdet_in_tes!P164=0,"",RES_hhdet_in_tes!P164/RES_hhdet_in_fec!P164)</f>
        <v>3.4120353780524271</v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3.7411631687377458</v>
      </c>
      <c r="U164" s="124">
        <f>IF(RES_hhdet_in_tes!U164=0,"",RES_hhdet_in_tes!U164/RES_hhdet_in_fec!U164)</f>
        <v>3.7903044753363924</v>
      </c>
      <c r="V164" s="124">
        <f>IF(RES_hhdet_in_tes!V164=0,"",RES_hhdet_in_tes!V164/RES_hhdet_in_fec!V164)</f>
        <v>3.8404094131070514</v>
      </c>
      <c r="W164" s="124">
        <f>IF(RES_hhdet_in_tes!W164=0,"",RES_hhdet_in_tes!W164/RES_hhdet_in_fec!W164)</f>
        <v>3.8894628470785486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2.232837481420181</v>
      </c>
      <c r="D165" s="111">
        <f>IF(RES_hhdet_in_tes!D165=0,"",RES_hhdet_in_tes!D165/RES_hhdet_in_fec!D165)</f>
        <v>2.3051204441187219</v>
      </c>
      <c r="E165" s="111">
        <f>IF(RES_hhdet_in_tes!E165=0,"",RES_hhdet_in_tes!E165/RES_hhdet_in_fec!E165)</f>
        <v>2.378166615366335</v>
      </c>
      <c r="F165" s="111">
        <f>IF(RES_hhdet_in_tes!F165=0,"",RES_hhdet_in_tes!F165/RES_hhdet_in_fec!F165)</f>
        <v>2.4512912361037751</v>
      </c>
      <c r="G165" s="111">
        <f>IF(RES_hhdet_in_tes!G165=0,"",RES_hhdet_in_tes!G165/RES_hhdet_in_fec!G165)</f>
        <v>2.5251107217001314</v>
      </c>
      <c r="H165" s="111">
        <f>IF(RES_hhdet_in_tes!H165=0,"",RES_hhdet_in_tes!H165/RES_hhdet_in_fec!H165)</f>
        <v>2.5995456248225017</v>
      </c>
      <c r="I165" s="111">
        <f>IF(RES_hhdet_in_tes!I165=0,"",RES_hhdet_in_tes!I165/RES_hhdet_in_fec!I165)</f>
        <v>2.6747436664294972</v>
      </c>
      <c r="J165" s="111">
        <f>IF(RES_hhdet_in_tes!J165=0,"",RES_hhdet_in_tes!J165/RES_hhdet_in_fec!J165)</f>
        <v>2.7513192988886979</v>
      </c>
      <c r="K165" s="111">
        <f>IF(RES_hhdet_in_tes!K165=0,"",RES_hhdet_in_tes!K165/RES_hhdet_in_fec!K165)</f>
        <v>2.8297891668725388</v>
      </c>
      <c r="L165" s="111">
        <f>IF(RES_hhdet_in_tes!L165=0,"",RES_hhdet_in_tes!L165/RES_hhdet_in_fec!L165)</f>
        <v>2.9102810077510011</v>
      </c>
      <c r="M165" s="111" t="str">
        <f>IF(RES_hhdet_in_tes!M165=0,"",RES_hhdet_in_tes!M165/RES_hhdet_in_fec!M165)</f>
        <v/>
      </c>
      <c r="N165" s="111" t="str">
        <f>IF(RES_hhdet_in_tes!N165=0,"",RES_hhdet_in_tes!N165/RES_hhdet_in_fec!N165)</f>
        <v/>
      </c>
      <c r="O165" s="111" t="str">
        <f>IF(RES_hhdet_in_tes!O165=0,"",RES_hhdet_in_tes!O165/RES_hhdet_in_fec!O165)</f>
        <v/>
      </c>
      <c r="P165" s="111">
        <f>IF(RES_hhdet_in_tes!P165=0,"",RES_hhdet_in_tes!P165/RES_hhdet_in_fec!P165)</f>
        <v>3.4120353780524271</v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3.7411631687377458</v>
      </c>
      <c r="U165" s="111">
        <f>IF(RES_hhdet_in_tes!U165=0,"",RES_hhdet_in_tes!U165/RES_hhdet_in_fec!U165)</f>
        <v>3.7903044753363924</v>
      </c>
      <c r="V165" s="111">
        <f>IF(RES_hhdet_in_tes!V165=0,"",RES_hhdet_in_tes!V165/RES_hhdet_in_fec!V165)</f>
        <v>3.8404094131070514</v>
      </c>
      <c r="W165" s="111">
        <f>IF(RES_hhdet_in_tes!W165=0,"",RES_hhdet_in_tes!W165/RES_hhdet_in_fec!W165)</f>
        <v>3.8894628470785486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0.61718327610285184</v>
      </c>
      <c r="D166" s="124">
        <f>IF(RES_hhdet_in_tes!D166=0,"",RES_hhdet_in_tes!D166/RES_hhdet_in_fec!D166)</f>
        <v>0.61836059071781879</v>
      </c>
      <c r="E166" s="124">
        <f>IF(RES_hhdet_in_tes!E166=0,"",RES_hhdet_in_tes!E166/RES_hhdet_in_fec!E166)</f>
        <v>0.6240231633053871</v>
      </c>
      <c r="F166" s="124">
        <f>IF(RES_hhdet_in_tes!F166=0,"",RES_hhdet_in_tes!F166/RES_hhdet_in_fec!F166)</f>
        <v>0.62181021639017819</v>
      </c>
      <c r="G166" s="124">
        <f>IF(RES_hhdet_in_tes!G166=0,"",RES_hhdet_in_tes!G166/RES_hhdet_in_fec!G166)</f>
        <v>0.62482047220749648</v>
      </c>
      <c r="H166" s="124">
        <f>IF(RES_hhdet_in_tes!H166=0,"",RES_hhdet_in_tes!H166/RES_hhdet_in_fec!H166)</f>
        <v>0.62675756509756608</v>
      </c>
      <c r="I166" s="124">
        <f>IF(RES_hhdet_in_tes!I166=0,"",RES_hhdet_in_tes!I166/RES_hhdet_in_fec!I166)</f>
        <v>0.63804997432242117</v>
      </c>
      <c r="J166" s="124">
        <f>IF(RES_hhdet_in_tes!J166=0,"",RES_hhdet_in_tes!J166/RES_hhdet_in_fec!J166)</f>
        <v>0.64059029748981333</v>
      </c>
      <c r="K166" s="124">
        <f>IF(RES_hhdet_in_tes!K166=0,"",RES_hhdet_in_tes!K166/RES_hhdet_in_fec!K166)</f>
        <v>0.64247611884530653</v>
      </c>
      <c r="L166" s="124">
        <f>IF(RES_hhdet_in_tes!L166=0,"",RES_hhdet_in_tes!L166/RES_hhdet_in_fec!L166)</f>
        <v>0.64347338458246583</v>
      </c>
      <c r="M166" s="124" t="str">
        <f>IF(RES_hhdet_in_tes!M166=0,"",RES_hhdet_in_tes!M166/RES_hhdet_in_fec!M166)</f>
        <v/>
      </c>
      <c r="N166" s="124" t="str">
        <f>IF(RES_hhdet_in_tes!N166=0,"",RES_hhdet_in_tes!N166/RES_hhdet_in_fec!N166)</f>
        <v/>
      </c>
      <c r="O166" s="124" t="str">
        <f>IF(RES_hhdet_in_tes!O166=0,"",RES_hhdet_in_tes!O166/RES_hhdet_in_fec!O166)</f>
        <v/>
      </c>
      <c r="P166" s="124">
        <f>IF(RES_hhdet_in_tes!P166=0,"",RES_hhdet_in_tes!P166/RES_hhdet_in_fec!P166)</f>
        <v>0.67412422664251204</v>
      </c>
      <c r="Q166" s="124">
        <f>IF(RES_hhdet_in_tes!Q166=0,"",RES_hhdet_in_tes!Q166/RES_hhdet_in_fec!Q166)</f>
        <v>0.68955831866350337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0.75054140465850872</v>
      </c>
      <c r="U166" s="124">
        <f>IF(RES_hhdet_in_tes!U166=0,"",RES_hhdet_in_tes!U166/RES_hhdet_in_fec!U166)</f>
        <v>0.76340705450154611</v>
      </c>
      <c r="V166" s="124">
        <f>IF(RES_hhdet_in_tes!V166=0,"",RES_hhdet_in_tes!V166/RES_hhdet_in_fec!V166)</f>
        <v>0.76189842894559823</v>
      </c>
      <c r="W166" s="124">
        <f>IF(RES_hhdet_in_tes!W166=0,"",RES_hhdet_in_tes!W166/RES_hhdet_in_fec!W166)</f>
        <v>0.77164794631204137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0.54906437086828497</v>
      </c>
      <c r="D167" s="111">
        <f>IF(RES_hhdet_in_tes!D167=0,"",RES_hhdet_in_tes!D167/RES_hhdet_in_fec!D167)</f>
        <v>0.55087063842679906</v>
      </c>
      <c r="E167" s="111">
        <f>IF(RES_hhdet_in_tes!E167=0,"",RES_hhdet_in_tes!E167/RES_hhdet_in_fec!E167)</f>
        <v>0.55297592261507267</v>
      </c>
      <c r="F167" s="111">
        <f>IF(RES_hhdet_in_tes!F167=0,"",RES_hhdet_in_tes!F167/RES_hhdet_in_fec!F167)</f>
        <v>0.5551219817983134</v>
      </c>
      <c r="G167" s="111">
        <f>IF(RES_hhdet_in_tes!G167=0,"",RES_hhdet_in_tes!G167/RES_hhdet_in_fec!G167)</f>
        <v>0.55754341770969007</v>
      </c>
      <c r="H167" s="111">
        <f>IF(RES_hhdet_in_tes!H167=0,"",RES_hhdet_in_tes!H167/RES_hhdet_in_fec!H167)</f>
        <v>0.56021151808371017</v>
      </c>
      <c r="I167" s="111">
        <f>IF(RES_hhdet_in_tes!I167=0,"",RES_hhdet_in_tes!I167/RES_hhdet_in_fec!I167)</f>
        <v>0.56318408879428161</v>
      </c>
      <c r="J167" s="111">
        <f>IF(RES_hhdet_in_tes!J167=0,"",RES_hhdet_in_tes!J167/RES_hhdet_in_fec!J167)</f>
        <v>0.56669794010316732</v>
      </c>
      <c r="K167" s="111">
        <f>IF(RES_hhdet_in_tes!K167=0,"",RES_hhdet_in_tes!K167/RES_hhdet_in_fec!K167)</f>
        <v>0.57095442302137289</v>
      </c>
      <c r="L167" s="111">
        <f>IF(RES_hhdet_in_tes!L167=0,"",RES_hhdet_in_tes!L167/RES_hhdet_in_fec!L167)</f>
        <v>0.57600740719931531</v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0.74627058924623124</v>
      </c>
      <c r="U167" s="111">
        <f>IF(RES_hhdet_in_tes!U167=0,"",RES_hhdet_in_tes!U167/RES_hhdet_in_fec!U167)</f>
        <v>0.76042968962435309</v>
      </c>
      <c r="V167" s="111">
        <f>IF(RES_hhdet_in_tes!V167=0,"",RES_hhdet_in_tes!V167/RES_hhdet_in_fec!V167)</f>
        <v>0.77069503739849154</v>
      </c>
      <c r="W167" s="111">
        <f>IF(RES_hhdet_in_tes!W167=0,"",RES_hhdet_in_tes!W167/RES_hhdet_in_fec!W167)</f>
        <v>0.77552373508349504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0.61613331312192798</v>
      </c>
      <c r="D171" s="112">
        <f>IF(RES_hhdet_in_tes!D171=0,"",RES_hhdet_in_tes!D171/RES_hhdet_in_fec!D171)</f>
        <v>0.61759293826785389</v>
      </c>
      <c r="E171" s="112">
        <f>IF(RES_hhdet_in_tes!E171=0,"",RES_hhdet_in_tes!E171/RES_hhdet_in_fec!E171)</f>
        <v>0.61916482922986738</v>
      </c>
      <c r="F171" s="112">
        <f>IF(RES_hhdet_in_tes!F171=0,"",RES_hhdet_in_tes!F171/RES_hhdet_in_fec!F171)</f>
        <v>0.62075181964037263</v>
      </c>
      <c r="G171" s="112">
        <f>IF(RES_hhdet_in_tes!G171=0,"",RES_hhdet_in_tes!G171/RES_hhdet_in_fec!G171)</f>
        <v>0.62244310015443183</v>
      </c>
      <c r="H171" s="112">
        <f>IF(RES_hhdet_in_tes!H171=0,"",RES_hhdet_in_tes!H171/RES_hhdet_in_fec!H171)</f>
        <v>0.6242286736987791</v>
      </c>
      <c r="I171" s="112">
        <f>IF(RES_hhdet_in_tes!I171=0,"",RES_hhdet_in_tes!I171/RES_hhdet_in_fec!I171)</f>
        <v>0.62613176944038229</v>
      </c>
      <c r="J171" s="112">
        <f>IF(RES_hhdet_in_tes!J171=0,"",RES_hhdet_in_tes!J171/RES_hhdet_in_fec!J171)</f>
        <v>0.62824537002722325</v>
      </c>
      <c r="K171" s="112">
        <f>IF(RES_hhdet_in_tes!K171=0,"",RES_hhdet_in_tes!K171/RES_hhdet_in_fec!K171)</f>
        <v>0.63065187670958933</v>
      </c>
      <c r="L171" s="112">
        <f>IF(RES_hhdet_in_tes!L171=0,"",RES_hhdet_in_tes!L171/RES_hhdet_in_fec!L171)</f>
        <v>0.63338012887463169</v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 t="str">
        <f>IF(RES_hhdet_in_tes!O171=0,"",RES_hhdet_in_tes!O171/RES_hhdet_in_fec!O171)</f>
        <v/>
      </c>
      <c r="P171" s="112">
        <f>IF(RES_hhdet_in_tes!P171=0,"",RES_hhdet_in_tes!P171/RES_hhdet_in_fec!P171)</f>
        <v>0.67412422664251204</v>
      </c>
      <c r="Q171" s="112">
        <f>IF(RES_hhdet_in_tes!Q171=0,"",RES_hhdet_in_tes!Q171/RES_hhdet_in_fec!Q171)</f>
        <v>0.68955831866350337</v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0.72219344010335529</v>
      </c>
      <c r="U171" s="112">
        <f>IF(RES_hhdet_in_tes!U171=0,"",RES_hhdet_in_tes!U171/RES_hhdet_in_fec!U171)</f>
        <v>0.73216596295846881</v>
      </c>
      <c r="V171" s="112">
        <f>IF(RES_hhdet_in_tes!V171=0,"",RES_hhdet_in_tes!V171/RES_hhdet_in_fec!V171)</f>
        <v>0.74102712819931393</v>
      </c>
      <c r="W171" s="112">
        <f>IF(RES_hhdet_in_tes!W171=0,"",RES_hhdet_in_tes!W171/RES_hhdet_in_fec!W171)</f>
        <v>0.74800257831418382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0.84861493124243537</v>
      </c>
      <c r="D172" s="113">
        <f>IF(RES_hhdet_in_tes!D172=0,"",RES_hhdet_in_tes!D172/RES_hhdet_in_fec!D172)</f>
        <v>0.84202534745595825</v>
      </c>
      <c r="E172" s="113">
        <f>IF(RES_hhdet_in_tes!E172=0,"",RES_hhdet_in_tes!E172/RES_hhdet_in_fec!E172)</f>
        <v>0.86298274902193051</v>
      </c>
      <c r="F172" s="113">
        <f>IF(RES_hhdet_in_tes!F172=0,"",RES_hhdet_in_tes!F172/RES_hhdet_in_fec!F172)</f>
        <v>0.84898735370396428</v>
      </c>
      <c r="G172" s="113">
        <f>IF(RES_hhdet_in_tes!G172=0,"",RES_hhdet_in_tes!G172/RES_hhdet_in_fec!G172)</f>
        <v>0.85038467037429921</v>
      </c>
      <c r="H172" s="113">
        <f>IF(RES_hhdet_in_tes!H172=0,"",RES_hhdet_in_tes!H172/RES_hhdet_in_fec!H172)</f>
        <v>0.85063234208380978</v>
      </c>
      <c r="I172" s="113">
        <f>IF(RES_hhdet_in_tes!I172=0,"",RES_hhdet_in_tes!I172/RES_hhdet_in_fec!I172)</f>
        <v>0.85392491427485351</v>
      </c>
      <c r="J172" s="113">
        <f>IF(RES_hhdet_in_tes!J172=0,"",RES_hhdet_in_tes!J172/RES_hhdet_in_fec!J172)</f>
        <v>0.85323064946232674</v>
      </c>
      <c r="K172" s="113">
        <f>IF(RES_hhdet_in_tes!K172=0,"",RES_hhdet_in_tes!K172/RES_hhdet_in_fec!K172)</f>
        <v>0.86214151090137614</v>
      </c>
      <c r="L172" s="113">
        <f>IF(RES_hhdet_in_tes!L172=0,"",RES_hhdet_in_tes!L172/RES_hhdet_in_fec!L172)</f>
        <v>0.86247363297171464</v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0.89788009752211317</v>
      </c>
      <c r="U172" s="113">
        <f>IF(RES_hhdet_in_tes!U172=0,"",RES_hhdet_in_tes!U172/RES_hhdet_in_fec!U172)</f>
        <v>0.90134894705931123</v>
      </c>
      <c r="V172" s="113">
        <f>IF(RES_hhdet_in_tes!V172=0,"",RES_hhdet_in_tes!V172/RES_hhdet_in_fec!V172)</f>
        <v>0.91617180033100498</v>
      </c>
      <c r="W172" s="113">
        <f>IF(RES_hhdet_in_tes!W172=0,"",RES_hhdet_in_tes!W172/RES_hhdet_in_fec!W172)</f>
        <v>0.90935725997511185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0.61613331312192798</v>
      </c>
      <c r="D173" s="111">
        <f>IF(RES_hhdet_in_tes!D173=0,"",RES_hhdet_in_tes!D173/RES_hhdet_in_fec!D173)</f>
        <v>0.61759293826785389</v>
      </c>
      <c r="E173" s="111">
        <f>IF(RES_hhdet_in_tes!E173=0,"",RES_hhdet_in_tes!E173/RES_hhdet_in_fec!E173)</f>
        <v>0.61916482922986738</v>
      </c>
      <c r="F173" s="111">
        <f>IF(RES_hhdet_in_tes!F173=0,"",RES_hhdet_in_tes!F173/RES_hhdet_in_fec!F173)</f>
        <v>0.62075181964037263</v>
      </c>
      <c r="G173" s="111">
        <f>IF(RES_hhdet_in_tes!G173=0,"",RES_hhdet_in_tes!G173/RES_hhdet_in_fec!G173)</f>
        <v>0.62244310015443183</v>
      </c>
      <c r="H173" s="111">
        <f>IF(RES_hhdet_in_tes!H173=0,"",RES_hhdet_in_tes!H173/RES_hhdet_in_fec!H173)</f>
        <v>0.6242286736987791</v>
      </c>
      <c r="I173" s="111">
        <f>IF(RES_hhdet_in_tes!I173=0,"",RES_hhdet_in_tes!I173/RES_hhdet_in_fec!I173)</f>
        <v>0.62613176944038229</v>
      </c>
      <c r="J173" s="111">
        <f>IF(RES_hhdet_in_tes!J173=0,"",RES_hhdet_in_tes!J173/RES_hhdet_in_fec!J173)</f>
        <v>0.62824537002722325</v>
      </c>
      <c r="K173" s="111">
        <f>IF(RES_hhdet_in_tes!K173=0,"",RES_hhdet_in_tes!K173/RES_hhdet_in_fec!K173)</f>
        <v>0.63065187670958933</v>
      </c>
      <c r="L173" s="111">
        <f>IF(RES_hhdet_in_tes!L173=0,"",RES_hhdet_in_tes!L173/RES_hhdet_in_fec!L173)</f>
        <v>0.63338012887463169</v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0.72219344010335529</v>
      </c>
      <c r="U173" s="111">
        <f>IF(RES_hhdet_in_tes!U173=0,"",RES_hhdet_in_tes!U173/RES_hhdet_in_fec!U173)</f>
        <v>0.73216596295846881</v>
      </c>
      <c r="V173" s="111">
        <f>IF(RES_hhdet_in_tes!V173=0,"",RES_hhdet_in_tes!V173/RES_hhdet_in_fec!V173)</f>
        <v>0.74102712819931393</v>
      </c>
      <c r="W173" s="111">
        <f>IF(RES_hhdet_in_tes!W173=0,"",RES_hhdet_in_tes!W173/RES_hhdet_in_fec!W173)</f>
        <v>0.74800257831418393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0.65755731939624706</v>
      </c>
      <c r="D175" s="124">
        <f>IF(RES_hhdet_in_tes!D175=0,"",RES_hhdet_in_tes!D175/RES_hhdet_in_fec!D175)</f>
        <v>0.68001798503740696</v>
      </c>
      <c r="E175" s="124">
        <f>IF(RES_hhdet_in_tes!E175=0,"",RES_hhdet_in_tes!E175/RES_hhdet_in_fec!E175)</f>
        <v>0.65860328985931105</v>
      </c>
      <c r="F175" s="124">
        <f>IF(RES_hhdet_in_tes!F175=0,"",RES_hhdet_in_tes!F175/RES_hhdet_in_fec!F175)</f>
        <v>0.68525094485350657</v>
      </c>
      <c r="G175" s="124">
        <f>IF(RES_hhdet_in_tes!G175=0,"",RES_hhdet_in_tes!G175/RES_hhdet_in_fec!G175)</f>
        <v>0.6924772352233004</v>
      </c>
      <c r="H175" s="124">
        <f>IF(RES_hhdet_in_tes!H175=0,"",RES_hhdet_in_tes!H175/RES_hhdet_in_fec!H175)</f>
        <v>0.68889450836156363</v>
      </c>
      <c r="I175" s="124">
        <f>IF(RES_hhdet_in_tes!I175=0,"",RES_hhdet_in_tes!I175/RES_hhdet_in_fec!I175)</f>
        <v>0.66653147746282781</v>
      </c>
      <c r="J175" s="124">
        <f>IF(RES_hhdet_in_tes!J175=0,"",RES_hhdet_in_tes!J175/RES_hhdet_in_fec!J175)</f>
        <v>0.64909948760769609</v>
      </c>
      <c r="K175" s="124">
        <f>IF(RES_hhdet_in_tes!K175=0,"",RES_hhdet_in_tes!K175/RES_hhdet_in_fec!K175)</f>
        <v>0.6560232378387425</v>
      </c>
      <c r="L175" s="124">
        <f>IF(RES_hhdet_in_tes!L175=0,"",RES_hhdet_in_tes!L175/RES_hhdet_in_fec!L175)</f>
        <v>0.67010177005733451</v>
      </c>
      <c r="M175" s="124" t="str">
        <f>IF(RES_hhdet_in_tes!M175=0,"",RES_hhdet_in_tes!M175/RES_hhdet_in_fec!M175)</f>
        <v/>
      </c>
      <c r="N175" s="124" t="str">
        <f>IF(RES_hhdet_in_tes!N175=0,"",RES_hhdet_in_tes!N175/RES_hhdet_in_fec!N175)</f>
        <v/>
      </c>
      <c r="O175" s="124" t="str">
        <f>IF(RES_hhdet_in_tes!O175=0,"",RES_hhdet_in_tes!O175/RES_hhdet_in_fec!O175)</f>
        <v/>
      </c>
      <c r="P175" s="124">
        <f>IF(RES_hhdet_in_tes!P175=0,"",RES_hhdet_in_tes!P175/RES_hhdet_in_fec!P175)</f>
        <v>0.67682106503729278</v>
      </c>
      <c r="Q175" s="124">
        <f>IF(RES_hhdet_in_tes!Q175=0,"",RES_hhdet_in_tes!Q175/RES_hhdet_in_fec!Q175)</f>
        <v>0.79117607021436198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0.73554781775365263</v>
      </c>
      <c r="U175" s="124">
        <f>IF(RES_hhdet_in_tes!U175=0,"",RES_hhdet_in_tes!U175/RES_hhdet_in_fec!U175)</f>
        <v>0.74726414274961683</v>
      </c>
      <c r="V175" s="124">
        <f>IF(RES_hhdet_in_tes!V175=0,"",RES_hhdet_in_tes!V175/RES_hhdet_in_fec!V175)</f>
        <v>0.77239633706919097</v>
      </c>
      <c r="W175" s="124">
        <f>IF(RES_hhdet_in_tes!W175=0,"",RES_hhdet_in_tes!W175/RES_hhdet_in_fec!W175)</f>
        <v>0.77528651258591086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0.58872405446195075</v>
      </c>
      <c r="D176" s="111">
        <f>IF(RES_hhdet_in_tes!D176=0,"",RES_hhdet_in_tes!D176/RES_hhdet_in_fec!D176)</f>
        <v>0.58931407141929337</v>
      </c>
      <c r="E176" s="111">
        <f>IF(RES_hhdet_in_tes!E176=0,"",RES_hhdet_in_tes!E176/RES_hhdet_in_fec!E176)</f>
        <v>0.58989576733943272</v>
      </c>
      <c r="F176" s="111">
        <f>IF(RES_hhdet_in_tes!F176=0,"",RES_hhdet_in_tes!F176/RES_hhdet_in_fec!F176)</f>
        <v>0.59047632857268073</v>
      </c>
      <c r="G176" s="111">
        <f>IF(RES_hhdet_in_tes!G176=0,"",RES_hhdet_in_tes!G176/RES_hhdet_in_fec!G176)</f>
        <v>0.59104922662010007</v>
      </c>
      <c r="H176" s="111">
        <f>IF(RES_hhdet_in_tes!H176=0,"",RES_hhdet_in_tes!H176/RES_hhdet_in_fec!H176)</f>
        <v>0.59161526048684843</v>
      </c>
      <c r="I176" s="111">
        <f>IF(RES_hhdet_in_tes!I176=0,"",RES_hhdet_in_tes!I176/RES_hhdet_in_fec!I176)</f>
        <v>0.59217282155059692</v>
      </c>
      <c r="J176" s="111">
        <f>IF(RES_hhdet_in_tes!J176=0,"",RES_hhdet_in_tes!J176/RES_hhdet_in_fec!J176)</f>
        <v>0.5927153198534566</v>
      </c>
      <c r="K176" s="111">
        <f>IF(RES_hhdet_in_tes!K176=0,"",RES_hhdet_in_tes!K176/RES_hhdet_in_fec!K176)</f>
        <v>0.59323715219785655</v>
      </c>
      <c r="L176" s="111">
        <f>IF(RES_hhdet_in_tes!L176=0,"",RES_hhdet_in_tes!L176/RES_hhdet_in_fec!L176)</f>
        <v>0.59373681949872736</v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>
        <f>IF(RES_hhdet_in_tes!P176=0,"",RES_hhdet_in_tes!P176/RES_hhdet_in_fec!P176)</f>
        <v>0.59400570666122032</v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0.60172310346346536</v>
      </c>
      <c r="U176" s="111">
        <f>IF(RES_hhdet_in_tes!U176=0,"",RES_hhdet_in_tes!U176/RES_hhdet_in_fec!U176)</f>
        <v>0.60507965759357263</v>
      </c>
      <c r="V176" s="111">
        <f>IF(RES_hhdet_in_tes!V176=0,"",RES_hhdet_in_tes!V176/RES_hhdet_in_fec!V176)</f>
        <v>0.60820472523194846</v>
      </c>
      <c r="W176" s="111">
        <f>IF(RES_hhdet_in_tes!W176=0,"",RES_hhdet_in_tes!W176/RES_hhdet_in_fec!W176)</f>
        <v>0.61109830637859108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0.75077060377572957</v>
      </c>
      <c r="D177" s="45">
        <f>IF(RES_hhdet_in_tes!D177=0,"",RES_hhdet_in_tes!D177/RES_hhdet_in_fec!D177)</f>
        <v>0.75219176354950246</v>
      </c>
      <c r="E177" s="45">
        <f>IF(RES_hhdet_in_tes!E177=0,"",RES_hhdet_in_tes!E177/RES_hhdet_in_fec!E177)</f>
        <v>0.75366547436707843</v>
      </c>
      <c r="F177" s="45">
        <f>IF(RES_hhdet_in_tes!F177=0,"",RES_hhdet_in_tes!F177/RES_hhdet_in_fec!F177)</f>
        <v>0.7551463512360822</v>
      </c>
      <c r="G177" s="45">
        <f>IF(RES_hhdet_in_tes!G177=0,"",RES_hhdet_in_tes!G177/RES_hhdet_in_fec!G177)</f>
        <v>0.75667562452542647</v>
      </c>
      <c r="H177" s="45">
        <f>IF(RES_hhdet_in_tes!H177=0,"",RES_hhdet_in_tes!H177/RES_hhdet_in_fec!H177)</f>
        <v>0.75824824816284841</v>
      </c>
      <c r="I177" s="45">
        <f>IF(RES_hhdet_in_tes!I177=0,"",RES_hhdet_in_tes!I177/RES_hhdet_in_fec!I177)</f>
        <v>0.75987438131245288</v>
      </c>
      <c r="J177" s="45">
        <f>IF(RES_hhdet_in_tes!J177=0,"",RES_hhdet_in_tes!J177/RES_hhdet_in_fec!J177)</f>
        <v>0.76159564248371558</v>
      </c>
      <c r="K177" s="45">
        <f>IF(RES_hhdet_in_tes!K177=0,"",RES_hhdet_in_tes!K177/RES_hhdet_in_fec!K177)</f>
        <v>0.76344741835665997</v>
      </c>
      <c r="L177" s="45">
        <f>IF(RES_hhdet_in_tes!L177=0,"",RES_hhdet_in_tes!L177/RES_hhdet_in_fec!L177)</f>
        <v>0.76543917631897296</v>
      </c>
      <c r="M177" s="45" t="str">
        <f>IF(RES_hhdet_in_tes!M177=0,"",RES_hhdet_in_tes!M177/RES_hhdet_in_fec!M177)</f>
        <v/>
      </c>
      <c r="N177" s="45" t="str">
        <f>IF(RES_hhdet_in_tes!N177=0,"",RES_hhdet_in_tes!N177/RES_hhdet_in_fec!N177)</f>
        <v/>
      </c>
      <c r="O177" s="45" t="str">
        <f>IF(RES_hhdet_in_tes!O177=0,"",RES_hhdet_in_tes!O177/RES_hhdet_in_fec!O177)</f>
        <v/>
      </c>
      <c r="P177" s="45">
        <f>IF(RES_hhdet_in_tes!P177=0,"",RES_hhdet_in_tes!P177/RES_hhdet_in_fec!P177)</f>
        <v>0.7829757741116754</v>
      </c>
      <c r="Q177" s="45">
        <f>IF(RES_hhdet_in_tes!Q177=0,"",RES_hhdet_in_tes!Q177/RES_hhdet_in_fec!Q177)</f>
        <v>0.79117607021436198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0.83122333701676065</v>
      </c>
      <c r="U177" s="45">
        <f>IF(RES_hhdet_in_tes!U177=0,"",RES_hhdet_in_tes!U177/RES_hhdet_in_fec!U177)</f>
        <v>0.84551797523203565</v>
      </c>
      <c r="V177" s="45">
        <f>IF(RES_hhdet_in_tes!V177=0,"",RES_hhdet_in_tes!V177/RES_hhdet_in_fec!V177)</f>
        <v>0.85741692827298632</v>
      </c>
      <c r="W177" s="45">
        <f>IF(RES_hhdet_in_tes!W177=0,"",RES_hhdet_in_tes!W177/RES_hhdet_in_fec!W177)</f>
        <v>0.86631563768748432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0.10185532224889758</v>
      </c>
      <c r="D3" s="117">
        <f t="shared" si="0"/>
        <v>0.43501399463135559</v>
      </c>
      <c r="E3" s="117">
        <f t="shared" si="0"/>
        <v>1.1247436222769824</v>
      </c>
      <c r="F3" s="117">
        <f t="shared" si="0"/>
        <v>0.38876747417008017</v>
      </c>
      <c r="G3" s="117">
        <f t="shared" si="0"/>
        <v>0.73297873329379459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2.2166790616882603E-2</v>
      </c>
      <c r="L3" s="117">
        <f t="shared" si="0"/>
        <v>0.92915249790433874</v>
      </c>
      <c r="M3" s="117">
        <f t="shared" si="0"/>
        <v>0.6202933010676589</v>
      </c>
      <c r="N3" s="117">
        <f t="shared" si="0"/>
        <v>0.52629649260318079</v>
      </c>
      <c r="O3" s="117">
        <f t="shared" si="0"/>
        <v>0.61669075946932372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0.18182776665817257</v>
      </c>
      <c r="T3" s="117">
        <f t="shared" si="1"/>
        <v>2.3941589353112535E-2</v>
      </c>
      <c r="U3" s="117">
        <f t="shared" si="1"/>
        <v>6.3199660909740552E-2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9.4844316421423436E-2</v>
      </c>
      <c r="D4" s="122">
        <f t="shared" si="3"/>
        <v>0.41755715580681491</v>
      </c>
      <c r="E4" s="122">
        <f t="shared" si="3"/>
        <v>1.0813326415056488</v>
      </c>
      <c r="F4" s="122">
        <f t="shared" si="3"/>
        <v>0.37260299440280503</v>
      </c>
      <c r="G4" s="122">
        <f t="shared" si="3"/>
        <v>0.71508692721285472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1.9828658715402677E-2</v>
      </c>
      <c r="L4" s="122">
        <f t="shared" si="3"/>
        <v>0.87767712812948195</v>
      </c>
      <c r="M4" s="122">
        <f t="shared" si="3"/>
        <v>0.57914927744346745</v>
      </c>
      <c r="N4" s="122">
        <f t="shared" si="3"/>
        <v>0.4813965867202657</v>
      </c>
      <c r="O4" s="122">
        <f t="shared" si="3"/>
        <v>0.56914231992565056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0.17461791585134634</v>
      </c>
      <c r="T4" s="122">
        <f t="shared" si="4"/>
        <v>2.2525934578261794E-2</v>
      </c>
      <c r="U4" s="122">
        <f t="shared" si="4"/>
        <v>5.9496906296466763E-2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9.4844316421423436E-2</v>
      </c>
      <c r="D5" s="98">
        <v>0.41755715580681491</v>
      </c>
      <c r="E5" s="98">
        <v>1.0813326415056488</v>
      </c>
      <c r="F5" s="98">
        <v>0.37260299440280503</v>
      </c>
      <c r="G5" s="98">
        <v>0.71508692721285472</v>
      </c>
      <c r="H5" s="98">
        <v>0</v>
      </c>
      <c r="I5" s="98">
        <v>0</v>
      </c>
      <c r="J5" s="98">
        <v>0</v>
      </c>
      <c r="K5" s="98">
        <v>1.9828658715402677E-2</v>
      </c>
      <c r="L5" s="98">
        <v>0.87767712812948195</v>
      </c>
      <c r="M5" s="98">
        <v>0.57914927744346745</v>
      </c>
      <c r="N5" s="98">
        <v>0.4813965867202657</v>
      </c>
      <c r="O5" s="98">
        <v>0.56914231992565056</v>
      </c>
      <c r="P5" s="98">
        <v>0</v>
      </c>
      <c r="Q5" s="98">
        <v>0</v>
      </c>
      <c r="R5" s="98">
        <v>0</v>
      </c>
      <c r="S5" s="98">
        <v>0.17461791585134634</v>
      </c>
      <c r="T5" s="98">
        <v>2.2525934578261794E-2</v>
      </c>
      <c r="U5" s="98">
        <v>5.9496906296466763E-2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7.5309787277659393E-4</v>
      </c>
      <c r="D9" s="122">
        <v>2.3252000987455937E-3</v>
      </c>
      <c r="E9" s="122">
        <v>6.8708499879434025E-3</v>
      </c>
      <c r="F9" s="122">
        <v>2.9891886418890838E-3</v>
      </c>
      <c r="G9" s="122">
        <v>2.0111586929903186E-3</v>
      </c>
      <c r="H9" s="122">
        <v>0</v>
      </c>
      <c r="I9" s="122">
        <v>0</v>
      </c>
      <c r="J9" s="122">
        <v>0</v>
      </c>
      <c r="K9" s="122">
        <v>6.6351279982179029E-4</v>
      </c>
      <c r="L9" s="122">
        <v>2.4298945003490131E-2</v>
      </c>
      <c r="M9" s="122">
        <v>2.2676270576420875E-2</v>
      </c>
      <c r="N9" s="122">
        <v>3.3088764567195471E-2</v>
      </c>
      <c r="O9" s="122">
        <v>3.5853158149238479E-2</v>
      </c>
      <c r="P9" s="122">
        <v>0</v>
      </c>
      <c r="Q9" s="122">
        <v>0</v>
      </c>
      <c r="R9" s="122">
        <v>0</v>
      </c>
      <c r="S9" s="122">
        <v>1.7554128731550552E-3</v>
      </c>
      <c r="T9" s="122">
        <v>5.5865487134518612E-4</v>
      </c>
      <c r="U9" s="122">
        <v>1.6175685371920892E-3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4.9243497152041222E-4</v>
      </c>
      <c r="E10" s="98">
        <v>2.5436445665264406E-3</v>
      </c>
      <c r="F10" s="98">
        <v>1.4038075664538551E-3</v>
      </c>
      <c r="G10" s="98">
        <v>0</v>
      </c>
      <c r="H10" s="98">
        <v>0</v>
      </c>
      <c r="I10" s="98">
        <v>0</v>
      </c>
      <c r="J10" s="98">
        <v>0</v>
      </c>
      <c r="K10" s="98">
        <v>6.6351279982179029E-4</v>
      </c>
      <c r="L10" s="98">
        <v>2.2105732531347795E-2</v>
      </c>
      <c r="M10" s="98">
        <v>2.1132719646776248E-2</v>
      </c>
      <c r="N10" s="98">
        <v>3.2356540761904314E-2</v>
      </c>
      <c r="O10" s="98">
        <v>3.514004376845245E-2</v>
      </c>
      <c r="P10" s="98">
        <v>0</v>
      </c>
      <c r="Q10" s="98">
        <v>0</v>
      </c>
      <c r="R10" s="98">
        <v>0</v>
      </c>
      <c r="S10" s="98">
        <v>1.1209722595955283E-3</v>
      </c>
      <c r="T10" s="98">
        <v>5.5865487134518612E-4</v>
      </c>
      <c r="U10" s="98">
        <v>1.3024949322296149E-3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7.5309787277659393E-4</v>
      </c>
      <c r="D11" s="98">
        <v>1.8327651272251814E-3</v>
      </c>
      <c r="E11" s="98">
        <v>4.3272054214169619E-3</v>
      </c>
      <c r="F11" s="98">
        <v>1.5853810754352287E-3</v>
      </c>
      <c r="G11" s="98">
        <v>2.0111586929903186E-3</v>
      </c>
      <c r="H11" s="98">
        <v>0</v>
      </c>
      <c r="I11" s="98">
        <v>0</v>
      </c>
      <c r="J11" s="98">
        <v>0</v>
      </c>
      <c r="K11" s="98">
        <v>0</v>
      </c>
      <c r="L11" s="98">
        <v>2.1932124721423343E-3</v>
      </c>
      <c r="M11" s="98">
        <v>1.5435509296446272E-3</v>
      </c>
      <c r="N11" s="98">
        <v>7.3222380529115673E-4</v>
      </c>
      <c r="O11" s="98">
        <v>7.1311438078602808E-4</v>
      </c>
      <c r="P11" s="98">
        <v>0</v>
      </c>
      <c r="Q11" s="98">
        <v>0</v>
      </c>
      <c r="R11" s="98">
        <v>0</v>
      </c>
      <c r="S11" s="98">
        <v>6.3444061355952687E-4</v>
      </c>
      <c r="T11" s="98">
        <v>0</v>
      </c>
      <c r="U11" s="98">
        <v>3.1507360496247445E-4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6.2579079546975546E-3</v>
      </c>
      <c r="D19" s="122">
        <v>1.5131638725795088E-2</v>
      </c>
      <c r="E19" s="122">
        <v>3.6540130783390405E-2</v>
      </c>
      <c r="F19" s="122">
        <v>1.3175291125386093E-2</v>
      </c>
      <c r="G19" s="122">
        <v>1.5880647387949622E-2</v>
      </c>
      <c r="H19" s="122">
        <v>0</v>
      </c>
      <c r="I19" s="122">
        <v>0</v>
      </c>
      <c r="J19" s="122">
        <v>0</v>
      </c>
      <c r="K19" s="122">
        <v>1.6746191016581344E-3</v>
      </c>
      <c r="L19" s="122">
        <v>2.717642477136659E-2</v>
      </c>
      <c r="M19" s="122">
        <v>1.8467753047770631E-2</v>
      </c>
      <c r="N19" s="122">
        <v>1.1811141315719625E-2</v>
      </c>
      <c r="O19" s="122">
        <v>1.1695281394434659E-2</v>
      </c>
      <c r="P19" s="122">
        <v>0</v>
      </c>
      <c r="Q19" s="122">
        <v>0</v>
      </c>
      <c r="R19" s="122">
        <v>0</v>
      </c>
      <c r="S19" s="122">
        <v>5.4544379336711867E-3</v>
      </c>
      <c r="T19" s="122">
        <v>8.5699990350555596E-4</v>
      </c>
      <c r="U19" s="122">
        <v>2.085186076081704E-3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6.2579079546975546E-3</v>
      </c>
      <c r="D21" s="98">
        <v>1.5131638725795088E-2</v>
      </c>
      <c r="E21" s="98">
        <v>3.6540130783390405E-2</v>
      </c>
      <c r="F21" s="98">
        <v>1.3175291125386093E-2</v>
      </c>
      <c r="G21" s="98">
        <v>1.5880647387949622E-2</v>
      </c>
      <c r="H21" s="98">
        <v>0</v>
      </c>
      <c r="I21" s="98">
        <v>0</v>
      </c>
      <c r="J21" s="98">
        <v>0</v>
      </c>
      <c r="K21" s="98">
        <v>1.6746191016581344E-3</v>
      </c>
      <c r="L21" s="98">
        <v>2.717642477136659E-2</v>
      </c>
      <c r="M21" s="98">
        <v>1.8467753047770631E-2</v>
      </c>
      <c r="N21" s="98">
        <v>1.1811141315719625E-2</v>
      </c>
      <c r="O21" s="98">
        <v>1.1695281394434659E-2</v>
      </c>
      <c r="P21" s="98">
        <v>0</v>
      </c>
      <c r="Q21" s="98">
        <v>0</v>
      </c>
      <c r="R21" s="98">
        <v>0</v>
      </c>
      <c r="S21" s="98">
        <v>5.4544379336711867E-3</v>
      </c>
      <c r="T21" s="98">
        <v>8.5699990350555596E-4</v>
      </c>
      <c r="U21" s="98">
        <v>2.085186076081704E-3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0.42402242929947664</v>
      </c>
      <c r="H24" s="117">
        <f t="shared" si="7"/>
        <v>0.79101138869470611</v>
      </c>
      <c r="I24" s="117">
        <f t="shared" si="7"/>
        <v>8.0949470831680775E-2</v>
      </c>
      <c r="J24" s="117">
        <f t="shared" si="7"/>
        <v>1.032961947520217</v>
      </c>
      <c r="K24" s="117">
        <f t="shared" si="7"/>
        <v>0.65595341003258612</v>
      </c>
      <c r="L24" s="117">
        <f t="shared" si="7"/>
        <v>0.28714249379456325</v>
      </c>
      <c r="M24" s="117">
        <f t="shared" si="7"/>
        <v>0</v>
      </c>
      <c r="N24" s="117">
        <f t="shared" si="7"/>
        <v>0.37997698920524198</v>
      </c>
      <c r="O24" s="117">
        <f t="shared" si="7"/>
        <v>0.35751483082161684</v>
      </c>
      <c r="P24" s="117">
        <f t="shared" si="7"/>
        <v>0</v>
      </c>
      <c r="Q24" s="117">
        <f t="shared" si="7"/>
        <v>0.27507003901969052</v>
      </c>
      <c r="R24" s="117">
        <f t="shared" ref="R24:V24" si="8">R25+R28+R30+R39</f>
        <v>3.7969960394335013E-2</v>
      </c>
      <c r="S24" s="117">
        <f t="shared" si="8"/>
        <v>0</v>
      </c>
      <c r="T24" s="117">
        <f t="shared" si="8"/>
        <v>0</v>
      </c>
      <c r="U24" s="117">
        <f t="shared" si="8"/>
        <v>0.13975218746209214</v>
      </c>
      <c r="V24" s="117">
        <f t="shared" si="8"/>
        <v>0.1695068829005868</v>
      </c>
      <c r="W24" s="117">
        <f t="shared" ref="W24" si="9">W25+W28+W30+W39</f>
        <v>0.1833758462545432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0.40613062321853666</v>
      </c>
      <c r="H25" s="122">
        <f t="shared" si="10"/>
        <v>0.75958482099832669</v>
      </c>
      <c r="I25" s="122">
        <f t="shared" si="10"/>
        <v>6.9353198339292557E-2</v>
      </c>
      <c r="J25" s="122">
        <f t="shared" si="10"/>
        <v>0.98527804952641762</v>
      </c>
      <c r="K25" s="122">
        <f t="shared" si="10"/>
        <v>0.60384402690800465</v>
      </c>
      <c r="L25" s="122">
        <f t="shared" si="10"/>
        <v>0.26953500936688551</v>
      </c>
      <c r="M25" s="122">
        <f t="shared" si="10"/>
        <v>0</v>
      </c>
      <c r="N25" s="122">
        <f t="shared" si="10"/>
        <v>0.36802517228826559</v>
      </c>
      <c r="O25" s="122">
        <f t="shared" si="10"/>
        <v>0.34316943442432279</v>
      </c>
      <c r="P25" s="122">
        <f t="shared" si="10"/>
        <v>0</v>
      </c>
      <c r="Q25" s="122">
        <f t="shared" si="10"/>
        <v>0.26055506403728568</v>
      </c>
      <c r="R25" s="122">
        <f t="shared" ref="R25:V25" si="11">SUM(R26:R27)</f>
        <v>3.5473541775227678E-2</v>
      </c>
      <c r="S25" s="122">
        <f t="shared" si="11"/>
        <v>0</v>
      </c>
      <c r="T25" s="122">
        <f t="shared" si="11"/>
        <v>0</v>
      </c>
      <c r="U25" s="122">
        <f t="shared" si="11"/>
        <v>0.13137706339814945</v>
      </c>
      <c r="V25" s="122">
        <f t="shared" si="11"/>
        <v>0.1611295914214137</v>
      </c>
      <c r="W25" s="122">
        <f t="shared" ref="W25" si="12">SUM(W26:W27)</f>
        <v>0.17227346829686602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0.40613062321853666</v>
      </c>
      <c r="H26" s="98">
        <v>0.75958482099832669</v>
      </c>
      <c r="I26" s="98">
        <v>6.9353198339292557E-2</v>
      </c>
      <c r="J26" s="98">
        <v>0.98527804952641762</v>
      </c>
      <c r="K26" s="98">
        <v>0.60384402690800465</v>
      </c>
      <c r="L26" s="98">
        <v>0.26953500936688551</v>
      </c>
      <c r="M26" s="98">
        <v>0</v>
      </c>
      <c r="N26" s="98">
        <v>0.36802517228826559</v>
      </c>
      <c r="O26" s="98">
        <v>0.34316943442432279</v>
      </c>
      <c r="P26" s="98">
        <v>0</v>
      </c>
      <c r="Q26" s="98">
        <v>0.26055506403728568</v>
      </c>
      <c r="R26" s="98">
        <v>3.5473541775227678E-2</v>
      </c>
      <c r="S26" s="98">
        <v>0</v>
      </c>
      <c r="T26" s="98">
        <v>0</v>
      </c>
      <c r="U26" s="98">
        <v>0.13137706339814945</v>
      </c>
      <c r="V26" s="98">
        <v>0.1611295914214137</v>
      </c>
      <c r="W26" s="98">
        <v>0.17227346829686602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2.0111586929903186E-3</v>
      </c>
      <c r="H30" s="122">
        <v>3.7245752634584234E-3</v>
      </c>
      <c r="I30" s="122">
        <v>1.2074441554936635E-3</v>
      </c>
      <c r="J30" s="122">
        <v>4.0110885168641213E-3</v>
      </c>
      <c r="K30" s="122">
        <v>5.2200482781537324E-3</v>
      </c>
      <c r="L30" s="122">
        <v>1.754569977713867E-3</v>
      </c>
      <c r="M30" s="122">
        <v>0</v>
      </c>
      <c r="N30" s="122">
        <v>1.0983357079367353E-3</v>
      </c>
      <c r="O30" s="122">
        <v>1.0696715711790421E-3</v>
      </c>
      <c r="P30" s="122">
        <v>0</v>
      </c>
      <c r="Q30" s="122">
        <v>1.2507152223523413E-3</v>
      </c>
      <c r="R30" s="122">
        <v>3.2508791568364366E-4</v>
      </c>
      <c r="S30" s="122">
        <v>0</v>
      </c>
      <c r="T30" s="122">
        <v>0</v>
      </c>
      <c r="U30" s="122">
        <v>6.3014720992494891E-4</v>
      </c>
      <c r="V30" s="122">
        <v>6.0844260858542159E-4</v>
      </c>
      <c r="W30" s="122">
        <v>9.4529816030608526E-4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2.0111586929903186E-3</v>
      </c>
      <c r="H31" s="98">
        <v>3.7245752634584234E-3</v>
      </c>
      <c r="I31" s="98">
        <v>1.2074441554936635E-3</v>
      </c>
      <c r="J31" s="98">
        <v>4.0110885168641213E-3</v>
      </c>
      <c r="K31" s="98">
        <v>5.2200482781537324E-3</v>
      </c>
      <c r="L31" s="98">
        <v>1.754569977713867E-3</v>
      </c>
      <c r="M31" s="98">
        <v>0</v>
      </c>
      <c r="N31" s="98">
        <v>1.0983357079367353E-3</v>
      </c>
      <c r="O31" s="98">
        <v>1.0696715711790421E-3</v>
      </c>
      <c r="P31" s="98">
        <v>0</v>
      </c>
      <c r="Q31" s="98">
        <v>1.2507152223523413E-3</v>
      </c>
      <c r="R31" s="98">
        <v>3.2508791568364366E-4</v>
      </c>
      <c r="S31" s="98">
        <v>0</v>
      </c>
      <c r="T31" s="98">
        <v>0</v>
      </c>
      <c r="U31" s="98">
        <v>6.3014720992494891E-4</v>
      </c>
      <c r="V31" s="98">
        <v>6.0844260858542159E-4</v>
      </c>
      <c r="W31" s="98">
        <v>9.4529816030608526E-4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1.5880647387949622E-2</v>
      </c>
      <c r="H39" s="122">
        <v>2.7701992432920989E-2</v>
      </c>
      <c r="I39" s="122">
        <v>1.0388828336894562E-2</v>
      </c>
      <c r="J39" s="122">
        <v>4.3672809476935089E-2</v>
      </c>
      <c r="K39" s="122">
        <v>4.6889334846427766E-2</v>
      </c>
      <c r="L39" s="122">
        <v>1.5852914449963843E-2</v>
      </c>
      <c r="M39" s="122">
        <v>0</v>
      </c>
      <c r="N39" s="122">
        <v>1.0853481209039655E-2</v>
      </c>
      <c r="O39" s="122">
        <v>1.3275724826115016E-2</v>
      </c>
      <c r="P39" s="122">
        <v>0</v>
      </c>
      <c r="Q39" s="122">
        <v>1.3264259760052504E-2</v>
      </c>
      <c r="R39" s="122">
        <v>2.1713307034236938E-3</v>
      </c>
      <c r="S39" s="122">
        <v>0</v>
      </c>
      <c r="T39" s="122">
        <v>0</v>
      </c>
      <c r="U39" s="122">
        <v>7.7449768540177565E-3</v>
      </c>
      <c r="V39" s="122">
        <v>7.768848870587694E-3</v>
      </c>
      <c r="W39" s="122">
        <v>1.0157079797371106E-2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1.5880647387949622E-2</v>
      </c>
      <c r="H40" s="98">
        <v>2.7701992432920989E-2</v>
      </c>
      <c r="I40" s="98">
        <v>1.0388828336894562E-2</v>
      </c>
      <c r="J40" s="98">
        <v>4.3672809476935089E-2</v>
      </c>
      <c r="K40" s="98">
        <v>4.6889334846427766E-2</v>
      </c>
      <c r="L40" s="98">
        <v>1.5852914449963843E-2</v>
      </c>
      <c r="M40" s="98">
        <v>0</v>
      </c>
      <c r="N40" s="98">
        <v>1.0853481209039655E-2</v>
      </c>
      <c r="O40" s="98">
        <v>1.3275724826115016E-2</v>
      </c>
      <c r="P40" s="98">
        <v>0</v>
      </c>
      <c r="Q40" s="98">
        <v>1.3264259760052504E-2</v>
      </c>
      <c r="R40" s="98">
        <v>2.1713307034236938E-3</v>
      </c>
      <c r="S40" s="98">
        <v>0</v>
      </c>
      <c r="T40" s="98">
        <v>0</v>
      </c>
      <c r="U40" s="98">
        <v>7.7449768540177565E-3</v>
      </c>
      <c r="V40" s="98">
        <v>7.768848870587694E-3</v>
      </c>
      <c r="W40" s="98">
        <v>1.0157079797371106E-2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19.355086881402933</v>
      </c>
      <c r="D43" s="117">
        <f t="shared" si="14"/>
        <v>17.873634190788529</v>
      </c>
      <c r="E43" s="117">
        <f t="shared" si="14"/>
        <v>10.269263506061021</v>
      </c>
      <c r="F43" s="117">
        <f t="shared" si="14"/>
        <v>7.7809556646310547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0.72829810243107029</v>
      </c>
      <c r="L43" s="117">
        <f t="shared" si="14"/>
        <v>7.6434635222941143</v>
      </c>
      <c r="M43" s="117">
        <f t="shared" si="14"/>
        <v>10.454053172584299</v>
      </c>
      <c r="N43" s="117">
        <f t="shared" si="14"/>
        <v>8.0114062117224254</v>
      </c>
      <c r="O43" s="117">
        <f t="shared" si="14"/>
        <v>8.845047485992291</v>
      </c>
      <c r="P43" s="117">
        <f t="shared" si="14"/>
        <v>0.81350541133721521</v>
      </c>
      <c r="Q43" s="117">
        <f t="shared" si="14"/>
        <v>8.7846353590195818</v>
      </c>
      <c r="R43" s="117">
        <f t="shared" ref="R43:V43" si="15">R44+R47+R49+R58</f>
        <v>7.2923348637614156</v>
      </c>
      <c r="S43" s="117">
        <f t="shared" si="15"/>
        <v>4.1797505570628006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18.31328764373923</v>
      </c>
      <c r="D44" s="122">
        <f t="shared" si="17"/>
        <v>17.126543633381193</v>
      </c>
      <c r="E44" s="122">
        <f t="shared" si="17"/>
        <v>9.7087236175698539</v>
      </c>
      <c r="F44" s="122">
        <f t="shared" si="17"/>
        <v>7.5243415237108078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0.65779031026359414</v>
      </c>
      <c r="L44" s="122">
        <f t="shared" si="17"/>
        <v>7.031826635186877</v>
      </c>
      <c r="M44" s="122">
        <f t="shared" si="17"/>
        <v>9.7027943481062007</v>
      </c>
      <c r="N44" s="122">
        <f t="shared" si="17"/>
        <v>7.2525906198942396</v>
      </c>
      <c r="O44" s="122">
        <f t="shared" si="17"/>
        <v>7.8332193570178914</v>
      </c>
      <c r="P44" s="122">
        <f t="shared" si="17"/>
        <v>0.71837206292435807</v>
      </c>
      <c r="Q44" s="122">
        <f t="shared" si="17"/>
        <v>8.2552194281009488</v>
      </c>
      <c r="R44" s="122">
        <f t="shared" ref="R44:V44" si="18">SUM(R45:R46)</f>
        <v>6.80748768993673</v>
      </c>
      <c r="S44" s="122">
        <f t="shared" si="18"/>
        <v>3.8930735347067338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18.31328764373923</v>
      </c>
      <c r="D45" s="98">
        <v>17.126543633381193</v>
      </c>
      <c r="E45" s="98">
        <v>9.7087236175698539</v>
      </c>
      <c r="F45" s="98">
        <v>7.5243415237108078</v>
      </c>
      <c r="G45" s="98">
        <v>0</v>
      </c>
      <c r="H45" s="98">
        <v>0</v>
      </c>
      <c r="I45" s="98">
        <v>0</v>
      </c>
      <c r="J45" s="98">
        <v>0</v>
      </c>
      <c r="K45" s="98">
        <v>0.65779031026359414</v>
      </c>
      <c r="L45" s="98">
        <v>7.031826635186877</v>
      </c>
      <c r="M45" s="98">
        <v>9.7027943481062007</v>
      </c>
      <c r="N45" s="98">
        <v>7.2525906198942396</v>
      </c>
      <c r="O45" s="98">
        <v>7.8332193570178914</v>
      </c>
      <c r="P45" s="98">
        <v>0.71837206292435807</v>
      </c>
      <c r="Q45" s="98">
        <v>8.2552194281009488</v>
      </c>
      <c r="R45" s="98">
        <v>6.80748768993673</v>
      </c>
      <c r="S45" s="98">
        <v>3.8930735347067338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7.6977075942392545E-2</v>
      </c>
      <c r="D49" s="122">
        <v>0.11703487684603639</v>
      </c>
      <c r="E49" s="122">
        <v>0.13690274722123563</v>
      </c>
      <c r="F49" s="122">
        <v>1.4829744321945155E-2</v>
      </c>
      <c r="G49" s="122">
        <v>0</v>
      </c>
      <c r="H49" s="122">
        <v>0</v>
      </c>
      <c r="I49" s="122">
        <v>0</v>
      </c>
      <c r="J49" s="122">
        <v>0</v>
      </c>
      <c r="K49" s="122">
        <v>3.282886238016814E-2</v>
      </c>
      <c r="L49" s="122">
        <v>0.29344624707581951</v>
      </c>
      <c r="M49" s="122">
        <v>0.41480994168053087</v>
      </c>
      <c r="N49" s="122">
        <v>0.57558329141675102</v>
      </c>
      <c r="O49" s="122">
        <v>0.75737673647386072</v>
      </c>
      <c r="P49" s="122">
        <v>6.6037057936989441E-2</v>
      </c>
      <c r="Q49" s="122">
        <v>0.16744902013319879</v>
      </c>
      <c r="R49" s="122">
        <v>0.12409608695586373</v>
      </c>
      <c r="S49" s="122">
        <v>0.12183178702733755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7.6977075942392545E-2</v>
      </c>
      <c r="D50" s="98">
        <v>0.11703487684603639</v>
      </c>
      <c r="E50" s="98">
        <v>0.13690274722123563</v>
      </c>
      <c r="F50" s="98">
        <v>1.4829744321945155E-2</v>
      </c>
      <c r="G50" s="98">
        <v>0</v>
      </c>
      <c r="H50" s="98">
        <v>0</v>
      </c>
      <c r="I50" s="98">
        <v>0</v>
      </c>
      <c r="J50" s="98">
        <v>0</v>
      </c>
      <c r="K50" s="98">
        <v>3.282886238016814E-2</v>
      </c>
      <c r="L50" s="98">
        <v>0.29344624707581951</v>
      </c>
      <c r="M50" s="98">
        <v>0.41480994168053087</v>
      </c>
      <c r="N50" s="98">
        <v>0.57531533610891805</v>
      </c>
      <c r="O50" s="98">
        <v>0.75699467467615977</v>
      </c>
      <c r="P50" s="98">
        <v>6.6037057936989441E-2</v>
      </c>
      <c r="Q50" s="98">
        <v>0.16744902013319879</v>
      </c>
      <c r="R50" s="98">
        <v>0.12409608695586373</v>
      </c>
      <c r="S50" s="98">
        <v>0.12158877290688733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2.6795530783299814E-4</v>
      </c>
      <c r="O51" s="98">
        <v>3.8206179770094181E-4</v>
      </c>
      <c r="P51" s="98">
        <v>0</v>
      </c>
      <c r="Q51" s="98">
        <v>0</v>
      </c>
      <c r="R51" s="98">
        <v>0</v>
      </c>
      <c r="S51" s="98">
        <v>2.4301412045022144E-4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2.6795530783299814E-4</v>
      </c>
      <c r="O52" s="101">
        <v>3.8206179770094181E-4</v>
      </c>
      <c r="P52" s="101">
        <v>0</v>
      </c>
      <c r="Q52" s="101">
        <v>0</v>
      </c>
      <c r="R52" s="101">
        <v>0</v>
      </c>
      <c r="S52" s="101">
        <v>2.4301412045022144E-4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0.96482216172131108</v>
      </c>
      <c r="D58" s="122">
        <v>0.63005568056129757</v>
      </c>
      <c r="E58" s="122">
        <v>0.42363714126993252</v>
      </c>
      <c r="F58" s="122">
        <v>0.24178439659830153</v>
      </c>
      <c r="G58" s="122">
        <v>0</v>
      </c>
      <c r="H58" s="122">
        <v>0</v>
      </c>
      <c r="I58" s="122">
        <v>0</v>
      </c>
      <c r="J58" s="122">
        <v>0</v>
      </c>
      <c r="K58" s="122">
        <v>3.7678929787308024E-2</v>
      </c>
      <c r="L58" s="122">
        <v>0.31819064003141717</v>
      </c>
      <c r="M58" s="122">
        <v>0.33644888279756668</v>
      </c>
      <c r="N58" s="122">
        <v>0.18323230041143415</v>
      </c>
      <c r="O58" s="122">
        <v>0.25445139250053783</v>
      </c>
      <c r="P58" s="122">
        <v>2.9096290475867738E-2</v>
      </c>
      <c r="Q58" s="122">
        <v>0.36196691078543269</v>
      </c>
      <c r="R58" s="122">
        <v>0.36075108686882223</v>
      </c>
      <c r="S58" s="122">
        <v>0.16484523532872922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0.96482216172131108</v>
      </c>
      <c r="D59" s="98">
        <v>0.63005568056129757</v>
      </c>
      <c r="E59" s="98">
        <v>0.42363714126993252</v>
      </c>
      <c r="F59" s="98">
        <v>0.24178439659830153</v>
      </c>
      <c r="G59" s="98">
        <v>0</v>
      </c>
      <c r="H59" s="98">
        <v>0</v>
      </c>
      <c r="I59" s="98">
        <v>0</v>
      </c>
      <c r="J59" s="98">
        <v>0</v>
      </c>
      <c r="K59" s="98">
        <v>3.7678929787308024E-2</v>
      </c>
      <c r="L59" s="98">
        <v>0.31819064003141717</v>
      </c>
      <c r="M59" s="98">
        <v>0.33644888279756668</v>
      </c>
      <c r="N59" s="98">
        <v>0.18323230041143415</v>
      </c>
      <c r="O59" s="98">
        <v>0.25445139250053783</v>
      </c>
      <c r="P59" s="98">
        <v>2.9096290475867738E-2</v>
      </c>
      <c r="Q59" s="98">
        <v>0.36196691078543269</v>
      </c>
      <c r="R59" s="98">
        <v>0.36075108686882223</v>
      </c>
      <c r="S59" s="98">
        <v>0.16484523532872922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21.680084674147292</v>
      </c>
      <c r="D62" s="117">
        <f t="shared" si="21"/>
        <v>22.896728357542784</v>
      </c>
      <c r="E62" s="117">
        <f t="shared" si="21"/>
        <v>27.899056679312238</v>
      </c>
      <c r="F62" s="117">
        <f t="shared" si="21"/>
        <v>29.061421228888928</v>
      </c>
      <c r="G62" s="117">
        <f t="shared" si="21"/>
        <v>34.185202763797292</v>
      </c>
      <c r="H62" s="117">
        <f t="shared" si="21"/>
        <v>31.750755858003792</v>
      </c>
      <c r="I62" s="117">
        <f t="shared" si="21"/>
        <v>25.028668581888471</v>
      </c>
      <c r="J62" s="117">
        <f t="shared" si="21"/>
        <v>32.549232683695507</v>
      </c>
      <c r="K62" s="117">
        <f t="shared" si="21"/>
        <v>24.384769384669486</v>
      </c>
      <c r="L62" s="117">
        <f t="shared" si="21"/>
        <v>21.479810020434979</v>
      </c>
      <c r="M62" s="117">
        <f t="shared" si="21"/>
        <v>15.5364735247214</v>
      </c>
      <c r="N62" s="117">
        <f t="shared" si="21"/>
        <v>15.142314126355769</v>
      </c>
      <c r="O62" s="117">
        <f t="shared" si="21"/>
        <v>14.717657849080492</v>
      </c>
      <c r="P62" s="117">
        <f t="shared" si="21"/>
        <v>13.04689728366939</v>
      </c>
      <c r="Q62" s="117">
        <f t="shared" si="21"/>
        <v>16.891686388545555</v>
      </c>
      <c r="R62" s="117">
        <f t="shared" ref="R62:V62" si="22">R63+R66+R68+R77</f>
        <v>28.196072651328727</v>
      </c>
      <c r="S62" s="117">
        <f t="shared" si="22"/>
        <v>27.111844708923392</v>
      </c>
      <c r="T62" s="117">
        <f t="shared" si="22"/>
        <v>26.846001939869254</v>
      </c>
      <c r="U62" s="117">
        <f t="shared" si="22"/>
        <v>21.799695683623884</v>
      </c>
      <c r="V62" s="117">
        <f t="shared" si="22"/>
        <v>19.435169180633697</v>
      </c>
      <c r="W62" s="117">
        <f t="shared" ref="W62" si="23">W63+W66+W68+W77</f>
        <v>17.325742086458579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18.616873956486202</v>
      </c>
      <c r="D63" s="122">
        <f t="shared" si="24"/>
        <v>19.805890827504953</v>
      </c>
      <c r="E63" s="122">
        <f t="shared" si="24"/>
        <v>24.473169219747685</v>
      </c>
      <c r="F63" s="122">
        <f t="shared" si="24"/>
        <v>25.520536303904624</v>
      </c>
      <c r="G63" s="122">
        <f t="shared" si="24"/>
        <v>27.57360127496359</v>
      </c>
      <c r="H63" s="122">
        <f t="shared" si="24"/>
        <v>25.36899883650689</v>
      </c>
      <c r="I63" s="122">
        <f t="shared" si="24"/>
        <v>20.777264891606098</v>
      </c>
      <c r="J63" s="122">
        <f t="shared" si="24"/>
        <v>25.69218052731145</v>
      </c>
      <c r="K63" s="122">
        <f t="shared" si="24"/>
        <v>20.363238804940718</v>
      </c>
      <c r="L63" s="122">
        <f t="shared" si="24"/>
        <v>18.276769424089675</v>
      </c>
      <c r="M63" s="122">
        <f t="shared" si="24"/>
        <v>13.308868052202651</v>
      </c>
      <c r="N63" s="122">
        <f t="shared" si="24"/>
        <v>12.970079849891745</v>
      </c>
      <c r="O63" s="122">
        <f t="shared" si="24"/>
        <v>12.449758588248555</v>
      </c>
      <c r="P63" s="122">
        <f t="shared" si="24"/>
        <v>10.034829408405662</v>
      </c>
      <c r="Q63" s="122">
        <f t="shared" si="24"/>
        <v>13.287459996914485</v>
      </c>
      <c r="R63" s="122">
        <f t="shared" ref="R63:V63" si="25">SUM(R64:R65)</f>
        <v>21.900595588299936</v>
      </c>
      <c r="S63" s="122">
        <f t="shared" si="25"/>
        <v>20.852171961309971</v>
      </c>
      <c r="T63" s="122">
        <f t="shared" si="25"/>
        <v>20.699258899806601</v>
      </c>
      <c r="U63" s="122">
        <f t="shared" si="25"/>
        <v>17.01263189468494</v>
      </c>
      <c r="V63" s="122">
        <f t="shared" si="25"/>
        <v>14.873996072139834</v>
      </c>
      <c r="W63" s="122">
        <f t="shared" ref="W63" si="26">SUM(W64:W65)</f>
        <v>12.766094914531921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18.616873956486202</v>
      </c>
      <c r="D64" s="98">
        <v>19.805890827504953</v>
      </c>
      <c r="E64" s="98">
        <v>24.473169219747685</v>
      </c>
      <c r="F64" s="98">
        <v>25.520536303904624</v>
      </c>
      <c r="G64" s="98">
        <v>27.57360127496359</v>
      </c>
      <c r="H64" s="98">
        <v>25.36899883650689</v>
      </c>
      <c r="I64" s="98">
        <v>20.777264891606098</v>
      </c>
      <c r="J64" s="98">
        <v>25.69218052731145</v>
      </c>
      <c r="K64" s="98">
        <v>20.363238804940718</v>
      </c>
      <c r="L64" s="98">
        <v>18.276769424089675</v>
      </c>
      <c r="M64" s="98">
        <v>13.308868052202651</v>
      </c>
      <c r="N64" s="98">
        <v>12.970079849891745</v>
      </c>
      <c r="O64" s="98">
        <v>12.449758588248555</v>
      </c>
      <c r="P64" s="98">
        <v>10.034829408405662</v>
      </c>
      <c r="Q64" s="98">
        <v>13.287459996914485</v>
      </c>
      <c r="R64" s="98">
        <v>21.900595588299936</v>
      </c>
      <c r="S64" s="98">
        <v>20.852171961309971</v>
      </c>
      <c r="T64" s="98">
        <v>20.699258899806601</v>
      </c>
      <c r="U64" s="98">
        <v>17.01263189468494</v>
      </c>
      <c r="V64" s="98">
        <v>14.873996072139834</v>
      </c>
      <c r="W64" s="98">
        <v>12.766094914531921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2.6523900807210148</v>
      </c>
      <c r="D68" s="122">
        <v>2.7338888228167777</v>
      </c>
      <c r="E68" s="122">
        <v>2.9450785040168843</v>
      </c>
      <c r="F68" s="122">
        <v>2.848759322045781</v>
      </c>
      <c r="G68" s="122">
        <v>3.4148631440455297</v>
      </c>
      <c r="H68" s="122">
        <v>3.5657292499136495</v>
      </c>
      <c r="I68" s="122">
        <v>3.2138762588012919</v>
      </c>
      <c r="J68" s="122">
        <v>3.7624665154027856</v>
      </c>
      <c r="K68" s="122">
        <v>2.9587588014672379</v>
      </c>
      <c r="L68" s="122">
        <v>2.432453420946556</v>
      </c>
      <c r="M68" s="122">
        <v>1.6649371718233903</v>
      </c>
      <c r="N68" s="122">
        <v>1.6342720060674638</v>
      </c>
      <c r="O68" s="122">
        <v>1.6037200819032456</v>
      </c>
      <c r="P68" s="122">
        <v>1.498634218660597</v>
      </c>
      <c r="Q68" s="122">
        <v>1.7674528668933682</v>
      </c>
      <c r="R68" s="122">
        <v>3.2678471440064913</v>
      </c>
      <c r="S68" s="122">
        <v>3.1854184823416958</v>
      </c>
      <c r="T68" s="122">
        <v>3.4113205888104114</v>
      </c>
      <c r="U68" s="122">
        <v>3.0118305596078421</v>
      </c>
      <c r="V68" s="122">
        <v>2.9267851354641006</v>
      </c>
      <c r="W68" s="122">
        <v>2.7633085858068189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2.6520148397446492</v>
      </c>
      <c r="D69" s="98">
        <v>2.7336853585775205</v>
      </c>
      <c r="E69" s="98">
        <v>2.944246133134357</v>
      </c>
      <c r="F69" s="98">
        <v>2.8486609557593425</v>
      </c>
      <c r="G69" s="98">
        <v>3.4143486485339007</v>
      </c>
      <c r="H69" s="98">
        <v>3.5651915758456627</v>
      </c>
      <c r="I69" s="98">
        <v>3.2128751127688493</v>
      </c>
      <c r="J69" s="98">
        <v>3.7611756173163227</v>
      </c>
      <c r="K69" s="98">
        <v>2.9575080064686485</v>
      </c>
      <c r="L69" s="98">
        <v>2.4315751656966653</v>
      </c>
      <c r="M69" s="98">
        <v>1.6639104349047233</v>
      </c>
      <c r="N69" s="98">
        <v>1.6333728535693612</v>
      </c>
      <c r="O69" s="98">
        <v>1.6024968681083793</v>
      </c>
      <c r="P69" s="98">
        <v>1.4958365738587778</v>
      </c>
      <c r="Q69" s="98">
        <v>1.7665666899996646</v>
      </c>
      <c r="R69" s="98">
        <v>3.2653380050150203</v>
      </c>
      <c r="S69" s="98">
        <v>3.1830864964800978</v>
      </c>
      <c r="T69" s="98">
        <v>3.4091657985030288</v>
      </c>
      <c r="U69" s="98">
        <v>3.009682979964571</v>
      </c>
      <c r="V69" s="98">
        <v>2.9252945650405149</v>
      </c>
      <c r="W69" s="98">
        <v>2.7624698875398126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3.75240976365643E-4</v>
      </c>
      <c r="D70" s="98">
        <v>2.034642392572138E-4</v>
      </c>
      <c r="E70" s="98">
        <v>8.3237088252718569E-4</v>
      </c>
      <c r="F70" s="98">
        <v>9.8366286438636942E-5</v>
      </c>
      <c r="G70" s="98">
        <v>5.144955116288966E-4</v>
      </c>
      <c r="H70" s="98">
        <v>5.3767406798662677E-4</v>
      </c>
      <c r="I70" s="98">
        <v>1.0011460324425457E-3</v>
      </c>
      <c r="J70" s="98">
        <v>1.2908980864630864E-3</v>
      </c>
      <c r="K70" s="98">
        <v>1.2507949985893459E-3</v>
      </c>
      <c r="L70" s="98">
        <v>8.7825524989054737E-4</v>
      </c>
      <c r="M70" s="98">
        <v>1.0267369186669709E-3</v>
      </c>
      <c r="N70" s="98">
        <v>8.9915249810254192E-4</v>
      </c>
      <c r="O70" s="98">
        <v>1.223213794866163E-3</v>
      </c>
      <c r="P70" s="98">
        <v>2.7976448018191542E-3</v>
      </c>
      <c r="Q70" s="98">
        <v>8.8617689370366665E-4</v>
      </c>
      <c r="R70" s="98">
        <v>2.5091389914709116E-3</v>
      </c>
      <c r="S70" s="98">
        <v>2.3319858615981712E-3</v>
      </c>
      <c r="T70" s="98">
        <v>2.1547903073827592E-3</v>
      </c>
      <c r="U70" s="98">
        <v>2.1475796432712736E-3</v>
      </c>
      <c r="V70" s="98">
        <v>1.4905704235857742E-3</v>
      </c>
      <c r="W70" s="98">
        <v>8.3869826700634631E-4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3.75240976365643E-4</v>
      </c>
      <c r="D71" s="101">
        <v>2.034642392572138E-4</v>
      </c>
      <c r="E71" s="101">
        <v>8.3237088252718569E-4</v>
      </c>
      <c r="F71" s="101">
        <v>9.8366286438636942E-5</v>
      </c>
      <c r="G71" s="101">
        <v>5.144955116288966E-4</v>
      </c>
      <c r="H71" s="101">
        <v>5.3767406798662677E-4</v>
      </c>
      <c r="I71" s="101">
        <v>1.0011460324425457E-3</v>
      </c>
      <c r="J71" s="101">
        <v>1.2908980864630864E-3</v>
      </c>
      <c r="K71" s="101">
        <v>1.2507949985893459E-3</v>
      </c>
      <c r="L71" s="101">
        <v>8.7825524989054737E-4</v>
      </c>
      <c r="M71" s="101">
        <v>1.0267369186669709E-3</v>
      </c>
      <c r="N71" s="101">
        <v>8.9915249810254192E-4</v>
      </c>
      <c r="O71" s="101">
        <v>1.223213794866163E-3</v>
      </c>
      <c r="P71" s="101">
        <v>2.7976448018191542E-3</v>
      </c>
      <c r="Q71" s="101">
        <v>8.8617689370366665E-4</v>
      </c>
      <c r="R71" s="101">
        <v>2.5091389914709116E-3</v>
      </c>
      <c r="S71" s="101">
        <v>2.3319858615981712E-3</v>
      </c>
      <c r="T71" s="101">
        <v>2.1547903073827592E-3</v>
      </c>
      <c r="U71" s="101">
        <v>2.1475796432712736E-3</v>
      </c>
      <c r="V71" s="101">
        <v>1.4905704235857742E-3</v>
      </c>
      <c r="W71" s="101">
        <v>8.3869826700634631E-4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0.41082063694007309</v>
      </c>
      <c r="D77" s="122">
        <v>0.35694870722105454</v>
      </c>
      <c r="E77" s="122">
        <v>0.48080895554766828</v>
      </c>
      <c r="F77" s="122">
        <v>0.69212560293852599</v>
      </c>
      <c r="G77" s="122">
        <v>3.1967383447881721</v>
      </c>
      <c r="H77" s="122">
        <v>2.8160277715832556</v>
      </c>
      <c r="I77" s="122">
        <v>1.0375274314810801</v>
      </c>
      <c r="J77" s="122">
        <v>3.0945856409812729</v>
      </c>
      <c r="K77" s="122">
        <v>1.0627717782615309</v>
      </c>
      <c r="L77" s="122">
        <v>0.77058717539874888</v>
      </c>
      <c r="M77" s="122">
        <v>0.56266830069535922</v>
      </c>
      <c r="N77" s="122">
        <v>0.5379622703965603</v>
      </c>
      <c r="O77" s="122">
        <v>0.66417917892869038</v>
      </c>
      <c r="P77" s="122">
        <v>1.5134336566031312</v>
      </c>
      <c r="Q77" s="122">
        <v>1.8367735247376999</v>
      </c>
      <c r="R77" s="122">
        <v>3.0276299190222979</v>
      </c>
      <c r="S77" s="122">
        <v>3.0742542652717271</v>
      </c>
      <c r="T77" s="122">
        <v>2.735422451252242</v>
      </c>
      <c r="U77" s="122">
        <v>1.7752332293311028</v>
      </c>
      <c r="V77" s="122">
        <v>1.634387973029763</v>
      </c>
      <c r="W77" s="122">
        <v>1.796338586119838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0.41082063694007309</v>
      </c>
      <c r="D78" s="98">
        <v>0.35694870722105454</v>
      </c>
      <c r="E78" s="98">
        <v>0.48080895554766828</v>
      </c>
      <c r="F78" s="98">
        <v>0.69212560293852599</v>
      </c>
      <c r="G78" s="98">
        <v>3.1967383447881721</v>
      </c>
      <c r="H78" s="98">
        <v>2.8160277715832556</v>
      </c>
      <c r="I78" s="98">
        <v>1.0375274314810801</v>
      </c>
      <c r="J78" s="98">
        <v>3.0945856409812729</v>
      </c>
      <c r="K78" s="98">
        <v>1.0627717782615309</v>
      </c>
      <c r="L78" s="98">
        <v>0.77058717539874888</v>
      </c>
      <c r="M78" s="98">
        <v>0.56266830069535922</v>
      </c>
      <c r="N78" s="98">
        <v>0.5379622703965603</v>
      </c>
      <c r="O78" s="98">
        <v>0.66417917892869038</v>
      </c>
      <c r="P78" s="98">
        <v>1.5134336566031312</v>
      </c>
      <c r="Q78" s="98">
        <v>1.8367735247376999</v>
      </c>
      <c r="R78" s="98">
        <v>3.0276299190222979</v>
      </c>
      <c r="S78" s="98">
        <v>3.0742542652717271</v>
      </c>
      <c r="T78" s="98">
        <v>2.735422451252242</v>
      </c>
      <c r="U78" s="98">
        <v>1.7752332293311028</v>
      </c>
      <c r="V78" s="98">
        <v>1.634387973029763</v>
      </c>
      <c r="W78" s="98">
        <v>1.796338586119838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3.7587525903494838</v>
      </c>
      <c r="D81" s="117">
        <f t="shared" si="28"/>
        <v>2.9785160067686594</v>
      </c>
      <c r="E81" s="117">
        <f t="shared" si="28"/>
        <v>3.5846788368013032</v>
      </c>
      <c r="F81" s="117">
        <f t="shared" si="28"/>
        <v>2.6762862733883979</v>
      </c>
      <c r="G81" s="117">
        <f t="shared" si="28"/>
        <v>2.7251640734339109</v>
      </c>
      <c r="H81" s="117">
        <f t="shared" si="28"/>
        <v>3.0289083504295857</v>
      </c>
      <c r="I81" s="117">
        <f t="shared" si="28"/>
        <v>3.9860942318690249</v>
      </c>
      <c r="J81" s="117">
        <f t="shared" si="28"/>
        <v>4.3796643376106106</v>
      </c>
      <c r="K81" s="117">
        <f t="shared" si="28"/>
        <v>4.5708128382373712</v>
      </c>
      <c r="L81" s="117">
        <f t="shared" si="28"/>
        <v>3.9269063337279819</v>
      </c>
      <c r="M81" s="117">
        <f t="shared" si="28"/>
        <v>3.1428069455596761</v>
      </c>
      <c r="N81" s="117">
        <f t="shared" si="28"/>
        <v>2.0381698952505398</v>
      </c>
      <c r="O81" s="117">
        <f t="shared" si="28"/>
        <v>2.4739474260672996</v>
      </c>
      <c r="P81" s="117">
        <f t="shared" si="28"/>
        <v>2.8930543057676466</v>
      </c>
      <c r="Q81" s="117">
        <f t="shared" si="28"/>
        <v>3.1360191888746396</v>
      </c>
      <c r="R81" s="117">
        <f t="shared" ref="R81:V81" si="29">R82+R85+R87+R100</f>
        <v>2.5857642512634724</v>
      </c>
      <c r="S81" s="117">
        <f t="shared" si="29"/>
        <v>2.145418688512494</v>
      </c>
      <c r="T81" s="117">
        <f t="shared" si="29"/>
        <v>1.8077773171821649</v>
      </c>
      <c r="U81" s="117">
        <f t="shared" si="29"/>
        <v>1.8194005963040485</v>
      </c>
      <c r="V81" s="117">
        <f t="shared" si="29"/>
        <v>1.5538258770224738</v>
      </c>
      <c r="W81" s="117">
        <f t="shared" ref="W81" si="30">W82+W85+W87+W100</f>
        <v>1.6777186174779444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0.35960423425082361</v>
      </c>
      <c r="D87" s="122">
        <v>0.35848885888524556</v>
      </c>
      <c r="E87" s="122">
        <v>0.3824692505443919</v>
      </c>
      <c r="F87" s="122">
        <v>0.31826525089362218</v>
      </c>
      <c r="G87" s="122">
        <v>0.30408719438013621</v>
      </c>
      <c r="H87" s="122">
        <v>0.35673154190012896</v>
      </c>
      <c r="I87" s="122">
        <v>0.38005771021622953</v>
      </c>
      <c r="J87" s="122">
        <v>0.35667070462693889</v>
      </c>
      <c r="K87" s="122">
        <v>0.45250581248460359</v>
      </c>
      <c r="L87" s="122">
        <v>0.3909515106979507</v>
      </c>
      <c r="M87" s="122">
        <v>0.32194161184474779</v>
      </c>
      <c r="N87" s="122">
        <v>0.1633906264067195</v>
      </c>
      <c r="O87" s="122">
        <v>0.20664327897865575</v>
      </c>
      <c r="P87" s="122">
        <v>0.24761957570175133</v>
      </c>
      <c r="Q87" s="122">
        <v>0.28420334046335127</v>
      </c>
      <c r="R87" s="122">
        <v>0.23328252915414549</v>
      </c>
      <c r="S87" s="122">
        <v>0.19454805423609919</v>
      </c>
      <c r="T87" s="122">
        <v>0.15319617014743833</v>
      </c>
      <c r="U87" s="122">
        <v>0.14827289818713971</v>
      </c>
      <c r="V87" s="122">
        <v>0.12176806854414256</v>
      </c>
      <c r="W87" s="122">
        <v>0.13653112704742879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0.35960423425082361</v>
      </c>
      <c r="D92" s="101">
        <v>0.35848885888524556</v>
      </c>
      <c r="E92" s="101">
        <v>0.3823676063288442</v>
      </c>
      <c r="F92" s="101">
        <v>0.31826525089362218</v>
      </c>
      <c r="G92" s="101">
        <v>0.30408719438013621</v>
      </c>
      <c r="H92" s="101">
        <v>0.35673154190012896</v>
      </c>
      <c r="I92" s="101">
        <v>0.37994242759533947</v>
      </c>
      <c r="J92" s="101">
        <v>0.35654120149903307</v>
      </c>
      <c r="K92" s="101">
        <v>0.45224600082550054</v>
      </c>
      <c r="L92" s="101">
        <v>0.39083046253576387</v>
      </c>
      <c r="M92" s="101">
        <v>0.32183036883090471</v>
      </c>
      <c r="N92" s="101">
        <v>0.16328590857992795</v>
      </c>
      <c r="O92" s="101">
        <v>0.20644661323755512</v>
      </c>
      <c r="P92" s="101">
        <v>0.24752853023303217</v>
      </c>
      <c r="Q92" s="101">
        <v>0.28391235547398147</v>
      </c>
      <c r="R92" s="101">
        <v>0.23308803554517246</v>
      </c>
      <c r="S92" s="101">
        <v>0.19445604805599503</v>
      </c>
      <c r="T92" s="101">
        <v>0.15310741597011027</v>
      </c>
      <c r="U92" s="101">
        <v>0.14808459433236301</v>
      </c>
      <c r="V92" s="101">
        <v>0.12168852171708432</v>
      </c>
      <c r="W92" s="101">
        <v>0.13643803447084499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1.0164421554768139E-4</v>
      </c>
      <c r="F93" s="104">
        <v>0</v>
      </c>
      <c r="G93" s="104">
        <v>0</v>
      </c>
      <c r="H93" s="104">
        <v>0</v>
      </c>
      <c r="I93" s="104">
        <v>1.1528262089005513E-4</v>
      </c>
      <c r="J93" s="104">
        <v>1.2950312790580901E-4</v>
      </c>
      <c r="K93" s="104">
        <v>2.5981165910304703E-4</v>
      </c>
      <c r="L93" s="104">
        <v>1.2104816218684467E-4</v>
      </c>
      <c r="M93" s="104">
        <v>1.1124301384306541E-4</v>
      </c>
      <c r="N93" s="104">
        <v>1.047178267915539E-4</v>
      </c>
      <c r="O93" s="104">
        <v>1.9666574110063179E-4</v>
      </c>
      <c r="P93" s="104">
        <v>9.1045468719165348E-5</v>
      </c>
      <c r="Q93" s="104">
        <v>2.9098498936981062E-4</v>
      </c>
      <c r="R93" s="104">
        <v>1.9449360897304027E-4</v>
      </c>
      <c r="S93" s="104">
        <v>9.2006180104162364E-5</v>
      </c>
      <c r="T93" s="104">
        <v>8.8754177328065329E-5</v>
      </c>
      <c r="U93" s="104">
        <v>1.883038547766896E-4</v>
      </c>
      <c r="V93" s="104">
        <v>7.954682705824253E-5</v>
      </c>
      <c r="W93" s="104">
        <v>9.3092576583788807E-5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1.0164421554768139E-4</v>
      </c>
      <c r="F94" s="98">
        <v>0</v>
      </c>
      <c r="G94" s="98">
        <v>0</v>
      </c>
      <c r="H94" s="98">
        <v>0</v>
      </c>
      <c r="I94" s="98">
        <v>1.1528262089005513E-4</v>
      </c>
      <c r="J94" s="98">
        <v>1.2950312790580901E-4</v>
      </c>
      <c r="K94" s="98">
        <v>2.5981165910304703E-4</v>
      </c>
      <c r="L94" s="98">
        <v>1.2104816218684467E-4</v>
      </c>
      <c r="M94" s="98">
        <v>1.1124301384306541E-4</v>
      </c>
      <c r="N94" s="98">
        <v>1.047178267915539E-4</v>
      </c>
      <c r="O94" s="98">
        <v>1.9666574110063179E-4</v>
      </c>
      <c r="P94" s="98">
        <v>9.1045468719165348E-5</v>
      </c>
      <c r="Q94" s="98">
        <v>2.9098498936981062E-4</v>
      </c>
      <c r="R94" s="98">
        <v>1.9449360897304027E-4</v>
      </c>
      <c r="S94" s="98">
        <v>9.2006180104162364E-5</v>
      </c>
      <c r="T94" s="98">
        <v>8.8754177328065329E-5</v>
      </c>
      <c r="U94" s="98">
        <v>1.883038547766896E-4</v>
      </c>
      <c r="V94" s="98">
        <v>7.954682705824253E-5</v>
      </c>
      <c r="W94" s="98">
        <v>9.3092576583788807E-5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3.3991483560986602</v>
      </c>
      <c r="D100" s="122">
        <v>2.6200271478834138</v>
      </c>
      <c r="E100" s="122">
        <v>3.2022095862569113</v>
      </c>
      <c r="F100" s="122">
        <v>2.3580210224947757</v>
      </c>
      <c r="G100" s="122">
        <v>2.4210768790537744</v>
      </c>
      <c r="H100" s="122">
        <v>2.6721768085294566</v>
      </c>
      <c r="I100" s="122">
        <v>3.6060365216527952</v>
      </c>
      <c r="J100" s="122">
        <v>4.0229936329836713</v>
      </c>
      <c r="K100" s="122">
        <v>4.1183070257527676</v>
      </c>
      <c r="L100" s="122">
        <v>3.5359548230300311</v>
      </c>
      <c r="M100" s="122">
        <v>2.8208653337149285</v>
      </c>
      <c r="N100" s="122">
        <v>1.8747792688438203</v>
      </c>
      <c r="O100" s="122">
        <v>2.2673041470886437</v>
      </c>
      <c r="P100" s="122">
        <v>2.6454347300658951</v>
      </c>
      <c r="Q100" s="122">
        <v>2.8518158484112881</v>
      </c>
      <c r="R100" s="122">
        <v>2.352481722109327</v>
      </c>
      <c r="S100" s="122">
        <v>1.9508706342763946</v>
      </c>
      <c r="T100" s="122">
        <v>1.6545811470347267</v>
      </c>
      <c r="U100" s="122">
        <v>1.6711276981169088</v>
      </c>
      <c r="V100" s="122">
        <v>1.4320578084783313</v>
      </c>
      <c r="W100" s="122">
        <v>1.5411874904305156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3.3991483560986602</v>
      </c>
      <c r="D102" s="98">
        <v>2.6200271478834138</v>
      </c>
      <c r="E102" s="98">
        <v>3.2022095862569113</v>
      </c>
      <c r="F102" s="98">
        <v>2.3580210224947757</v>
      </c>
      <c r="G102" s="98">
        <v>2.4210768790537744</v>
      </c>
      <c r="H102" s="98">
        <v>2.6721768085294566</v>
      </c>
      <c r="I102" s="98">
        <v>3.6060365216527952</v>
      </c>
      <c r="J102" s="98">
        <v>4.0229936329836713</v>
      </c>
      <c r="K102" s="98">
        <v>4.1183070257527676</v>
      </c>
      <c r="L102" s="98">
        <v>3.5359548230300311</v>
      </c>
      <c r="M102" s="98">
        <v>2.8208653337149285</v>
      </c>
      <c r="N102" s="98">
        <v>1.8747792688438203</v>
      </c>
      <c r="O102" s="98">
        <v>2.2673041470886437</v>
      </c>
      <c r="P102" s="98">
        <v>2.6454347300658951</v>
      </c>
      <c r="Q102" s="98">
        <v>2.8518158484112881</v>
      </c>
      <c r="R102" s="98">
        <v>2.352481722109327</v>
      </c>
      <c r="S102" s="98">
        <v>1.9508706342763946</v>
      </c>
      <c r="T102" s="98">
        <v>1.6545811470347267</v>
      </c>
      <c r="U102" s="98">
        <v>1.6711276981169088</v>
      </c>
      <c r="V102" s="98">
        <v>1.4320578084783313</v>
      </c>
      <c r="W102" s="98">
        <v>1.5411874904305156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0.36774412039663867</v>
      </c>
      <c r="D124" s="117">
        <f t="shared" si="42"/>
        <v>0.24178426985259807</v>
      </c>
      <c r="E124" s="117">
        <f t="shared" si="42"/>
        <v>0.55571448899739584</v>
      </c>
      <c r="F124" s="117">
        <f t="shared" si="42"/>
        <v>0.38920522162289184</v>
      </c>
      <c r="G124" s="117">
        <f t="shared" si="42"/>
        <v>0.36922505176982867</v>
      </c>
      <c r="H124" s="117">
        <f t="shared" si="42"/>
        <v>0.41126804150413476</v>
      </c>
      <c r="I124" s="117">
        <f t="shared" si="42"/>
        <v>0.59364733353683219</v>
      </c>
      <c r="J124" s="117">
        <f t="shared" si="42"/>
        <v>0.8003042336648355</v>
      </c>
      <c r="K124" s="117">
        <f t="shared" si="42"/>
        <v>0.75148532186908767</v>
      </c>
      <c r="L124" s="117">
        <f t="shared" si="42"/>
        <v>0.562023562285623</v>
      </c>
      <c r="M124" s="117">
        <f t="shared" si="42"/>
        <v>0.42945920269270238</v>
      </c>
      <c r="N124" s="117">
        <f t="shared" si="42"/>
        <v>0.24675708748787217</v>
      </c>
      <c r="O124" s="117">
        <f t="shared" si="42"/>
        <v>0.28416372901612857</v>
      </c>
      <c r="P124" s="117">
        <f t="shared" si="42"/>
        <v>0</v>
      </c>
      <c r="Q124" s="117">
        <f t="shared" si="42"/>
        <v>2.9476132800116676E-2</v>
      </c>
      <c r="R124" s="117">
        <f t="shared" ref="R124:V124" si="43">R125+R128+R130+R139</f>
        <v>0.26397177551622336</v>
      </c>
      <c r="S124" s="117">
        <f t="shared" si="43"/>
        <v>0.24878297464133584</v>
      </c>
      <c r="T124" s="117">
        <f t="shared" si="43"/>
        <v>0.28052463508081865</v>
      </c>
      <c r="U124" s="117">
        <f t="shared" si="43"/>
        <v>0.29758584142937461</v>
      </c>
      <c r="V124" s="117">
        <f t="shared" si="43"/>
        <v>0.23133905525750018</v>
      </c>
      <c r="W124" s="117">
        <f t="shared" ref="W124" si="44">W125+W128+W130+W139</f>
        <v>0.24496486570130316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0.36774412039663867</v>
      </c>
      <c r="D139" s="122">
        <v>0.24178426985259807</v>
      </c>
      <c r="E139" s="122">
        <v>0.55571448899739584</v>
      </c>
      <c r="F139" s="122">
        <v>0.38920522162289184</v>
      </c>
      <c r="G139" s="122">
        <v>0.36922505176982867</v>
      </c>
      <c r="H139" s="122">
        <v>0.41126804150413476</v>
      </c>
      <c r="I139" s="122">
        <v>0.59364733353683219</v>
      </c>
      <c r="J139" s="122">
        <v>0.8003042336648355</v>
      </c>
      <c r="K139" s="122">
        <v>0.75148532186908767</v>
      </c>
      <c r="L139" s="122">
        <v>0.562023562285623</v>
      </c>
      <c r="M139" s="122">
        <v>0.42945920269270238</v>
      </c>
      <c r="N139" s="122">
        <v>0.24675708748787217</v>
      </c>
      <c r="O139" s="122">
        <v>0.28416372901612857</v>
      </c>
      <c r="P139" s="122">
        <v>0</v>
      </c>
      <c r="Q139" s="122">
        <v>2.9476132800116676E-2</v>
      </c>
      <c r="R139" s="122">
        <v>0.26397177551622336</v>
      </c>
      <c r="S139" s="122">
        <v>0.24878297464133584</v>
      </c>
      <c r="T139" s="122">
        <v>0.28052463508081865</v>
      </c>
      <c r="U139" s="122">
        <v>0.29758584142937461</v>
      </c>
      <c r="V139" s="122">
        <v>0.23133905525750018</v>
      </c>
      <c r="W139" s="122">
        <v>0.24496486570130316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0.36774412039663867</v>
      </c>
      <c r="D140" s="98">
        <v>0.24178426985259807</v>
      </c>
      <c r="E140" s="98">
        <v>0.55571448899739584</v>
      </c>
      <c r="F140" s="98">
        <v>0.38920522162289184</v>
      </c>
      <c r="G140" s="98">
        <v>0.36922505176982867</v>
      </c>
      <c r="H140" s="98">
        <v>0.41126804150413476</v>
      </c>
      <c r="I140" s="98">
        <v>0.59364733353683219</v>
      </c>
      <c r="J140" s="98">
        <v>0.8003042336648355</v>
      </c>
      <c r="K140" s="98">
        <v>0.75148532186908767</v>
      </c>
      <c r="L140" s="98">
        <v>0.562023562285623</v>
      </c>
      <c r="M140" s="98">
        <v>0.42945920269270238</v>
      </c>
      <c r="N140" s="98">
        <v>0.24675708748787217</v>
      </c>
      <c r="O140" s="98">
        <v>0.28416372901612857</v>
      </c>
      <c r="P140" s="98">
        <v>0</v>
      </c>
      <c r="Q140" s="98">
        <v>2.9476132800116676E-2</v>
      </c>
      <c r="R140" s="98">
        <v>0.26397177551622336</v>
      </c>
      <c r="S140" s="98">
        <v>0.24878297464133584</v>
      </c>
      <c r="T140" s="98">
        <v>0.28052463508081865</v>
      </c>
      <c r="U140" s="98">
        <v>0.29758584142937461</v>
      </c>
      <c r="V140" s="98">
        <v>0.23133905525750018</v>
      </c>
      <c r="W140" s="98">
        <v>0.24496486570130316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0.1305901415748088</v>
      </c>
      <c r="D143" s="117">
        <f t="shared" si="49"/>
        <v>0.12476893897996996</v>
      </c>
      <c r="E143" s="117">
        <f t="shared" si="49"/>
        <v>0.20050490550334513</v>
      </c>
      <c r="F143" s="117">
        <f t="shared" si="49"/>
        <v>0.20538608029225564</v>
      </c>
      <c r="G143" s="117">
        <f t="shared" si="49"/>
        <v>0.19600540341314321</v>
      </c>
      <c r="H143" s="117">
        <f t="shared" si="49"/>
        <v>0.21803414128855642</v>
      </c>
      <c r="I143" s="117">
        <f t="shared" si="49"/>
        <v>0.35660417396447508</v>
      </c>
      <c r="J143" s="117">
        <f t="shared" si="49"/>
        <v>0.36848807191758964</v>
      </c>
      <c r="K143" s="117">
        <f t="shared" si="49"/>
        <v>0.27232514440256844</v>
      </c>
      <c r="L143" s="117">
        <f t="shared" si="49"/>
        <v>0.12822043761673352</v>
      </c>
      <c r="M143" s="117">
        <f t="shared" si="49"/>
        <v>4.3866489777194248E-2</v>
      </c>
      <c r="N143" s="117">
        <f t="shared" si="49"/>
        <v>2.4814402073547164E-2</v>
      </c>
      <c r="O143" s="117">
        <f t="shared" si="49"/>
        <v>3.0943882102997561E-2</v>
      </c>
      <c r="P143" s="117">
        <f t="shared" si="49"/>
        <v>9.7279613375085949E-2</v>
      </c>
      <c r="Q143" s="117">
        <f t="shared" si="49"/>
        <v>0.11287742525122592</v>
      </c>
      <c r="R143" s="117">
        <f t="shared" ref="R143:V143" si="50">R144+R146+R148+R157</f>
        <v>0.17378627338706087</v>
      </c>
      <c r="S143" s="117">
        <f t="shared" si="50"/>
        <v>0.10192483376902331</v>
      </c>
      <c r="T143" s="117">
        <f t="shared" si="50"/>
        <v>7.6590800997813777E-2</v>
      </c>
      <c r="U143" s="117">
        <f t="shared" si="50"/>
        <v>6.7911833566813185E-2</v>
      </c>
      <c r="V143" s="117">
        <f t="shared" si="50"/>
        <v>5.2294381039461997E-2</v>
      </c>
      <c r="W143" s="117">
        <f t="shared" ref="W143" si="51">W144+W146+W148+W157</f>
        <v>7.7385184571302099E-2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1.2426114900813799E-2</v>
      </c>
      <c r="D148" s="122">
        <v>1.4662121017801451E-2</v>
      </c>
      <c r="E148" s="122">
        <v>2.0849262485008995E-2</v>
      </c>
      <c r="F148" s="122">
        <v>2.3780716131528434E-2</v>
      </c>
      <c r="G148" s="122">
        <v>2.1318282145697379E-2</v>
      </c>
      <c r="H148" s="122">
        <v>2.4830501756389487E-2</v>
      </c>
      <c r="I148" s="122">
        <v>3.3808436353822587E-2</v>
      </c>
      <c r="J148" s="122">
        <v>3.0751678629291603E-2</v>
      </c>
      <c r="K148" s="122">
        <v>2.6574791234237179E-2</v>
      </c>
      <c r="L148" s="122">
        <v>1.2720632338425537E-2</v>
      </c>
      <c r="M148" s="122">
        <v>4.2447650565227242E-3</v>
      </c>
      <c r="N148" s="122">
        <v>1.8305595132278917E-3</v>
      </c>
      <c r="O148" s="122">
        <v>2.4959003327510981E-3</v>
      </c>
      <c r="P148" s="122">
        <v>7.9540016141719846E-3</v>
      </c>
      <c r="Q148" s="122">
        <v>1.000572177881873E-2</v>
      </c>
      <c r="R148" s="122">
        <v>1.527913203713125E-2</v>
      </c>
      <c r="S148" s="122">
        <v>9.199388896613139E-3</v>
      </c>
      <c r="T148" s="122">
        <v>6.3168089103581831E-3</v>
      </c>
      <c r="U148" s="122">
        <v>5.3562512843620654E-3</v>
      </c>
      <c r="V148" s="122">
        <v>3.9548769558052409E-3</v>
      </c>
      <c r="W148" s="122">
        <v>5.9868883486052056E-3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1.2426114900813799E-2</v>
      </c>
      <c r="D149" s="98">
        <v>1.4662121017801451E-2</v>
      </c>
      <c r="E149" s="98">
        <v>2.0849262485008995E-2</v>
      </c>
      <c r="F149" s="98">
        <v>2.3780716131528434E-2</v>
      </c>
      <c r="G149" s="98">
        <v>2.1318282145697379E-2</v>
      </c>
      <c r="H149" s="98">
        <v>2.4830501756389487E-2</v>
      </c>
      <c r="I149" s="98">
        <v>3.3808436353822587E-2</v>
      </c>
      <c r="J149" s="98">
        <v>3.0751678629291603E-2</v>
      </c>
      <c r="K149" s="98">
        <v>2.6574791234237179E-2</v>
      </c>
      <c r="L149" s="98">
        <v>1.2720632338425537E-2</v>
      </c>
      <c r="M149" s="98">
        <v>4.2447650565227242E-3</v>
      </c>
      <c r="N149" s="98">
        <v>1.8305595132278917E-3</v>
      </c>
      <c r="O149" s="98">
        <v>2.4959003327510981E-3</v>
      </c>
      <c r="P149" s="98">
        <v>7.9540016141719846E-3</v>
      </c>
      <c r="Q149" s="98">
        <v>1.000572177881873E-2</v>
      </c>
      <c r="R149" s="98">
        <v>1.527913203713125E-2</v>
      </c>
      <c r="S149" s="98">
        <v>9.199388896613139E-3</v>
      </c>
      <c r="T149" s="98">
        <v>6.3168089103581831E-3</v>
      </c>
      <c r="U149" s="98">
        <v>5.3562512843620654E-3</v>
      </c>
      <c r="V149" s="98">
        <v>3.9548769558052409E-3</v>
      </c>
      <c r="W149" s="98">
        <v>5.9868883486052056E-3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0.118164026673995</v>
      </c>
      <c r="D157" s="122">
        <v>0.11010681796216851</v>
      </c>
      <c r="E157" s="122">
        <v>0.17965564301833614</v>
      </c>
      <c r="F157" s="122">
        <v>0.1816053641607272</v>
      </c>
      <c r="G157" s="122">
        <v>0.17468712126744582</v>
      </c>
      <c r="H157" s="122">
        <v>0.19320363953216693</v>
      </c>
      <c r="I157" s="122">
        <v>0.3227957376106525</v>
      </c>
      <c r="J157" s="122">
        <v>0.33773639328829802</v>
      </c>
      <c r="K157" s="122">
        <v>0.24575035316833124</v>
      </c>
      <c r="L157" s="122">
        <v>0.11549980527830798</v>
      </c>
      <c r="M157" s="122">
        <v>3.9621724720671526E-2</v>
      </c>
      <c r="N157" s="122">
        <v>2.2983842560319271E-2</v>
      </c>
      <c r="O157" s="122">
        <v>2.8447981770246464E-2</v>
      </c>
      <c r="P157" s="122">
        <v>8.932561176091397E-2</v>
      </c>
      <c r="Q157" s="122">
        <v>0.10287170347240719</v>
      </c>
      <c r="R157" s="122">
        <v>0.15850714134992963</v>
      </c>
      <c r="S157" s="122">
        <v>9.2725444872410176E-2</v>
      </c>
      <c r="T157" s="122">
        <v>7.0273992087455592E-2</v>
      </c>
      <c r="U157" s="122">
        <v>6.2555582282451117E-2</v>
      </c>
      <c r="V157" s="122">
        <v>4.8339504083656754E-2</v>
      </c>
      <c r="W157" s="122">
        <v>7.1398296222696889E-2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0.118164026673995</v>
      </c>
      <c r="D158" s="98">
        <v>0.11010681796216851</v>
      </c>
      <c r="E158" s="98">
        <v>0.17965564301833614</v>
      </c>
      <c r="F158" s="98">
        <v>0.1816053641607272</v>
      </c>
      <c r="G158" s="98">
        <v>0.17468712126744582</v>
      </c>
      <c r="H158" s="98">
        <v>0.19320363953216693</v>
      </c>
      <c r="I158" s="98">
        <v>0.3227957376106525</v>
      </c>
      <c r="J158" s="98">
        <v>0.33773639328829802</v>
      </c>
      <c r="K158" s="98">
        <v>0.24575035316833124</v>
      </c>
      <c r="L158" s="98">
        <v>0.11549980527830798</v>
      </c>
      <c r="M158" s="98">
        <v>3.9621724720671526E-2</v>
      </c>
      <c r="N158" s="98">
        <v>2.2983842560319271E-2</v>
      </c>
      <c r="O158" s="98">
        <v>2.8447981770246464E-2</v>
      </c>
      <c r="P158" s="98">
        <v>8.932561176091397E-2</v>
      </c>
      <c r="Q158" s="98">
        <v>0.10287170347240719</v>
      </c>
      <c r="R158" s="98">
        <v>0.15850714134992963</v>
      </c>
      <c r="S158" s="98">
        <v>9.2725444872410176E-2</v>
      </c>
      <c r="T158" s="98">
        <v>7.0273992087455592E-2</v>
      </c>
      <c r="U158" s="98">
        <v>6.2555582282451117E-2</v>
      </c>
      <c r="V158" s="98">
        <v>4.8339504083656754E-2</v>
      </c>
      <c r="W158" s="98">
        <v>7.1398296222696889E-2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0.20362822430306637</v>
      </c>
      <c r="D161" s="117">
        <f t="shared" si="54"/>
        <v>0.14632984600535992</v>
      </c>
      <c r="E161" s="117">
        <f t="shared" si="54"/>
        <v>0.13252380593234553</v>
      </c>
      <c r="F161" s="117">
        <f t="shared" si="54"/>
        <v>0.16395277528446978</v>
      </c>
      <c r="G161" s="117">
        <f t="shared" si="54"/>
        <v>0.11497154430966934</v>
      </c>
      <c r="H161" s="117">
        <f t="shared" si="54"/>
        <v>0.13612310540417766</v>
      </c>
      <c r="I161" s="117">
        <f t="shared" si="54"/>
        <v>0.18018868670124416</v>
      </c>
      <c r="J161" s="117">
        <f t="shared" si="54"/>
        <v>0.21843978001277795</v>
      </c>
      <c r="K161" s="117">
        <f t="shared" si="54"/>
        <v>0.16218931622954794</v>
      </c>
      <c r="L161" s="117">
        <f t="shared" si="54"/>
        <v>7.6530335365840682E-2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2.9096290475867734E-4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4.2745934018386965E-2</v>
      </c>
      <c r="U161" s="117">
        <f t="shared" si="55"/>
        <v>5.0863701713773239E-2</v>
      </c>
      <c r="V161" s="117">
        <f t="shared" si="55"/>
        <v>7.857719605040174E-2</v>
      </c>
      <c r="W161" s="117">
        <f t="shared" ref="W161" si="56">W162+W164+W166+W175</f>
        <v>7.949270980466569E-2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1.9203995755803144E-2</v>
      </c>
      <c r="D166" s="122">
        <v>1.7227992195916711E-2</v>
      </c>
      <c r="E166" s="122">
        <v>1.37683808863267E-2</v>
      </c>
      <c r="F166" s="122">
        <v>1.9024572905222747E-2</v>
      </c>
      <c r="G166" s="122">
        <v>1.2469183896539976E-2</v>
      </c>
      <c r="H166" s="122">
        <v>1.572598444571334E-2</v>
      </c>
      <c r="I166" s="122">
        <v>1.7306699562075846E-2</v>
      </c>
      <c r="J166" s="122">
        <v>1.8272736576825443E-2</v>
      </c>
      <c r="K166" s="122">
        <v>1.5660144834461192E-2</v>
      </c>
      <c r="L166" s="122">
        <v>7.4569224052839353E-3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3.6096050916332471E-3</v>
      </c>
      <c r="U166" s="122">
        <v>4.095956864512168E-3</v>
      </c>
      <c r="V166" s="122">
        <v>5.7802047815615045E-3</v>
      </c>
      <c r="W166" s="122">
        <v>6.3019877353739026E-3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1.9203995755803144E-2</v>
      </c>
      <c r="D167" s="98">
        <v>1.7227992195916711E-2</v>
      </c>
      <c r="E167" s="98">
        <v>1.37683808863267E-2</v>
      </c>
      <c r="F167" s="98">
        <v>1.9024572905222747E-2</v>
      </c>
      <c r="G167" s="98">
        <v>1.2469183896539976E-2</v>
      </c>
      <c r="H167" s="98">
        <v>1.572598444571334E-2</v>
      </c>
      <c r="I167" s="98">
        <v>1.7306699562075846E-2</v>
      </c>
      <c r="J167" s="98">
        <v>1.8272736576825443E-2</v>
      </c>
      <c r="K167" s="98">
        <v>1.5660144834461192E-2</v>
      </c>
      <c r="L167" s="98">
        <v>7.4569224052839353E-3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3.6096050916332471E-3</v>
      </c>
      <c r="U167" s="98">
        <v>4.095956864512168E-3</v>
      </c>
      <c r="V167" s="98">
        <v>5.7802047815615045E-3</v>
      </c>
      <c r="W167" s="98">
        <v>6.3019877353739026E-3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0.18442422854726323</v>
      </c>
      <c r="D175" s="122">
        <v>0.1291018538094432</v>
      </c>
      <c r="E175" s="122">
        <v>0.11875542504601883</v>
      </c>
      <c r="F175" s="122">
        <v>0.14492820237924703</v>
      </c>
      <c r="G175" s="122">
        <v>0.10250236041312936</v>
      </c>
      <c r="H175" s="122">
        <v>0.12039712095846432</v>
      </c>
      <c r="I175" s="122">
        <v>0.16288198713916832</v>
      </c>
      <c r="J175" s="122">
        <v>0.20016704343595251</v>
      </c>
      <c r="K175" s="122">
        <v>0.14652917139508675</v>
      </c>
      <c r="L175" s="122">
        <v>6.9073412960556746E-2</v>
      </c>
      <c r="M175" s="122">
        <v>0</v>
      </c>
      <c r="N175" s="122">
        <v>0</v>
      </c>
      <c r="O175" s="122">
        <v>0</v>
      </c>
      <c r="P175" s="122">
        <v>2.9096290475867734E-4</v>
      </c>
      <c r="Q175" s="122">
        <v>0</v>
      </c>
      <c r="R175" s="122">
        <v>0</v>
      </c>
      <c r="S175" s="122">
        <v>0</v>
      </c>
      <c r="T175" s="122">
        <v>3.913632892675372E-2</v>
      </c>
      <c r="U175" s="122">
        <v>4.6767744849261071E-2</v>
      </c>
      <c r="V175" s="122">
        <v>7.2796991268840233E-2</v>
      </c>
      <c r="W175" s="122">
        <v>7.319072206929178E-2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0.18442422854726323</v>
      </c>
      <c r="D176" s="98">
        <v>0.1291018538094432</v>
      </c>
      <c r="E176" s="98">
        <v>0.11875542504601883</v>
      </c>
      <c r="F176" s="98">
        <v>0.14492820237924703</v>
      </c>
      <c r="G176" s="98">
        <v>0.10250236041312936</v>
      </c>
      <c r="H176" s="98">
        <v>0.12039712095846432</v>
      </c>
      <c r="I176" s="98">
        <v>0.16288198713916832</v>
      </c>
      <c r="J176" s="98">
        <v>0.20016704343595251</v>
      </c>
      <c r="K176" s="98">
        <v>0.14652917139508675</v>
      </c>
      <c r="L176" s="98">
        <v>6.9073412960556746E-2</v>
      </c>
      <c r="M176" s="98">
        <v>0</v>
      </c>
      <c r="N176" s="98">
        <v>0</v>
      </c>
      <c r="O176" s="98">
        <v>0</v>
      </c>
      <c r="P176" s="98">
        <v>2.9096290475867734E-4</v>
      </c>
      <c r="Q176" s="98">
        <v>0</v>
      </c>
      <c r="R176" s="98">
        <v>0</v>
      </c>
      <c r="S176" s="98">
        <v>0</v>
      </c>
      <c r="T176" s="98">
        <v>3.913632892675372E-2</v>
      </c>
      <c r="U176" s="98">
        <v>4.6767744849261071E-2</v>
      </c>
      <c r="V176" s="98">
        <v>7.2796991268840233E-2</v>
      </c>
      <c r="W176" s="98">
        <v>7.319072206929178E-2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10178.684697765648</v>
      </c>
      <c r="D3" s="117">
        <f t="shared" si="0"/>
        <v>13610.011543863164</v>
      </c>
      <c r="E3" s="117">
        <f t="shared" si="0"/>
        <v>17238.457524970978</v>
      </c>
      <c r="F3" s="117">
        <f t="shared" si="0"/>
        <v>13459.685878121749</v>
      </c>
      <c r="G3" s="117">
        <f t="shared" si="0"/>
        <v>18456.842191960382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11196.08425537368</v>
      </c>
      <c r="L3" s="117">
        <f t="shared" si="0"/>
        <v>19073.242525145572</v>
      </c>
      <c r="M3" s="117">
        <f t="shared" si="0"/>
        <v>14609.256061832903</v>
      </c>
      <c r="N3" s="117">
        <f t="shared" si="0"/>
        <v>12727.409564007467</v>
      </c>
      <c r="O3" s="117">
        <f t="shared" si="0"/>
        <v>16445.738131680977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12386.375859224821</v>
      </c>
      <c r="T3" s="117">
        <f t="shared" si="1"/>
        <v>9433.1670331200366</v>
      </c>
      <c r="U3" s="117">
        <f t="shared" si="1"/>
        <v>9846.203781529206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7273.2990307197115</v>
      </c>
      <c r="D4" s="122">
        <f t="shared" si="3"/>
        <v>10576.319901368272</v>
      </c>
      <c r="E4" s="122">
        <f t="shared" si="3"/>
        <v>14077.976292514959</v>
      </c>
      <c r="F4" s="122">
        <f t="shared" si="3"/>
        <v>10286.979536959812</v>
      </c>
      <c r="G4" s="122">
        <f t="shared" si="3"/>
        <v>15185.266470931205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7817.2725527990515</v>
      </c>
      <c r="L4" s="122">
        <f t="shared" si="3"/>
        <v>15828.3760802863</v>
      </c>
      <c r="M4" s="122">
        <f t="shared" si="3"/>
        <v>11496.461901341434</v>
      </c>
      <c r="N4" s="122">
        <f t="shared" si="3"/>
        <v>9647.9980478341822</v>
      </c>
      <c r="O4" s="122">
        <f t="shared" si="3"/>
        <v>13537.240219155017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9835.4957982790365</v>
      </c>
      <c r="T4" s="122">
        <f t="shared" si="4"/>
        <v>6908.8257394354378</v>
      </c>
      <c r="U4" s="122">
        <f t="shared" si="4"/>
        <v>7466.3687169136019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7231.456810055829</v>
      </c>
      <c r="D5" s="98">
        <v>10514.930815101929</v>
      </c>
      <c r="E5" s="98">
        <v>14000.39983388086</v>
      </c>
      <c r="F5" s="98">
        <v>10227.354918829737</v>
      </c>
      <c r="G5" s="98">
        <v>15098.453751833862</v>
      </c>
      <c r="H5" s="98">
        <v>0</v>
      </c>
      <c r="I5" s="98">
        <v>0</v>
      </c>
      <c r="J5" s="98">
        <v>0</v>
      </c>
      <c r="K5" s="98">
        <v>7775.2128095405433</v>
      </c>
      <c r="L5" s="98">
        <v>15745.640694553553</v>
      </c>
      <c r="M5" s="98">
        <v>11436.48870317713</v>
      </c>
      <c r="N5" s="98">
        <v>9597.9385494741491</v>
      </c>
      <c r="O5" s="98">
        <v>13467.279616007585</v>
      </c>
      <c r="P5" s="98">
        <v>0</v>
      </c>
      <c r="Q5" s="98">
        <v>0</v>
      </c>
      <c r="R5" s="98">
        <v>0</v>
      </c>
      <c r="S5" s="98">
        <v>9781.595673423808</v>
      </c>
      <c r="T5" s="98">
        <v>6870.0088378537157</v>
      </c>
      <c r="U5" s="98">
        <v>7423.1577504874285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41.842220663882735</v>
      </c>
      <c r="D6" s="98">
        <v>61.389086266343057</v>
      </c>
      <c r="E6" s="98">
        <v>77.576458634099268</v>
      </c>
      <c r="F6" s="98">
        <v>59.624618130075554</v>
      </c>
      <c r="G6" s="98">
        <v>86.812719097342452</v>
      </c>
      <c r="H6" s="98">
        <v>0</v>
      </c>
      <c r="I6" s="98">
        <v>0</v>
      </c>
      <c r="J6" s="98">
        <v>0</v>
      </c>
      <c r="K6" s="98">
        <v>42.059743258508469</v>
      </c>
      <c r="L6" s="98">
        <v>82.735385732747261</v>
      </c>
      <c r="M6" s="98">
        <v>59.973198164304442</v>
      </c>
      <c r="N6" s="98">
        <v>50.059498360032975</v>
      </c>
      <c r="O6" s="98">
        <v>69.960603147432607</v>
      </c>
      <c r="P6" s="98">
        <v>0</v>
      </c>
      <c r="Q6" s="98">
        <v>0</v>
      </c>
      <c r="R6" s="98">
        <v>0</v>
      </c>
      <c r="S6" s="98">
        <v>53.900124855227851</v>
      </c>
      <c r="T6" s="98">
        <v>38.816901581721844</v>
      </c>
      <c r="U6" s="98">
        <v>43.210966426173627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136.41112624754686</v>
      </c>
      <c r="D7" s="122">
        <f t="shared" si="6"/>
        <v>112.87648144526359</v>
      </c>
      <c r="E7" s="122">
        <f t="shared" si="6"/>
        <v>487.78584362881145</v>
      </c>
      <c r="F7" s="122">
        <f t="shared" si="6"/>
        <v>256.20835056572776</v>
      </c>
      <c r="G7" s="122">
        <f t="shared" si="6"/>
        <v>263.06002799167067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421.94247093368966</v>
      </c>
      <c r="L7" s="122">
        <f t="shared" si="6"/>
        <v>202.28491821255906</v>
      </c>
      <c r="M7" s="122">
        <f t="shared" si="6"/>
        <v>292.01134744202847</v>
      </c>
      <c r="N7" s="122">
        <f t="shared" si="6"/>
        <v>304.75789059328878</v>
      </c>
      <c r="O7" s="122">
        <f t="shared" si="6"/>
        <v>148.36702490702362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67.916265230042569</v>
      </c>
      <c r="T7" s="122">
        <f t="shared" si="6"/>
        <v>121.51473737839736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136.41112624754686</v>
      </c>
      <c r="D8" s="98">
        <f>IF(RES_hhdet_in_fec!D8=0,0,RES_hhdet_in_fec!D8*1000*11630/RES_hhdet_in_new!D5)</f>
        <v>112.87648144526359</v>
      </c>
      <c r="E8" s="98">
        <f>IF(RES_hhdet_in_fec!E8=0,0,RES_hhdet_in_fec!E8*1000*11630/RES_hhdet_in_new!E5)</f>
        <v>487.78584362881145</v>
      </c>
      <c r="F8" s="98">
        <f>IF(RES_hhdet_in_fec!F8=0,0,RES_hhdet_in_fec!F8*1000*11630/RES_hhdet_in_new!F5)</f>
        <v>256.20835056572776</v>
      </c>
      <c r="G8" s="98">
        <f>IF(RES_hhdet_in_fec!G8=0,0,RES_hhdet_in_fec!G8*1000*11630/RES_hhdet_in_new!G5)</f>
        <v>263.06002799167067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421.94247093368966</v>
      </c>
      <c r="L8" s="98">
        <f>IF(RES_hhdet_in_fec!L8=0,0,RES_hhdet_in_fec!L8*1000*11630/RES_hhdet_in_new!L5)</f>
        <v>202.28491821255906</v>
      </c>
      <c r="M8" s="98">
        <f>IF(RES_hhdet_in_fec!M8=0,0,RES_hhdet_in_fec!M8*1000*11630/RES_hhdet_in_new!M5)</f>
        <v>292.01134744202847</v>
      </c>
      <c r="N8" s="98">
        <f>IF(RES_hhdet_in_fec!N8=0,0,RES_hhdet_in_fec!N8*1000*11630/RES_hhdet_in_new!N5)</f>
        <v>304.75789059328878</v>
      </c>
      <c r="O8" s="98">
        <f>IF(RES_hhdet_in_fec!O8=0,0,RES_hhdet_in_fec!O8*1000*11630/RES_hhdet_in_new!O5)</f>
        <v>148.36702490702362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67.916265230042569</v>
      </c>
      <c r="T8" s="98">
        <f>IF(RES_hhdet_in_fec!T8=0,0,RES_hhdet_in_fec!T8*1000*11630/RES_hhdet_in_new!T5)</f>
        <v>121.51473737839736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1435.6686193622929</v>
      </c>
      <c r="D9" s="122">
        <v>1553.1427781057043</v>
      </c>
      <c r="E9" s="122">
        <v>1368.4311090066262</v>
      </c>
      <c r="F9" s="122">
        <v>1559.0215262890331</v>
      </c>
      <c r="G9" s="122">
        <v>1617.9137020090157</v>
      </c>
      <c r="H9" s="122">
        <v>0</v>
      </c>
      <c r="I9" s="122">
        <v>0</v>
      </c>
      <c r="J9" s="122">
        <v>0</v>
      </c>
      <c r="K9" s="122">
        <v>1414.1049617919728</v>
      </c>
      <c r="L9" s="122">
        <v>1640.7231615468559</v>
      </c>
      <c r="M9" s="122">
        <v>1546.0995754891142</v>
      </c>
      <c r="N9" s="122">
        <v>1585.7963822228623</v>
      </c>
      <c r="O9" s="122">
        <v>1608.9823038142067</v>
      </c>
      <c r="P9" s="122">
        <v>0</v>
      </c>
      <c r="Q9" s="122">
        <v>0</v>
      </c>
      <c r="R9" s="122">
        <v>0</v>
      </c>
      <c r="S9" s="122">
        <v>1379.94612012522</v>
      </c>
      <c r="T9" s="122">
        <v>1358.526744784702</v>
      </c>
      <c r="U9" s="122">
        <v>1333.6883764160721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1351.6550601680178</v>
      </c>
      <c r="E10" s="98">
        <v>1745.4741480885214</v>
      </c>
      <c r="F10" s="98">
        <v>1284.40891382471</v>
      </c>
      <c r="G10" s="98">
        <v>0</v>
      </c>
      <c r="H10" s="98">
        <v>0</v>
      </c>
      <c r="I10" s="98">
        <v>0</v>
      </c>
      <c r="J10" s="98">
        <v>0</v>
      </c>
      <c r="K10" s="98">
        <v>910.61813765616807</v>
      </c>
      <c r="L10" s="98">
        <v>1733.6197794205875</v>
      </c>
      <c r="M10" s="98">
        <v>1611.2757745614542</v>
      </c>
      <c r="N10" s="98">
        <v>1712.0355804065648</v>
      </c>
      <c r="O10" s="98">
        <v>1819.8827781740933</v>
      </c>
      <c r="P10" s="98">
        <v>0</v>
      </c>
      <c r="Q10" s="98">
        <v>0</v>
      </c>
      <c r="R10" s="98">
        <v>0</v>
      </c>
      <c r="S10" s="98">
        <v>1538.4445811313242</v>
      </c>
      <c r="T10" s="98">
        <v>1533.4180702272345</v>
      </c>
      <c r="U10" s="98">
        <v>1191.7132669353084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1657.6375083126293</v>
      </c>
      <c r="D11" s="98">
        <v>1613.6336742605927</v>
      </c>
      <c r="E11" s="98">
        <v>1731.7411121584148</v>
      </c>
      <c r="F11" s="98">
        <v>1744.784596138436</v>
      </c>
      <c r="G11" s="98">
        <v>1770.697915997815</v>
      </c>
      <c r="H11" s="98">
        <v>0</v>
      </c>
      <c r="I11" s="98">
        <v>0</v>
      </c>
      <c r="J11" s="98">
        <v>0</v>
      </c>
      <c r="K11" s="98">
        <v>0</v>
      </c>
      <c r="L11" s="98">
        <v>1930.9847439182372</v>
      </c>
      <c r="M11" s="98">
        <v>1698.7486019156397</v>
      </c>
      <c r="N11" s="98">
        <v>1611.6917707588409</v>
      </c>
      <c r="O11" s="98">
        <v>1569.6301742957121</v>
      </c>
      <c r="P11" s="98">
        <v>0</v>
      </c>
      <c r="Q11" s="98">
        <v>0</v>
      </c>
      <c r="R11" s="98">
        <v>0</v>
      </c>
      <c r="S11" s="98">
        <v>1396.4619949804692</v>
      </c>
      <c r="T11" s="98">
        <v>0</v>
      </c>
      <c r="U11" s="98">
        <v>1387.0118196974574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1434.1655092698909</v>
      </c>
      <c r="D15" s="101">
        <v>1564.3029941920643</v>
      </c>
      <c r="E15" s="101">
        <v>1361.9582390998055</v>
      </c>
      <c r="F15" s="101">
        <v>1568.9549840906277</v>
      </c>
      <c r="G15" s="101">
        <v>1625.7405263666199</v>
      </c>
      <c r="H15" s="101">
        <v>0</v>
      </c>
      <c r="I15" s="101">
        <v>0</v>
      </c>
      <c r="J15" s="101">
        <v>0</v>
      </c>
      <c r="K15" s="101">
        <v>1615.4996914462949</v>
      </c>
      <c r="L15" s="101">
        <v>1633.60893298619</v>
      </c>
      <c r="M15" s="101">
        <v>1564.9561707136249</v>
      </c>
      <c r="N15" s="101">
        <v>1548.8589878995181</v>
      </c>
      <c r="O15" s="101">
        <v>1474.8321315445876</v>
      </c>
      <c r="P15" s="101">
        <v>0</v>
      </c>
      <c r="Q15" s="101">
        <v>0</v>
      </c>
      <c r="R15" s="101">
        <v>0</v>
      </c>
      <c r="S15" s="101">
        <v>1417.0424915156575</v>
      </c>
      <c r="T15" s="101">
        <v>1405.0823564732602</v>
      </c>
      <c r="U15" s="101">
        <v>1413.0640339039187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1041.3334745108773</v>
      </c>
      <c r="D16" s="104">
        <v>1147.4799876147983</v>
      </c>
      <c r="E16" s="104">
        <v>977.46489188584451</v>
      </c>
      <c r="F16" s="104">
        <v>1147.4419753141701</v>
      </c>
      <c r="G16" s="104">
        <v>1190.1719977054813</v>
      </c>
      <c r="H16" s="104">
        <v>0</v>
      </c>
      <c r="I16" s="104">
        <v>0</v>
      </c>
      <c r="J16" s="104">
        <v>0</v>
      </c>
      <c r="K16" s="104">
        <v>0</v>
      </c>
      <c r="L16" s="104">
        <v>1200.4109651992669</v>
      </c>
      <c r="M16" s="104">
        <v>1162.9776540855498</v>
      </c>
      <c r="N16" s="104">
        <v>1158.4714368480127</v>
      </c>
      <c r="O16" s="104">
        <v>1110.3495848458097</v>
      </c>
      <c r="P16" s="104">
        <v>0</v>
      </c>
      <c r="Q16" s="104">
        <v>0</v>
      </c>
      <c r="R16" s="104">
        <v>0</v>
      </c>
      <c r="S16" s="104">
        <v>1128.5617223310289</v>
      </c>
      <c r="T16" s="104">
        <v>1131.4142469977621</v>
      </c>
      <c r="U16" s="104">
        <v>1149.0240464988362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410.66949810222769</v>
      </c>
      <c r="D17" s="98">
        <v>474.03087046457375</v>
      </c>
      <c r="E17" s="98">
        <v>351.67327676942034</v>
      </c>
      <c r="F17" s="98">
        <v>456.89935545380786</v>
      </c>
      <c r="G17" s="98">
        <v>471.63215881055089</v>
      </c>
      <c r="H17" s="98">
        <v>0</v>
      </c>
      <c r="I17" s="98">
        <v>0</v>
      </c>
      <c r="J17" s="98">
        <v>0</v>
      </c>
      <c r="K17" s="98">
        <v>0</v>
      </c>
      <c r="L17" s="98">
        <v>450.2979025059982</v>
      </c>
      <c r="M17" s="98">
        <v>451.67052568817832</v>
      </c>
      <c r="N17" s="98">
        <v>443.80285864111056</v>
      </c>
      <c r="O17" s="98">
        <v>406.64171018760328</v>
      </c>
      <c r="P17" s="98">
        <v>0</v>
      </c>
      <c r="Q17" s="98">
        <v>0</v>
      </c>
      <c r="R17" s="98">
        <v>0</v>
      </c>
      <c r="S17" s="98">
        <v>412.06819481643277</v>
      </c>
      <c r="T17" s="98">
        <v>415.90059143487775</v>
      </c>
      <c r="U17" s="98">
        <v>423.21892054259149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630.66397640864955</v>
      </c>
      <c r="D18" s="98">
        <v>673.44911715022465</v>
      </c>
      <c r="E18" s="98">
        <v>625.79161511642417</v>
      </c>
      <c r="F18" s="98">
        <v>690.54261986036227</v>
      </c>
      <c r="G18" s="98">
        <v>718.5398388949302</v>
      </c>
      <c r="H18" s="98">
        <v>0</v>
      </c>
      <c r="I18" s="98">
        <v>0</v>
      </c>
      <c r="J18" s="98">
        <v>0</v>
      </c>
      <c r="K18" s="98">
        <v>0</v>
      </c>
      <c r="L18" s="98">
        <v>750.11306269326894</v>
      </c>
      <c r="M18" s="98">
        <v>711.30712839737146</v>
      </c>
      <c r="N18" s="98">
        <v>714.66857820690211</v>
      </c>
      <c r="O18" s="98">
        <v>703.70787465820638</v>
      </c>
      <c r="P18" s="98">
        <v>0</v>
      </c>
      <c r="Q18" s="98">
        <v>0</v>
      </c>
      <c r="R18" s="98">
        <v>0</v>
      </c>
      <c r="S18" s="98">
        <v>716.49352751459639</v>
      </c>
      <c r="T18" s="98">
        <v>715.51365556288431</v>
      </c>
      <c r="U18" s="98">
        <v>725.80512595624452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1333.305921436096</v>
      </c>
      <c r="D19" s="122">
        <v>1367.672382943924</v>
      </c>
      <c r="E19" s="122">
        <v>1304.2642798205823</v>
      </c>
      <c r="F19" s="122">
        <v>1357.4764643071765</v>
      </c>
      <c r="G19" s="122">
        <v>1390.601991028492</v>
      </c>
      <c r="H19" s="122">
        <v>0</v>
      </c>
      <c r="I19" s="122">
        <v>0</v>
      </c>
      <c r="J19" s="122">
        <v>0</v>
      </c>
      <c r="K19" s="122">
        <v>1542.7642698489665</v>
      </c>
      <c r="L19" s="122">
        <v>1401.8583650998571</v>
      </c>
      <c r="M19" s="122">
        <v>1274.6832375603258</v>
      </c>
      <c r="N19" s="122">
        <v>1188.8572433571319</v>
      </c>
      <c r="O19" s="122">
        <v>1151.1485838047308</v>
      </c>
      <c r="P19" s="122">
        <v>0</v>
      </c>
      <c r="Q19" s="122">
        <v>0</v>
      </c>
      <c r="R19" s="122">
        <v>0</v>
      </c>
      <c r="S19" s="122">
        <v>1103.0176755905234</v>
      </c>
      <c r="T19" s="122">
        <v>1044.2998115214998</v>
      </c>
      <c r="U19" s="122">
        <v>1046.146688199532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1620.497590373604</v>
      </c>
      <c r="D21" s="98">
        <v>1417.2819163730396</v>
      </c>
      <c r="E21" s="98">
        <v>1675.5870854331015</v>
      </c>
      <c r="F21" s="98">
        <v>1567.5688912429971</v>
      </c>
      <c r="G21" s="98">
        <v>1588.8528097886172</v>
      </c>
      <c r="H21" s="98">
        <v>0</v>
      </c>
      <c r="I21" s="98">
        <v>0</v>
      </c>
      <c r="J21" s="98">
        <v>0</v>
      </c>
      <c r="K21" s="98">
        <v>1842.995137412104</v>
      </c>
      <c r="L21" s="98">
        <v>1661.6056702181638</v>
      </c>
      <c r="M21" s="98">
        <v>1478.1534079119745</v>
      </c>
      <c r="N21" s="98">
        <v>1405.2651679872768</v>
      </c>
      <c r="O21" s="98">
        <v>1391.4803941542164</v>
      </c>
      <c r="P21" s="98">
        <v>0</v>
      </c>
      <c r="Q21" s="98">
        <v>0</v>
      </c>
      <c r="R21" s="98">
        <v>0</v>
      </c>
      <c r="S21" s="98">
        <v>1333.9686989276245</v>
      </c>
      <c r="T21" s="98">
        <v>1257.5569400504137</v>
      </c>
      <c r="U21" s="98">
        <v>1311.3388147320352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1076.3449544920097</v>
      </c>
      <c r="D22" s="33">
        <v>1330.0651559895948</v>
      </c>
      <c r="E22" s="33">
        <v>996.96264758953225</v>
      </c>
      <c r="F22" s="33">
        <v>1234.0888484877257</v>
      </c>
      <c r="G22" s="33">
        <v>1289.1713395698237</v>
      </c>
      <c r="H22" s="33">
        <v>0</v>
      </c>
      <c r="I22" s="33">
        <v>0</v>
      </c>
      <c r="J22" s="33">
        <v>0</v>
      </c>
      <c r="K22" s="33">
        <v>1142.4564464314499</v>
      </c>
      <c r="L22" s="33">
        <v>1170.9718716613618</v>
      </c>
      <c r="M22" s="33">
        <v>1141.4587212586509</v>
      </c>
      <c r="N22" s="33">
        <v>1109.5790927500491</v>
      </c>
      <c r="O22" s="33">
        <v>1038.588115666364</v>
      </c>
      <c r="P22" s="33">
        <v>0</v>
      </c>
      <c r="Q22" s="33">
        <v>0</v>
      </c>
      <c r="R22" s="33">
        <v>0</v>
      </c>
      <c r="S22" s="33">
        <v>968.91708139478715</v>
      </c>
      <c r="T22" s="33">
        <v>937.67124725704309</v>
      </c>
      <c r="U22" s="33">
        <v>922.39036248436389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17297.148599251559</v>
      </c>
      <c r="H24" s="117">
        <f t="shared" si="7"/>
        <v>20522.426454165477</v>
      </c>
      <c r="I24" s="117">
        <f t="shared" si="7"/>
        <v>9189.3377544631912</v>
      </c>
      <c r="J24" s="117">
        <f t="shared" si="7"/>
        <v>26715.014842240176</v>
      </c>
      <c r="K24" s="117">
        <f t="shared" si="7"/>
        <v>15808.55165982007</v>
      </c>
      <c r="L24" s="117">
        <f t="shared" si="7"/>
        <v>16558.789063994573</v>
      </c>
      <c r="M24" s="117">
        <f t="shared" si="7"/>
        <v>0</v>
      </c>
      <c r="N24" s="117">
        <f t="shared" si="7"/>
        <v>15807.85975524344</v>
      </c>
      <c r="O24" s="117">
        <f t="shared" si="7"/>
        <v>14491.732414852966</v>
      </c>
      <c r="P24" s="117">
        <f t="shared" si="7"/>
        <v>0</v>
      </c>
      <c r="Q24" s="117">
        <f t="shared" si="7"/>
        <v>13435.691444060019</v>
      </c>
      <c r="R24" s="117">
        <f t="shared" ref="R24:V24" si="8">R25+R28+R30+R39</f>
        <v>12541.228253363859</v>
      </c>
      <c r="S24" s="117">
        <f t="shared" si="8"/>
        <v>0</v>
      </c>
      <c r="T24" s="117">
        <f t="shared" si="8"/>
        <v>0</v>
      </c>
      <c r="U24" s="117">
        <f t="shared" si="8"/>
        <v>9935.5482148854808</v>
      </c>
      <c r="V24" s="117">
        <f t="shared" si="8"/>
        <v>9538.593450906963</v>
      </c>
      <c r="W24" s="117">
        <f t="shared" ref="W24" si="9">W25+W28+W30+W39</f>
        <v>9461.563476426747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14029.273877575779</v>
      </c>
      <c r="H25" s="122">
        <f t="shared" si="10"/>
        <v>16834.513040432055</v>
      </c>
      <c r="I25" s="122">
        <f t="shared" si="10"/>
        <v>5418.6336141102056</v>
      </c>
      <c r="J25" s="122">
        <f t="shared" si="10"/>
        <v>23094.308825577431</v>
      </c>
      <c r="K25" s="122">
        <f t="shared" si="10"/>
        <v>12336.182984522866</v>
      </c>
      <c r="L25" s="122">
        <f t="shared" si="10"/>
        <v>13334.101147377753</v>
      </c>
      <c r="M25" s="122">
        <f t="shared" si="10"/>
        <v>0</v>
      </c>
      <c r="N25" s="122">
        <f t="shared" si="10"/>
        <v>12805.443428497483</v>
      </c>
      <c r="O25" s="122">
        <f t="shared" si="10"/>
        <v>11760.838603940239</v>
      </c>
      <c r="P25" s="122">
        <f t="shared" si="10"/>
        <v>0</v>
      </c>
      <c r="Q25" s="122">
        <f t="shared" si="10"/>
        <v>10858.908326077237</v>
      </c>
      <c r="R25" s="122">
        <f t="shared" ref="R25:V25" si="11">SUM(R26:R27)</f>
        <v>9889.9240975925204</v>
      </c>
      <c r="S25" s="122">
        <f t="shared" si="11"/>
        <v>0</v>
      </c>
      <c r="T25" s="122">
        <f t="shared" si="11"/>
        <v>0</v>
      </c>
      <c r="U25" s="122">
        <f t="shared" si="11"/>
        <v>7514.9009351946943</v>
      </c>
      <c r="V25" s="122">
        <f t="shared" si="11"/>
        <v>6980.1954733316497</v>
      </c>
      <c r="W25" s="122">
        <f t="shared" ref="W25" si="12">SUM(W26:W27)</f>
        <v>6514.432506634811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13859.391639350491</v>
      </c>
      <c r="H26" s="98">
        <v>16635.978870358689</v>
      </c>
      <c r="I26" s="98">
        <v>5356.2369161926636</v>
      </c>
      <c r="J26" s="98">
        <v>22828.28818839532</v>
      </c>
      <c r="K26" s="98">
        <v>12193.725695262372</v>
      </c>
      <c r="L26" s="98">
        <v>13183.806292524383</v>
      </c>
      <c r="M26" s="98">
        <v>0</v>
      </c>
      <c r="N26" s="98">
        <v>12657.143240456395</v>
      </c>
      <c r="O26" s="98">
        <v>11620.729354583105</v>
      </c>
      <c r="P26" s="98">
        <v>0</v>
      </c>
      <c r="Q26" s="98">
        <v>10719.73083475625</v>
      </c>
      <c r="R26" s="98">
        <v>9760.0649804178975</v>
      </c>
      <c r="S26" s="98">
        <v>0</v>
      </c>
      <c r="T26" s="98">
        <v>0</v>
      </c>
      <c r="U26" s="98">
        <v>7414.6915197098979</v>
      </c>
      <c r="V26" s="98">
        <v>6886.6216114476292</v>
      </c>
      <c r="W26" s="98">
        <v>6426.9442092956951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169.88223822528826</v>
      </c>
      <c r="H27" s="98">
        <v>198.53417007336728</v>
      </c>
      <c r="I27" s="98">
        <v>62.396697917542042</v>
      </c>
      <c r="J27" s="98">
        <v>266.02063718211087</v>
      </c>
      <c r="K27" s="98">
        <v>142.45728926049304</v>
      </c>
      <c r="L27" s="98">
        <v>150.29485485336866</v>
      </c>
      <c r="M27" s="98">
        <v>0</v>
      </c>
      <c r="N27" s="98">
        <v>148.30018804108838</v>
      </c>
      <c r="O27" s="98">
        <v>140.10924935713498</v>
      </c>
      <c r="P27" s="98">
        <v>0</v>
      </c>
      <c r="Q27" s="98">
        <v>139.17749132098672</v>
      </c>
      <c r="R27" s="98">
        <v>129.8591171746223</v>
      </c>
      <c r="S27" s="98">
        <v>0</v>
      </c>
      <c r="T27" s="98">
        <v>0</v>
      </c>
      <c r="U27" s="98">
        <v>100.20941548479625</v>
      </c>
      <c r="V27" s="98">
        <v>93.573861884020928</v>
      </c>
      <c r="W27" s="98">
        <v>87.488297339115675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258.63341757547499</v>
      </c>
      <c r="H28" s="122">
        <f t="shared" si="13"/>
        <v>549.73687000556777</v>
      </c>
      <c r="I28" s="122">
        <f t="shared" si="13"/>
        <v>741.92836980300774</v>
      </c>
      <c r="J28" s="122">
        <f t="shared" si="13"/>
        <v>419.81853689471274</v>
      </c>
      <c r="K28" s="122">
        <f t="shared" si="13"/>
        <v>370.32871302131173</v>
      </c>
      <c r="L28" s="122">
        <f t="shared" si="13"/>
        <v>211.62114520698486</v>
      </c>
      <c r="M28" s="122">
        <f t="shared" si="13"/>
        <v>0</v>
      </c>
      <c r="N28" s="122">
        <f t="shared" si="13"/>
        <v>306.66262740949685</v>
      </c>
      <c r="O28" s="122">
        <f t="shared" si="13"/>
        <v>148.93766731051215</v>
      </c>
      <c r="P28" s="122">
        <f t="shared" si="13"/>
        <v>0</v>
      </c>
      <c r="Q28" s="122">
        <f t="shared" si="13"/>
        <v>99.195928593591503</v>
      </c>
      <c r="R28" s="122">
        <f t="shared" si="13"/>
        <v>118.3135686744147</v>
      </c>
      <c r="S28" s="122">
        <f t="shared" si="13"/>
        <v>0</v>
      </c>
      <c r="T28" s="122">
        <f t="shared" si="13"/>
        <v>0</v>
      </c>
      <c r="U28" s="122">
        <f t="shared" si="13"/>
        <v>13.758581454554934</v>
      </c>
      <c r="V28" s="122">
        <f t="shared" si="13"/>
        <v>220.47201568223684</v>
      </c>
      <c r="W28" s="122">
        <f t="shared" si="13"/>
        <v>455.90987300390162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258.63341757547499</v>
      </c>
      <c r="H29" s="98">
        <f>IF(RES_hhdet_in_fec!H29=0,0,RES_hhdet_in_fec!H29*1000*11630/RES_hhdet_in_new!H26)</f>
        <v>549.73687000556777</v>
      </c>
      <c r="I29" s="98">
        <f>IF(RES_hhdet_in_fec!I29=0,0,RES_hhdet_in_fec!I29*1000*11630/RES_hhdet_in_new!I26)</f>
        <v>741.92836980300774</v>
      </c>
      <c r="J29" s="98">
        <f>IF(RES_hhdet_in_fec!J29=0,0,RES_hhdet_in_fec!J29*1000*11630/RES_hhdet_in_new!J26)</f>
        <v>419.81853689471274</v>
      </c>
      <c r="K29" s="98">
        <f>IF(RES_hhdet_in_fec!K29=0,0,RES_hhdet_in_fec!K29*1000*11630/RES_hhdet_in_new!K26)</f>
        <v>370.32871302131173</v>
      </c>
      <c r="L29" s="98">
        <f>IF(RES_hhdet_in_fec!L29=0,0,RES_hhdet_in_fec!L29*1000*11630/RES_hhdet_in_new!L26)</f>
        <v>211.62114520698486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306.66262740949685</v>
      </c>
      <c r="O29" s="98">
        <f>IF(RES_hhdet_in_fec!O29=0,0,RES_hhdet_in_fec!O29*1000*11630/RES_hhdet_in_new!O26)</f>
        <v>148.93766731051215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99.195928593591503</v>
      </c>
      <c r="R29" s="98">
        <f>IF(RES_hhdet_in_fec!R29=0,0,RES_hhdet_in_fec!R29*1000*11630/RES_hhdet_in_new!R26)</f>
        <v>118.3135686744147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13.758581454554934</v>
      </c>
      <c r="V29" s="98">
        <f>IF(RES_hhdet_in_fec!V29=0,0,RES_hhdet_in_fec!V29*1000*11630/RES_hhdet_in_new!V26)</f>
        <v>220.47201568223684</v>
      </c>
      <c r="W29" s="98">
        <f>IF(RES_hhdet_in_fec!W29=0,0,RES_hhdet_in_fec!W29*1000*11630/RES_hhdet_in_new!W26)</f>
        <v>455.90987300390162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1617.8530289519799</v>
      </c>
      <c r="H30" s="122">
        <v>1687.4397346768783</v>
      </c>
      <c r="I30" s="122">
        <v>1606.7899165869708</v>
      </c>
      <c r="J30" s="122">
        <v>1677.3363415186338</v>
      </c>
      <c r="K30" s="122">
        <v>1599.6737296525459</v>
      </c>
      <c r="L30" s="122">
        <v>1613.1324604219651</v>
      </c>
      <c r="M30" s="122">
        <v>0</v>
      </c>
      <c r="N30" s="122">
        <v>1507.6329928515252</v>
      </c>
      <c r="O30" s="122">
        <v>1429.356676424389</v>
      </c>
      <c r="P30" s="122">
        <v>0</v>
      </c>
      <c r="Q30" s="122">
        <v>1354.443553577082</v>
      </c>
      <c r="R30" s="122">
        <v>1378.9658716482866</v>
      </c>
      <c r="S30" s="122">
        <v>0</v>
      </c>
      <c r="T30" s="122">
        <v>0</v>
      </c>
      <c r="U30" s="122">
        <v>1354.8488516693121</v>
      </c>
      <c r="V30" s="122">
        <v>1348.8357566376076</v>
      </c>
      <c r="W30" s="122">
        <v>1429.6252130081602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1770.697915997815</v>
      </c>
      <c r="H31" s="98">
        <v>1821.8070784461383</v>
      </c>
      <c r="I31" s="98">
        <v>1771.7969059894101</v>
      </c>
      <c r="J31" s="98">
        <v>1961.9497353133966</v>
      </c>
      <c r="K31" s="98">
        <v>2089.0554827809519</v>
      </c>
      <c r="L31" s="98">
        <v>1930.9847439182367</v>
      </c>
      <c r="M31" s="98">
        <v>0</v>
      </c>
      <c r="N31" s="98">
        <v>1611.6917707588411</v>
      </c>
      <c r="O31" s="98">
        <v>1569.6301742957121</v>
      </c>
      <c r="P31" s="98">
        <v>0</v>
      </c>
      <c r="Q31" s="98">
        <v>1376.4694734464047</v>
      </c>
      <c r="R31" s="98">
        <v>1431.0966529478942</v>
      </c>
      <c r="S31" s="98">
        <v>0</v>
      </c>
      <c r="T31" s="98">
        <v>0</v>
      </c>
      <c r="U31" s="98">
        <v>1387.0118196974574</v>
      </c>
      <c r="V31" s="98">
        <v>1339.2380009363917</v>
      </c>
      <c r="W31" s="98">
        <v>1387.1253159389637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1625.7405263666196</v>
      </c>
      <c r="H35" s="101">
        <v>1697.6113924160991</v>
      </c>
      <c r="I35" s="101">
        <v>1638.042318669264</v>
      </c>
      <c r="J35" s="101">
        <v>1707.8975524223424</v>
      </c>
      <c r="K35" s="101">
        <v>1615.4996914462947</v>
      </c>
      <c r="L35" s="101">
        <v>1633.6089329861904</v>
      </c>
      <c r="M35" s="101">
        <v>0</v>
      </c>
      <c r="N35" s="101">
        <v>1548.8589878995183</v>
      </c>
      <c r="O35" s="101">
        <v>1474.8321315445883</v>
      </c>
      <c r="P35" s="101">
        <v>0</v>
      </c>
      <c r="Q35" s="101">
        <v>1411.9117104166232</v>
      </c>
      <c r="R35" s="101">
        <v>1414.8152015692781</v>
      </c>
      <c r="S35" s="101">
        <v>0</v>
      </c>
      <c r="T35" s="101">
        <v>0</v>
      </c>
      <c r="U35" s="101">
        <v>1413.0640339039185</v>
      </c>
      <c r="V35" s="101">
        <v>1385.7288540390841</v>
      </c>
      <c r="W35" s="101">
        <v>1476.3316643625342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1190.1719977054813</v>
      </c>
      <c r="H36" s="104">
        <v>1245.8593381512876</v>
      </c>
      <c r="I36" s="104">
        <v>1201.5121825390361</v>
      </c>
      <c r="J36" s="104">
        <v>1258.2809014376689</v>
      </c>
      <c r="K36" s="104">
        <v>1182.5410226603669</v>
      </c>
      <c r="L36" s="104">
        <v>1200.4109651992671</v>
      </c>
      <c r="M36" s="104">
        <v>0</v>
      </c>
      <c r="N36" s="104">
        <v>1158.4714368480124</v>
      </c>
      <c r="O36" s="104">
        <v>1110.3495848458094</v>
      </c>
      <c r="P36" s="104">
        <v>0</v>
      </c>
      <c r="Q36" s="104">
        <v>1111.5455187191217</v>
      </c>
      <c r="R36" s="104">
        <v>1119.8798365120385</v>
      </c>
      <c r="S36" s="104">
        <v>0</v>
      </c>
      <c r="T36" s="104">
        <v>0</v>
      </c>
      <c r="U36" s="104">
        <v>1149.0240464988362</v>
      </c>
      <c r="V36" s="104">
        <v>1120.9426164571794</v>
      </c>
      <c r="W36" s="104">
        <v>1214.1445536352624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471.63215881055089</v>
      </c>
      <c r="H37" s="98">
        <v>495.22429841680025</v>
      </c>
      <c r="I37" s="98">
        <v>469.44613293696341</v>
      </c>
      <c r="J37" s="98">
        <v>496.77140728950303</v>
      </c>
      <c r="K37" s="98">
        <v>441.38120218068116</v>
      </c>
      <c r="L37" s="98">
        <v>450.2979025059982</v>
      </c>
      <c r="M37" s="98">
        <v>0</v>
      </c>
      <c r="N37" s="98">
        <v>443.8028586411105</v>
      </c>
      <c r="O37" s="98">
        <v>406.64171018760328</v>
      </c>
      <c r="P37" s="98">
        <v>0</v>
      </c>
      <c r="Q37" s="98">
        <v>439.27455388990222</v>
      </c>
      <c r="R37" s="98">
        <v>424.27961564991324</v>
      </c>
      <c r="S37" s="98">
        <v>0</v>
      </c>
      <c r="T37" s="98">
        <v>0</v>
      </c>
      <c r="U37" s="98">
        <v>423.21892054259143</v>
      </c>
      <c r="V37" s="98">
        <v>362.84341605547769</v>
      </c>
      <c r="W37" s="98">
        <v>436.72426642922858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718.5398388949302</v>
      </c>
      <c r="H38" s="98">
        <v>750.63503973448758</v>
      </c>
      <c r="I38" s="98">
        <v>732.06604960207267</v>
      </c>
      <c r="J38" s="98">
        <v>761.50949414816591</v>
      </c>
      <c r="K38" s="98">
        <v>741.15982047968612</v>
      </c>
      <c r="L38" s="98">
        <v>750.11306269326894</v>
      </c>
      <c r="M38" s="98">
        <v>0</v>
      </c>
      <c r="N38" s="98">
        <v>714.66857820690223</v>
      </c>
      <c r="O38" s="98">
        <v>703.70787465820615</v>
      </c>
      <c r="P38" s="98">
        <v>0</v>
      </c>
      <c r="Q38" s="98">
        <v>672.27096482921968</v>
      </c>
      <c r="R38" s="98">
        <v>695.6002208621253</v>
      </c>
      <c r="S38" s="98">
        <v>0</v>
      </c>
      <c r="T38" s="98">
        <v>0</v>
      </c>
      <c r="U38" s="98">
        <v>725.80512595624486</v>
      </c>
      <c r="V38" s="98">
        <v>758.09920040170186</v>
      </c>
      <c r="W38" s="98">
        <v>777.42028720603389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1391.388275148327</v>
      </c>
      <c r="H39" s="122">
        <v>1450.7368090509774</v>
      </c>
      <c r="I39" s="122">
        <v>1421.9858539630075</v>
      </c>
      <c r="J39" s="122">
        <v>1523.5511382493994</v>
      </c>
      <c r="K39" s="122">
        <v>1502.3662326233459</v>
      </c>
      <c r="L39" s="122">
        <v>1399.9343109878694</v>
      </c>
      <c r="M39" s="122">
        <v>0</v>
      </c>
      <c r="N39" s="122">
        <v>1188.1207064849377</v>
      </c>
      <c r="O39" s="122">
        <v>1152.5994671778244</v>
      </c>
      <c r="P39" s="122">
        <v>0</v>
      </c>
      <c r="Q39" s="122">
        <v>1123.1436358121089</v>
      </c>
      <c r="R39" s="122">
        <v>1154.0247154486367</v>
      </c>
      <c r="S39" s="122">
        <v>0</v>
      </c>
      <c r="T39" s="122">
        <v>0</v>
      </c>
      <c r="U39" s="122">
        <v>1052.0398465669209</v>
      </c>
      <c r="V39" s="122">
        <v>989.09020525546907</v>
      </c>
      <c r="W39" s="122">
        <v>1061.5958837798732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1588.8528097886172</v>
      </c>
      <c r="H40" s="98">
        <v>1563.4519683923781</v>
      </c>
      <c r="I40" s="98">
        <v>1633.3403040170808</v>
      </c>
      <c r="J40" s="98">
        <v>1602.1310044658346</v>
      </c>
      <c r="K40" s="98">
        <v>1842.9951374121042</v>
      </c>
      <c r="L40" s="98">
        <v>1661.6056702181641</v>
      </c>
      <c r="M40" s="98">
        <v>0</v>
      </c>
      <c r="N40" s="98">
        <v>1405.2651679872768</v>
      </c>
      <c r="O40" s="98">
        <v>1391.4803941542164</v>
      </c>
      <c r="P40" s="98">
        <v>0</v>
      </c>
      <c r="Q40" s="98">
        <v>1297.5934495561135</v>
      </c>
      <c r="R40" s="98">
        <v>1365.5137369655708</v>
      </c>
      <c r="S40" s="98">
        <v>0</v>
      </c>
      <c r="T40" s="98">
        <v>0</v>
      </c>
      <c r="U40" s="98">
        <v>1311.338814732035</v>
      </c>
      <c r="V40" s="98">
        <v>1266.6628955586359</v>
      </c>
      <c r="W40" s="98">
        <v>1315.0979093993228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1289.1713395698237</v>
      </c>
      <c r="H41" s="33">
        <v>1379.2589031271623</v>
      </c>
      <c r="I41" s="33">
        <v>1217.919488393557</v>
      </c>
      <c r="J41" s="33">
        <v>1388.8427961640809</v>
      </c>
      <c r="K41" s="33">
        <v>1142.4564464314501</v>
      </c>
      <c r="L41" s="33">
        <v>1170.9718716613618</v>
      </c>
      <c r="M41" s="33">
        <v>0</v>
      </c>
      <c r="N41" s="33">
        <v>1109.5790927500491</v>
      </c>
      <c r="O41" s="33">
        <v>1038.5881156663643</v>
      </c>
      <c r="P41" s="33">
        <v>0</v>
      </c>
      <c r="Q41" s="33">
        <v>996.52683551404107</v>
      </c>
      <c r="R41" s="33">
        <v>989.53325426879883</v>
      </c>
      <c r="S41" s="33">
        <v>0</v>
      </c>
      <c r="T41" s="33">
        <v>0</v>
      </c>
      <c r="U41" s="33">
        <v>922.390362484364</v>
      </c>
      <c r="V41" s="33">
        <v>890.47885475302826</v>
      </c>
      <c r="W41" s="33">
        <v>958.98792102914376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15424.467784388547</v>
      </c>
      <c r="D43" s="117">
        <f t="shared" si="14"/>
        <v>17172.777519378225</v>
      </c>
      <c r="E43" s="117">
        <f t="shared" si="14"/>
        <v>18100.277832115182</v>
      </c>
      <c r="F43" s="117">
        <f t="shared" si="14"/>
        <v>18585.854490827274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17748.768577001978</v>
      </c>
      <c r="L43" s="117">
        <f t="shared" si="14"/>
        <v>18137.733401368176</v>
      </c>
      <c r="M43" s="117">
        <f t="shared" si="14"/>
        <v>17618.750130158751</v>
      </c>
      <c r="N43" s="117">
        <f t="shared" si="14"/>
        <v>15888.970450064355</v>
      </c>
      <c r="O43" s="117">
        <f t="shared" si="14"/>
        <v>14747.479275587211</v>
      </c>
      <c r="P43" s="117">
        <f t="shared" si="14"/>
        <v>11813.301334257692</v>
      </c>
      <c r="Q43" s="117">
        <f t="shared" si="14"/>
        <v>13256.322157520335</v>
      </c>
      <c r="R43" s="117">
        <f t="shared" ref="R43:V43" si="15">R44+R47+R49+R58</f>
        <v>12776.359754034966</v>
      </c>
      <c r="S43" s="117">
        <f t="shared" si="15"/>
        <v>12554.574749147832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12534.795789053378</v>
      </c>
      <c r="D44" s="122">
        <f t="shared" si="17"/>
        <v>14122.91598528543</v>
      </c>
      <c r="E44" s="122">
        <f t="shared" si="17"/>
        <v>14903.173303542679</v>
      </c>
      <c r="F44" s="122">
        <f t="shared" si="17"/>
        <v>15411.192891210589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14129.044701142362</v>
      </c>
      <c r="L44" s="122">
        <f t="shared" si="17"/>
        <v>14794.588643698198</v>
      </c>
      <c r="M44" s="122">
        <f t="shared" si="17"/>
        <v>14483.880955685776</v>
      </c>
      <c r="N44" s="122">
        <f t="shared" si="17"/>
        <v>12748.814636793979</v>
      </c>
      <c r="O44" s="122">
        <f t="shared" si="17"/>
        <v>11819.385467844424</v>
      </c>
      <c r="P44" s="122">
        <f t="shared" si="17"/>
        <v>9119.6387860962586</v>
      </c>
      <c r="Q44" s="122">
        <f t="shared" si="17"/>
        <v>10666.794972044407</v>
      </c>
      <c r="R44" s="122">
        <f t="shared" ref="R44:V44" si="18">SUM(R45:R46)</f>
        <v>10130.302994860927</v>
      </c>
      <c r="S44" s="122">
        <f t="shared" si="18"/>
        <v>9974.3513000233925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12391.411577787158</v>
      </c>
      <c r="D45" s="98">
        <v>13959.24961677721</v>
      </c>
      <c r="E45" s="98">
        <v>14738.486785068679</v>
      </c>
      <c r="F45" s="98">
        <v>15231.454116938739</v>
      </c>
      <c r="G45" s="98">
        <v>0</v>
      </c>
      <c r="H45" s="98">
        <v>0</v>
      </c>
      <c r="I45" s="98">
        <v>0</v>
      </c>
      <c r="J45" s="98">
        <v>0</v>
      </c>
      <c r="K45" s="98">
        <v>13973.040387201339</v>
      </c>
      <c r="L45" s="98">
        <v>14635.021825785658</v>
      </c>
      <c r="M45" s="98">
        <v>14325.834031200491</v>
      </c>
      <c r="N45" s="98">
        <v>12607.087869078356</v>
      </c>
      <c r="O45" s="98">
        <v>11683.899071041042</v>
      </c>
      <c r="P45" s="98">
        <v>9010.6587252207137</v>
      </c>
      <c r="Q45" s="98">
        <v>10534.658863024852</v>
      </c>
      <c r="R45" s="98">
        <v>10001.62431225462</v>
      </c>
      <c r="S45" s="98">
        <v>9847.7246885160203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143.38421126622094</v>
      </c>
      <c r="D46" s="98">
        <v>163.66636850821985</v>
      </c>
      <c r="E46" s="98">
        <v>164.68651847400011</v>
      </c>
      <c r="F46" s="98">
        <v>179.73877427184894</v>
      </c>
      <c r="G46" s="98">
        <v>0</v>
      </c>
      <c r="H46" s="98">
        <v>0</v>
      </c>
      <c r="I46" s="98">
        <v>0</v>
      </c>
      <c r="J46" s="98">
        <v>0</v>
      </c>
      <c r="K46" s="98">
        <v>156.00431394102182</v>
      </c>
      <c r="L46" s="98">
        <v>159.56681791254113</v>
      </c>
      <c r="M46" s="98">
        <v>158.04692448528559</v>
      </c>
      <c r="N46" s="98">
        <v>141.7267677156228</v>
      </c>
      <c r="O46" s="98">
        <v>135.48639680338266</v>
      </c>
      <c r="P46" s="98">
        <v>108.98006087554499</v>
      </c>
      <c r="Q46" s="98">
        <v>132.13610901955428</v>
      </c>
      <c r="R46" s="98">
        <v>128.67868260630783</v>
      </c>
      <c r="S46" s="98">
        <v>126.62661150737162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125.36702891728987</v>
      </c>
      <c r="D47" s="122">
        <f t="shared" si="20"/>
        <v>110.81158196233011</v>
      </c>
      <c r="E47" s="122">
        <f t="shared" si="20"/>
        <v>494.28154115189454</v>
      </c>
      <c r="F47" s="122">
        <f t="shared" si="20"/>
        <v>253.78983739600557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374.79359634072057</v>
      </c>
      <c r="L47" s="122">
        <f t="shared" si="20"/>
        <v>201.48783869930077</v>
      </c>
      <c r="M47" s="122">
        <f t="shared" si="20"/>
        <v>291.07150290198359</v>
      </c>
      <c r="N47" s="122">
        <f t="shared" si="20"/>
        <v>307.54003062851405</v>
      </c>
      <c r="O47" s="122">
        <f t="shared" si="20"/>
        <v>153.66584722513159</v>
      </c>
      <c r="P47" s="122">
        <f t="shared" si="20"/>
        <v>124.89802527112526</v>
      </c>
      <c r="Q47" s="122">
        <f t="shared" si="20"/>
        <v>99.752279868104608</v>
      </c>
      <c r="R47" s="122">
        <f t="shared" si="20"/>
        <v>135.53378600599879</v>
      </c>
      <c r="S47" s="122">
        <f t="shared" si="20"/>
        <v>69.658883784223249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125.36702891728987</v>
      </c>
      <c r="D48" s="98">
        <f>IF(RES_hhdet_in_fec!D48=0,0,RES_hhdet_in_fec!D48*1000*11630/RES_hhdet_in_new!D45)</f>
        <v>110.81158196233011</v>
      </c>
      <c r="E48" s="98">
        <f>IF(RES_hhdet_in_fec!E48=0,0,RES_hhdet_in_fec!E48*1000*11630/RES_hhdet_in_new!E45)</f>
        <v>494.28154115189454</v>
      </c>
      <c r="F48" s="98">
        <f>IF(RES_hhdet_in_fec!F48=0,0,RES_hhdet_in_fec!F48*1000*11630/RES_hhdet_in_new!F45)</f>
        <v>253.78983739600557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374.79359634072057</v>
      </c>
      <c r="L48" s="98">
        <f>IF(RES_hhdet_in_fec!L48=0,0,RES_hhdet_in_fec!L48*1000*11630/RES_hhdet_in_new!L45)</f>
        <v>201.48783869930077</v>
      </c>
      <c r="M48" s="98">
        <f>IF(RES_hhdet_in_fec!M48=0,0,RES_hhdet_in_fec!M48*1000*11630/RES_hhdet_in_new!M45)</f>
        <v>291.07150290198359</v>
      </c>
      <c r="N48" s="98">
        <f>IF(RES_hhdet_in_fec!N48=0,0,RES_hhdet_in_fec!N48*1000*11630/RES_hhdet_in_new!N45)</f>
        <v>307.54003062851405</v>
      </c>
      <c r="O48" s="98">
        <f>IF(RES_hhdet_in_fec!O48=0,0,RES_hhdet_in_fec!O48*1000*11630/RES_hhdet_in_new!O45)</f>
        <v>153.66584722513159</v>
      </c>
      <c r="P48" s="98">
        <f>IF(RES_hhdet_in_fec!P48=0,0,RES_hhdet_in_fec!P48*1000*11630/RES_hhdet_in_new!P45)</f>
        <v>124.89802527112526</v>
      </c>
      <c r="Q48" s="98">
        <f>IF(RES_hhdet_in_fec!Q48=0,0,RES_hhdet_in_fec!Q48*1000*11630/RES_hhdet_in_new!Q45)</f>
        <v>99.752279868104608</v>
      </c>
      <c r="R48" s="98">
        <f>IF(RES_hhdet_in_fec!R48=0,0,RES_hhdet_in_fec!R48*1000*11630/RES_hhdet_in_new!R45)</f>
        <v>135.53378600599879</v>
      </c>
      <c r="S48" s="98">
        <f>IF(RES_hhdet_in_fec!S48=0,0,RES_hhdet_in_fec!S48*1000*11630/RES_hhdet_in_new!S45)</f>
        <v>69.658883784223249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1430.0999398510808</v>
      </c>
      <c r="D49" s="122">
        <v>1571.7502411516914</v>
      </c>
      <c r="E49" s="122">
        <v>1399.07358137458</v>
      </c>
      <c r="F49" s="122">
        <v>1564.2542616599944</v>
      </c>
      <c r="G49" s="122">
        <v>0</v>
      </c>
      <c r="H49" s="122">
        <v>0</v>
      </c>
      <c r="I49" s="122">
        <v>0</v>
      </c>
      <c r="J49" s="122">
        <v>0</v>
      </c>
      <c r="K49" s="122">
        <v>1744.2438206541553</v>
      </c>
      <c r="L49" s="122">
        <v>1740.3931251582105</v>
      </c>
      <c r="M49" s="122">
        <v>1568.9918846891665</v>
      </c>
      <c r="N49" s="122">
        <v>1643.9850796513983</v>
      </c>
      <c r="O49" s="122">
        <v>1622.480593381729</v>
      </c>
      <c r="P49" s="122">
        <v>1475.0055299316753</v>
      </c>
      <c r="Q49" s="122">
        <v>1367.1533217842107</v>
      </c>
      <c r="R49" s="122">
        <v>1349.445858021897</v>
      </c>
      <c r="S49" s="122">
        <v>1407.5569505640226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1665.2269489880614</v>
      </c>
      <c r="D50" s="98">
        <v>1934.8344890842097</v>
      </c>
      <c r="E50" s="98">
        <v>1860.622533641465</v>
      </c>
      <c r="F50" s="98">
        <v>1981.3010329999004</v>
      </c>
      <c r="G50" s="98">
        <v>0</v>
      </c>
      <c r="H50" s="98">
        <v>0</v>
      </c>
      <c r="I50" s="98">
        <v>0</v>
      </c>
      <c r="J50" s="98">
        <v>0</v>
      </c>
      <c r="K50" s="98">
        <v>2080.2710829247471</v>
      </c>
      <c r="L50" s="98">
        <v>2081.3709858423849</v>
      </c>
      <c r="M50" s="98">
        <v>1660.7762394530146</v>
      </c>
      <c r="N50" s="98">
        <v>1747.0596303984946</v>
      </c>
      <c r="O50" s="98">
        <v>1727.4580189782887</v>
      </c>
      <c r="P50" s="98">
        <v>1572.2131880014799</v>
      </c>
      <c r="Q50" s="98">
        <v>1440.2874441204681</v>
      </c>
      <c r="R50" s="98">
        <v>1252.6729106889231</v>
      </c>
      <c r="S50" s="98">
        <v>1565.3045102739638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1196.6074449717901</v>
      </c>
      <c r="O51" s="98">
        <v>1213.0928841876944</v>
      </c>
      <c r="P51" s="98">
        <v>0</v>
      </c>
      <c r="Q51" s="98">
        <v>0</v>
      </c>
      <c r="R51" s="98">
        <v>0</v>
      </c>
      <c r="S51" s="98">
        <v>1236.2314521822711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500.01844927460081</v>
      </c>
      <c r="O52" s="101">
        <v>476.03724714508593</v>
      </c>
      <c r="P52" s="101">
        <v>0</v>
      </c>
      <c r="Q52" s="101">
        <v>0</v>
      </c>
      <c r="R52" s="101">
        <v>0</v>
      </c>
      <c r="S52" s="101">
        <v>455.19749523197333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696.58899569718903</v>
      </c>
      <c r="O53" s="104">
        <v>737.05563704260851</v>
      </c>
      <c r="P53" s="104">
        <v>0</v>
      </c>
      <c r="Q53" s="104">
        <v>0</v>
      </c>
      <c r="R53" s="104">
        <v>0</v>
      </c>
      <c r="S53" s="104">
        <v>781.03395695029781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1434.1655092698911</v>
      </c>
      <c r="D54" s="101">
        <v>1564.3029941920643</v>
      </c>
      <c r="E54" s="101">
        <v>1361.9582390998055</v>
      </c>
      <c r="F54" s="101">
        <v>1568.9549840906277</v>
      </c>
      <c r="G54" s="101">
        <v>0</v>
      </c>
      <c r="H54" s="101">
        <v>0</v>
      </c>
      <c r="I54" s="101">
        <v>0</v>
      </c>
      <c r="J54" s="101">
        <v>0</v>
      </c>
      <c r="K54" s="101">
        <v>1615.4996914462947</v>
      </c>
      <c r="L54" s="101">
        <v>1633.6089329861902</v>
      </c>
      <c r="M54" s="101">
        <v>1564.9561707136247</v>
      </c>
      <c r="N54" s="101">
        <v>1548.8589878995183</v>
      </c>
      <c r="O54" s="101">
        <v>1474.8321315445878</v>
      </c>
      <c r="P54" s="101">
        <v>1427.7199457285849</v>
      </c>
      <c r="Q54" s="101">
        <v>1411.911710416623</v>
      </c>
      <c r="R54" s="101">
        <v>1414.8152015692783</v>
      </c>
      <c r="S54" s="101">
        <v>1417.0424915156577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1041.3334745108771</v>
      </c>
      <c r="D55" s="104">
        <v>1147.4799876147983</v>
      </c>
      <c r="E55" s="104">
        <v>977.46489188584474</v>
      </c>
      <c r="F55" s="104">
        <v>1147.4419753141699</v>
      </c>
      <c r="G55" s="104">
        <v>0</v>
      </c>
      <c r="H55" s="104">
        <v>0</v>
      </c>
      <c r="I55" s="104">
        <v>0</v>
      </c>
      <c r="J55" s="104">
        <v>0</v>
      </c>
      <c r="K55" s="104">
        <v>1182.5410226603672</v>
      </c>
      <c r="L55" s="104">
        <v>1200.4109651992674</v>
      </c>
      <c r="M55" s="104">
        <v>1162.9776540855501</v>
      </c>
      <c r="N55" s="104">
        <v>1158.4714368480127</v>
      </c>
      <c r="O55" s="104">
        <v>1110.3495848458097</v>
      </c>
      <c r="P55" s="104">
        <v>1097.1686017161426</v>
      </c>
      <c r="Q55" s="104">
        <v>1111.5455187191219</v>
      </c>
      <c r="R55" s="104">
        <v>1119.8798365120385</v>
      </c>
      <c r="S55" s="104">
        <v>1128.5617223310292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410.66949810222764</v>
      </c>
      <c r="D56" s="98">
        <v>474.03087046457375</v>
      </c>
      <c r="E56" s="98">
        <v>351.6732767694204</v>
      </c>
      <c r="F56" s="98">
        <v>456.8993554538078</v>
      </c>
      <c r="G56" s="98">
        <v>0</v>
      </c>
      <c r="H56" s="98">
        <v>0</v>
      </c>
      <c r="I56" s="98">
        <v>0</v>
      </c>
      <c r="J56" s="98">
        <v>0</v>
      </c>
      <c r="K56" s="98">
        <v>441.3812021806811</v>
      </c>
      <c r="L56" s="98">
        <v>450.2979025059982</v>
      </c>
      <c r="M56" s="98">
        <v>451.67052568817837</v>
      </c>
      <c r="N56" s="98">
        <v>443.80285864111045</v>
      </c>
      <c r="O56" s="98">
        <v>406.64171018760322</v>
      </c>
      <c r="P56" s="98">
        <v>409.98640131144015</v>
      </c>
      <c r="Q56" s="98">
        <v>439.27455388990222</v>
      </c>
      <c r="R56" s="98">
        <v>424.27961564991324</v>
      </c>
      <c r="S56" s="98">
        <v>412.06819481643277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630.66397640864955</v>
      </c>
      <c r="D57" s="98">
        <v>673.44911715022488</v>
      </c>
      <c r="E57" s="98">
        <v>625.7916151164244</v>
      </c>
      <c r="F57" s="98">
        <v>690.54261986036215</v>
      </c>
      <c r="G57" s="98">
        <v>0</v>
      </c>
      <c r="H57" s="98">
        <v>0</v>
      </c>
      <c r="I57" s="98">
        <v>0</v>
      </c>
      <c r="J57" s="98">
        <v>0</v>
      </c>
      <c r="K57" s="98">
        <v>741.15982047968612</v>
      </c>
      <c r="L57" s="98">
        <v>750.11306269326917</v>
      </c>
      <c r="M57" s="98">
        <v>711.30712839737146</v>
      </c>
      <c r="N57" s="98">
        <v>714.66857820690211</v>
      </c>
      <c r="O57" s="98">
        <v>703.70787465820638</v>
      </c>
      <c r="P57" s="98">
        <v>687.18220040470248</v>
      </c>
      <c r="Q57" s="98">
        <v>672.27096482921968</v>
      </c>
      <c r="R57" s="98">
        <v>695.60022086212541</v>
      </c>
      <c r="S57" s="98">
        <v>716.49352751459628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1334.2050265667988</v>
      </c>
      <c r="D58" s="122">
        <v>1367.2997109787752</v>
      </c>
      <c r="E58" s="122">
        <v>1303.7494060460278</v>
      </c>
      <c r="F58" s="122">
        <v>1356.6175005606851</v>
      </c>
      <c r="G58" s="122">
        <v>0</v>
      </c>
      <c r="H58" s="122">
        <v>0</v>
      </c>
      <c r="I58" s="122">
        <v>0</v>
      </c>
      <c r="J58" s="122">
        <v>0</v>
      </c>
      <c r="K58" s="122">
        <v>1500.6864588647388</v>
      </c>
      <c r="L58" s="122">
        <v>1401.2637938124667</v>
      </c>
      <c r="M58" s="122">
        <v>1274.8057868818246</v>
      </c>
      <c r="N58" s="122">
        <v>1188.6307029904631</v>
      </c>
      <c r="O58" s="122">
        <v>1151.9473671359258</v>
      </c>
      <c r="P58" s="122">
        <v>1093.7589929586336</v>
      </c>
      <c r="Q58" s="122">
        <v>1122.621583823613</v>
      </c>
      <c r="R58" s="122">
        <v>1161.0771151461415</v>
      </c>
      <c r="S58" s="122">
        <v>1103.007614776194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1620.4975903736035</v>
      </c>
      <c r="D59" s="98">
        <v>1417.2819163730398</v>
      </c>
      <c r="E59" s="98">
        <v>1675.5870854331015</v>
      </c>
      <c r="F59" s="98">
        <v>1567.5688912429969</v>
      </c>
      <c r="G59" s="98">
        <v>0</v>
      </c>
      <c r="H59" s="98">
        <v>0</v>
      </c>
      <c r="I59" s="98">
        <v>0</v>
      </c>
      <c r="J59" s="98">
        <v>0</v>
      </c>
      <c r="K59" s="98">
        <v>1842.995137412104</v>
      </c>
      <c r="L59" s="98">
        <v>1661.6056702181641</v>
      </c>
      <c r="M59" s="98">
        <v>1478.153407911974</v>
      </c>
      <c r="N59" s="98">
        <v>1405.2651679872768</v>
      </c>
      <c r="O59" s="98">
        <v>1391.4803941542164</v>
      </c>
      <c r="P59" s="98">
        <v>1280.8720934965545</v>
      </c>
      <c r="Q59" s="98">
        <v>1297.593449556113</v>
      </c>
      <c r="R59" s="98">
        <v>1365.5137369655706</v>
      </c>
      <c r="S59" s="98">
        <v>1333.9686989276247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1076.3449544920099</v>
      </c>
      <c r="D60" s="33">
        <v>1330.065155989595</v>
      </c>
      <c r="E60" s="33">
        <v>996.96264758953237</v>
      </c>
      <c r="F60" s="33">
        <v>1234.0888484877257</v>
      </c>
      <c r="G60" s="33">
        <v>0</v>
      </c>
      <c r="H60" s="33">
        <v>0</v>
      </c>
      <c r="I60" s="33">
        <v>0</v>
      </c>
      <c r="J60" s="33">
        <v>0</v>
      </c>
      <c r="K60" s="33">
        <v>1142.4564464314499</v>
      </c>
      <c r="L60" s="33">
        <v>1170.971871661362</v>
      </c>
      <c r="M60" s="33">
        <v>1141.4587212586509</v>
      </c>
      <c r="N60" s="33">
        <v>1109.5790927500491</v>
      </c>
      <c r="O60" s="33">
        <v>1038.5881156663645</v>
      </c>
      <c r="P60" s="33">
        <v>999.25742703039089</v>
      </c>
      <c r="Q60" s="33">
        <v>996.52683551404118</v>
      </c>
      <c r="R60" s="33">
        <v>989.53325426879906</v>
      </c>
      <c r="S60" s="33">
        <v>968.91708139478726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14473.854026475328</v>
      </c>
      <c r="D62" s="117">
        <f t="shared" si="21"/>
        <v>14245.80592310087</v>
      </c>
      <c r="E62" s="117">
        <f t="shared" si="21"/>
        <v>16021.435578971603</v>
      </c>
      <c r="F62" s="117">
        <f t="shared" si="21"/>
        <v>15730.984666337885</v>
      </c>
      <c r="G62" s="117">
        <f t="shared" si="21"/>
        <v>17137.308043443769</v>
      </c>
      <c r="H62" s="117">
        <f t="shared" si="21"/>
        <v>16258.062098730883</v>
      </c>
      <c r="I62" s="117">
        <f t="shared" si="21"/>
        <v>15193.882295036532</v>
      </c>
      <c r="J62" s="117">
        <f t="shared" si="21"/>
        <v>15732.78086077023</v>
      </c>
      <c r="K62" s="117">
        <f t="shared" si="21"/>
        <v>15610.53778684526</v>
      </c>
      <c r="L62" s="117">
        <f t="shared" si="21"/>
        <v>16119.255782516138</v>
      </c>
      <c r="M62" s="117">
        <f t="shared" si="21"/>
        <v>15046.362099299951</v>
      </c>
      <c r="N62" s="117">
        <f t="shared" si="21"/>
        <v>14256.228641736399</v>
      </c>
      <c r="O62" s="117">
        <f t="shared" si="21"/>
        <v>13441.558106597666</v>
      </c>
      <c r="P62" s="117">
        <f t="shared" si="21"/>
        <v>11722.216321621403</v>
      </c>
      <c r="Q62" s="117">
        <f t="shared" si="21"/>
        <v>11613.550484088248</v>
      </c>
      <c r="R62" s="117">
        <f t="shared" ref="R62:V62" si="22">R63+R66+R68+R77</f>
        <v>11630.430187534828</v>
      </c>
      <c r="S62" s="117">
        <f t="shared" si="22"/>
        <v>11273.486505097047</v>
      </c>
      <c r="T62" s="117">
        <f t="shared" si="22"/>
        <v>10444.603236910929</v>
      </c>
      <c r="U62" s="117">
        <f t="shared" si="22"/>
        <v>9511.4391637991139</v>
      </c>
      <c r="V62" s="117">
        <f t="shared" si="22"/>
        <v>9563.9562279598231</v>
      </c>
      <c r="W62" s="117">
        <f t="shared" ref="W62" si="23">W63+W66+W68+W77</f>
        <v>9312.7516825299936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11559.330897335234</v>
      </c>
      <c r="D63" s="122">
        <f t="shared" si="24"/>
        <v>11136.012125975854</v>
      </c>
      <c r="E63" s="122">
        <f t="shared" si="24"/>
        <v>12840.619732631925</v>
      </c>
      <c r="F63" s="122">
        <f t="shared" si="24"/>
        <v>12519.347148102501</v>
      </c>
      <c r="G63" s="122">
        <f t="shared" si="24"/>
        <v>13512.256561576727</v>
      </c>
      <c r="H63" s="122">
        <f t="shared" si="24"/>
        <v>12335.392932321394</v>
      </c>
      <c r="I63" s="122">
        <f t="shared" si="24"/>
        <v>11341.687833662245</v>
      </c>
      <c r="J63" s="122">
        <f t="shared" si="24"/>
        <v>11931.113725704898</v>
      </c>
      <c r="K63" s="122">
        <f t="shared" si="24"/>
        <v>12146.562875267626</v>
      </c>
      <c r="L63" s="122">
        <f t="shared" si="24"/>
        <v>12844.230485788345</v>
      </c>
      <c r="M63" s="122">
        <f t="shared" si="24"/>
        <v>11901.989185417209</v>
      </c>
      <c r="N63" s="122">
        <f t="shared" si="24"/>
        <v>11187.712989703963</v>
      </c>
      <c r="O63" s="122">
        <f t="shared" si="24"/>
        <v>10656.087953106744</v>
      </c>
      <c r="P63" s="122">
        <f t="shared" si="24"/>
        <v>8855.9665393564737</v>
      </c>
      <c r="Q63" s="122">
        <f t="shared" si="24"/>
        <v>8960.3423367159976</v>
      </c>
      <c r="R63" s="122">
        <f t="shared" ref="R63:V63" si="25">SUM(R64:R65)</f>
        <v>8879.3495721719682</v>
      </c>
      <c r="S63" s="122">
        <f t="shared" si="25"/>
        <v>8506.1404106679693</v>
      </c>
      <c r="T63" s="122">
        <f t="shared" si="25"/>
        <v>7714.3024921901351</v>
      </c>
      <c r="U63" s="122">
        <f t="shared" si="25"/>
        <v>7063.7578611524896</v>
      </c>
      <c r="V63" s="122">
        <f t="shared" si="25"/>
        <v>6895.0149850036214</v>
      </c>
      <c r="W63" s="122">
        <f t="shared" ref="W63" si="26">SUM(W64:W65)</f>
        <v>6253.9660791450851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11405.175999698986</v>
      </c>
      <c r="D64" s="98">
        <v>10985.102993987513</v>
      </c>
      <c r="E64" s="98">
        <v>12674.253089752627</v>
      </c>
      <c r="F64" s="98">
        <v>12347.76604877996</v>
      </c>
      <c r="G64" s="98">
        <v>13328.555544967339</v>
      </c>
      <c r="H64" s="98">
        <v>12171.69122575302</v>
      </c>
      <c r="I64" s="98">
        <v>11194.441174890144</v>
      </c>
      <c r="J64" s="98">
        <v>11775.958231778084</v>
      </c>
      <c r="K64" s="98">
        <v>11988.100577528383</v>
      </c>
      <c r="L64" s="98">
        <v>12680.666165553768</v>
      </c>
      <c r="M64" s="98">
        <v>11749.501052810756</v>
      </c>
      <c r="N64" s="98">
        <v>11043.28635279537</v>
      </c>
      <c r="O64" s="98">
        <v>10516.537355790471</v>
      </c>
      <c r="P64" s="98">
        <v>8737.2521501600622</v>
      </c>
      <c r="Q64" s="98">
        <v>8837.4985330741692</v>
      </c>
      <c r="R64" s="98">
        <v>8755.0672824613357</v>
      </c>
      <c r="S64" s="98">
        <v>8387.410188161688</v>
      </c>
      <c r="T64" s="98">
        <v>7606.0760024144092</v>
      </c>
      <c r="U64" s="98">
        <v>6963.5141516604817</v>
      </c>
      <c r="V64" s="98">
        <v>6796.6249288441668</v>
      </c>
      <c r="W64" s="98">
        <v>6164.5218165527276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154.15489763624905</v>
      </c>
      <c r="D65" s="98">
        <v>150.90913198834076</v>
      </c>
      <c r="E65" s="98">
        <v>166.36664287929887</v>
      </c>
      <c r="F65" s="98">
        <v>171.58109932254101</v>
      </c>
      <c r="G65" s="98">
        <v>183.70101660938815</v>
      </c>
      <c r="H65" s="98">
        <v>163.70170656837433</v>
      </c>
      <c r="I65" s="98">
        <v>147.24665877210157</v>
      </c>
      <c r="J65" s="98">
        <v>155.15549392681336</v>
      </c>
      <c r="K65" s="98">
        <v>158.46229773924327</v>
      </c>
      <c r="L65" s="98">
        <v>163.56432023457577</v>
      </c>
      <c r="M65" s="98">
        <v>152.48813260645267</v>
      </c>
      <c r="N65" s="98">
        <v>144.42663690859243</v>
      </c>
      <c r="O65" s="98">
        <v>139.55059731627216</v>
      </c>
      <c r="P65" s="98">
        <v>118.71438919641071</v>
      </c>
      <c r="Q65" s="98">
        <v>122.84380364182843</v>
      </c>
      <c r="R65" s="98">
        <v>124.28228971063297</v>
      </c>
      <c r="S65" s="98">
        <v>118.7302225062808</v>
      </c>
      <c r="T65" s="98">
        <v>108.22648977572597</v>
      </c>
      <c r="U65" s="98">
        <v>100.24370949200819</v>
      </c>
      <c r="V65" s="98">
        <v>98.390056159454844</v>
      </c>
      <c r="W65" s="98">
        <v>89.444262592357504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125.39246236421003</v>
      </c>
      <c r="D66" s="122">
        <f t="shared" si="27"/>
        <v>110.84709356604677</v>
      </c>
      <c r="E66" s="122">
        <f t="shared" si="27"/>
        <v>494.26847029798876</v>
      </c>
      <c r="F66" s="122">
        <f t="shared" si="27"/>
        <v>254.04607910305322</v>
      </c>
      <c r="G66" s="122">
        <f t="shared" si="27"/>
        <v>263.05565352126007</v>
      </c>
      <c r="H66" s="122">
        <f t="shared" si="27"/>
        <v>551.91702372326142</v>
      </c>
      <c r="I66" s="122">
        <f t="shared" si="27"/>
        <v>745.21813073618443</v>
      </c>
      <c r="J66" s="122">
        <f t="shared" si="27"/>
        <v>421.9373621502686</v>
      </c>
      <c r="K66" s="122">
        <f t="shared" si="27"/>
        <v>371.12897146495311</v>
      </c>
      <c r="L66" s="122">
        <f t="shared" si="27"/>
        <v>201.28299015697957</v>
      </c>
      <c r="M66" s="122">
        <f t="shared" si="27"/>
        <v>291.06190737596455</v>
      </c>
      <c r="N66" s="122">
        <f t="shared" si="27"/>
        <v>307.16704387861131</v>
      </c>
      <c r="O66" s="122">
        <f t="shared" si="27"/>
        <v>153.5348224577159</v>
      </c>
      <c r="P66" s="122">
        <f t="shared" si="27"/>
        <v>125.8585780584694</v>
      </c>
      <c r="Q66" s="122">
        <f t="shared" si="27"/>
        <v>99.637095472494423</v>
      </c>
      <c r="R66" s="122">
        <f t="shared" si="27"/>
        <v>135.79409755170997</v>
      </c>
      <c r="S66" s="122">
        <f t="shared" si="27"/>
        <v>69.657849393943181</v>
      </c>
      <c r="T66" s="122">
        <f t="shared" si="27"/>
        <v>161.26516130151242</v>
      </c>
      <c r="U66" s="122">
        <f t="shared" si="27"/>
        <v>25.194684333413317</v>
      </c>
      <c r="V66" s="122">
        <f t="shared" si="27"/>
        <v>218.31354344691556</v>
      </c>
      <c r="W66" s="122">
        <f t="shared" si="27"/>
        <v>449.84008968226283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125.39246236421003</v>
      </c>
      <c r="D67" s="98">
        <f>IF(RES_hhdet_in_fec!D67=0,0,RES_hhdet_in_fec!D67*1000*11630/RES_hhdet_in_new!D64)</f>
        <v>110.84709356604677</v>
      </c>
      <c r="E67" s="98">
        <f>IF(RES_hhdet_in_fec!E67=0,0,RES_hhdet_in_fec!E67*1000*11630/RES_hhdet_in_new!E64)</f>
        <v>494.26847029798876</v>
      </c>
      <c r="F67" s="98">
        <f>IF(RES_hhdet_in_fec!F67=0,0,RES_hhdet_in_fec!F67*1000*11630/RES_hhdet_in_new!F64)</f>
        <v>254.04607910305322</v>
      </c>
      <c r="G67" s="98">
        <f>IF(RES_hhdet_in_fec!G67=0,0,RES_hhdet_in_fec!G67*1000*11630/RES_hhdet_in_new!G64)</f>
        <v>263.05565352126007</v>
      </c>
      <c r="H67" s="98">
        <f>IF(RES_hhdet_in_fec!H67=0,0,RES_hhdet_in_fec!H67*1000*11630/RES_hhdet_in_new!H64)</f>
        <v>551.91702372326142</v>
      </c>
      <c r="I67" s="98">
        <f>IF(RES_hhdet_in_fec!I67=0,0,RES_hhdet_in_fec!I67*1000*11630/RES_hhdet_in_new!I64)</f>
        <v>745.21813073618443</v>
      </c>
      <c r="J67" s="98">
        <f>IF(RES_hhdet_in_fec!J67=0,0,RES_hhdet_in_fec!J67*1000*11630/RES_hhdet_in_new!J64)</f>
        <v>421.9373621502686</v>
      </c>
      <c r="K67" s="98">
        <f>IF(RES_hhdet_in_fec!K67=0,0,RES_hhdet_in_fec!K67*1000*11630/RES_hhdet_in_new!K64)</f>
        <v>371.12897146495311</v>
      </c>
      <c r="L67" s="98">
        <f>IF(RES_hhdet_in_fec!L67=0,0,RES_hhdet_in_fec!L67*1000*11630/RES_hhdet_in_new!L64)</f>
        <v>201.28299015697957</v>
      </c>
      <c r="M67" s="98">
        <f>IF(RES_hhdet_in_fec!M67=0,0,RES_hhdet_in_fec!M67*1000*11630/RES_hhdet_in_new!M64)</f>
        <v>291.06190737596455</v>
      </c>
      <c r="N67" s="98">
        <f>IF(RES_hhdet_in_fec!N67=0,0,RES_hhdet_in_fec!N67*1000*11630/RES_hhdet_in_new!N64)</f>
        <v>307.16704387861131</v>
      </c>
      <c r="O67" s="98">
        <f>IF(RES_hhdet_in_fec!O67=0,0,RES_hhdet_in_fec!O67*1000*11630/RES_hhdet_in_new!O64)</f>
        <v>153.5348224577159</v>
      </c>
      <c r="P67" s="98">
        <f>IF(RES_hhdet_in_fec!P67=0,0,RES_hhdet_in_fec!P67*1000*11630/RES_hhdet_in_new!P64)</f>
        <v>125.8585780584694</v>
      </c>
      <c r="Q67" s="98">
        <f>IF(RES_hhdet_in_fec!Q67=0,0,RES_hhdet_in_fec!Q67*1000*11630/RES_hhdet_in_new!Q64)</f>
        <v>99.637095472494423</v>
      </c>
      <c r="R67" s="98">
        <f>IF(RES_hhdet_in_fec!R67=0,0,RES_hhdet_in_fec!R67*1000*11630/RES_hhdet_in_new!R64)</f>
        <v>135.79409755170997</v>
      </c>
      <c r="S67" s="98">
        <f>IF(RES_hhdet_in_fec!S67=0,0,RES_hhdet_in_fec!S67*1000*11630/RES_hhdet_in_new!S64)</f>
        <v>69.657849393943181</v>
      </c>
      <c r="T67" s="98">
        <f>IF(RES_hhdet_in_fec!T67=0,0,RES_hhdet_in_fec!T67*1000*11630/RES_hhdet_in_new!T64)</f>
        <v>161.26516130151242</v>
      </c>
      <c r="U67" s="98">
        <f>IF(RES_hhdet_in_fec!U67=0,0,RES_hhdet_in_fec!U67*1000*11630/RES_hhdet_in_new!U64)</f>
        <v>25.194684333413317</v>
      </c>
      <c r="V67" s="98">
        <f>IF(RES_hhdet_in_fec!V67=0,0,RES_hhdet_in_fec!V67*1000*11630/RES_hhdet_in_new!V64)</f>
        <v>218.31354344691556</v>
      </c>
      <c r="W67" s="98">
        <f>IF(RES_hhdet_in_fec!W67=0,0,RES_hhdet_in_fec!W67*1000*11630/RES_hhdet_in_new!W64)</f>
        <v>449.84008968226283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1625.2360675961711</v>
      </c>
      <c r="D68" s="122">
        <v>1656.6467072965686</v>
      </c>
      <c r="E68" s="122">
        <v>1586.3339929474348</v>
      </c>
      <c r="F68" s="122">
        <v>1655.1545602078495</v>
      </c>
      <c r="G68" s="122">
        <v>1750.4550946560234</v>
      </c>
      <c r="H68" s="122">
        <v>1819.4248548152541</v>
      </c>
      <c r="I68" s="122">
        <v>1732.3686554404758</v>
      </c>
      <c r="J68" s="122">
        <v>1822.1274684570833</v>
      </c>
      <c r="K68" s="122">
        <v>1743.0348139185389</v>
      </c>
      <c r="L68" s="122">
        <v>1746.5945968777207</v>
      </c>
      <c r="M68" s="122">
        <v>1594.3765126541373</v>
      </c>
      <c r="N68" s="122">
        <v>1548.5845689025828</v>
      </c>
      <c r="O68" s="122">
        <v>1460.0298500519182</v>
      </c>
      <c r="P68" s="122">
        <v>1409.4797894515666</v>
      </c>
      <c r="Q68" s="122">
        <v>1289.6345751890901</v>
      </c>
      <c r="R68" s="122">
        <v>1335.4440005699537</v>
      </c>
      <c r="S68" s="122">
        <v>1365.1777072963121</v>
      </c>
      <c r="T68" s="122">
        <v>1333.6965226343</v>
      </c>
      <c r="U68" s="122">
        <v>1317.0506231791153</v>
      </c>
      <c r="V68" s="122">
        <v>1339.0120011793549</v>
      </c>
      <c r="W68" s="122">
        <v>1404.4673551693761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1625.495340285182</v>
      </c>
      <c r="D69" s="98">
        <v>1667.0632642455262</v>
      </c>
      <c r="E69" s="98">
        <v>1598.5052045553559</v>
      </c>
      <c r="F69" s="98">
        <v>1676.2364130987512</v>
      </c>
      <c r="G69" s="98">
        <v>1759.7859107532026</v>
      </c>
      <c r="H69" s="98">
        <v>1829.1611555968107</v>
      </c>
      <c r="I69" s="98">
        <v>1732.924893589018</v>
      </c>
      <c r="J69" s="98">
        <v>1832.5409752633793</v>
      </c>
      <c r="K69" s="98">
        <v>1743.8153516215095</v>
      </c>
      <c r="L69" s="98">
        <v>1752.8143234593711</v>
      </c>
      <c r="M69" s="98">
        <v>1602.2619186888173</v>
      </c>
      <c r="N69" s="98">
        <v>1554.181720444682</v>
      </c>
      <c r="O69" s="98">
        <v>1463.7381267615735</v>
      </c>
      <c r="P69" s="98">
        <v>1414.8453537131622</v>
      </c>
      <c r="Q69" s="98">
        <v>1284.1255427410929</v>
      </c>
      <c r="R69" s="98">
        <v>1335.4457141091966</v>
      </c>
      <c r="S69" s="98">
        <v>1365.5323971673067</v>
      </c>
      <c r="T69" s="98">
        <v>1333.0491243865197</v>
      </c>
      <c r="U69" s="98">
        <v>1315.0698603581523</v>
      </c>
      <c r="V69" s="98">
        <v>1339.4233849867906</v>
      </c>
      <c r="W69" s="98">
        <v>1403.3345724162427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1100.5329632108276</v>
      </c>
      <c r="D70" s="98">
        <v>1147.9648131352042</v>
      </c>
      <c r="E70" s="98">
        <v>1076.4460616777062</v>
      </c>
      <c r="F70" s="98">
        <v>1160.14123808299</v>
      </c>
      <c r="G70" s="98">
        <v>1225.1942090594359</v>
      </c>
      <c r="H70" s="98">
        <v>1283.2954836891568</v>
      </c>
      <c r="I70" s="98">
        <v>1220.6851825965393</v>
      </c>
      <c r="J70" s="98">
        <v>1303.7800767606343</v>
      </c>
      <c r="K70" s="98">
        <v>1238.2670855434974</v>
      </c>
      <c r="L70" s="98">
        <v>1256.9950742112969</v>
      </c>
      <c r="M70" s="98">
        <v>1171.4831855253699</v>
      </c>
      <c r="N70" s="98">
        <v>1155.1468191508247</v>
      </c>
      <c r="O70" s="98">
        <v>1108.3119297978949</v>
      </c>
      <c r="P70" s="98">
        <v>1107.5378392000832</v>
      </c>
      <c r="Q70" s="98">
        <v>1036.4280057559181</v>
      </c>
      <c r="R70" s="98">
        <v>1089.8809779861906</v>
      </c>
      <c r="S70" s="98">
        <v>1125.9097273168234</v>
      </c>
      <c r="T70" s="98">
        <v>1112.6352336642863</v>
      </c>
      <c r="U70" s="98">
        <v>1108.2574799151141</v>
      </c>
      <c r="V70" s="98">
        <v>1124.944318014316</v>
      </c>
      <c r="W70" s="98">
        <v>1191.7436900035323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465.45414057435516</v>
      </c>
      <c r="D71" s="101">
        <v>505.05584634328517</v>
      </c>
      <c r="E71" s="101">
        <v>413.09556253362308</v>
      </c>
      <c r="F71" s="101">
        <v>488.11582046454993</v>
      </c>
      <c r="G71" s="101">
        <v>510.6751710587676</v>
      </c>
      <c r="H71" s="101">
        <v>533.78843319090697</v>
      </c>
      <c r="I71" s="101">
        <v>496.73406655853648</v>
      </c>
      <c r="J71" s="101">
        <v>533.2520410548691</v>
      </c>
      <c r="K71" s="101">
        <v>476.93412621540733</v>
      </c>
      <c r="L71" s="101">
        <v>483.6846749306435</v>
      </c>
      <c r="M71" s="101">
        <v>462.52992964936328</v>
      </c>
      <c r="N71" s="101">
        <v>445.48942185725173</v>
      </c>
      <c r="O71" s="101">
        <v>403.94004679977178</v>
      </c>
      <c r="P71" s="101">
        <v>407.50985905052852</v>
      </c>
      <c r="Q71" s="101">
        <v>398.91450089557424</v>
      </c>
      <c r="R71" s="101">
        <v>400.77226909686868</v>
      </c>
      <c r="S71" s="101">
        <v>398.16451560878744</v>
      </c>
      <c r="T71" s="101">
        <v>395.16264815598959</v>
      </c>
      <c r="U71" s="101">
        <v>393.84029900883809</v>
      </c>
      <c r="V71" s="101">
        <v>351.45347583816078</v>
      </c>
      <c r="W71" s="101">
        <v>415.27939542797895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635.07882263647252</v>
      </c>
      <c r="D72" s="104">
        <v>642.90896679191917</v>
      </c>
      <c r="E72" s="104">
        <v>663.35049914408296</v>
      </c>
      <c r="F72" s="104">
        <v>672.02541761843997</v>
      </c>
      <c r="G72" s="104">
        <v>714.51903800066816</v>
      </c>
      <c r="H72" s="104">
        <v>749.50705049824955</v>
      </c>
      <c r="I72" s="104">
        <v>723.95111603800285</v>
      </c>
      <c r="J72" s="104">
        <v>770.52803570576532</v>
      </c>
      <c r="K72" s="104">
        <v>761.33295932808994</v>
      </c>
      <c r="L72" s="104">
        <v>773.31039928065388</v>
      </c>
      <c r="M72" s="104">
        <v>708.95325587600666</v>
      </c>
      <c r="N72" s="104">
        <v>709.65739729357301</v>
      </c>
      <c r="O72" s="104">
        <v>704.37188299812317</v>
      </c>
      <c r="P72" s="104">
        <v>700.02798014955499</v>
      </c>
      <c r="Q72" s="104">
        <v>637.51350486034391</v>
      </c>
      <c r="R72" s="104">
        <v>689.10870888932209</v>
      </c>
      <c r="S72" s="104">
        <v>727.74521170803598</v>
      </c>
      <c r="T72" s="104">
        <v>717.47258550829667</v>
      </c>
      <c r="U72" s="104">
        <v>714.41718090627592</v>
      </c>
      <c r="V72" s="104">
        <v>773.49084217615541</v>
      </c>
      <c r="W72" s="104">
        <v>776.46429457555348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1564.3029941920643</v>
      </c>
      <c r="E73" s="101">
        <v>1361.9582390998055</v>
      </c>
      <c r="F73" s="101">
        <v>1568.9549840906277</v>
      </c>
      <c r="G73" s="101">
        <v>1625.7405263666199</v>
      </c>
      <c r="H73" s="101">
        <v>1697.6113924160984</v>
      </c>
      <c r="I73" s="101">
        <v>0</v>
      </c>
      <c r="J73" s="101">
        <v>1707.8975524223422</v>
      </c>
      <c r="K73" s="101">
        <v>0</v>
      </c>
      <c r="L73" s="101">
        <v>1633.6089329861902</v>
      </c>
      <c r="M73" s="101">
        <v>1564.9561707136247</v>
      </c>
      <c r="N73" s="101">
        <v>1548.8589878995181</v>
      </c>
      <c r="O73" s="101">
        <v>1474.8321315445878</v>
      </c>
      <c r="P73" s="101">
        <v>1427.7199457285849</v>
      </c>
      <c r="Q73" s="101">
        <v>1411.9117104166232</v>
      </c>
      <c r="R73" s="101">
        <v>1414.8152015692781</v>
      </c>
      <c r="S73" s="101">
        <v>1417.0424915156577</v>
      </c>
      <c r="T73" s="101">
        <v>1405.0823564732607</v>
      </c>
      <c r="U73" s="101">
        <v>1413.0640339039189</v>
      </c>
      <c r="V73" s="101">
        <v>1385.7288540390837</v>
      </c>
      <c r="W73" s="101">
        <v>1476.3316643625346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1147.4799876147981</v>
      </c>
      <c r="E74" s="104">
        <v>977.46489188584428</v>
      </c>
      <c r="F74" s="104">
        <v>1147.4419753141699</v>
      </c>
      <c r="G74" s="104">
        <v>1190.1719977054811</v>
      </c>
      <c r="H74" s="104">
        <v>1245.8593381512878</v>
      </c>
      <c r="I74" s="104">
        <v>0</v>
      </c>
      <c r="J74" s="104">
        <v>1258.2809014376689</v>
      </c>
      <c r="K74" s="104">
        <v>0</v>
      </c>
      <c r="L74" s="104">
        <v>1200.4109651992669</v>
      </c>
      <c r="M74" s="104">
        <v>1162.9776540855498</v>
      </c>
      <c r="N74" s="104">
        <v>1158.4714368480127</v>
      </c>
      <c r="O74" s="104">
        <v>1110.3495848458097</v>
      </c>
      <c r="P74" s="104">
        <v>1097.1686017161426</v>
      </c>
      <c r="Q74" s="104">
        <v>1111.5455187191217</v>
      </c>
      <c r="R74" s="104">
        <v>1119.8798365120388</v>
      </c>
      <c r="S74" s="104">
        <v>1128.5617223310292</v>
      </c>
      <c r="T74" s="104">
        <v>1131.4142469977619</v>
      </c>
      <c r="U74" s="104">
        <v>1149.024046498836</v>
      </c>
      <c r="V74" s="104">
        <v>0</v>
      </c>
      <c r="W74" s="104">
        <v>1214.1445536352624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474.03087046457364</v>
      </c>
      <c r="E75" s="98">
        <v>351.67327676942028</v>
      </c>
      <c r="F75" s="98">
        <v>456.8993554538078</v>
      </c>
      <c r="G75" s="98">
        <v>471.63215881055083</v>
      </c>
      <c r="H75" s="98">
        <v>495.22429841680025</v>
      </c>
      <c r="I75" s="98">
        <v>0</v>
      </c>
      <c r="J75" s="98">
        <v>496.77140728950297</v>
      </c>
      <c r="K75" s="98">
        <v>0</v>
      </c>
      <c r="L75" s="98">
        <v>450.29790250599814</v>
      </c>
      <c r="M75" s="98">
        <v>451.67052568817832</v>
      </c>
      <c r="N75" s="98">
        <v>443.8028586411105</v>
      </c>
      <c r="O75" s="98">
        <v>406.64171018760317</v>
      </c>
      <c r="P75" s="98">
        <v>409.98640131144015</v>
      </c>
      <c r="Q75" s="98">
        <v>439.27455388990211</v>
      </c>
      <c r="R75" s="98">
        <v>424.2796156499133</v>
      </c>
      <c r="S75" s="98">
        <v>412.06819481643282</v>
      </c>
      <c r="T75" s="98">
        <v>415.90059143487764</v>
      </c>
      <c r="U75" s="98">
        <v>423.21892054259149</v>
      </c>
      <c r="V75" s="98">
        <v>0</v>
      </c>
      <c r="W75" s="98">
        <v>436.72426642922852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673.44911715022465</v>
      </c>
      <c r="E76" s="98">
        <v>625.79161511642405</v>
      </c>
      <c r="F76" s="98">
        <v>690.54261986036215</v>
      </c>
      <c r="G76" s="98">
        <v>718.53983889493031</v>
      </c>
      <c r="H76" s="98">
        <v>750.63503973448758</v>
      </c>
      <c r="I76" s="98">
        <v>0</v>
      </c>
      <c r="J76" s="98">
        <v>761.50949414816591</v>
      </c>
      <c r="K76" s="98">
        <v>0</v>
      </c>
      <c r="L76" s="98">
        <v>750.11306269326894</v>
      </c>
      <c r="M76" s="98">
        <v>711.30712839737146</v>
      </c>
      <c r="N76" s="98">
        <v>714.66857820690211</v>
      </c>
      <c r="O76" s="98">
        <v>703.70787465820638</v>
      </c>
      <c r="P76" s="98">
        <v>687.18220040470237</v>
      </c>
      <c r="Q76" s="98">
        <v>672.27096482921957</v>
      </c>
      <c r="R76" s="98">
        <v>695.6002208621253</v>
      </c>
      <c r="S76" s="98">
        <v>716.49352751459628</v>
      </c>
      <c r="T76" s="98">
        <v>715.5136555628842</v>
      </c>
      <c r="U76" s="98">
        <v>725.80512595624452</v>
      </c>
      <c r="V76" s="98">
        <v>0</v>
      </c>
      <c r="W76" s="98">
        <v>777.420287206034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1163.8945991797116</v>
      </c>
      <c r="D77" s="122">
        <v>1342.2999962624026</v>
      </c>
      <c r="E77" s="122">
        <v>1100.2133830942528</v>
      </c>
      <c r="F77" s="122">
        <v>1302.4368789244813</v>
      </c>
      <c r="G77" s="122">
        <v>1611.5407336897592</v>
      </c>
      <c r="H77" s="122">
        <v>1551.3272878709745</v>
      </c>
      <c r="I77" s="122">
        <v>1374.6076751976266</v>
      </c>
      <c r="J77" s="122">
        <v>1557.6023044579799</v>
      </c>
      <c r="K77" s="122">
        <v>1349.8111261941415</v>
      </c>
      <c r="L77" s="122">
        <v>1327.1477096930912</v>
      </c>
      <c r="M77" s="122">
        <v>1258.9344938526408</v>
      </c>
      <c r="N77" s="122">
        <v>1212.7640392512424</v>
      </c>
      <c r="O77" s="122">
        <v>1171.9054809812872</v>
      </c>
      <c r="P77" s="122">
        <v>1330.9114147548926</v>
      </c>
      <c r="Q77" s="122">
        <v>1263.9364767106661</v>
      </c>
      <c r="R77" s="122">
        <v>1279.8425172411962</v>
      </c>
      <c r="S77" s="122">
        <v>1332.5105377388218</v>
      </c>
      <c r="T77" s="122">
        <v>1235.3390607849815</v>
      </c>
      <c r="U77" s="122">
        <v>1105.4359951340948</v>
      </c>
      <c r="V77" s="122">
        <v>1111.6156983299311</v>
      </c>
      <c r="W77" s="122">
        <v>1204.4781585332703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1650.4863086018863</v>
      </c>
      <c r="D78" s="98">
        <v>1417.6764002151156</v>
      </c>
      <c r="E78" s="98">
        <v>1703.2094701032636</v>
      </c>
      <c r="F78" s="98">
        <v>1550.557200704143</v>
      </c>
      <c r="G78" s="98">
        <v>1629.0179941985721</v>
      </c>
      <c r="H78" s="98">
        <v>1580.5501184776238</v>
      </c>
      <c r="I78" s="98">
        <v>1692.2592360196832</v>
      </c>
      <c r="J78" s="98">
        <v>1576.401534443653</v>
      </c>
      <c r="K78" s="98">
        <v>1708.7640700454174</v>
      </c>
      <c r="L78" s="98">
        <v>1654.1768031895886</v>
      </c>
      <c r="M78" s="98">
        <v>1495.0198534678013</v>
      </c>
      <c r="N78" s="98">
        <v>1432.2191807083743</v>
      </c>
      <c r="O78" s="98">
        <v>1362.303656124629</v>
      </c>
      <c r="P78" s="98">
        <v>1335.3429218062622</v>
      </c>
      <c r="Q78" s="98">
        <v>1275.7896744408013</v>
      </c>
      <c r="R78" s="98">
        <v>1301.7745299874607</v>
      </c>
      <c r="S78" s="98">
        <v>1372.4727073613428</v>
      </c>
      <c r="T78" s="98">
        <v>1332.1901601407815</v>
      </c>
      <c r="U78" s="98">
        <v>1232.9953587199927</v>
      </c>
      <c r="V78" s="98">
        <v>1265.0667611152792</v>
      </c>
      <c r="W78" s="98">
        <v>1337.5227925129504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1076.3449544920097</v>
      </c>
      <c r="D79" s="33">
        <v>1330.065155989595</v>
      </c>
      <c r="E79" s="33">
        <v>996.96264758953214</v>
      </c>
      <c r="F79" s="33">
        <v>1234.088848487726</v>
      </c>
      <c r="G79" s="33">
        <v>1289.1713395698234</v>
      </c>
      <c r="H79" s="33">
        <v>1379.2589031271623</v>
      </c>
      <c r="I79" s="33">
        <v>1217.919488393557</v>
      </c>
      <c r="J79" s="33">
        <v>1388.8427961640809</v>
      </c>
      <c r="K79" s="33">
        <v>1142.4564464314501</v>
      </c>
      <c r="L79" s="33">
        <v>1170.9718716613618</v>
      </c>
      <c r="M79" s="33">
        <v>1141.4587212586509</v>
      </c>
      <c r="N79" s="33">
        <v>1109.5790927500493</v>
      </c>
      <c r="O79" s="33">
        <v>1038.5881156663643</v>
      </c>
      <c r="P79" s="33">
        <v>999.25742703039077</v>
      </c>
      <c r="Q79" s="33">
        <v>996.5268355140413</v>
      </c>
      <c r="R79" s="33">
        <v>989.53325426879928</v>
      </c>
      <c r="S79" s="33">
        <v>968.91708139478726</v>
      </c>
      <c r="T79" s="33">
        <v>937.67124725704321</v>
      </c>
      <c r="U79" s="33">
        <v>922.39036248436378</v>
      </c>
      <c r="V79" s="33">
        <v>890.47885475302837</v>
      </c>
      <c r="W79" s="33">
        <v>958.98792102914388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15361.208670874461</v>
      </c>
      <c r="D81" s="117">
        <f t="shared" si="28"/>
        <v>14772.916342589833</v>
      </c>
      <c r="E81" s="117">
        <f t="shared" si="28"/>
        <v>16681.922882413433</v>
      </c>
      <c r="F81" s="117">
        <f t="shared" si="28"/>
        <v>16387.182552007969</v>
      </c>
      <c r="G81" s="117">
        <f t="shared" si="28"/>
        <v>17213.894267822227</v>
      </c>
      <c r="H81" s="117">
        <f t="shared" si="28"/>
        <v>16393.95171594356</v>
      </c>
      <c r="I81" s="117">
        <f t="shared" si="28"/>
        <v>15794.083655538687</v>
      </c>
      <c r="J81" s="117">
        <f t="shared" si="28"/>
        <v>15575.316683714544</v>
      </c>
      <c r="K81" s="117">
        <f t="shared" si="28"/>
        <v>15670.356725285224</v>
      </c>
      <c r="L81" s="117">
        <f t="shared" si="28"/>
        <v>16073.18863866776</v>
      </c>
      <c r="M81" s="117">
        <f t="shared" si="28"/>
        <v>15286.940868573633</v>
      </c>
      <c r="N81" s="117">
        <f t="shared" si="28"/>
        <v>14766.898582590718</v>
      </c>
      <c r="O81" s="117">
        <f t="shared" si="28"/>
        <v>14055.776387201337</v>
      </c>
      <c r="P81" s="117">
        <f t="shared" si="28"/>
        <v>12003.620737182748</v>
      </c>
      <c r="Q81" s="117">
        <f t="shared" si="28"/>
        <v>12919.559845777265</v>
      </c>
      <c r="R81" s="117">
        <f t="shared" ref="R81:V81" si="29">R82+R85+R87+R100</f>
        <v>12345.323565740746</v>
      </c>
      <c r="S81" s="117">
        <f t="shared" si="29"/>
        <v>11502.951051217706</v>
      </c>
      <c r="T81" s="117">
        <f t="shared" si="29"/>
        <v>10740.10331987541</v>
      </c>
      <c r="U81" s="117">
        <f t="shared" si="29"/>
        <v>9917.0695366888995</v>
      </c>
      <c r="V81" s="117">
        <f t="shared" si="29"/>
        <v>9571.7151471131838</v>
      </c>
      <c r="W81" s="117">
        <f t="shared" ref="W81" si="30">W82+W85+W87+W100</f>
        <v>9394.1677960787347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12456.999464004555</v>
      </c>
      <c r="D82" s="122">
        <f t="shared" si="31"/>
        <v>11737.430282113557</v>
      </c>
      <c r="E82" s="122">
        <f t="shared" si="31"/>
        <v>13495.866890322834</v>
      </c>
      <c r="F82" s="122">
        <f t="shared" si="31"/>
        <v>13199.626712403211</v>
      </c>
      <c r="G82" s="122">
        <f t="shared" si="31"/>
        <v>13931.553752954173</v>
      </c>
      <c r="H82" s="122">
        <f t="shared" si="31"/>
        <v>12699.563401380912</v>
      </c>
      <c r="I82" s="122">
        <f t="shared" si="31"/>
        <v>12009.460533973674</v>
      </c>
      <c r="J82" s="122">
        <f t="shared" si="31"/>
        <v>11967.310348353209</v>
      </c>
      <c r="K82" s="122">
        <f t="shared" si="31"/>
        <v>12178.572565938459</v>
      </c>
      <c r="L82" s="122">
        <f t="shared" si="31"/>
        <v>12844.439148508713</v>
      </c>
      <c r="M82" s="122">
        <f t="shared" si="31"/>
        <v>12172.056861202096</v>
      </c>
      <c r="N82" s="122">
        <f t="shared" si="31"/>
        <v>11732.29006537354</v>
      </c>
      <c r="O82" s="122">
        <f t="shared" si="31"/>
        <v>11310.225698594457</v>
      </c>
      <c r="P82" s="122">
        <f t="shared" si="31"/>
        <v>9400.1532914336258</v>
      </c>
      <c r="Q82" s="122">
        <f t="shared" si="31"/>
        <v>10332.72607655966</v>
      </c>
      <c r="R82" s="122">
        <f t="shared" ref="R82:V82" si="32">SUM(R83:R84)</f>
        <v>9665.6139638976074</v>
      </c>
      <c r="S82" s="122">
        <f t="shared" si="32"/>
        <v>8952.3681537006651</v>
      </c>
      <c r="T82" s="122">
        <f t="shared" si="32"/>
        <v>8168.3554289126923</v>
      </c>
      <c r="U82" s="122">
        <f t="shared" si="32"/>
        <v>7480.866437125027</v>
      </c>
      <c r="V82" s="122">
        <f t="shared" si="32"/>
        <v>6980.3035048952379</v>
      </c>
      <c r="W82" s="122">
        <f t="shared" ref="W82" si="33">SUM(W83:W84)</f>
        <v>6430.4711535161905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12393.473672184406</v>
      </c>
      <c r="D83" s="98">
        <v>11676.341196049563</v>
      </c>
      <c r="E83" s="98">
        <v>13428.44951374889</v>
      </c>
      <c r="F83" s="98">
        <v>13129.533867642995</v>
      </c>
      <c r="G83" s="98">
        <v>13857.846805871626</v>
      </c>
      <c r="H83" s="98">
        <v>12633.698146018871</v>
      </c>
      <c r="I83" s="98">
        <v>11948.27063826728</v>
      </c>
      <c r="J83" s="98">
        <v>11905.983715346816</v>
      </c>
      <c r="K83" s="98">
        <v>12115.737041191174</v>
      </c>
      <c r="L83" s="98">
        <v>12779.566897461149</v>
      </c>
      <c r="M83" s="98">
        <v>12110.341824474948</v>
      </c>
      <c r="N83" s="98">
        <v>11672.886350491299</v>
      </c>
      <c r="O83" s="98">
        <v>11253.068284963356</v>
      </c>
      <c r="P83" s="98">
        <v>9352.4806999378034</v>
      </c>
      <c r="Q83" s="98">
        <v>10279.826653166747</v>
      </c>
      <c r="R83" s="98">
        <v>9614.9578808356619</v>
      </c>
      <c r="S83" s="98">
        <v>8905.2370620238853</v>
      </c>
      <c r="T83" s="98">
        <v>8124.7304906991239</v>
      </c>
      <c r="U83" s="98">
        <v>7440.0851339969067</v>
      </c>
      <c r="V83" s="98">
        <v>6941.7677161726815</v>
      </c>
      <c r="W83" s="98">
        <v>6394.6712176698802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63.525791820149578</v>
      </c>
      <c r="D84" s="98">
        <v>61.089086063994635</v>
      </c>
      <c r="E84" s="98">
        <v>67.417376573943173</v>
      </c>
      <c r="F84" s="98">
        <v>70.092844760216778</v>
      </c>
      <c r="G84" s="98">
        <v>73.706947082546947</v>
      </c>
      <c r="H84" s="98">
        <v>65.86525536204212</v>
      </c>
      <c r="I84" s="98">
        <v>61.1898957063936</v>
      </c>
      <c r="J84" s="98">
        <v>61.326633006391873</v>
      </c>
      <c r="K84" s="98">
        <v>62.835524747284701</v>
      </c>
      <c r="L84" s="98">
        <v>64.872251047564092</v>
      </c>
      <c r="M84" s="98">
        <v>61.715036727148643</v>
      </c>
      <c r="N84" s="98">
        <v>59.403714882239967</v>
      </c>
      <c r="O84" s="98">
        <v>57.157413631100269</v>
      </c>
      <c r="P84" s="98">
        <v>47.672591495821841</v>
      </c>
      <c r="Q84" s="98">
        <v>52.899423392913768</v>
      </c>
      <c r="R84" s="98">
        <v>50.656083061945438</v>
      </c>
      <c r="S84" s="98">
        <v>47.131091676780102</v>
      </c>
      <c r="T84" s="98">
        <v>43.624938213568107</v>
      </c>
      <c r="U84" s="98">
        <v>40.781303128119923</v>
      </c>
      <c r="V84" s="98">
        <v>38.535788722556134</v>
      </c>
      <c r="W84" s="98">
        <v>35.799935846310582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125.4008870334271</v>
      </c>
      <c r="D85" s="122">
        <f t="shared" si="34"/>
        <v>110.81750233322087</v>
      </c>
      <c r="E85" s="122">
        <f t="shared" si="34"/>
        <v>494.21185661523378</v>
      </c>
      <c r="F85" s="122">
        <f t="shared" si="34"/>
        <v>254.0382761465406</v>
      </c>
      <c r="G85" s="122">
        <f t="shared" si="34"/>
        <v>263.11147081955193</v>
      </c>
      <c r="H85" s="122">
        <f t="shared" si="34"/>
        <v>551.93600533514689</v>
      </c>
      <c r="I85" s="122">
        <f t="shared" si="34"/>
        <v>745.20021834528029</v>
      </c>
      <c r="J85" s="122">
        <f t="shared" si="34"/>
        <v>421.92292578112693</v>
      </c>
      <c r="K85" s="122">
        <f t="shared" si="34"/>
        <v>371.04585326296063</v>
      </c>
      <c r="L85" s="122">
        <f t="shared" si="34"/>
        <v>201.42626466320121</v>
      </c>
      <c r="M85" s="122">
        <f t="shared" si="34"/>
        <v>291.09895587480202</v>
      </c>
      <c r="N85" s="122">
        <f t="shared" si="34"/>
        <v>307.04643545381418</v>
      </c>
      <c r="O85" s="122">
        <f t="shared" si="34"/>
        <v>153.58393243389332</v>
      </c>
      <c r="P85" s="122">
        <f t="shared" si="34"/>
        <v>125.79199262375207</v>
      </c>
      <c r="Q85" s="122">
        <f t="shared" si="34"/>
        <v>99.576803625466439</v>
      </c>
      <c r="R85" s="122">
        <f t="shared" si="34"/>
        <v>135.78738790174745</v>
      </c>
      <c r="S85" s="122">
        <f t="shared" si="34"/>
        <v>69.597889178145138</v>
      </c>
      <c r="T85" s="122">
        <f t="shared" si="34"/>
        <v>161.29533417697579</v>
      </c>
      <c r="U85" s="122">
        <f t="shared" si="34"/>
        <v>25.219740101681897</v>
      </c>
      <c r="V85" s="122">
        <f t="shared" si="34"/>
        <v>218.2886407007141</v>
      </c>
      <c r="W85" s="122">
        <f t="shared" si="34"/>
        <v>449.91531792403316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125.4008870334271</v>
      </c>
      <c r="D86" s="98">
        <f>IF(RES_hhdet_in_fec!D86=0,0,RES_hhdet_in_fec!D86*1000*11630/RES_hhdet_in_new!D83)</f>
        <v>110.81750233322087</v>
      </c>
      <c r="E86" s="98">
        <f>IF(RES_hhdet_in_fec!E86=0,0,RES_hhdet_in_fec!E86*1000*11630/RES_hhdet_in_new!E83)</f>
        <v>494.21185661523378</v>
      </c>
      <c r="F86" s="98">
        <f>IF(RES_hhdet_in_fec!F86=0,0,RES_hhdet_in_fec!F86*1000*11630/RES_hhdet_in_new!F83)</f>
        <v>254.0382761465406</v>
      </c>
      <c r="G86" s="98">
        <f>IF(RES_hhdet_in_fec!G86=0,0,RES_hhdet_in_fec!G86*1000*11630/RES_hhdet_in_new!G83)</f>
        <v>263.11147081955193</v>
      </c>
      <c r="H86" s="98">
        <f>IF(RES_hhdet_in_fec!H86=0,0,RES_hhdet_in_fec!H86*1000*11630/RES_hhdet_in_new!H83)</f>
        <v>551.93600533514689</v>
      </c>
      <c r="I86" s="98">
        <f>IF(RES_hhdet_in_fec!I86=0,0,RES_hhdet_in_fec!I86*1000*11630/RES_hhdet_in_new!I83)</f>
        <v>745.20021834528029</v>
      </c>
      <c r="J86" s="98">
        <f>IF(RES_hhdet_in_fec!J86=0,0,RES_hhdet_in_fec!J86*1000*11630/RES_hhdet_in_new!J83)</f>
        <v>421.92292578112693</v>
      </c>
      <c r="K86" s="98">
        <f>IF(RES_hhdet_in_fec!K86=0,0,RES_hhdet_in_fec!K86*1000*11630/RES_hhdet_in_new!K83)</f>
        <v>371.04585326296063</v>
      </c>
      <c r="L86" s="98">
        <f>IF(RES_hhdet_in_fec!L86=0,0,RES_hhdet_in_fec!L86*1000*11630/RES_hhdet_in_new!L83)</f>
        <v>201.42626466320121</v>
      </c>
      <c r="M86" s="98">
        <f>IF(RES_hhdet_in_fec!M86=0,0,RES_hhdet_in_fec!M86*1000*11630/RES_hhdet_in_new!M83)</f>
        <v>291.09895587480202</v>
      </c>
      <c r="N86" s="98">
        <f>IF(RES_hhdet_in_fec!N86=0,0,RES_hhdet_in_fec!N86*1000*11630/RES_hhdet_in_new!N83)</f>
        <v>307.04643545381418</v>
      </c>
      <c r="O86" s="98">
        <f>IF(RES_hhdet_in_fec!O86=0,0,RES_hhdet_in_fec!O86*1000*11630/RES_hhdet_in_new!O83)</f>
        <v>153.58393243389332</v>
      </c>
      <c r="P86" s="98">
        <f>IF(RES_hhdet_in_fec!P86=0,0,RES_hhdet_in_fec!P86*1000*11630/RES_hhdet_in_new!P83)</f>
        <v>125.79199262375207</v>
      </c>
      <c r="Q86" s="98">
        <f>IF(RES_hhdet_in_fec!Q86=0,0,RES_hhdet_in_fec!Q86*1000*11630/RES_hhdet_in_new!Q83)</f>
        <v>99.576803625466439</v>
      </c>
      <c r="R86" s="98">
        <f>IF(RES_hhdet_in_fec!R86=0,0,RES_hhdet_in_fec!R86*1000*11630/RES_hhdet_in_new!R83)</f>
        <v>135.78738790174745</v>
      </c>
      <c r="S86" s="98">
        <f>IF(RES_hhdet_in_fec!S86=0,0,RES_hhdet_in_fec!S86*1000*11630/RES_hhdet_in_new!S83)</f>
        <v>69.597889178145138</v>
      </c>
      <c r="T86" s="98">
        <f>IF(RES_hhdet_in_fec!T86=0,0,RES_hhdet_in_fec!T86*1000*11630/RES_hhdet_in_new!T83)</f>
        <v>161.29533417697579</v>
      </c>
      <c r="U86" s="98">
        <f>IF(RES_hhdet_in_fec!U86=0,0,RES_hhdet_in_fec!U86*1000*11630/RES_hhdet_in_new!U83)</f>
        <v>25.219740101681897</v>
      </c>
      <c r="V86" s="98">
        <f>IF(RES_hhdet_in_fec!V86=0,0,RES_hhdet_in_fec!V86*1000*11630/RES_hhdet_in_new!V83)</f>
        <v>218.2886407007141</v>
      </c>
      <c r="W86" s="98">
        <f>IF(RES_hhdet_in_fec!W86=0,0,RES_hhdet_in_fec!W86*1000*11630/RES_hhdet_in_new!W83)</f>
        <v>449.91531792403316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1435.8647677449721</v>
      </c>
      <c r="D87" s="122">
        <v>1555.1977610573524</v>
      </c>
      <c r="E87" s="122">
        <v>1368.0715480530703</v>
      </c>
      <c r="F87" s="122">
        <v>1566.2676550703513</v>
      </c>
      <c r="G87" s="122">
        <v>1617.9498132080971</v>
      </c>
      <c r="H87" s="122">
        <v>1686.09449620446</v>
      </c>
      <c r="I87" s="122">
        <v>1606.0145356678825</v>
      </c>
      <c r="J87" s="122">
        <v>1658.2358806125369</v>
      </c>
      <c r="K87" s="122">
        <v>1593.0193538260924</v>
      </c>
      <c r="L87" s="122">
        <v>1602.9395697195837</v>
      </c>
      <c r="M87" s="122">
        <v>1516.1068385411677</v>
      </c>
      <c r="N87" s="122">
        <v>1500.8666921053314</v>
      </c>
      <c r="O87" s="122">
        <v>1422.6092779464684</v>
      </c>
      <c r="P87" s="122">
        <v>1367.3973246044548</v>
      </c>
      <c r="Q87" s="122">
        <v>1353.782477804383</v>
      </c>
      <c r="R87" s="122">
        <v>1367.3808215399324</v>
      </c>
      <c r="S87" s="122">
        <v>1366.2143740077697</v>
      </c>
      <c r="T87" s="122">
        <v>1346.5512008931298</v>
      </c>
      <c r="U87" s="122">
        <v>1349.7686159505381</v>
      </c>
      <c r="V87" s="122">
        <v>1345.1844045643293</v>
      </c>
      <c r="W87" s="122">
        <v>1424.2311194873005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1607.2187047601687</v>
      </c>
      <c r="D88" s="98">
        <v>1521.8050031970849</v>
      </c>
      <c r="E88" s="98">
        <v>1609.2070672789853</v>
      </c>
      <c r="F88" s="98">
        <v>1582.6824470580996</v>
      </c>
      <c r="G88" s="98">
        <v>1600.0312341695612</v>
      </c>
      <c r="H88" s="98">
        <v>1606.7447240733213</v>
      </c>
      <c r="I88" s="98">
        <v>1617.308023608645</v>
      </c>
      <c r="J88" s="98">
        <v>1544.2373154850338</v>
      </c>
      <c r="K88" s="98">
        <v>1552.1574046822439</v>
      </c>
      <c r="L88" s="98">
        <v>1520.0749726275694</v>
      </c>
      <c r="M88" s="98">
        <v>1467.6491540312206</v>
      </c>
      <c r="N88" s="98">
        <v>1426.9853619467642</v>
      </c>
      <c r="O88" s="98">
        <v>1354.4224300506676</v>
      </c>
      <c r="P88" s="98">
        <v>1328.5383519787802</v>
      </c>
      <c r="Q88" s="98">
        <v>1303.927767052852</v>
      </c>
      <c r="R88" s="98">
        <v>1337.0220028528454</v>
      </c>
      <c r="S88" s="98">
        <v>1302.4498719763546</v>
      </c>
      <c r="T88" s="98">
        <v>1270.3747261523968</v>
      </c>
      <c r="U88" s="98">
        <v>1232.275624037997</v>
      </c>
      <c r="V88" s="98">
        <v>1283.7410018023322</v>
      </c>
      <c r="W88" s="98">
        <v>1299.6151762233642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1122.698703366123</v>
      </c>
      <c r="F89" s="98">
        <v>0</v>
      </c>
      <c r="G89" s="98">
        <v>0</v>
      </c>
      <c r="H89" s="98">
        <v>0</v>
      </c>
      <c r="I89" s="98">
        <v>1210.5783439099016</v>
      </c>
      <c r="J89" s="98">
        <v>1172.9571695027246</v>
      </c>
      <c r="K89" s="98">
        <v>1186.0151799600246</v>
      </c>
      <c r="L89" s="98">
        <v>1177.8571324818627</v>
      </c>
      <c r="M89" s="98">
        <v>1156.3290154895908</v>
      </c>
      <c r="N89" s="98">
        <v>1134.4530830177839</v>
      </c>
      <c r="O89" s="98">
        <v>1081.2531478612593</v>
      </c>
      <c r="P89" s="98">
        <v>1073.0764674836821</v>
      </c>
      <c r="Q89" s="98">
        <v>1069.7605475586413</v>
      </c>
      <c r="R89" s="98">
        <v>1106.4451626967682</v>
      </c>
      <c r="S89" s="98">
        <v>0</v>
      </c>
      <c r="T89" s="98">
        <v>1077.3413667309878</v>
      </c>
      <c r="U89" s="98">
        <v>1058.0915909443895</v>
      </c>
      <c r="V89" s="98">
        <v>1105.2690781256367</v>
      </c>
      <c r="W89" s="98">
        <v>1135.6437255489423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415.75131319416596</v>
      </c>
      <c r="F90" s="101">
        <v>0</v>
      </c>
      <c r="G90" s="101">
        <v>0</v>
      </c>
      <c r="H90" s="101">
        <v>0</v>
      </c>
      <c r="I90" s="101">
        <v>463.56422206198516</v>
      </c>
      <c r="J90" s="101">
        <v>448.72400946062186</v>
      </c>
      <c r="K90" s="101">
        <v>424.10829354052021</v>
      </c>
      <c r="L90" s="101">
        <v>419.12838505110801</v>
      </c>
      <c r="M90" s="101">
        <v>423.49314883969657</v>
      </c>
      <c r="N90" s="101">
        <v>408.82781160404119</v>
      </c>
      <c r="O90" s="101">
        <v>373.27924999521952</v>
      </c>
      <c r="P90" s="101">
        <v>381.37105076075721</v>
      </c>
      <c r="Q90" s="101">
        <v>404.84228891472679</v>
      </c>
      <c r="R90" s="101">
        <v>400.62574486969936</v>
      </c>
      <c r="S90" s="101">
        <v>0</v>
      </c>
      <c r="T90" s="101">
        <v>375.32473750117674</v>
      </c>
      <c r="U90" s="101">
        <v>368.10738061167683</v>
      </c>
      <c r="V90" s="101">
        <v>336.07423666748986</v>
      </c>
      <c r="W90" s="101">
        <v>384.03145186813663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706.94739017195718</v>
      </c>
      <c r="F91" s="104">
        <v>0</v>
      </c>
      <c r="G91" s="104">
        <v>0</v>
      </c>
      <c r="H91" s="104">
        <v>0</v>
      </c>
      <c r="I91" s="104">
        <v>747.01412184791627</v>
      </c>
      <c r="J91" s="104">
        <v>724.23316004210278</v>
      </c>
      <c r="K91" s="104">
        <v>761.90688641950464</v>
      </c>
      <c r="L91" s="104">
        <v>758.72874743075465</v>
      </c>
      <c r="M91" s="104">
        <v>732.83586664989434</v>
      </c>
      <c r="N91" s="104">
        <v>725.62527141374267</v>
      </c>
      <c r="O91" s="104">
        <v>707.97389786603969</v>
      </c>
      <c r="P91" s="104">
        <v>691.70541672292518</v>
      </c>
      <c r="Q91" s="104">
        <v>664.91825864391467</v>
      </c>
      <c r="R91" s="104">
        <v>705.81941782706883</v>
      </c>
      <c r="S91" s="104">
        <v>0</v>
      </c>
      <c r="T91" s="104">
        <v>702.01662922981109</v>
      </c>
      <c r="U91" s="104">
        <v>689.98421033271268</v>
      </c>
      <c r="V91" s="104">
        <v>769.19484145814693</v>
      </c>
      <c r="W91" s="104">
        <v>751.61227368080563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1657.6375083126295</v>
      </c>
      <c r="D92" s="101">
        <v>1613.6336742605929</v>
      </c>
      <c r="E92" s="101">
        <v>1731.7411121584148</v>
      </c>
      <c r="F92" s="101">
        <v>1744.784596138436</v>
      </c>
      <c r="G92" s="101">
        <v>1770.697915997815</v>
      </c>
      <c r="H92" s="101">
        <v>1821.8070784461379</v>
      </c>
      <c r="I92" s="101">
        <v>1771.7969059894106</v>
      </c>
      <c r="J92" s="101">
        <v>1961.949735313397</v>
      </c>
      <c r="K92" s="101">
        <v>2089.0554827809515</v>
      </c>
      <c r="L92" s="101">
        <v>1930.9847439182367</v>
      </c>
      <c r="M92" s="101">
        <v>1698.7486019156395</v>
      </c>
      <c r="N92" s="101">
        <v>1611.6917707588409</v>
      </c>
      <c r="O92" s="101">
        <v>1569.6301742957119</v>
      </c>
      <c r="P92" s="101">
        <v>1400.5989811889385</v>
      </c>
      <c r="Q92" s="101">
        <v>1376.4694734464047</v>
      </c>
      <c r="R92" s="101">
        <v>1431.0966529478937</v>
      </c>
      <c r="S92" s="101">
        <v>1396.4619949804694</v>
      </c>
      <c r="T92" s="101">
        <v>1324.1786595473261</v>
      </c>
      <c r="U92" s="101">
        <v>1387.0118196974572</v>
      </c>
      <c r="V92" s="101">
        <v>1339.2380009363915</v>
      </c>
      <c r="W92" s="101">
        <v>1387.1253159389639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1157.8667712953356</v>
      </c>
      <c r="F93" s="104">
        <v>0</v>
      </c>
      <c r="G93" s="104">
        <v>0</v>
      </c>
      <c r="H93" s="104">
        <v>0</v>
      </c>
      <c r="I93" s="104">
        <v>1219.4392275760538</v>
      </c>
      <c r="J93" s="104">
        <v>1359.2848094611545</v>
      </c>
      <c r="K93" s="104">
        <v>1439.2094912363984</v>
      </c>
      <c r="L93" s="104">
        <v>1339.0952851465804</v>
      </c>
      <c r="M93" s="104">
        <v>1199.8706099345382</v>
      </c>
      <c r="N93" s="104">
        <v>1157.7192883779173</v>
      </c>
      <c r="O93" s="104">
        <v>1151.510125919792</v>
      </c>
      <c r="P93" s="104">
        <v>1064.3402742388739</v>
      </c>
      <c r="Q93" s="104">
        <v>1084.9880326387301</v>
      </c>
      <c r="R93" s="104">
        <v>1143.5211946207708</v>
      </c>
      <c r="S93" s="104">
        <v>1129.2187739662074</v>
      </c>
      <c r="T93" s="104">
        <v>1087.6093247623728</v>
      </c>
      <c r="U93" s="104">
        <v>1153.8254796715876</v>
      </c>
      <c r="V93" s="104">
        <v>1112.1412181640833</v>
      </c>
      <c r="W93" s="104">
        <v>1166.4803942414837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447.45648682726443</v>
      </c>
      <c r="F94" s="98">
        <v>0</v>
      </c>
      <c r="G94" s="98">
        <v>0</v>
      </c>
      <c r="H94" s="98">
        <v>0</v>
      </c>
      <c r="I94" s="98">
        <v>507.49524956002432</v>
      </c>
      <c r="J94" s="98">
        <v>570.09653066476938</v>
      </c>
      <c r="K94" s="98">
        <v>571.8692971981136</v>
      </c>
      <c r="L94" s="98">
        <v>532.87622022734911</v>
      </c>
      <c r="M94" s="98">
        <v>489.71215813992512</v>
      </c>
      <c r="N94" s="98">
        <v>460.98708747822633</v>
      </c>
      <c r="O94" s="98">
        <v>432.87933857332223</v>
      </c>
      <c r="P94" s="98">
        <v>400.79885859819211</v>
      </c>
      <c r="Q94" s="98">
        <v>426.98977133563807</v>
      </c>
      <c r="R94" s="98">
        <v>428.09827648582547</v>
      </c>
      <c r="S94" s="98">
        <v>405.02808638916338</v>
      </c>
      <c r="T94" s="98">
        <v>390.71217348153425</v>
      </c>
      <c r="U94" s="98">
        <v>414.47405964229966</v>
      </c>
      <c r="V94" s="98">
        <v>350.17972820145496</v>
      </c>
      <c r="W94" s="98">
        <v>409.81060302777246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710.41028446807138</v>
      </c>
      <c r="F95" s="98">
        <v>0</v>
      </c>
      <c r="G95" s="98">
        <v>0</v>
      </c>
      <c r="H95" s="98">
        <v>0</v>
      </c>
      <c r="I95" s="98">
        <v>711.94397801602952</v>
      </c>
      <c r="J95" s="98">
        <v>789.18827879638513</v>
      </c>
      <c r="K95" s="98">
        <v>867.34019403828472</v>
      </c>
      <c r="L95" s="98">
        <v>806.2190649192313</v>
      </c>
      <c r="M95" s="98">
        <v>710.15845179461303</v>
      </c>
      <c r="N95" s="98">
        <v>696.73220089969107</v>
      </c>
      <c r="O95" s="98">
        <v>718.63078734646967</v>
      </c>
      <c r="P95" s="98">
        <v>663.54141564068186</v>
      </c>
      <c r="Q95" s="98">
        <v>657.99826130309214</v>
      </c>
      <c r="R95" s="98">
        <v>715.42291813494546</v>
      </c>
      <c r="S95" s="98">
        <v>724.19068757704406</v>
      </c>
      <c r="T95" s="98">
        <v>696.89715128083867</v>
      </c>
      <c r="U95" s="98">
        <v>739.35142002928797</v>
      </c>
      <c r="V95" s="98">
        <v>761.96148996262832</v>
      </c>
      <c r="W95" s="98">
        <v>756.66979121371116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1434.1655092698909</v>
      </c>
      <c r="D96" s="101">
        <v>1564.3029941920643</v>
      </c>
      <c r="E96" s="101">
        <v>1361.9582390998057</v>
      </c>
      <c r="F96" s="101">
        <v>1568.9549840906282</v>
      </c>
      <c r="G96" s="101">
        <v>1625.7405263666196</v>
      </c>
      <c r="H96" s="101">
        <v>1697.6113924160982</v>
      </c>
      <c r="I96" s="101">
        <v>1638.042318669264</v>
      </c>
      <c r="J96" s="101">
        <v>1707.8975524223424</v>
      </c>
      <c r="K96" s="101">
        <v>1615.4996914462949</v>
      </c>
      <c r="L96" s="101">
        <v>1633.60893298619</v>
      </c>
      <c r="M96" s="101">
        <v>1564.9561707136249</v>
      </c>
      <c r="N96" s="101">
        <v>1548.8589878995181</v>
      </c>
      <c r="O96" s="101">
        <v>1474.8321315445878</v>
      </c>
      <c r="P96" s="101">
        <v>1427.7199457285851</v>
      </c>
      <c r="Q96" s="101">
        <v>1411.9117104166232</v>
      </c>
      <c r="R96" s="101">
        <v>1414.8152015692783</v>
      </c>
      <c r="S96" s="101">
        <v>1417.042491515658</v>
      </c>
      <c r="T96" s="101">
        <v>1405.0823564732605</v>
      </c>
      <c r="U96" s="101">
        <v>1413.0640339039187</v>
      </c>
      <c r="V96" s="101">
        <v>1385.7288540390839</v>
      </c>
      <c r="W96" s="101">
        <v>1476.3316643625342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1041.3334745108771</v>
      </c>
      <c r="D97" s="104">
        <v>1147.4799876147988</v>
      </c>
      <c r="E97" s="104">
        <v>977.46489188584474</v>
      </c>
      <c r="F97" s="104">
        <v>1147.4419753141699</v>
      </c>
      <c r="G97" s="104">
        <v>1190.1719977054811</v>
      </c>
      <c r="H97" s="104">
        <v>1245.8593381512878</v>
      </c>
      <c r="I97" s="104">
        <v>1201.5121825390363</v>
      </c>
      <c r="J97" s="104">
        <v>1258.2809014376694</v>
      </c>
      <c r="K97" s="104">
        <v>1182.5410226603672</v>
      </c>
      <c r="L97" s="104">
        <v>1200.4109651992669</v>
      </c>
      <c r="M97" s="104">
        <v>1162.9776540855501</v>
      </c>
      <c r="N97" s="104">
        <v>1158.4714368480127</v>
      </c>
      <c r="O97" s="104">
        <v>1110.3495848458094</v>
      </c>
      <c r="P97" s="104">
        <v>1097.1686017161426</v>
      </c>
      <c r="Q97" s="104">
        <v>1111.5455187191217</v>
      </c>
      <c r="R97" s="104">
        <v>1119.8798365120385</v>
      </c>
      <c r="S97" s="104">
        <v>1128.5617223310289</v>
      </c>
      <c r="T97" s="104">
        <v>1131.4142469977619</v>
      </c>
      <c r="U97" s="104">
        <v>1149.024046498836</v>
      </c>
      <c r="V97" s="104">
        <v>1120.9426164571794</v>
      </c>
      <c r="W97" s="104">
        <v>1214.1445536352624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410.66949810222764</v>
      </c>
      <c r="D98" s="98">
        <v>474.0308704645737</v>
      </c>
      <c r="E98" s="98">
        <v>351.6732767694204</v>
      </c>
      <c r="F98" s="98">
        <v>456.8993554538078</v>
      </c>
      <c r="G98" s="98">
        <v>471.63215881055083</v>
      </c>
      <c r="H98" s="98">
        <v>495.2242984168002</v>
      </c>
      <c r="I98" s="98">
        <v>469.44613293696335</v>
      </c>
      <c r="J98" s="98">
        <v>496.77140728950326</v>
      </c>
      <c r="K98" s="98">
        <v>441.3812021806811</v>
      </c>
      <c r="L98" s="98">
        <v>450.29790250599814</v>
      </c>
      <c r="M98" s="98">
        <v>451.67052568817832</v>
      </c>
      <c r="N98" s="98">
        <v>443.8028586411105</v>
      </c>
      <c r="O98" s="98">
        <v>406.64171018760317</v>
      </c>
      <c r="P98" s="98">
        <v>409.9864013114402</v>
      </c>
      <c r="Q98" s="98">
        <v>439.27455388990211</v>
      </c>
      <c r="R98" s="98">
        <v>424.27961564991324</v>
      </c>
      <c r="S98" s="98">
        <v>412.06819481643277</v>
      </c>
      <c r="T98" s="98">
        <v>415.90059143487781</v>
      </c>
      <c r="U98" s="98">
        <v>423.21892054259155</v>
      </c>
      <c r="V98" s="98">
        <v>362.84341605547775</v>
      </c>
      <c r="W98" s="98">
        <v>436.72426642922841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630.66397640864955</v>
      </c>
      <c r="D99" s="98">
        <v>673.44911715022488</v>
      </c>
      <c r="E99" s="98">
        <v>625.79161511642428</v>
      </c>
      <c r="F99" s="98">
        <v>690.54261986036215</v>
      </c>
      <c r="G99" s="98">
        <v>718.5398388949302</v>
      </c>
      <c r="H99" s="98">
        <v>750.63503973448758</v>
      </c>
      <c r="I99" s="98">
        <v>732.06604960207289</v>
      </c>
      <c r="J99" s="98">
        <v>761.50949414816614</v>
      </c>
      <c r="K99" s="98">
        <v>741.15982047968612</v>
      </c>
      <c r="L99" s="98">
        <v>750.11306269326883</v>
      </c>
      <c r="M99" s="98">
        <v>711.30712839737168</v>
      </c>
      <c r="N99" s="98">
        <v>714.66857820690223</v>
      </c>
      <c r="O99" s="98">
        <v>703.70787465820626</v>
      </c>
      <c r="P99" s="98">
        <v>687.18220040470237</v>
      </c>
      <c r="Q99" s="98">
        <v>672.27096482921957</v>
      </c>
      <c r="R99" s="98">
        <v>695.6002208621253</v>
      </c>
      <c r="S99" s="98">
        <v>716.49352751459628</v>
      </c>
      <c r="T99" s="98">
        <v>715.5136555628842</v>
      </c>
      <c r="U99" s="98">
        <v>725.80512595624452</v>
      </c>
      <c r="V99" s="98">
        <v>758.09920040170164</v>
      </c>
      <c r="W99" s="98">
        <v>777.42028720603378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1342.9435520915067</v>
      </c>
      <c r="D100" s="122">
        <v>1369.4707970857037</v>
      </c>
      <c r="E100" s="122">
        <v>1323.7725874222961</v>
      </c>
      <c r="F100" s="122">
        <v>1367.2499083878679</v>
      </c>
      <c r="G100" s="122">
        <v>1401.2792308404053</v>
      </c>
      <c r="H100" s="122">
        <v>1456.3578130230401</v>
      </c>
      <c r="I100" s="122">
        <v>1433.40836755185</v>
      </c>
      <c r="J100" s="122">
        <v>1527.8475289676694</v>
      </c>
      <c r="K100" s="122">
        <v>1527.7189522577139</v>
      </c>
      <c r="L100" s="122">
        <v>1424.3836557762618</v>
      </c>
      <c r="M100" s="122">
        <v>1307.678212955567</v>
      </c>
      <c r="N100" s="122">
        <v>1226.6953896580317</v>
      </c>
      <c r="O100" s="122">
        <v>1169.3574782265173</v>
      </c>
      <c r="P100" s="122">
        <v>1110.2781285209155</v>
      </c>
      <c r="Q100" s="122">
        <v>1133.4744877877538</v>
      </c>
      <c r="R100" s="122">
        <v>1176.5413924014574</v>
      </c>
      <c r="S100" s="122">
        <v>1114.7706343311263</v>
      </c>
      <c r="T100" s="122">
        <v>1063.9013558926119</v>
      </c>
      <c r="U100" s="122">
        <v>1061.2147435116538</v>
      </c>
      <c r="V100" s="122">
        <v>1027.9385969529026</v>
      </c>
      <c r="W100" s="122">
        <v>1089.5502051512105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1637.4192544935092</v>
      </c>
      <c r="D101" s="98">
        <v>1423.5881510516256</v>
      </c>
      <c r="E101" s="98">
        <v>1709.0597473502539</v>
      </c>
      <c r="F101" s="98">
        <v>1569.847095972287</v>
      </c>
      <c r="G101" s="98">
        <v>1616.0046504409597</v>
      </c>
      <c r="H101" s="98">
        <v>1565.6443441897686</v>
      </c>
      <c r="I101" s="98">
        <v>1746.2897088556351</v>
      </c>
      <c r="J101" s="98">
        <v>1556.3761060745064</v>
      </c>
      <c r="K101" s="98">
        <v>1677.9891065595693</v>
      </c>
      <c r="L101" s="98">
        <v>1581.8501110546888</v>
      </c>
      <c r="M101" s="98">
        <v>1521.8223621512695</v>
      </c>
      <c r="N101" s="98">
        <v>1522.5940761645845</v>
      </c>
      <c r="O101" s="98">
        <v>1358.3626082094308</v>
      </c>
      <c r="P101" s="98">
        <v>1357.5567214569044</v>
      </c>
      <c r="Q101" s="98">
        <v>1346.9796915484162</v>
      </c>
      <c r="R101" s="98">
        <v>1405.6293444515322</v>
      </c>
      <c r="S101" s="98">
        <v>1330.627888664211</v>
      </c>
      <c r="T101" s="98">
        <v>1273.8473005769329</v>
      </c>
      <c r="U101" s="98">
        <v>1198.0261636677496</v>
      </c>
      <c r="V101" s="98">
        <v>1357.7845333135585</v>
      </c>
      <c r="W101" s="98">
        <v>1349.8429456050264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1620.4975903736038</v>
      </c>
      <c r="D102" s="98">
        <v>1417.2819163730398</v>
      </c>
      <c r="E102" s="98">
        <v>1675.5870854331015</v>
      </c>
      <c r="F102" s="98">
        <v>1567.5688912429971</v>
      </c>
      <c r="G102" s="98">
        <v>1588.8528097886174</v>
      </c>
      <c r="H102" s="98">
        <v>1563.4519683923788</v>
      </c>
      <c r="I102" s="98">
        <v>1633.3403040170811</v>
      </c>
      <c r="J102" s="98">
        <v>1602.1310044658348</v>
      </c>
      <c r="K102" s="98">
        <v>1842.9951374121044</v>
      </c>
      <c r="L102" s="98">
        <v>1661.6056702181641</v>
      </c>
      <c r="M102" s="98">
        <v>1478.1534079119747</v>
      </c>
      <c r="N102" s="98">
        <v>1405.2651679872768</v>
      </c>
      <c r="O102" s="98">
        <v>1391.4803941542166</v>
      </c>
      <c r="P102" s="98">
        <v>1280.8720934965545</v>
      </c>
      <c r="Q102" s="98">
        <v>1297.5934495561132</v>
      </c>
      <c r="R102" s="98">
        <v>1365.5137369655704</v>
      </c>
      <c r="S102" s="98">
        <v>1333.9686989276247</v>
      </c>
      <c r="T102" s="98">
        <v>1257.5569400504135</v>
      </c>
      <c r="U102" s="98">
        <v>1311.3388147320352</v>
      </c>
      <c r="V102" s="98">
        <v>1266.6628955586355</v>
      </c>
      <c r="W102" s="98">
        <v>1315.0979093993226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1076.3449544920095</v>
      </c>
      <c r="D103" s="33">
        <v>1330.065155989595</v>
      </c>
      <c r="E103" s="33">
        <v>996.96264758953237</v>
      </c>
      <c r="F103" s="33">
        <v>1234.088848487726</v>
      </c>
      <c r="G103" s="33">
        <v>1289.1713395698237</v>
      </c>
      <c r="H103" s="33">
        <v>1379.2589031271621</v>
      </c>
      <c r="I103" s="33">
        <v>1217.919488393557</v>
      </c>
      <c r="J103" s="33">
        <v>1388.8427961640807</v>
      </c>
      <c r="K103" s="33">
        <v>1142.4564464314501</v>
      </c>
      <c r="L103" s="33">
        <v>1170.9718716613618</v>
      </c>
      <c r="M103" s="33">
        <v>1141.4587212586509</v>
      </c>
      <c r="N103" s="33">
        <v>1109.5790927500493</v>
      </c>
      <c r="O103" s="33">
        <v>1038.5881156663643</v>
      </c>
      <c r="P103" s="33">
        <v>999.25742703039066</v>
      </c>
      <c r="Q103" s="33">
        <v>996.52683551404107</v>
      </c>
      <c r="R103" s="33">
        <v>989.53325426879906</v>
      </c>
      <c r="S103" s="33">
        <v>968.91708139478715</v>
      </c>
      <c r="T103" s="33">
        <v>937.67124725704321</v>
      </c>
      <c r="U103" s="33">
        <v>922.39036248436378</v>
      </c>
      <c r="V103" s="33">
        <v>890.47885475302826</v>
      </c>
      <c r="W103" s="33">
        <v>958.98792102914388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11521.925329306177</v>
      </c>
      <c r="D124" s="117">
        <f t="shared" si="42"/>
        <v>11737.145843624074</v>
      </c>
      <c r="E124" s="117">
        <f t="shared" si="42"/>
        <v>13095.179208164289</v>
      </c>
      <c r="F124" s="117">
        <f t="shared" si="42"/>
        <v>13225.332224316633</v>
      </c>
      <c r="G124" s="117">
        <f t="shared" si="42"/>
        <v>14120.703149006074</v>
      </c>
      <c r="H124" s="117">
        <f t="shared" si="42"/>
        <v>13555.38993254424</v>
      </c>
      <c r="I124" s="117">
        <f t="shared" si="42"/>
        <v>12959.641349141632</v>
      </c>
      <c r="J124" s="117">
        <f t="shared" si="42"/>
        <v>13158.291316888564</v>
      </c>
      <c r="K124" s="117">
        <f t="shared" si="42"/>
        <v>13369.949621141872</v>
      </c>
      <c r="L124" s="117">
        <f t="shared" si="42"/>
        <v>13828.36284506684</v>
      </c>
      <c r="M124" s="117">
        <f t="shared" si="42"/>
        <v>13336.753368951349</v>
      </c>
      <c r="N124" s="117">
        <f t="shared" si="42"/>
        <v>12609.626317609602</v>
      </c>
      <c r="O124" s="117">
        <f t="shared" si="42"/>
        <v>12461.27088138977</v>
      </c>
      <c r="P124" s="117">
        <f t="shared" si="42"/>
        <v>0</v>
      </c>
      <c r="Q124" s="117">
        <f t="shared" si="42"/>
        <v>11062.886671460608</v>
      </c>
      <c r="R124" s="117">
        <f t="shared" ref="R124:V124" si="43">R125+R128+R130+R139</f>
        <v>11002.293496545291</v>
      </c>
      <c r="S124" s="117">
        <f t="shared" si="43"/>
        <v>10448.639161978852</v>
      </c>
      <c r="T124" s="117">
        <f t="shared" si="43"/>
        <v>9749.5728254569804</v>
      </c>
      <c r="U124" s="117">
        <f t="shared" si="43"/>
        <v>9102.2922978669394</v>
      </c>
      <c r="V124" s="117">
        <f t="shared" si="43"/>
        <v>8982.5614320399982</v>
      </c>
      <c r="W124" s="117">
        <f t="shared" ref="W124" si="44">W125+W128+W130+W139</f>
        <v>8778.2430323889948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8705.3732201799139</v>
      </c>
      <c r="D125" s="122">
        <f t="shared" si="45"/>
        <v>8834.904508821166</v>
      </c>
      <c r="E125" s="122">
        <f t="shared" si="45"/>
        <v>10006.718411493473</v>
      </c>
      <c r="F125" s="122">
        <f t="shared" si="45"/>
        <v>10081.878784342682</v>
      </c>
      <c r="G125" s="122">
        <f t="shared" si="45"/>
        <v>10892.228880940638</v>
      </c>
      <c r="H125" s="122">
        <f t="shared" si="45"/>
        <v>9910.5638633667259</v>
      </c>
      <c r="I125" s="122">
        <f t="shared" si="45"/>
        <v>9427.936845759632</v>
      </c>
      <c r="J125" s="122">
        <f t="shared" si="45"/>
        <v>9894.5784525221807</v>
      </c>
      <c r="K125" s="122">
        <f t="shared" si="45"/>
        <v>10138.599320357214</v>
      </c>
      <c r="L125" s="122">
        <f t="shared" si="45"/>
        <v>10819.498719872625</v>
      </c>
      <c r="M125" s="122">
        <f t="shared" si="45"/>
        <v>10466.726196098187</v>
      </c>
      <c r="N125" s="122">
        <f t="shared" si="45"/>
        <v>9823.8520351277111</v>
      </c>
      <c r="O125" s="122">
        <f t="shared" si="45"/>
        <v>9847.4515763837881</v>
      </c>
      <c r="P125" s="122">
        <f t="shared" si="45"/>
        <v>0</v>
      </c>
      <c r="Q125" s="122">
        <f t="shared" si="45"/>
        <v>8519.9584123688473</v>
      </c>
      <c r="R125" s="122">
        <f t="shared" ref="R125:V125" si="46">SUM(R126:R127)</f>
        <v>8381.3962935745803</v>
      </c>
      <c r="S125" s="122">
        <f t="shared" si="46"/>
        <v>7953.7513427279055</v>
      </c>
      <c r="T125" s="122">
        <f t="shared" si="46"/>
        <v>7226.7361373171316</v>
      </c>
      <c r="U125" s="122">
        <f t="shared" si="46"/>
        <v>6732.6321869788753</v>
      </c>
      <c r="V125" s="122">
        <f t="shared" si="46"/>
        <v>6474.5026431535352</v>
      </c>
      <c r="W125" s="122">
        <f t="shared" ref="W125" si="47">SUM(W126:W127)</f>
        <v>5906.2317711909009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8674.515056123586</v>
      </c>
      <c r="D126" s="98">
        <v>8803.4960478122266</v>
      </c>
      <c r="E126" s="98">
        <v>9973.1615596266329</v>
      </c>
      <c r="F126" s="98">
        <v>10046.544159741687</v>
      </c>
      <c r="G126" s="98">
        <v>10854.829616654055</v>
      </c>
      <c r="H126" s="98">
        <v>9877.7547198371776</v>
      </c>
      <c r="I126" s="98">
        <v>9397.77057268727</v>
      </c>
      <c r="J126" s="98">
        <v>9863.2382397954825</v>
      </c>
      <c r="K126" s="98">
        <v>10106.761152104242</v>
      </c>
      <c r="L126" s="98">
        <v>10786.732509264235</v>
      </c>
      <c r="M126" s="98">
        <v>10435.298135725729</v>
      </c>
      <c r="N126" s="98">
        <v>9794.6638875020726</v>
      </c>
      <c r="O126" s="98">
        <v>9818.408533096559</v>
      </c>
      <c r="P126" s="98">
        <v>0</v>
      </c>
      <c r="Q126" s="98">
        <v>8494.7145107852539</v>
      </c>
      <c r="R126" s="98">
        <v>8356.2688972077685</v>
      </c>
      <c r="S126" s="98">
        <v>7930.118181963222</v>
      </c>
      <c r="T126" s="98">
        <v>7205.2424842263081</v>
      </c>
      <c r="U126" s="98">
        <v>6712.434951275709</v>
      </c>
      <c r="V126" s="98">
        <v>6455.0165835219377</v>
      </c>
      <c r="W126" s="98">
        <v>5888.4308827693067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30.85816405632843</v>
      </c>
      <c r="D127" s="98">
        <v>31.408461008939401</v>
      </c>
      <c r="E127" s="98">
        <v>33.556851866839871</v>
      </c>
      <c r="F127" s="98">
        <v>35.334624600995447</v>
      </c>
      <c r="G127" s="98">
        <v>37.399264286582465</v>
      </c>
      <c r="H127" s="98">
        <v>32.809143529547832</v>
      </c>
      <c r="I127" s="98">
        <v>30.166273072362287</v>
      </c>
      <c r="J127" s="98">
        <v>31.340212726698311</v>
      </c>
      <c r="K127" s="98">
        <v>31.838168252971919</v>
      </c>
      <c r="L127" s="98">
        <v>32.766210608389038</v>
      </c>
      <c r="M127" s="98">
        <v>31.428060372459182</v>
      </c>
      <c r="N127" s="98">
        <v>29.188147625639157</v>
      </c>
      <c r="O127" s="98">
        <v>29.043043287229608</v>
      </c>
      <c r="P127" s="98">
        <v>0</v>
      </c>
      <c r="Q127" s="98">
        <v>25.243901583593175</v>
      </c>
      <c r="R127" s="98">
        <v>25.127396366811997</v>
      </c>
      <c r="S127" s="98">
        <v>23.633160764683801</v>
      </c>
      <c r="T127" s="98">
        <v>21.493653090823148</v>
      </c>
      <c r="U127" s="98">
        <v>20.197235703166477</v>
      </c>
      <c r="V127" s="98">
        <v>19.486059631597456</v>
      </c>
      <c r="W127" s="98">
        <v>17.800888421593996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125.33257557696813</v>
      </c>
      <c r="D128" s="122">
        <f t="shared" si="48"/>
        <v>110.91468764770926</v>
      </c>
      <c r="E128" s="122">
        <f t="shared" si="48"/>
        <v>494.10895348959292</v>
      </c>
      <c r="F128" s="122">
        <f t="shared" si="48"/>
        <v>254.05533921643587</v>
      </c>
      <c r="G128" s="122">
        <f t="shared" si="48"/>
        <v>262.9897554254436</v>
      </c>
      <c r="H128" s="122">
        <f t="shared" si="48"/>
        <v>551.9295337000151</v>
      </c>
      <c r="I128" s="122">
        <f t="shared" si="48"/>
        <v>745.06548764572653</v>
      </c>
      <c r="J128" s="122">
        <f t="shared" si="48"/>
        <v>421.70561833034975</v>
      </c>
      <c r="K128" s="122">
        <f t="shared" si="48"/>
        <v>371.31420766873663</v>
      </c>
      <c r="L128" s="122">
        <f t="shared" si="48"/>
        <v>201.45859493881139</v>
      </c>
      <c r="M128" s="122">
        <f t="shared" si="48"/>
        <v>290.91322044417103</v>
      </c>
      <c r="N128" s="122">
        <f t="shared" si="48"/>
        <v>307.16304113171987</v>
      </c>
      <c r="O128" s="122">
        <f t="shared" si="48"/>
        <v>153.39124778405736</v>
      </c>
      <c r="P128" s="122">
        <f t="shared" si="48"/>
        <v>0</v>
      </c>
      <c r="Q128" s="122">
        <f t="shared" si="48"/>
        <v>99.103308678938319</v>
      </c>
      <c r="R128" s="122">
        <f t="shared" si="48"/>
        <v>135.57820959686146</v>
      </c>
      <c r="S128" s="122">
        <f t="shared" si="48"/>
        <v>69.548526567859653</v>
      </c>
      <c r="T128" s="122">
        <f t="shared" si="48"/>
        <v>161.21586702506016</v>
      </c>
      <c r="U128" s="122">
        <f t="shared" si="48"/>
        <v>25.333833917632951</v>
      </c>
      <c r="V128" s="122">
        <f t="shared" si="48"/>
        <v>218.27971854253948</v>
      </c>
      <c r="W128" s="122">
        <f t="shared" si="48"/>
        <v>449.90458327738355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125.33257557696813</v>
      </c>
      <c r="D129" s="98">
        <f>IF(RES_hhdet_in_fec!D129=0,0,RES_hhdet_in_fec!D129*1000*11630/RES_hhdet_in_new!D126)</f>
        <v>110.91468764770926</v>
      </c>
      <c r="E129" s="98">
        <f>IF(RES_hhdet_in_fec!E129=0,0,RES_hhdet_in_fec!E129*1000*11630/RES_hhdet_in_new!E126)</f>
        <v>494.10895348959292</v>
      </c>
      <c r="F129" s="98">
        <f>IF(RES_hhdet_in_fec!F129=0,0,RES_hhdet_in_fec!F129*1000*11630/RES_hhdet_in_new!F126)</f>
        <v>254.05533921643587</v>
      </c>
      <c r="G129" s="98">
        <f>IF(RES_hhdet_in_fec!G129=0,0,RES_hhdet_in_fec!G129*1000*11630/RES_hhdet_in_new!G126)</f>
        <v>262.9897554254436</v>
      </c>
      <c r="H129" s="98">
        <f>IF(RES_hhdet_in_fec!H129=0,0,RES_hhdet_in_fec!H129*1000*11630/RES_hhdet_in_new!H126)</f>
        <v>551.9295337000151</v>
      </c>
      <c r="I129" s="98">
        <f>IF(RES_hhdet_in_fec!I129=0,0,RES_hhdet_in_fec!I129*1000*11630/RES_hhdet_in_new!I126)</f>
        <v>745.06548764572653</v>
      </c>
      <c r="J129" s="98">
        <f>IF(RES_hhdet_in_fec!J129=0,0,RES_hhdet_in_fec!J129*1000*11630/RES_hhdet_in_new!J126)</f>
        <v>421.70561833034975</v>
      </c>
      <c r="K129" s="98">
        <f>IF(RES_hhdet_in_fec!K129=0,0,RES_hhdet_in_fec!K129*1000*11630/RES_hhdet_in_new!K126)</f>
        <v>371.31420766873663</v>
      </c>
      <c r="L129" s="98">
        <f>IF(RES_hhdet_in_fec!L129=0,0,RES_hhdet_in_fec!L129*1000*11630/RES_hhdet_in_new!L126)</f>
        <v>201.45859493881139</v>
      </c>
      <c r="M129" s="98">
        <f>IF(RES_hhdet_in_fec!M129=0,0,RES_hhdet_in_fec!M129*1000*11630/RES_hhdet_in_new!M126)</f>
        <v>290.91322044417103</v>
      </c>
      <c r="N129" s="98">
        <f>IF(RES_hhdet_in_fec!N129=0,0,RES_hhdet_in_fec!N129*1000*11630/RES_hhdet_in_new!N126)</f>
        <v>307.16304113171987</v>
      </c>
      <c r="O129" s="98">
        <f>IF(RES_hhdet_in_fec!O129=0,0,RES_hhdet_in_fec!O129*1000*11630/RES_hhdet_in_new!O126)</f>
        <v>153.39124778405736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99.103308678938319</v>
      </c>
      <c r="R129" s="98">
        <f>IF(RES_hhdet_in_fec!R129=0,0,RES_hhdet_in_fec!R129*1000*11630/RES_hhdet_in_new!R126)</f>
        <v>135.57820959686146</v>
      </c>
      <c r="S129" s="98">
        <f>IF(RES_hhdet_in_fec!S129=0,0,RES_hhdet_in_fec!S129*1000*11630/RES_hhdet_in_new!S126)</f>
        <v>69.548526567859653</v>
      </c>
      <c r="T129" s="98">
        <f>IF(RES_hhdet_in_fec!T129=0,0,RES_hhdet_in_fec!T129*1000*11630/RES_hhdet_in_new!T126)</f>
        <v>161.21586702506016</v>
      </c>
      <c r="U129" s="98">
        <f>IF(RES_hhdet_in_fec!U129=0,0,RES_hhdet_in_fec!U129*1000*11630/RES_hhdet_in_new!U126)</f>
        <v>25.333833917632951</v>
      </c>
      <c r="V129" s="98">
        <f>IF(RES_hhdet_in_fec!V129=0,0,RES_hhdet_in_fec!V129*1000*11630/RES_hhdet_in_new!V126)</f>
        <v>218.27971854253948</v>
      </c>
      <c r="W129" s="98">
        <f>IF(RES_hhdet_in_fec!W129=0,0,RES_hhdet_in_fec!W129*1000*11630/RES_hhdet_in_new!W126)</f>
        <v>449.90458327738355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1356.9957919388264</v>
      </c>
      <c r="D130" s="122">
        <v>1424.0245457147969</v>
      </c>
      <c r="E130" s="122">
        <v>1290.5475482545548</v>
      </c>
      <c r="F130" s="122">
        <v>1532.7903659734818</v>
      </c>
      <c r="G130" s="122">
        <v>1574.562710397144</v>
      </c>
      <c r="H130" s="122">
        <v>1642.5628007684898</v>
      </c>
      <c r="I130" s="122">
        <v>1367.9725309677128</v>
      </c>
      <c r="J130" s="122">
        <v>1318.1167187877143</v>
      </c>
      <c r="K130" s="122">
        <v>1357.4802909255154</v>
      </c>
      <c r="L130" s="122">
        <v>1406.1929633368477</v>
      </c>
      <c r="M130" s="122">
        <v>1304.2911852446121</v>
      </c>
      <c r="N130" s="122">
        <v>1289.9164213040397</v>
      </c>
      <c r="O130" s="122">
        <v>1308.4553245574996</v>
      </c>
      <c r="P130" s="122">
        <v>0</v>
      </c>
      <c r="Q130" s="122">
        <v>1320.7995375701814</v>
      </c>
      <c r="R130" s="122">
        <v>1324.1337054275011</v>
      </c>
      <c r="S130" s="122">
        <v>1322.2048454152766</v>
      </c>
      <c r="T130" s="122">
        <v>1312.6357006036394</v>
      </c>
      <c r="U130" s="122">
        <v>1294.5393558646163</v>
      </c>
      <c r="V130" s="122">
        <v>1299.0509717036862</v>
      </c>
      <c r="W130" s="122">
        <v>1360.4067658737879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1133.2913953254306</v>
      </c>
      <c r="D131" s="98">
        <v>1131.2274706707558</v>
      </c>
      <c r="E131" s="98">
        <v>1179.7222322608748</v>
      </c>
      <c r="F131" s="98">
        <v>1216.572923274907</v>
      </c>
      <c r="G131" s="98">
        <v>1263.4098224956174</v>
      </c>
      <c r="H131" s="98">
        <v>1275.9411221425923</v>
      </c>
      <c r="I131" s="98">
        <v>1297.4216332480557</v>
      </c>
      <c r="J131" s="98">
        <v>1301.3860931661018</v>
      </c>
      <c r="K131" s="98">
        <v>1336.579494833424</v>
      </c>
      <c r="L131" s="98">
        <v>1336.33608098901</v>
      </c>
      <c r="M131" s="98">
        <v>1173.6500942433972</v>
      </c>
      <c r="N131" s="98">
        <v>1236.7242030735429</v>
      </c>
      <c r="O131" s="98">
        <v>1267.8542616251866</v>
      </c>
      <c r="P131" s="98">
        <v>0</v>
      </c>
      <c r="Q131" s="98">
        <v>1134.9557198263292</v>
      </c>
      <c r="R131" s="98">
        <v>1129.6130013155403</v>
      </c>
      <c r="S131" s="98">
        <v>1186.2427594419496</v>
      </c>
      <c r="T131" s="98">
        <v>1217.414565273928</v>
      </c>
      <c r="U131" s="98">
        <v>1154.2913017334135</v>
      </c>
      <c r="V131" s="98">
        <v>1201.6308243122412</v>
      </c>
      <c r="W131" s="98">
        <v>1265.0576660174097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994.42740631722143</v>
      </c>
      <c r="F132" s="98">
        <v>0</v>
      </c>
      <c r="G132" s="98">
        <v>0</v>
      </c>
      <c r="H132" s="98">
        <v>0</v>
      </c>
      <c r="I132" s="98">
        <v>1109.4106243572203</v>
      </c>
      <c r="J132" s="98">
        <v>1116.2103598674794</v>
      </c>
      <c r="K132" s="98">
        <v>1144.1192124730469</v>
      </c>
      <c r="L132" s="98">
        <v>1146.594435781645</v>
      </c>
      <c r="M132" s="98">
        <v>1012.5565590724</v>
      </c>
      <c r="N132" s="98">
        <v>1070.5366312337703</v>
      </c>
      <c r="O132" s="98">
        <v>1100.4865782743811</v>
      </c>
      <c r="P132" s="98">
        <v>0</v>
      </c>
      <c r="Q132" s="98">
        <v>0</v>
      </c>
      <c r="R132" s="98">
        <v>0</v>
      </c>
      <c r="S132" s="98">
        <v>1051.918058409037</v>
      </c>
      <c r="T132" s="98">
        <v>1084.2588726870672</v>
      </c>
      <c r="U132" s="98">
        <v>1031.6109968994226</v>
      </c>
      <c r="V132" s="98">
        <v>1071.1004501322213</v>
      </c>
      <c r="W132" s="98">
        <v>1139.0566308473553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304.70597878075858</v>
      </c>
      <c r="F133" s="101">
        <v>0</v>
      </c>
      <c r="G133" s="101">
        <v>0</v>
      </c>
      <c r="H133" s="101">
        <v>0</v>
      </c>
      <c r="I133" s="101">
        <v>371.73604915368088</v>
      </c>
      <c r="J133" s="101">
        <v>378.20983301870609</v>
      </c>
      <c r="K133" s="101">
        <v>365.45201102446384</v>
      </c>
      <c r="L133" s="101">
        <v>368.48991047996759</v>
      </c>
      <c r="M133" s="101">
        <v>338.26497673725873</v>
      </c>
      <c r="N133" s="101">
        <v>354.29252875336789</v>
      </c>
      <c r="O133" s="101">
        <v>349.85068377071889</v>
      </c>
      <c r="P133" s="101">
        <v>0</v>
      </c>
      <c r="Q133" s="101">
        <v>0</v>
      </c>
      <c r="R133" s="101">
        <v>0</v>
      </c>
      <c r="S133" s="101">
        <v>344.23518801888537</v>
      </c>
      <c r="T133" s="101">
        <v>359.58469450255808</v>
      </c>
      <c r="U133" s="101">
        <v>344.76117132593828</v>
      </c>
      <c r="V133" s="101">
        <v>314.15899393200044</v>
      </c>
      <c r="W133" s="101">
        <v>373.99786617458443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689.7214275364629</v>
      </c>
      <c r="F134" s="104">
        <v>0</v>
      </c>
      <c r="G134" s="104">
        <v>0</v>
      </c>
      <c r="H134" s="104">
        <v>0</v>
      </c>
      <c r="I134" s="104">
        <v>737.67457520353912</v>
      </c>
      <c r="J134" s="104">
        <v>738.00052684877335</v>
      </c>
      <c r="K134" s="104">
        <v>778.667201448583</v>
      </c>
      <c r="L134" s="104">
        <v>778.10452530167731</v>
      </c>
      <c r="M134" s="104">
        <v>674.29158233514113</v>
      </c>
      <c r="N134" s="104">
        <v>716.2441024804026</v>
      </c>
      <c r="O134" s="104">
        <v>750.63589450366226</v>
      </c>
      <c r="P134" s="104">
        <v>0</v>
      </c>
      <c r="Q134" s="104">
        <v>0</v>
      </c>
      <c r="R134" s="104">
        <v>0</v>
      </c>
      <c r="S134" s="104">
        <v>707.68287039015172</v>
      </c>
      <c r="T134" s="104">
        <v>724.67417818450906</v>
      </c>
      <c r="U134" s="104">
        <v>686.84982557348451</v>
      </c>
      <c r="V134" s="104">
        <v>756.94145620022084</v>
      </c>
      <c r="W134" s="104">
        <v>765.05876467277108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1434.1655092698913</v>
      </c>
      <c r="D135" s="101">
        <v>1564.3029941920647</v>
      </c>
      <c r="E135" s="101">
        <v>1361.9582390998057</v>
      </c>
      <c r="F135" s="101">
        <v>1568.9549840906275</v>
      </c>
      <c r="G135" s="101">
        <v>1625.7405263666201</v>
      </c>
      <c r="H135" s="101">
        <v>1697.6113924160984</v>
      </c>
      <c r="I135" s="101">
        <v>1638.0423186692642</v>
      </c>
      <c r="J135" s="101">
        <v>1707.8975524223422</v>
      </c>
      <c r="K135" s="101">
        <v>1615.4996914462945</v>
      </c>
      <c r="L135" s="101">
        <v>1633.6089329861904</v>
      </c>
      <c r="M135" s="101">
        <v>1564.9561707136254</v>
      </c>
      <c r="N135" s="101">
        <v>1548.8589878995181</v>
      </c>
      <c r="O135" s="101">
        <v>1474.8321315445878</v>
      </c>
      <c r="P135" s="101">
        <v>0</v>
      </c>
      <c r="Q135" s="101">
        <v>1411.9117104166232</v>
      </c>
      <c r="R135" s="101">
        <v>1414.8152015692781</v>
      </c>
      <c r="S135" s="101">
        <v>1417.0424915156577</v>
      </c>
      <c r="T135" s="101">
        <v>1405.0823564732605</v>
      </c>
      <c r="U135" s="101">
        <v>1413.0640339039189</v>
      </c>
      <c r="V135" s="101">
        <v>1385.7288540390837</v>
      </c>
      <c r="W135" s="101">
        <v>1476.3316643625344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1041.3334745108771</v>
      </c>
      <c r="D136" s="104">
        <v>1147.4799876147986</v>
      </c>
      <c r="E136" s="104">
        <v>977.46489188584451</v>
      </c>
      <c r="F136" s="104">
        <v>1147.4419753141703</v>
      </c>
      <c r="G136" s="104">
        <v>1190.1719977054811</v>
      </c>
      <c r="H136" s="104">
        <v>1245.8593381512878</v>
      </c>
      <c r="I136" s="104">
        <v>1201.5121825390361</v>
      </c>
      <c r="J136" s="104">
        <v>1258.2809014376689</v>
      </c>
      <c r="K136" s="104">
        <v>1182.5410226603674</v>
      </c>
      <c r="L136" s="104">
        <v>1200.4109651992674</v>
      </c>
      <c r="M136" s="104">
        <v>1162.9776540855498</v>
      </c>
      <c r="N136" s="104">
        <v>1158.4714368480127</v>
      </c>
      <c r="O136" s="104">
        <v>1110.3495848458097</v>
      </c>
      <c r="P136" s="104">
        <v>0</v>
      </c>
      <c r="Q136" s="104">
        <v>1111.5455187191214</v>
      </c>
      <c r="R136" s="104">
        <v>1119.8798365120383</v>
      </c>
      <c r="S136" s="104">
        <v>1128.5617223310292</v>
      </c>
      <c r="T136" s="104">
        <v>1131.4142469977619</v>
      </c>
      <c r="U136" s="104">
        <v>1149.0240464988365</v>
      </c>
      <c r="V136" s="104">
        <v>1120.9426164571794</v>
      </c>
      <c r="W136" s="104">
        <v>1214.1445536352624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410.66949810222758</v>
      </c>
      <c r="D137" s="98">
        <v>474.03087046457358</v>
      </c>
      <c r="E137" s="98">
        <v>351.67327676942028</v>
      </c>
      <c r="F137" s="98">
        <v>456.89935545380791</v>
      </c>
      <c r="G137" s="98">
        <v>471.63215881055089</v>
      </c>
      <c r="H137" s="98">
        <v>495.22429841680025</v>
      </c>
      <c r="I137" s="98">
        <v>469.44613293696324</v>
      </c>
      <c r="J137" s="98">
        <v>496.77140728950309</v>
      </c>
      <c r="K137" s="98">
        <v>441.38120218068121</v>
      </c>
      <c r="L137" s="98">
        <v>450.29790250599814</v>
      </c>
      <c r="M137" s="98">
        <v>451.67052568817837</v>
      </c>
      <c r="N137" s="98">
        <v>443.80285864111045</v>
      </c>
      <c r="O137" s="98">
        <v>406.64171018760334</v>
      </c>
      <c r="P137" s="98">
        <v>0</v>
      </c>
      <c r="Q137" s="98">
        <v>439.27455388990199</v>
      </c>
      <c r="R137" s="98">
        <v>424.27961564991318</v>
      </c>
      <c r="S137" s="98">
        <v>412.06819481643277</v>
      </c>
      <c r="T137" s="98">
        <v>415.90059143487758</v>
      </c>
      <c r="U137" s="98">
        <v>423.21892054259149</v>
      </c>
      <c r="V137" s="98">
        <v>362.84341605547763</v>
      </c>
      <c r="W137" s="98">
        <v>436.72426642922846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630.66397640864943</v>
      </c>
      <c r="D138" s="98">
        <v>673.44911715022488</v>
      </c>
      <c r="E138" s="98">
        <v>625.79161511642405</v>
      </c>
      <c r="F138" s="98">
        <v>690.54261986036227</v>
      </c>
      <c r="G138" s="98">
        <v>718.5398388949302</v>
      </c>
      <c r="H138" s="98">
        <v>750.63503973448758</v>
      </c>
      <c r="I138" s="98">
        <v>732.06604960207278</v>
      </c>
      <c r="J138" s="98">
        <v>761.5094941481658</v>
      </c>
      <c r="K138" s="98">
        <v>741.15982047968635</v>
      </c>
      <c r="L138" s="98">
        <v>750.11306269326906</v>
      </c>
      <c r="M138" s="98">
        <v>711.30712839737157</v>
      </c>
      <c r="N138" s="98">
        <v>714.66857820690234</v>
      </c>
      <c r="O138" s="98">
        <v>703.70787465820638</v>
      </c>
      <c r="P138" s="98">
        <v>0</v>
      </c>
      <c r="Q138" s="98">
        <v>672.27096482921945</v>
      </c>
      <c r="R138" s="98">
        <v>695.60022086212518</v>
      </c>
      <c r="S138" s="98">
        <v>716.49352751459628</v>
      </c>
      <c r="T138" s="98">
        <v>715.5136555628842</v>
      </c>
      <c r="U138" s="98">
        <v>725.80512595624486</v>
      </c>
      <c r="V138" s="98">
        <v>758.09920040170164</v>
      </c>
      <c r="W138" s="98">
        <v>777.42028720603389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1334.2237416104692</v>
      </c>
      <c r="D139" s="122">
        <v>1367.3021014404005</v>
      </c>
      <c r="E139" s="122">
        <v>1303.8042949266683</v>
      </c>
      <c r="F139" s="122">
        <v>1356.6077347840321</v>
      </c>
      <c r="G139" s="122">
        <v>1390.921802242849</v>
      </c>
      <c r="H139" s="122">
        <v>1450.3337347090085</v>
      </c>
      <c r="I139" s="122">
        <v>1418.6664847685613</v>
      </c>
      <c r="J139" s="122">
        <v>1523.8905272483184</v>
      </c>
      <c r="K139" s="122">
        <v>1502.5558021904055</v>
      </c>
      <c r="L139" s="122">
        <v>1401.2125669185564</v>
      </c>
      <c r="M139" s="122">
        <v>1274.8227671643801</v>
      </c>
      <c r="N139" s="122">
        <v>1188.6948200461297</v>
      </c>
      <c r="O139" s="122">
        <v>1151.9727326644265</v>
      </c>
      <c r="P139" s="122">
        <v>0</v>
      </c>
      <c r="Q139" s="122">
        <v>1123.0254128426432</v>
      </c>
      <c r="R139" s="122">
        <v>1161.1852879463488</v>
      </c>
      <c r="S139" s="122">
        <v>1103.1344472678099</v>
      </c>
      <c r="T139" s="122">
        <v>1048.9851205111499</v>
      </c>
      <c r="U139" s="122">
        <v>1049.7869211058144</v>
      </c>
      <c r="V139" s="122">
        <v>990.72809864023725</v>
      </c>
      <c r="W139" s="122">
        <v>1061.6999120469231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1620.497590373604</v>
      </c>
      <c r="D140" s="98">
        <v>1417.2819163730394</v>
      </c>
      <c r="E140" s="98">
        <v>1675.5870854331017</v>
      </c>
      <c r="F140" s="98">
        <v>1567.5688912429969</v>
      </c>
      <c r="G140" s="98">
        <v>1588.8528097886169</v>
      </c>
      <c r="H140" s="98">
        <v>1563.4519683923786</v>
      </c>
      <c r="I140" s="98">
        <v>1633.3403040170806</v>
      </c>
      <c r="J140" s="98">
        <v>1602.1310044658348</v>
      </c>
      <c r="K140" s="98">
        <v>1842.9951374121035</v>
      </c>
      <c r="L140" s="98">
        <v>1661.6056702181638</v>
      </c>
      <c r="M140" s="98">
        <v>1478.1534079119742</v>
      </c>
      <c r="N140" s="98">
        <v>1405.2651679872768</v>
      </c>
      <c r="O140" s="98">
        <v>1391.4803941542164</v>
      </c>
      <c r="P140" s="98">
        <v>0</v>
      </c>
      <c r="Q140" s="98">
        <v>1297.5934495561132</v>
      </c>
      <c r="R140" s="98">
        <v>1365.5137369655708</v>
      </c>
      <c r="S140" s="98">
        <v>1333.9686989276249</v>
      </c>
      <c r="T140" s="98">
        <v>1257.5569400504135</v>
      </c>
      <c r="U140" s="98">
        <v>1311.338814732035</v>
      </c>
      <c r="V140" s="98">
        <v>1266.6628955586357</v>
      </c>
      <c r="W140" s="98">
        <v>1315.0979093993224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1076.3449544920097</v>
      </c>
      <c r="D141" s="33">
        <v>1330.065155989595</v>
      </c>
      <c r="E141" s="33">
        <v>996.96264758953225</v>
      </c>
      <c r="F141" s="33">
        <v>1234.088848487726</v>
      </c>
      <c r="G141" s="33">
        <v>1289.1713395698234</v>
      </c>
      <c r="H141" s="33">
        <v>1379.2589031271623</v>
      </c>
      <c r="I141" s="33">
        <v>1217.919488393557</v>
      </c>
      <c r="J141" s="33">
        <v>1388.8427961640809</v>
      </c>
      <c r="K141" s="33">
        <v>1142.4564464314501</v>
      </c>
      <c r="L141" s="33">
        <v>1170.9718716613615</v>
      </c>
      <c r="M141" s="33">
        <v>1141.4587212586509</v>
      </c>
      <c r="N141" s="33">
        <v>1109.5790927500489</v>
      </c>
      <c r="O141" s="33">
        <v>1038.5881156663643</v>
      </c>
      <c r="P141" s="33">
        <v>0</v>
      </c>
      <c r="Q141" s="33">
        <v>996.52683551404118</v>
      </c>
      <c r="R141" s="33">
        <v>989.53325426879906</v>
      </c>
      <c r="S141" s="33">
        <v>968.91708139478715</v>
      </c>
      <c r="T141" s="33">
        <v>937.67124725704298</v>
      </c>
      <c r="U141" s="33">
        <v>922.39036248436378</v>
      </c>
      <c r="V141" s="33">
        <v>890.47885475302837</v>
      </c>
      <c r="W141" s="33">
        <v>958.98792102914388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7986.8970198259631</v>
      </c>
      <c r="D143" s="117">
        <f t="shared" si="49"/>
        <v>7198.8019208651003</v>
      </c>
      <c r="E143" s="117">
        <f t="shared" si="49"/>
        <v>7237.2918729336598</v>
      </c>
      <c r="F143" s="117">
        <f t="shared" si="49"/>
        <v>7767.1422551282894</v>
      </c>
      <c r="G143" s="117">
        <f t="shared" si="49"/>
        <v>7873.5614569815907</v>
      </c>
      <c r="H143" s="117">
        <f t="shared" si="49"/>
        <v>7174.963667410635</v>
      </c>
      <c r="I143" s="117">
        <f t="shared" si="49"/>
        <v>7441.6428278091589</v>
      </c>
      <c r="J143" s="117">
        <f t="shared" si="49"/>
        <v>7424.2414515232667</v>
      </c>
      <c r="K143" s="117">
        <f t="shared" si="49"/>
        <v>7125.8098959879917</v>
      </c>
      <c r="L143" s="117">
        <f t="shared" si="49"/>
        <v>7297.9882272715586</v>
      </c>
      <c r="M143" s="117">
        <f t="shared" si="49"/>
        <v>6820.0959625513278</v>
      </c>
      <c r="N143" s="117">
        <f t="shared" si="49"/>
        <v>6464.6862764377638</v>
      </c>
      <c r="O143" s="117">
        <f t="shared" si="49"/>
        <v>5922.8433617987575</v>
      </c>
      <c r="P143" s="117">
        <f t="shared" si="49"/>
        <v>4928.7857703135433</v>
      </c>
      <c r="Q143" s="117">
        <f t="shared" si="49"/>
        <v>5324.5313294351645</v>
      </c>
      <c r="R143" s="117">
        <f t="shared" ref="R143:V143" si="50">R144+R146+R148+R157</f>
        <v>5240.2753575379265</v>
      </c>
      <c r="S143" s="117">
        <f t="shared" si="50"/>
        <v>4889.9602868991051</v>
      </c>
      <c r="T143" s="117">
        <f t="shared" si="50"/>
        <v>4950.5815408091803</v>
      </c>
      <c r="U143" s="117">
        <f t="shared" si="50"/>
        <v>4126.7182346987156</v>
      </c>
      <c r="V143" s="117">
        <f t="shared" si="50"/>
        <v>4602.2405290578663</v>
      </c>
      <c r="W143" s="117">
        <f t="shared" ref="W143" si="51">W144+W146+W148+W157</f>
        <v>4580.743996344152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4910.9482894019693</v>
      </c>
      <c r="D144" s="122">
        <f t="shared" si="52"/>
        <v>3975.4489060178876</v>
      </c>
      <c r="E144" s="122">
        <f t="shared" si="52"/>
        <v>3812.8430494429022</v>
      </c>
      <c r="F144" s="122">
        <f t="shared" si="52"/>
        <v>4489.7749152032329</v>
      </c>
      <c r="G144" s="122">
        <f t="shared" si="52"/>
        <v>4386.0962650831243</v>
      </c>
      <c r="H144" s="122">
        <f t="shared" si="52"/>
        <v>3266.0016192306689</v>
      </c>
      <c r="I144" s="122">
        <f t="shared" si="52"/>
        <v>3478.3692272723692</v>
      </c>
      <c r="J144" s="122">
        <f t="shared" si="52"/>
        <v>3325.531910964693</v>
      </c>
      <c r="K144" s="122">
        <f t="shared" si="52"/>
        <v>3210.5216287981025</v>
      </c>
      <c r="L144" s="122">
        <f t="shared" si="52"/>
        <v>3313.6775904519541</v>
      </c>
      <c r="M144" s="122">
        <f t="shared" si="52"/>
        <v>2831.386069729951</v>
      </c>
      <c r="N144" s="122">
        <f t="shared" si="52"/>
        <v>2620.695625684416</v>
      </c>
      <c r="O144" s="122">
        <f t="shared" si="52"/>
        <v>2430.9699522661731</v>
      </c>
      <c r="P144" s="122">
        <f t="shared" si="52"/>
        <v>1805.4138514379658</v>
      </c>
      <c r="Q144" s="122">
        <f t="shared" si="52"/>
        <v>1967.3822638690251</v>
      </c>
      <c r="R144" s="122">
        <f t="shared" si="52"/>
        <v>1913.671483091229</v>
      </c>
      <c r="S144" s="122">
        <f t="shared" si="52"/>
        <v>1796.5907948947347</v>
      </c>
      <c r="T144" s="122">
        <f t="shared" si="52"/>
        <v>1619.58433985375</v>
      </c>
      <c r="U144" s="122">
        <f t="shared" si="52"/>
        <v>1480.3616639279328</v>
      </c>
      <c r="V144" s="122">
        <f t="shared" si="52"/>
        <v>1410.9950180159267</v>
      </c>
      <c r="W144" s="122">
        <f t="shared" si="52"/>
        <v>1286.6193941588913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4910.9482894019693</v>
      </c>
      <c r="D145" s="98">
        <v>3975.4489060178876</v>
      </c>
      <c r="E145" s="98">
        <v>3812.8430494429022</v>
      </c>
      <c r="F145" s="98">
        <v>4489.7749152032329</v>
      </c>
      <c r="G145" s="98">
        <v>4386.0962650831243</v>
      </c>
      <c r="H145" s="98">
        <v>3266.0016192306689</v>
      </c>
      <c r="I145" s="98">
        <v>3478.3692272723692</v>
      </c>
      <c r="J145" s="98">
        <v>3325.531910964693</v>
      </c>
      <c r="K145" s="98">
        <v>3210.5216287981025</v>
      </c>
      <c r="L145" s="98">
        <v>3313.6775904519541</v>
      </c>
      <c r="M145" s="98">
        <v>2831.386069729951</v>
      </c>
      <c r="N145" s="98">
        <v>2620.695625684416</v>
      </c>
      <c r="O145" s="98">
        <v>2430.9699522661731</v>
      </c>
      <c r="P145" s="98">
        <v>1805.4138514379658</v>
      </c>
      <c r="Q145" s="98">
        <v>1967.3822638690251</v>
      </c>
      <c r="R145" s="98">
        <v>1913.671483091229</v>
      </c>
      <c r="S145" s="98">
        <v>1796.5907948947347</v>
      </c>
      <c r="T145" s="98">
        <v>1619.58433985375</v>
      </c>
      <c r="U145" s="98">
        <v>1480.3616639279328</v>
      </c>
      <c r="V145" s="98">
        <v>1410.9950180159267</v>
      </c>
      <c r="W145" s="98">
        <v>1286.6193941588913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307.55973870643356</v>
      </c>
      <c r="D146" s="122">
        <f t="shared" si="53"/>
        <v>300.24661514466004</v>
      </c>
      <c r="E146" s="122">
        <f t="shared" si="53"/>
        <v>759.538880056724</v>
      </c>
      <c r="F146" s="122">
        <f t="shared" si="53"/>
        <v>354.81944162560757</v>
      </c>
      <c r="G146" s="122">
        <f t="shared" si="53"/>
        <v>478.21318909705332</v>
      </c>
      <c r="H146" s="122">
        <f t="shared" si="53"/>
        <v>770.75717342049961</v>
      </c>
      <c r="I146" s="122">
        <f t="shared" si="53"/>
        <v>938.99235314794225</v>
      </c>
      <c r="J146" s="122">
        <f t="shared" si="53"/>
        <v>897.0145011545452</v>
      </c>
      <c r="K146" s="122">
        <f t="shared" si="53"/>
        <v>813.83416460298338</v>
      </c>
      <c r="L146" s="122">
        <f t="shared" si="53"/>
        <v>969.45691424863946</v>
      </c>
      <c r="M146" s="122">
        <f t="shared" si="53"/>
        <v>1190.9399783361996</v>
      </c>
      <c r="N146" s="122">
        <f t="shared" si="53"/>
        <v>1147.4698947301388</v>
      </c>
      <c r="O146" s="122">
        <f t="shared" si="53"/>
        <v>911.05801237391188</v>
      </c>
      <c r="P146" s="122">
        <f t="shared" si="53"/>
        <v>661.64747703425621</v>
      </c>
      <c r="Q146" s="122">
        <f t="shared" si="53"/>
        <v>879.54780597094191</v>
      </c>
      <c r="R146" s="122">
        <f t="shared" si="53"/>
        <v>796.79271986629942</v>
      </c>
      <c r="S146" s="122">
        <f t="shared" si="53"/>
        <v>619.98081060357345</v>
      </c>
      <c r="T146" s="122">
        <f t="shared" si="53"/>
        <v>931.21194783049077</v>
      </c>
      <c r="U146" s="122">
        <f t="shared" si="53"/>
        <v>240.71088301800779</v>
      </c>
      <c r="V146" s="122">
        <f t="shared" si="53"/>
        <v>852.76625096963835</v>
      </c>
      <c r="W146" s="122">
        <f t="shared" si="53"/>
        <v>802.07632330404897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307.55973870643356</v>
      </c>
      <c r="D147" s="98">
        <f>IF(RES_hhdet_in_fec!D147=0,0,RES_hhdet_in_fec!D147*1000*11630/RES_hhdet_in_new!D145)</f>
        <v>300.24661514466004</v>
      </c>
      <c r="E147" s="98">
        <f>IF(RES_hhdet_in_fec!E147=0,0,RES_hhdet_in_fec!E147*1000*11630/RES_hhdet_in_new!E145)</f>
        <v>759.538880056724</v>
      </c>
      <c r="F147" s="98">
        <f>IF(RES_hhdet_in_fec!F147=0,0,RES_hhdet_in_fec!F147*1000*11630/RES_hhdet_in_new!F145)</f>
        <v>354.81944162560757</v>
      </c>
      <c r="G147" s="98">
        <f>IF(RES_hhdet_in_fec!G147=0,0,RES_hhdet_in_fec!G147*1000*11630/RES_hhdet_in_new!G145)</f>
        <v>478.21318909705332</v>
      </c>
      <c r="H147" s="98">
        <f>IF(RES_hhdet_in_fec!H147=0,0,RES_hhdet_in_fec!H147*1000*11630/RES_hhdet_in_new!H145)</f>
        <v>770.75717342049961</v>
      </c>
      <c r="I147" s="98">
        <f>IF(RES_hhdet_in_fec!I147=0,0,RES_hhdet_in_fec!I147*1000*11630/RES_hhdet_in_new!I145)</f>
        <v>938.99235314794225</v>
      </c>
      <c r="J147" s="98">
        <f>IF(RES_hhdet_in_fec!J147=0,0,RES_hhdet_in_fec!J147*1000*11630/RES_hhdet_in_new!J145)</f>
        <v>897.0145011545452</v>
      </c>
      <c r="K147" s="98">
        <f>IF(RES_hhdet_in_fec!K147=0,0,RES_hhdet_in_fec!K147*1000*11630/RES_hhdet_in_new!K145)</f>
        <v>813.83416460298338</v>
      </c>
      <c r="L147" s="98">
        <f>IF(RES_hhdet_in_fec!L147=0,0,RES_hhdet_in_fec!L147*1000*11630/RES_hhdet_in_new!L145)</f>
        <v>969.45691424863946</v>
      </c>
      <c r="M147" s="98">
        <f>IF(RES_hhdet_in_fec!M147=0,0,RES_hhdet_in_fec!M147*1000*11630/RES_hhdet_in_new!M145)</f>
        <v>1190.9399783361996</v>
      </c>
      <c r="N147" s="98">
        <f>IF(RES_hhdet_in_fec!N147=0,0,RES_hhdet_in_fec!N147*1000*11630/RES_hhdet_in_new!N145)</f>
        <v>1147.4698947301388</v>
      </c>
      <c r="O147" s="98">
        <f>IF(RES_hhdet_in_fec!O147=0,0,RES_hhdet_in_fec!O147*1000*11630/RES_hhdet_in_new!O145)</f>
        <v>911.05801237391188</v>
      </c>
      <c r="P147" s="98">
        <f>IF(RES_hhdet_in_fec!P147=0,0,RES_hhdet_in_fec!P147*1000*11630/RES_hhdet_in_new!P145)</f>
        <v>661.64747703425621</v>
      </c>
      <c r="Q147" s="98">
        <f>IF(RES_hhdet_in_fec!Q147=0,0,RES_hhdet_in_fec!Q147*1000*11630/RES_hhdet_in_new!Q145)</f>
        <v>879.54780597094191</v>
      </c>
      <c r="R147" s="98">
        <f>IF(RES_hhdet_in_fec!R147=0,0,RES_hhdet_in_fec!R147*1000*11630/RES_hhdet_in_new!R145)</f>
        <v>796.79271986629942</v>
      </c>
      <c r="S147" s="98">
        <f>IF(RES_hhdet_in_fec!S147=0,0,RES_hhdet_in_fec!S147*1000*11630/RES_hhdet_in_new!S145)</f>
        <v>619.98081060357345</v>
      </c>
      <c r="T147" s="98">
        <f>IF(RES_hhdet_in_fec!T147=0,0,RES_hhdet_in_fec!T147*1000*11630/RES_hhdet_in_new!T145)</f>
        <v>931.21194783049077</v>
      </c>
      <c r="U147" s="98">
        <f>IF(RES_hhdet_in_fec!U147=0,0,RES_hhdet_in_fec!U147*1000*11630/RES_hhdet_in_new!U145)</f>
        <v>240.71088301800779</v>
      </c>
      <c r="V147" s="98">
        <f>IF(RES_hhdet_in_fec!V147=0,0,RES_hhdet_in_fec!V147*1000*11630/RES_hhdet_in_new!V145)</f>
        <v>852.76625096963835</v>
      </c>
      <c r="W147" s="98">
        <f>IF(RES_hhdet_in_fec!W147=0,0,RES_hhdet_in_fec!W147*1000*11630/RES_hhdet_in_new!W145)</f>
        <v>802.07632330404897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1434.033703225562</v>
      </c>
      <c r="D148" s="122">
        <v>1555.8490591105412</v>
      </c>
      <c r="E148" s="122">
        <v>1360.8420852383983</v>
      </c>
      <c r="F148" s="122">
        <v>1565.9267574448731</v>
      </c>
      <c r="G148" s="122">
        <v>1618.2941147502586</v>
      </c>
      <c r="H148" s="122">
        <v>1687.8309769521925</v>
      </c>
      <c r="I148" s="122">
        <v>1605.4634212562876</v>
      </c>
      <c r="J148" s="122">
        <v>1677.8376066069141</v>
      </c>
      <c r="K148" s="122">
        <v>1598.913407814262</v>
      </c>
      <c r="L148" s="122">
        <v>1613.6150681513489</v>
      </c>
      <c r="M148" s="122">
        <v>1522.540240280088</v>
      </c>
      <c r="N148" s="122">
        <v>1508.0920432098994</v>
      </c>
      <c r="O148" s="122">
        <v>1429.201284823602</v>
      </c>
      <c r="P148" s="122">
        <v>1368.2886895330303</v>
      </c>
      <c r="Q148" s="122">
        <v>1355.0885148477237</v>
      </c>
      <c r="R148" s="122">
        <v>1368.5835065153071</v>
      </c>
      <c r="S148" s="122">
        <v>1370.2098272114802</v>
      </c>
      <c r="T148" s="122">
        <v>1350.8100731562004</v>
      </c>
      <c r="U148" s="122">
        <v>1356.0291960285194</v>
      </c>
      <c r="V148" s="122">
        <v>1347.843640096861</v>
      </c>
      <c r="W148" s="122">
        <v>1430.2701558949755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1657.6375083126293</v>
      </c>
      <c r="D149" s="98">
        <v>1613.6336742605927</v>
      </c>
      <c r="E149" s="98">
        <v>1731.7411121584146</v>
      </c>
      <c r="F149" s="98">
        <v>1744.7845961384362</v>
      </c>
      <c r="G149" s="98">
        <v>1770.6979159978152</v>
      </c>
      <c r="H149" s="98">
        <v>1821.8070784461381</v>
      </c>
      <c r="I149" s="98">
        <v>1771.7969059894106</v>
      </c>
      <c r="J149" s="98">
        <v>1961.949735313397</v>
      </c>
      <c r="K149" s="98">
        <v>2089.0554827809515</v>
      </c>
      <c r="L149" s="98">
        <v>1930.984743918237</v>
      </c>
      <c r="M149" s="98">
        <v>1698.7486019156395</v>
      </c>
      <c r="N149" s="98">
        <v>1611.6917707588411</v>
      </c>
      <c r="O149" s="98">
        <v>1569.6301742957119</v>
      </c>
      <c r="P149" s="98">
        <v>1400.5989811889388</v>
      </c>
      <c r="Q149" s="98">
        <v>1376.4694734464047</v>
      </c>
      <c r="R149" s="98">
        <v>1431.0966529478937</v>
      </c>
      <c r="S149" s="98">
        <v>1396.4619949804692</v>
      </c>
      <c r="T149" s="98">
        <v>1324.1786595473259</v>
      </c>
      <c r="U149" s="98">
        <v>1387.0118196974572</v>
      </c>
      <c r="V149" s="98">
        <v>1339.2380009363917</v>
      </c>
      <c r="W149" s="98">
        <v>1387.1253159389637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1434.1655092698911</v>
      </c>
      <c r="D153" s="101">
        <v>1564.3029941920643</v>
      </c>
      <c r="E153" s="101">
        <v>1361.958239099805</v>
      </c>
      <c r="F153" s="101">
        <v>1568.9549840906277</v>
      </c>
      <c r="G153" s="101">
        <v>1625.7405263666196</v>
      </c>
      <c r="H153" s="101">
        <v>1697.6113924160986</v>
      </c>
      <c r="I153" s="101">
        <v>1638.0423186692638</v>
      </c>
      <c r="J153" s="101">
        <v>1707.897552422342</v>
      </c>
      <c r="K153" s="101">
        <v>1615.4996914462947</v>
      </c>
      <c r="L153" s="101">
        <v>1633.6089329861904</v>
      </c>
      <c r="M153" s="101">
        <v>1564.9561707136247</v>
      </c>
      <c r="N153" s="101">
        <v>1548.8589878995181</v>
      </c>
      <c r="O153" s="101">
        <v>1474.8321315445876</v>
      </c>
      <c r="P153" s="101">
        <v>1427.7199457285851</v>
      </c>
      <c r="Q153" s="101">
        <v>1411.911710416623</v>
      </c>
      <c r="R153" s="101">
        <v>1414.8152015692783</v>
      </c>
      <c r="S153" s="101">
        <v>1417.042491515658</v>
      </c>
      <c r="T153" s="101">
        <v>1405.0823564732602</v>
      </c>
      <c r="U153" s="101">
        <v>1413.0640339039187</v>
      </c>
      <c r="V153" s="101">
        <v>1385.7288540390839</v>
      </c>
      <c r="W153" s="101">
        <v>1476.3316643625344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1041.3334745108771</v>
      </c>
      <c r="D154" s="104">
        <v>1147.4799876147983</v>
      </c>
      <c r="E154" s="104">
        <v>977.46489188584451</v>
      </c>
      <c r="F154" s="104">
        <v>1147.4419753141701</v>
      </c>
      <c r="G154" s="104">
        <v>1190.1719977054813</v>
      </c>
      <c r="H154" s="104">
        <v>1245.8593381512881</v>
      </c>
      <c r="I154" s="104">
        <v>1201.5121825390361</v>
      </c>
      <c r="J154" s="104">
        <v>1258.2809014376692</v>
      </c>
      <c r="K154" s="104">
        <v>1182.5410226603676</v>
      </c>
      <c r="L154" s="104">
        <v>1200.4109651992671</v>
      </c>
      <c r="M154" s="104">
        <v>1162.9776540855498</v>
      </c>
      <c r="N154" s="104">
        <v>1158.4714368480124</v>
      </c>
      <c r="O154" s="104">
        <v>1110.3495848458094</v>
      </c>
      <c r="P154" s="104">
        <v>1097.1686017161423</v>
      </c>
      <c r="Q154" s="104">
        <v>1111.5455187191219</v>
      </c>
      <c r="R154" s="104">
        <v>1119.8798365120388</v>
      </c>
      <c r="S154" s="104">
        <v>1128.5617223310294</v>
      </c>
      <c r="T154" s="104">
        <v>1131.4142469977621</v>
      </c>
      <c r="U154" s="104">
        <v>1149.0240464988362</v>
      </c>
      <c r="V154" s="104">
        <v>1120.9426164571794</v>
      </c>
      <c r="W154" s="104">
        <v>1214.1445536352628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410.66949810222769</v>
      </c>
      <c r="D155" s="98">
        <v>474.03087046457352</v>
      </c>
      <c r="E155" s="98">
        <v>351.6732767694204</v>
      </c>
      <c r="F155" s="98">
        <v>456.8993554538078</v>
      </c>
      <c r="G155" s="98">
        <v>471.63215881055083</v>
      </c>
      <c r="H155" s="98">
        <v>495.22429841680031</v>
      </c>
      <c r="I155" s="98">
        <v>469.44613293696341</v>
      </c>
      <c r="J155" s="98">
        <v>496.77140728950314</v>
      </c>
      <c r="K155" s="98">
        <v>441.3812021806811</v>
      </c>
      <c r="L155" s="98">
        <v>450.29790250599808</v>
      </c>
      <c r="M155" s="98">
        <v>451.67052568817837</v>
      </c>
      <c r="N155" s="98">
        <v>443.80285864111039</v>
      </c>
      <c r="O155" s="98">
        <v>406.64171018760317</v>
      </c>
      <c r="P155" s="98">
        <v>409.98640131144003</v>
      </c>
      <c r="Q155" s="98">
        <v>439.27455388990217</v>
      </c>
      <c r="R155" s="98">
        <v>424.27961564991324</v>
      </c>
      <c r="S155" s="98">
        <v>412.06819481643277</v>
      </c>
      <c r="T155" s="98">
        <v>415.90059143487764</v>
      </c>
      <c r="U155" s="98">
        <v>423.21892054259149</v>
      </c>
      <c r="V155" s="98">
        <v>362.84341605547775</v>
      </c>
      <c r="W155" s="98">
        <v>436.72426642922846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630.66397640864932</v>
      </c>
      <c r="D156" s="98">
        <v>673.44911715022477</v>
      </c>
      <c r="E156" s="98">
        <v>625.79161511642405</v>
      </c>
      <c r="F156" s="98">
        <v>690.54261986036215</v>
      </c>
      <c r="G156" s="98">
        <v>718.53983889493031</v>
      </c>
      <c r="H156" s="98">
        <v>750.63503973448792</v>
      </c>
      <c r="I156" s="98">
        <v>732.06604960207267</v>
      </c>
      <c r="J156" s="98">
        <v>761.50949414816625</v>
      </c>
      <c r="K156" s="98">
        <v>741.15982047968623</v>
      </c>
      <c r="L156" s="98">
        <v>750.11306269326883</v>
      </c>
      <c r="M156" s="98">
        <v>711.30712839737157</v>
      </c>
      <c r="N156" s="98">
        <v>714.66857820690211</v>
      </c>
      <c r="O156" s="98">
        <v>703.70787465820638</v>
      </c>
      <c r="P156" s="98">
        <v>687.18220040470237</v>
      </c>
      <c r="Q156" s="98">
        <v>672.27096482921979</v>
      </c>
      <c r="R156" s="98">
        <v>695.60022086212541</v>
      </c>
      <c r="S156" s="98">
        <v>716.49352751459651</v>
      </c>
      <c r="T156" s="98">
        <v>715.51365556288442</v>
      </c>
      <c r="U156" s="98">
        <v>725.80512595624475</v>
      </c>
      <c r="V156" s="98">
        <v>758.09920040170175</v>
      </c>
      <c r="W156" s="98">
        <v>777.420287206034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1334.3552884919977</v>
      </c>
      <c r="D157" s="122">
        <v>1367.2573405920116</v>
      </c>
      <c r="E157" s="122">
        <v>1304.0678581956347</v>
      </c>
      <c r="F157" s="122">
        <v>1356.6211408545762</v>
      </c>
      <c r="G157" s="122">
        <v>1390.9578880511542</v>
      </c>
      <c r="H157" s="122">
        <v>1450.3738978072743</v>
      </c>
      <c r="I157" s="122">
        <v>1418.8178261325595</v>
      </c>
      <c r="J157" s="122">
        <v>1523.8574327971148</v>
      </c>
      <c r="K157" s="122">
        <v>1502.5406947726442</v>
      </c>
      <c r="L157" s="122">
        <v>1401.2386544196156</v>
      </c>
      <c r="M157" s="122">
        <v>1275.2296742050889</v>
      </c>
      <c r="N157" s="122">
        <v>1188.4287128133101</v>
      </c>
      <c r="O157" s="122">
        <v>1151.6141123350712</v>
      </c>
      <c r="P157" s="122">
        <v>1093.4357523082908</v>
      </c>
      <c r="Q157" s="122">
        <v>1122.5127447474742</v>
      </c>
      <c r="R157" s="122">
        <v>1161.2276480650908</v>
      </c>
      <c r="S157" s="122">
        <v>1103.1788541893163</v>
      </c>
      <c r="T157" s="122">
        <v>1048.9751799687392</v>
      </c>
      <c r="U157" s="122">
        <v>1049.6164917242563</v>
      </c>
      <c r="V157" s="122">
        <v>990.63561997544036</v>
      </c>
      <c r="W157" s="122">
        <v>1061.7781229862364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1620.4975903736038</v>
      </c>
      <c r="D158" s="98">
        <v>1417.2819163730396</v>
      </c>
      <c r="E158" s="98">
        <v>1675.5870854331013</v>
      </c>
      <c r="F158" s="98">
        <v>1567.5688912429969</v>
      </c>
      <c r="G158" s="98">
        <v>1588.8528097886169</v>
      </c>
      <c r="H158" s="98">
        <v>1563.4519683923786</v>
      </c>
      <c r="I158" s="98">
        <v>1633.3403040170808</v>
      </c>
      <c r="J158" s="98">
        <v>1602.1310044658346</v>
      </c>
      <c r="K158" s="98">
        <v>1842.9951374121042</v>
      </c>
      <c r="L158" s="98">
        <v>1661.6056702181636</v>
      </c>
      <c r="M158" s="98">
        <v>1478.1534079119745</v>
      </c>
      <c r="N158" s="98">
        <v>1405.265167987277</v>
      </c>
      <c r="O158" s="98">
        <v>1391.4803941542164</v>
      </c>
      <c r="P158" s="98">
        <v>1280.8720934965545</v>
      </c>
      <c r="Q158" s="98">
        <v>1297.5934495561132</v>
      </c>
      <c r="R158" s="98">
        <v>1365.5137369655706</v>
      </c>
      <c r="S158" s="98">
        <v>1333.9686989276247</v>
      </c>
      <c r="T158" s="98">
        <v>1257.5569400504135</v>
      </c>
      <c r="U158" s="98">
        <v>1311.3388147320352</v>
      </c>
      <c r="V158" s="98">
        <v>1266.6628955586357</v>
      </c>
      <c r="W158" s="98">
        <v>1315.0979093993226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1076.3449544920097</v>
      </c>
      <c r="D159" s="33">
        <v>1330.065155989595</v>
      </c>
      <c r="E159" s="33">
        <v>996.96264758953237</v>
      </c>
      <c r="F159" s="33">
        <v>1234.0888484877257</v>
      </c>
      <c r="G159" s="33">
        <v>1289.1713395698237</v>
      </c>
      <c r="H159" s="33">
        <v>1379.2589031271625</v>
      </c>
      <c r="I159" s="33">
        <v>1217.919488393557</v>
      </c>
      <c r="J159" s="33">
        <v>1388.8427961640809</v>
      </c>
      <c r="K159" s="33">
        <v>1142.4564464314501</v>
      </c>
      <c r="L159" s="33">
        <v>1170.9718716613618</v>
      </c>
      <c r="M159" s="33">
        <v>1141.4587212586507</v>
      </c>
      <c r="N159" s="33">
        <v>1109.5790927500491</v>
      </c>
      <c r="O159" s="33">
        <v>1038.588115666364</v>
      </c>
      <c r="P159" s="33">
        <v>999.25742703039089</v>
      </c>
      <c r="Q159" s="33">
        <v>996.5268355140413</v>
      </c>
      <c r="R159" s="33">
        <v>989.53325426879894</v>
      </c>
      <c r="S159" s="33">
        <v>968.91708139478715</v>
      </c>
      <c r="T159" s="33">
        <v>937.67124725704309</v>
      </c>
      <c r="U159" s="33">
        <v>922.39036248436378</v>
      </c>
      <c r="V159" s="33">
        <v>890.47885475302826</v>
      </c>
      <c r="W159" s="33">
        <v>958.98792102914388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12785.171662338418</v>
      </c>
      <c r="D161" s="117">
        <f t="shared" si="54"/>
        <v>13325.632284351788</v>
      </c>
      <c r="E161" s="117">
        <f t="shared" si="54"/>
        <v>13612.9778211298</v>
      </c>
      <c r="F161" s="117">
        <f t="shared" si="54"/>
        <v>14375.090459883837</v>
      </c>
      <c r="G161" s="117">
        <f t="shared" si="54"/>
        <v>15500.565041982944</v>
      </c>
      <c r="H161" s="117">
        <f t="shared" si="54"/>
        <v>14901.504912410648</v>
      </c>
      <c r="I161" s="117">
        <f t="shared" si="54"/>
        <v>13207.732221866754</v>
      </c>
      <c r="J161" s="117">
        <f t="shared" si="54"/>
        <v>15051.547252230906</v>
      </c>
      <c r="K161" s="117">
        <f t="shared" si="54"/>
        <v>14908.107416493054</v>
      </c>
      <c r="L161" s="117">
        <f t="shared" si="54"/>
        <v>16710.740507090512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12612.565072960102</v>
      </c>
      <c r="Q161" s="117">
        <f t="shared" si="54"/>
        <v>7925.4413572100848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12283.698182133176</v>
      </c>
      <c r="U161" s="117">
        <f t="shared" si="55"/>
        <v>11588.360825434431</v>
      </c>
      <c r="V161" s="117">
        <f t="shared" si="55"/>
        <v>4794.7788793511545</v>
      </c>
      <c r="W161" s="117">
        <f t="shared" ref="W161" si="56">W162+W164+W166+W175</f>
        <v>11867.372871864553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9709.1510495526763</v>
      </c>
      <c r="D162" s="122">
        <f t="shared" si="57"/>
        <v>10101.422742199666</v>
      </c>
      <c r="E162" s="122">
        <f t="shared" si="57"/>
        <v>10198.00617214281</v>
      </c>
      <c r="F162" s="122">
        <f t="shared" si="57"/>
        <v>11101.878306404187</v>
      </c>
      <c r="G162" s="122">
        <f t="shared" si="57"/>
        <v>12017.263495372323</v>
      </c>
      <c r="H162" s="122">
        <f t="shared" si="57"/>
        <v>10997.787463893106</v>
      </c>
      <c r="I162" s="122">
        <f t="shared" si="57"/>
        <v>9250.7403423576452</v>
      </c>
      <c r="J162" s="122">
        <f t="shared" si="57"/>
        <v>10961.29029293247</v>
      </c>
      <c r="K162" s="122">
        <f t="shared" si="57"/>
        <v>11006.865472651871</v>
      </c>
      <c r="L162" s="122">
        <f t="shared" si="57"/>
        <v>12734.799036219054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9648.8270528106477</v>
      </c>
      <c r="Q162" s="122">
        <f t="shared" si="57"/>
        <v>5517.0028112794198</v>
      </c>
      <c r="R162" s="122">
        <f t="shared" si="57"/>
        <v>0</v>
      </c>
      <c r="S162" s="122">
        <f t="shared" si="57"/>
        <v>0</v>
      </c>
      <c r="T162" s="122">
        <f t="shared" si="57"/>
        <v>9136.9109879422285</v>
      </c>
      <c r="U162" s="122">
        <f t="shared" si="57"/>
        <v>9059.5346291650603</v>
      </c>
      <c r="V162" s="122">
        <f t="shared" si="57"/>
        <v>1627.9933675190839</v>
      </c>
      <c r="W162" s="122">
        <f t="shared" si="57"/>
        <v>8595.2856495234337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9709.1510495526763</v>
      </c>
      <c r="D163" s="33">
        <v>10101.422742199666</v>
      </c>
      <c r="E163" s="33">
        <v>10198.00617214281</v>
      </c>
      <c r="F163" s="33">
        <v>11101.878306404187</v>
      </c>
      <c r="G163" s="33">
        <v>12017.263495372323</v>
      </c>
      <c r="H163" s="33">
        <v>10997.787463893106</v>
      </c>
      <c r="I163" s="33">
        <v>9250.7403423576452</v>
      </c>
      <c r="J163" s="33">
        <v>10961.29029293247</v>
      </c>
      <c r="K163" s="33">
        <v>11006.865472651871</v>
      </c>
      <c r="L163" s="33">
        <v>12734.799036219054</v>
      </c>
      <c r="M163" s="33">
        <v>0</v>
      </c>
      <c r="N163" s="33">
        <v>0</v>
      </c>
      <c r="O163" s="33">
        <v>0</v>
      </c>
      <c r="P163" s="33">
        <v>9648.8270528106477</v>
      </c>
      <c r="Q163" s="33">
        <v>5517.0028112794198</v>
      </c>
      <c r="R163" s="33">
        <v>0</v>
      </c>
      <c r="S163" s="33">
        <v>0</v>
      </c>
      <c r="T163" s="33">
        <v>9136.9109879422285</v>
      </c>
      <c r="U163" s="33">
        <v>9059.5346291650603</v>
      </c>
      <c r="V163" s="33">
        <v>1627.9933675190839</v>
      </c>
      <c r="W163" s="33">
        <v>8595.2856495234337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308.20147087158409</v>
      </c>
      <c r="D164" s="122">
        <f t="shared" si="58"/>
        <v>300.74894983919654</v>
      </c>
      <c r="E164" s="122">
        <f t="shared" si="58"/>
        <v>750.94010431712729</v>
      </c>
      <c r="F164" s="122">
        <f t="shared" si="58"/>
        <v>350.70637637607138</v>
      </c>
      <c r="G164" s="122">
        <f t="shared" si="58"/>
        <v>474.34666585437492</v>
      </c>
      <c r="H164" s="122">
        <f t="shared" si="58"/>
        <v>765.27531285996304</v>
      </c>
      <c r="I164" s="122">
        <f t="shared" si="58"/>
        <v>932.78971530207423</v>
      </c>
      <c r="J164" s="122">
        <f t="shared" si="58"/>
        <v>888.32570594848971</v>
      </c>
      <c r="K164" s="122">
        <f t="shared" si="58"/>
        <v>799.20868023910646</v>
      </c>
      <c r="L164" s="122">
        <f t="shared" si="58"/>
        <v>962.03730333865872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395.95331415739713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746.66796749517766</v>
      </c>
      <c r="U164" s="122">
        <f t="shared" si="58"/>
        <v>122.96732175008474</v>
      </c>
      <c r="V164" s="122">
        <f t="shared" si="58"/>
        <v>827.98344359475163</v>
      </c>
      <c r="W164" s="122">
        <f t="shared" si="58"/>
        <v>780.39858483637192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308.20147087158409</v>
      </c>
      <c r="D165" s="98">
        <f>IF(RES_hhdet_in_fec!D165=0,0,RES_hhdet_in_fec!D165*1000*11630/RES_hhdet_in_new!D163)</f>
        <v>300.74894983919654</v>
      </c>
      <c r="E165" s="98">
        <f>IF(RES_hhdet_in_fec!E165=0,0,RES_hhdet_in_fec!E165*1000*11630/RES_hhdet_in_new!E163)</f>
        <v>750.94010431712729</v>
      </c>
      <c r="F165" s="98">
        <f>IF(RES_hhdet_in_fec!F165=0,0,RES_hhdet_in_fec!F165*1000*11630/RES_hhdet_in_new!F163)</f>
        <v>350.70637637607138</v>
      </c>
      <c r="G165" s="98">
        <f>IF(RES_hhdet_in_fec!G165=0,0,RES_hhdet_in_fec!G165*1000*11630/RES_hhdet_in_new!G163)</f>
        <v>474.34666585437492</v>
      </c>
      <c r="H165" s="98">
        <f>IF(RES_hhdet_in_fec!H165=0,0,RES_hhdet_in_fec!H165*1000*11630/RES_hhdet_in_new!H163)</f>
        <v>765.27531285996304</v>
      </c>
      <c r="I165" s="98">
        <f>IF(RES_hhdet_in_fec!I165=0,0,RES_hhdet_in_fec!I165*1000*11630/RES_hhdet_in_new!I163)</f>
        <v>932.78971530207423</v>
      </c>
      <c r="J165" s="98">
        <f>IF(RES_hhdet_in_fec!J165=0,0,RES_hhdet_in_fec!J165*1000*11630/RES_hhdet_in_new!J163)</f>
        <v>888.32570594848971</v>
      </c>
      <c r="K165" s="98">
        <f>IF(RES_hhdet_in_fec!K165=0,0,RES_hhdet_in_fec!K165*1000*11630/RES_hhdet_in_new!K163)</f>
        <v>799.20868023910646</v>
      </c>
      <c r="L165" s="98">
        <f>IF(RES_hhdet_in_fec!L165=0,0,RES_hhdet_in_fec!L165*1000*11630/RES_hhdet_in_new!L163)</f>
        <v>962.03730333865872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395.95331415739713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746.66796749517766</v>
      </c>
      <c r="U165" s="98">
        <f>IF(RES_hhdet_in_fec!U165=0,0,RES_hhdet_in_fec!U165*1000*11630/RES_hhdet_in_new!U163)</f>
        <v>122.96732175008474</v>
      </c>
      <c r="V165" s="98">
        <f>IF(RES_hhdet_in_fec!V165=0,0,RES_hhdet_in_fec!V165*1000*11630/RES_hhdet_in_new!V163)</f>
        <v>827.98344359475163</v>
      </c>
      <c r="W165" s="98">
        <f>IF(RES_hhdet_in_fec!W165=0,0,RES_hhdet_in_fec!W165*1000*11630/RES_hhdet_in_new!W163)</f>
        <v>780.39858483637192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1433.7988844196163</v>
      </c>
      <c r="D166" s="122">
        <v>1556.1098063513036</v>
      </c>
      <c r="E166" s="122">
        <v>1360.656705174116</v>
      </c>
      <c r="F166" s="122">
        <v>1565.9201981091785</v>
      </c>
      <c r="G166" s="122">
        <v>1618.0995058911581</v>
      </c>
      <c r="H166" s="122">
        <v>1688.0654089257362</v>
      </c>
      <c r="I166" s="122">
        <v>1605.4349466739095</v>
      </c>
      <c r="J166" s="122">
        <v>1677.940398930147</v>
      </c>
      <c r="K166" s="122">
        <v>1599.0054321070538</v>
      </c>
      <c r="L166" s="122">
        <v>1613.3006203320656</v>
      </c>
      <c r="M166" s="122">
        <v>0</v>
      </c>
      <c r="N166" s="122">
        <v>0</v>
      </c>
      <c r="O166" s="122">
        <v>0</v>
      </c>
      <c r="P166" s="122">
        <v>1427.7199457285849</v>
      </c>
      <c r="Q166" s="122">
        <v>1411.9117104166232</v>
      </c>
      <c r="R166" s="122">
        <v>0</v>
      </c>
      <c r="S166" s="122">
        <v>0</v>
      </c>
      <c r="T166" s="122">
        <v>1351.2186903202194</v>
      </c>
      <c r="U166" s="122">
        <v>1356.2499557789133</v>
      </c>
      <c r="V166" s="122">
        <v>1347.9281055477734</v>
      </c>
      <c r="W166" s="122">
        <v>1430.1778643596303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1657.6375083126295</v>
      </c>
      <c r="D167" s="98">
        <v>1613.6336742605934</v>
      </c>
      <c r="E167" s="98">
        <v>1731.7411121584153</v>
      </c>
      <c r="F167" s="98">
        <v>1744.7845961384362</v>
      </c>
      <c r="G167" s="98">
        <v>1770.697915997815</v>
      </c>
      <c r="H167" s="98">
        <v>1821.8070784461374</v>
      </c>
      <c r="I167" s="98">
        <v>1771.7969059894103</v>
      </c>
      <c r="J167" s="98">
        <v>1961.949735313397</v>
      </c>
      <c r="K167" s="98">
        <v>2089.055482780951</v>
      </c>
      <c r="L167" s="98">
        <v>1930.9847439182374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1324.1786595473257</v>
      </c>
      <c r="U167" s="98">
        <v>1387.0118196974577</v>
      </c>
      <c r="V167" s="98">
        <v>1339.2380009363917</v>
      </c>
      <c r="W167" s="98">
        <v>1387.1253159389639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1434.1655092698911</v>
      </c>
      <c r="D171" s="101">
        <v>1564.3029941920645</v>
      </c>
      <c r="E171" s="101">
        <v>1361.9582390998055</v>
      </c>
      <c r="F171" s="101">
        <v>1568.9549840906277</v>
      </c>
      <c r="G171" s="101">
        <v>1625.7405263666196</v>
      </c>
      <c r="H171" s="101">
        <v>1697.6113924160986</v>
      </c>
      <c r="I171" s="101">
        <v>1638.042318669264</v>
      </c>
      <c r="J171" s="101">
        <v>1707.8975524223424</v>
      </c>
      <c r="K171" s="101">
        <v>1615.4996914462949</v>
      </c>
      <c r="L171" s="101">
        <v>1633.6089329861909</v>
      </c>
      <c r="M171" s="101">
        <v>0</v>
      </c>
      <c r="N171" s="101">
        <v>0</v>
      </c>
      <c r="O171" s="101">
        <v>0</v>
      </c>
      <c r="P171" s="101">
        <v>1427.7199457285849</v>
      </c>
      <c r="Q171" s="101">
        <v>1411.9117104166232</v>
      </c>
      <c r="R171" s="101">
        <v>0</v>
      </c>
      <c r="S171" s="101">
        <v>0</v>
      </c>
      <c r="T171" s="101">
        <v>1405.0823564732602</v>
      </c>
      <c r="U171" s="101">
        <v>1413.0640339039182</v>
      </c>
      <c r="V171" s="101">
        <v>1385.7288540390841</v>
      </c>
      <c r="W171" s="101">
        <v>1476.3316643625344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1041.3334745108771</v>
      </c>
      <c r="D172" s="104">
        <v>1147.4799876147983</v>
      </c>
      <c r="E172" s="104">
        <v>977.46489188584462</v>
      </c>
      <c r="F172" s="104">
        <v>1147.4419753141701</v>
      </c>
      <c r="G172" s="104">
        <v>1190.1719977054811</v>
      </c>
      <c r="H172" s="104">
        <v>1245.8593381512881</v>
      </c>
      <c r="I172" s="104">
        <v>1201.5121825390361</v>
      </c>
      <c r="J172" s="104">
        <v>1258.2809014376689</v>
      </c>
      <c r="K172" s="104">
        <v>1182.5410226603676</v>
      </c>
      <c r="L172" s="104">
        <v>1200.4109651992671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1131.4142469977619</v>
      </c>
      <c r="U172" s="104">
        <v>1149.0240464988362</v>
      </c>
      <c r="V172" s="104">
        <v>1120.9426164571794</v>
      </c>
      <c r="W172" s="104">
        <v>1214.1445536352626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410.66949810222758</v>
      </c>
      <c r="D173" s="98">
        <v>474.03087046457375</v>
      </c>
      <c r="E173" s="98">
        <v>351.67327676942034</v>
      </c>
      <c r="F173" s="98">
        <v>456.8993554538078</v>
      </c>
      <c r="G173" s="98">
        <v>471.63215881055089</v>
      </c>
      <c r="H173" s="98">
        <v>495.2242984168002</v>
      </c>
      <c r="I173" s="98">
        <v>469.44613293696324</v>
      </c>
      <c r="J173" s="98">
        <v>496.77140728950314</v>
      </c>
      <c r="K173" s="98">
        <v>441.3812021806811</v>
      </c>
      <c r="L173" s="98">
        <v>450.29790250599814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415.9005914348777</v>
      </c>
      <c r="U173" s="98">
        <v>423.21892054259149</v>
      </c>
      <c r="V173" s="98">
        <v>362.84341605547775</v>
      </c>
      <c r="W173" s="98">
        <v>436.72426642922852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630.66397640864955</v>
      </c>
      <c r="D174" s="33">
        <v>673.44911715022465</v>
      </c>
      <c r="E174" s="33">
        <v>625.79161511642428</v>
      </c>
      <c r="F174" s="33">
        <v>690.54261986036238</v>
      </c>
      <c r="G174" s="33">
        <v>718.5398388949302</v>
      </c>
      <c r="H174" s="33">
        <v>750.63503973448769</v>
      </c>
      <c r="I174" s="33">
        <v>732.06604960207289</v>
      </c>
      <c r="J174" s="33">
        <v>761.50949414816591</v>
      </c>
      <c r="K174" s="33">
        <v>741.15982047968635</v>
      </c>
      <c r="L174" s="33">
        <v>750.11306269326883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715.5136555628842</v>
      </c>
      <c r="U174" s="33">
        <v>725.80512595624486</v>
      </c>
      <c r="V174" s="33">
        <v>758.09920040170164</v>
      </c>
      <c r="W174" s="33">
        <v>777.420287206034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1334.0202574945415</v>
      </c>
      <c r="D175" s="122">
        <v>1367.350785961622</v>
      </c>
      <c r="E175" s="122">
        <v>1303.3748394957461</v>
      </c>
      <c r="F175" s="122">
        <v>1356.5855789944005</v>
      </c>
      <c r="G175" s="122">
        <v>1390.8553748650891</v>
      </c>
      <c r="H175" s="122">
        <v>1450.3767267318417</v>
      </c>
      <c r="I175" s="122">
        <v>1418.7672175331243</v>
      </c>
      <c r="J175" s="122">
        <v>1523.9908544198006</v>
      </c>
      <c r="K175" s="122">
        <v>1503.0278314950219</v>
      </c>
      <c r="L175" s="122">
        <v>1400.6035472007345</v>
      </c>
      <c r="M175" s="122">
        <v>0</v>
      </c>
      <c r="N175" s="122">
        <v>0</v>
      </c>
      <c r="O175" s="122">
        <v>0</v>
      </c>
      <c r="P175" s="122">
        <v>1140.0647602634726</v>
      </c>
      <c r="Q175" s="122">
        <v>996.52683551404118</v>
      </c>
      <c r="R175" s="122">
        <v>0</v>
      </c>
      <c r="S175" s="122">
        <v>0</v>
      </c>
      <c r="T175" s="122">
        <v>1048.90053637555</v>
      </c>
      <c r="U175" s="122">
        <v>1049.6089187403729</v>
      </c>
      <c r="V175" s="122">
        <v>990.87396268954592</v>
      </c>
      <c r="W175" s="122">
        <v>1061.5107731451176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1620.497590373604</v>
      </c>
      <c r="D176" s="98">
        <v>1417.2819163730398</v>
      </c>
      <c r="E176" s="98">
        <v>1675.5870854331017</v>
      </c>
      <c r="F176" s="98">
        <v>1567.5688912429971</v>
      </c>
      <c r="G176" s="98">
        <v>1588.8528097886167</v>
      </c>
      <c r="H176" s="98">
        <v>1563.4519683923786</v>
      </c>
      <c r="I176" s="98">
        <v>1633.3403040170804</v>
      </c>
      <c r="J176" s="98">
        <v>1602.1310044658348</v>
      </c>
      <c r="K176" s="98">
        <v>1842.9951374121038</v>
      </c>
      <c r="L176" s="98">
        <v>1661.6056702181638</v>
      </c>
      <c r="M176" s="98">
        <v>0</v>
      </c>
      <c r="N176" s="98">
        <v>0</v>
      </c>
      <c r="O176" s="98">
        <v>0</v>
      </c>
      <c r="P176" s="98">
        <v>1280.8720934965543</v>
      </c>
      <c r="Q176" s="98">
        <v>0</v>
      </c>
      <c r="R176" s="98">
        <v>0</v>
      </c>
      <c r="S176" s="98">
        <v>0</v>
      </c>
      <c r="T176" s="98">
        <v>1257.5569400504135</v>
      </c>
      <c r="U176" s="98">
        <v>1311.338814732035</v>
      </c>
      <c r="V176" s="98">
        <v>1266.6628955586357</v>
      </c>
      <c r="W176" s="98">
        <v>1315.0979093993226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1076.3449544920099</v>
      </c>
      <c r="D177" s="33">
        <v>1330.0651559895953</v>
      </c>
      <c r="E177" s="33">
        <v>996.96264758953225</v>
      </c>
      <c r="F177" s="33">
        <v>1234.0888484877257</v>
      </c>
      <c r="G177" s="33">
        <v>1289.1713395698237</v>
      </c>
      <c r="H177" s="33">
        <v>1379.2589031271623</v>
      </c>
      <c r="I177" s="33">
        <v>1217.9194883935565</v>
      </c>
      <c r="J177" s="33">
        <v>1388.8427961640807</v>
      </c>
      <c r="K177" s="33">
        <v>1142.4564464314501</v>
      </c>
      <c r="L177" s="33">
        <v>1170.9718716613618</v>
      </c>
      <c r="M177" s="33">
        <v>0</v>
      </c>
      <c r="N177" s="33">
        <v>0</v>
      </c>
      <c r="O177" s="33">
        <v>0</v>
      </c>
      <c r="P177" s="33">
        <v>999.25742703039077</v>
      </c>
      <c r="Q177" s="33">
        <v>996.52683551404118</v>
      </c>
      <c r="R177" s="33">
        <v>0</v>
      </c>
      <c r="S177" s="33">
        <v>0</v>
      </c>
      <c r="T177" s="33">
        <v>937.67124725704309</v>
      </c>
      <c r="U177" s="33">
        <v>922.39036248436389</v>
      </c>
      <c r="V177" s="33">
        <v>890.47885475302826</v>
      </c>
      <c r="W177" s="33">
        <v>958.98792102914376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6446.6663236789991</v>
      </c>
      <c r="D3" s="117">
        <f t="shared" si="0"/>
        <v>8569.5917643867633</v>
      </c>
      <c r="E3" s="117">
        <f t="shared" si="0"/>
        <v>11484.131163782697</v>
      </c>
      <c r="F3" s="117">
        <f t="shared" si="0"/>
        <v>8872.3322572068919</v>
      </c>
      <c r="G3" s="117">
        <f t="shared" si="0"/>
        <v>12085.524210051633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8133.0987831372468</v>
      </c>
      <c r="L3" s="117">
        <f t="shared" si="0"/>
        <v>12895.660760859491</v>
      </c>
      <c r="M3" s="117">
        <f t="shared" si="0"/>
        <v>10331.092172219294</v>
      </c>
      <c r="N3" s="117">
        <f t="shared" si="0"/>
        <v>9261.152893467668</v>
      </c>
      <c r="O3" s="117">
        <f t="shared" si="0"/>
        <v>11449.205046452396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9131.8688812516048</v>
      </c>
      <c r="T3" s="117">
        <f t="shared" si="1"/>
        <v>7366.2798005348432</v>
      </c>
      <c r="U3" s="117">
        <f t="shared" si="1"/>
        <v>7465.7175627402339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4379.9676774424288</v>
      </c>
      <c r="D4" s="122">
        <f t="shared" si="3"/>
        <v>6418.7379145303275</v>
      </c>
      <c r="E4" s="122">
        <f t="shared" si="3"/>
        <v>8611.3532009202154</v>
      </c>
      <c r="F4" s="122">
        <f t="shared" si="3"/>
        <v>6345.7961376218227</v>
      </c>
      <c r="G4" s="122">
        <f t="shared" si="3"/>
        <v>9447.1153743116265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5041.5363550282864</v>
      </c>
      <c r="L4" s="122">
        <f t="shared" si="3"/>
        <v>10304.407980142691</v>
      </c>
      <c r="M4" s="122">
        <f t="shared" si="3"/>
        <v>7556.4137403633231</v>
      </c>
      <c r="N4" s="122">
        <f t="shared" si="3"/>
        <v>6400.3168709829624</v>
      </c>
      <c r="O4" s="122">
        <f t="shared" si="3"/>
        <v>9059.4462257602008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7074.5862030950102</v>
      </c>
      <c r="T4" s="122">
        <f t="shared" si="4"/>
        <v>5111.1951008003534</v>
      </c>
      <c r="U4" s="122">
        <f t="shared" si="4"/>
        <v>5663.6470542548941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4338.1254567785463</v>
      </c>
      <c r="D5" s="98">
        <v>6357.3488282639846</v>
      </c>
      <c r="E5" s="98">
        <v>8533.7767422861161</v>
      </c>
      <c r="F5" s="98">
        <v>6286.1715194917469</v>
      </c>
      <c r="G5" s="98">
        <v>9360.3026552142837</v>
      </c>
      <c r="H5" s="98">
        <v>0</v>
      </c>
      <c r="I5" s="98">
        <v>0</v>
      </c>
      <c r="J5" s="98">
        <v>0</v>
      </c>
      <c r="K5" s="98">
        <v>4999.4766117697782</v>
      </c>
      <c r="L5" s="98">
        <v>10221.672594409943</v>
      </c>
      <c r="M5" s="98">
        <v>7496.4405421990186</v>
      </c>
      <c r="N5" s="98">
        <v>6350.2573726229293</v>
      </c>
      <c r="O5" s="98">
        <v>8989.4856226127686</v>
      </c>
      <c r="P5" s="98">
        <v>0</v>
      </c>
      <c r="Q5" s="98">
        <v>0</v>
      </c>
      <c r="R5" s="98">
        <v>0</v>
      </c>
      <c r="S5" s="98">
        <v>7020.6860782397825</v>
      </c>
      <c r="T5" s="98">
        <v>5072.3781992186314</v>
      </c>
      <c r="U5" s="98">
        <v>5620.4360878287207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41.842220663882735</v>
      </c>
      <c r="D6" s="98">
        <v>61.389086266343057</v>
      </c>
      <c r="E6" s="98">
        <v>77.576458634099268</v>
      </c>
      <c r="F6" s="98">
        <v>59.624618130075554</v>
      </c>
      <c r="G6" s="98">
        <v>86.812719097342452</v>
      </c>
      <c r="H6" s="98">
        <v>0</v>
      </c>
      <c r="I6" s="98">
        <v>0</v>
      </c>
      <c r="J6" s="98">
        <v>0</v>
      </c>
      <c r="K6" s="98">
        <v>42.059743258508469</v>
      </c>
      <c r="L6" s="98">
        <v>82.735385732747261</v>
      </c>
      <c r="M6" s="98">
        <v>59.973198164304442</v>
      </c>
      <c r="N6" s="98">
        <v>50.059498360032975</v>
      </c>
      <c r="O6" s="98">
        <v>69.960603147432607</v>
      </c>
      <c r="P6" s="98">
        <v>0</v>
      </c>
      <c r="Q6" s="98">
        <v>0</v>
      </c>
      <c r="R6" s="98">
        <v>0</v>
      </c>
      <c r="S6" s="98">
        <v>53.900124855227851</v>
      </c>
      <c r="T6" s="98">
        <v>38.816901581721844</v>
      </c>
      <c r="U6" s="98">
        <v>43.210966426173627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304.5838755682629</v>
      </c>
      <c r="D7" s="122">
        <f t="shared" si="6"/>
        <v>260.19388503966468</v>
      </c>
      <c r="E7" s="122">
        <f t="shared" si="6"/>
        <v>1160.0360087663428</v>
      </c>
      <c r="F7" s="122">
        <f t="shared" si="6"/>
        <v>628.04128435837208</v>
      </c>
      <c r="G7" s="122">
        <f t="shared" si="6"/>
        <v>664.25569713250422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1194.0082332915863</v>
      </c>
      <c r="L7" s="122">
        <f t="shared" si="6"/>
        <v>588.70595562847529</v>
      </c>
      <c r="M7" s="122">
        <f t="shared" si="6"/>
        <v>877.90902587979008</v>
      </c>
      <c r="N7" s="122">
        <f t="shared" si="6"/>
        <v>951.65777504936148</v>
      </c>
      <c r="O7" s="122">
        <f t="shared" si="6"/>
        <v>483.89729262147728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250.41975168573225</v>
      </c>
      <c r="T7" s="122">
        <f t="shared" si="6"/>
        <v>454.60645993890006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304.5838755682629</v>
      </c>
      <c r="D8" s="98">
        <f>IF(RES_hhdet_in_tes!D8=0,0,RES_hhdet_in_tes!D8*1000*11630/RES_hhdet_in_new!D5)</f>
        <v>260.19388503966468</v>
      </c>
      <c r="E8" s="98">
        <f>IF(RES_hhdet_in_tes!E8=0,0,RES_hhdet_in_tes!E8*1000*11630/RES_hhdet_in_new!E5)</f>
        <v>1160.0360087663428</v>
      </c>
      <c r="F8" s="98">
        <f>IF(RES_hhdet_in_tes!F8=0,0,RES_hhdet_in_tes!F8*1000*11630/RES_hhdet_in_new!F5)</f>
        <v>628.04128435837208</v>
      </c>
      <c r="G8" s="98">
        <f>IF(RES_hhdet_in_tes!G8=0,0,RES_hhdet_in_tes!G8*1000*11630/RES_hhdet_in_new!G5)</f>
        <v>664.25569713250422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1194.0082332915863</v>
      </c>
      <c r="L8" s="98">
        <f>IF(RES_hhdet_in_tes!L8=0,0,RES_hhdet_in_tes!L8*1000*11630/RES_hhdet_in_new!L5)</f>
        <v>588.70595562847529</v>
      </c>
      <c r="M8" s="98">
        <f>IF(RES_hhdet_in_tes!M8=0,0,RES_hhdet_in_tes!M8*1000*11630/RES_hhdet_in_new!M5)</f>
        <v>877.90902587979008</v>
      </c>
      <c r="N8" s="98">
        <f>IF(RES_hhdet_in_tes!N8=0,0,RES_hhdet_in_tes!N8*1000*11630/RES_hhdet_in_new!N5)</f>
        <v>951.65777504936148</v>
      </c>
      <c r="O8" s="98">
        <f>IF(RES_hhdet_in_tes!O8=0,0,RES_hhdet_in_tes!O8*1000*11630/RES_hhdet_in_new!O5)</f>
        <v>483.89729262147728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250.41975168573225</v>
      </c>
      <c r="T8" s="98">
        <f>IF(RES_hhdet_in_tes!T8=0,0,RES_hhdet_in_tes!T8*1000*11630/RES_hhdet_in_new!T5)</f>
        <v>454.60645993890006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885.11156584043897</v>
      </c>
      <c r="D9" s="122">
        <v>961.4461324801739</v>
      </c>
      <c r="E9" s="122">
        <v>854.02431290618961</v>
      </c>
      <c r="F9" s="122">
        <v>968.91013010982363</v>
      </c>
      <c r="G9" s="122">
        <v>1010.9866822584078</v>
      </c>
      <c r="H9" s="122">
        <v>0</v>
      </c>
      <c r="I9" s="122">
        <v>0</v>
      </c>
      <c r="J9" s="122">
        <v>0</v>
      </c>
      <c r="K9" s="122">
        <v>898.99004893587971</v>
      </c>
      <c r="L9" s="122">
        <v>1063.7690938174144</v>
      </c>
      <c r="M9" s="122">
        <v>1019.4758094295555</v>
      </c>
      <c r="N9" s="122">
        <v>1058.6544898048746</v>
      </c>
      <c r="O9" s="122">
        <v>1092.9116875071747</v>
      </c>
      <c r="P9" s="122">
        <v>0</v>
      </c>
      <c r="Q9" s="122">
        <v>0</v>
      </c>
      <c r="R9" s="122">
        <v>0</v>
      </c>
      <c r="S9" s="122">
        <v>1013.2348030883757</v>
      </c>
      <c r="T9" s="122">
        <v>1028.6350694327602</v>
      </c>
      <c r="U9" s="122">
        <v>1017.8561647594132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844.2414204661942</v>
      </c>
      <c r="E10" s="98">
        <v>1097.7719829421205</v>
      </c>
      <c r="F10" s="98">
        <v>813.54374945548034</v>
      </c>
      <c r="G10" s="98">
        <v>0</v>
      </c>
      <c r="H10" s="98">
        <v>0</v>
      </c>
      <c r="I10" s="98">
        <v>0</v>
      </c>
      <c r="J10" s="98">
        <v>0</v>
      </c>
      <c r="K10" s="98">
        <v>599.42039068965857</v>
      </c>
      <c r="L10" s="98">
        <v>1150.5466606608177</v>
      </c>
      <c r="M10" s="98">
        <v>1078.2622451419088</v>
      </c>
      <c r="N10" s="98">
        <v>1154.908548902449</v>
      </c>
      <c r="O10" s="98">
        <v>1237.0374700779587</v>
      </c>
      <c r="P10" s="98">
        <v>0</v>
      </c>
      <c r="Q10" s="98">
        <v>0</v>
      </c>
      <c r="R10" s="98">
        <v>0</v>
      </c>
      <c r="S10" s="98">
        <v>1113.4801954732518</v>
      </c>
      <c r="T10" s="98">
        <v>1137.5193921306081</v>
      </c>
      <c r="U10" s="98">
        <v>903.68691728188367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910.14969562934539</v>
      </c>
      <c r="D11" s="98">
        <v>888.90341232691412</v>
      </c>
      <c r="E11" s="98">
        <v>957.61113922625157</v>
      </c>
      <c r="F11" s="98">
        <v>968.56828281953847</v>
      </c>
      <c r="G11" s="98">
        <v>987.2409678168475</v>
      </c>
      <c r="H11" s="98">
        <v>0</v>
      </c>
      <c r="I11" s="98">
        <v>0</v>
      </c>
      <c r="J11" s="98">
        <v>0</v>
      </c>
      <c r="K11" s="98">
        <v>0</v>
      </c>
      <c r="L11" s="98">
        <v>1112.2615156857778</v>
      </c>
      <c r="M11" s="98">
        <v>996.54541469636274</v>
      </c>
      <c r="N11" s="98">
        <v>974.03208684684614</v>
      </c>
      <c r="O11" s="98">
        <v>989.54168009110811</v>
      </c>
      <c r="P11" s="98">
        <v>0</v>
      </c>
      <c r="Q11" s="98">
        <v>0</v>
      </c>
      <c r="R11" s="98">
        <v>0</v>
      </c>
      <c r="S11" s="98">
        <v>1018.411341180655</v>
      </c>
      <c r="T11" s="98">
        <v>0</v>
      </c>
      <c r="U11" s="98">
        <v>1054.7249675578469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883.63714679165503</v>
      </c>
      <c r="D15" s="101">
        <v>966.10248252427846</v>
      </c>
      <c r="E15" s="101">
        <v>843.27664053044191</v>
      </c>
      <c r="F15" s="101">
        <v>973.93166130808902</v>
      </c>
      <c r="G15" s="101">
        <v>1011.9309732783369</v>
      </c>
      <c r="H15" s="101">
        <v>0</v>
      </c>
      <c r="I15" s="101">
        <v>0</v>
      </c>
      <c r="J15" s="101">
        <v>0</v>
      </c>
      <c r="K15" s="101">
        <v>1018.8179122343684</v>
      </c>
      <c r="L15" s="101">
        <v>1034.6954365055426</v>
      </c>
      <c r="M15" s="101">
        <v>998.9437065085782</v>
      </c>
      <c r="N15" s="101">
        <v>1001.03347133955</v>
      </c>
      <c r="O15" s="101">
        <v>971.02219476862183</v>
      </c>
      <c r="P15" s="101">
        <v>0</v>
      </c>
      <c r="Q15" s="101">
        <v>0</v>
      </c>
      <c r="R15" s="101">
        <v>0</v>
      </c>
      <c r="S15" s="101">
        <v>1008.3352378095291</v>
      </c>
      <c r="T15" s="101">
        <v>1014.7412606499528</v>
      </c>
      <c r="U15" s="101">
        <v>1034.5973891052411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883.69113487249444</v>
      </c>
      <c r="D16" s="104">
        <v>966.20723527010932</v>
      </c>
      <c r="E16" s="104">
        <v>843.53533947207029</v>
      </c>
      <c r="F16" s="104">
        <v>974.16372615082685</v>
      </c>
      <c r="G16" s="104">
        <v>1012.1040219574968</v>
      </c>
      <c r="H16" s="104">
        <v>0</v>
      </c>
      <c r="I16" s="104">
        <v>0</v>
      </c>
      <c r="J16" s="104">
        <v>0</v>
      </c>
      <c r="K16" s="104">
        <v>0</v>
      </c>
      <c r="L16" s="104">
        <v>1035.3228062144944</v>
      </c>
      <c r="M16" s="104">
        <v>999.61771338064375</v>
      </c>
      <c r="N16" s="104">
        <v>1001.5000584428215</v>
      </c>
      <c r="O16" s="104">
        <v>971.43876922265997</v>
      </c>
      <c r="P16" s="104">
        <v>0</v>
      </c>
      <c r="Q16" s="104">
        <v>0</v>
      </c>
      <c r="R16" s="104">
        <v>0</v>
      </c>
      <c r="S16" s="104">
        <v>1009.7118916086416</v>
      </c>
      <c r="T16" s="104">
        <v>1015.8743344322587</v>
      </c>
      <c r="U16" s="104">
        <v>1035.6716144575548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253.02715846384487</v>
      </c>
      <c r="D17" s="98">
        <v>292.7581181198845</v>
      </c>
      <c r="E17" s="98">
        <v>217.74372435564604</v>
      </c>
      <c r="F17" s="98">
        <v>283.62110629046458</v>
      </c>
      <c r="G17" s="98">
        <v>293.56418306256666</v>
      </c>
      <c r="H17" s="98">
        <v>0</v>
      </c>
      <c r="I17" s="98">
        <v>0</v>
      </c>
      <c r="J17" s="98">
        <v>0</v>
      </c>
      <c r="K17" s="98">
        <v>0</v>
      </c>
      <c r="L17" s="98">
        <v>285.20974352122545</v>
      </c>
      <c r="M17" s="98">
        <v>288.31058498327224</v>
      </c>
      <c r="N17" s="98">
        <v>286.83148023591929</v>
      </c>
      <c r="O17" s="98">
        <v>267.73089456445354</v>
      </c>
      <c r="P17" s="98">
        <v>0</v>
      </c>
      <c r="Q17" s="98">
        <v>0</v>
      </c>
      <c r="R17" s="98">
        <v>0</v>
      </c>
      <c r="S17" s="98">
        <v>293.21836409404523</v>
      </c>
      <c r="T17" s="98">
        <v>300.3606788693744</v>
      </c>
      <c r="U17" s="98">
        <v>309.86648850131019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630.66397640864955</v>
      </c>
      <c r="D18" s="98">
        <v>673.44911715022465</v>
      </c>
      <c r="E18" s="98">
        <v>625.79161511642417</v>
      </c>
      <c r="F18" s="98">
        <v>690.54261986036227</v>
      </c>
      <c r="G18" s="98">
        <v>718.5398388949302</v>
      </c>
      <c r="H18" s="98">
        <v>0</v>
      </c>
      <c r="I18" s="98">
        <v>0</v>
      </c>
      <c r="J18" s="98">
        <v>0</v>
      </c>
      <c r="K18" s="98">
        <v>0</v>
      </c>
      <c r="L18" s="98">
        <v>750.11306269326894</v>
      </c>
      <c r="M18" s="98">
        <v>711.30712839737146</v>
      </c>
      <c r="N18" s="98">
        <v>714.66857820690211</v>
      </c>
      <c r="O18" s="98">
        <v>703.70787465820638</v>
      </c>
      <c r="P18" s="98">
        <v>0</v>
      </c>
      <c r="Q18" s="98">
        <v>0</v>
      </c>
      <c r="R18" s="98">
        <v>0</v>
      </c>
      <c r="S18" s="98">
        <v>716.49352751459639</v>
      </c>
      <c r="T18" s="98">
        <v>715.51365556288431</v>
      </c>
      <c r="U18" s="98">
        <v>725.80512595624452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877.00320482786901</v>
      </c>
      <c r="D19" s="122">
        <v>929.21383233659719</v>
      </c>
      <c r="E19" s="122">
        <v>858.71764118994986</v>
      </c>
      <c r="F19" s="122">
        <v>929.58470511687381</v>
      </c>
      <c r="G19" s="122">
        <v>963.16645634909355</v>
      </c>
      <c r="H19" s="122">
        <v>0</v>
      </c>
      <c r="I19" s="122">
        <v>0</v>
      </c>
      <c r="J19" s="122">
        <v>0</v>
      </c>
      <c r="K19" s="122">
        <v>998.56414588149426</v>
      </c>
      <c r="L19" s="122">
        <v>938.77773127091189</v>
      </c>
      <c r="M19" s="122">
        <v>877.29359654662676</v>
      </c>
      <c r="N19" s="122">
        <v>850.52375763046894</v>
      </c>
      <c r="O19" s="122">
        <v>812.94984056354463</v>
      </c>
      <c r="P19" s="122">
        <v>0</v>
      </c>
      <c r="Q19" s="122">
        <v>0</v>
      </c>
      <c r="R19" s="122">
        <v>0</v>
      </c>
      <c r="S19" s="122">
        <v>793.62812338248716</v>
      </c>
      <c r="T19" s="122">
        <v>771.84317036282982</v>
      </c>
      <c r="U19" s="122">
        <v>784.21434372592694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954.02591165056947</v>
      </c>
      <c r="D21" s="98">
        <v>835.22417648673445</v>
      </c>
      <c r="E21" s="98">
        <v>988.42172950560291</v>
      </c>
      <c r="F21" s="98">
        <v>925.61232368591277</v>
      </c>
      <c r="G21" s="98">
        <v>939.09022443873516</v>
      </c>
      <c r="H21" s="98">
        <v>0</v>
      </c>
      <c r="I21" s="98">
        <v>0</v>
      </c>
      <c r="J21" s="98">
        <v>0</v>
      </c>
      <c r="K21" s="98">
        <v>1093.3331868328542</v>
      </c>
      <c r="L21" s="98">
        <v>986.55646589638388</v>
      </c>
      <c r="M21" s="98">
        <v>878.03155962044332</v>
      </c>
      <c r="N21" s="98">
        <v>834.73552915668085</v>
      </c>
      <c r="O21" s="98">
        <v>826.54729483480867</v>
      </c>
      <c r="P21" s="98">
        <v>0</v>
      </c>
      <c r="Q21" s="98">
        <v>0</v>
      </c>
      <c r="R21" s="98">
        <v>0</v>
      </c>
      <c r="S21" s="98">
        <v>798.35664516313</v>
      </c>
      <c r="T21" s="98">
        <v>756.70106474915394</v>
      </c>
      <c r="U21" s="98">
        <v>793.46444100722124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808.08815135492625</v>
      </c>
      <c r="D22" s="33">
        <v>1000.4640553195575</v>
      </c>
      <c r="E22" s="33">
        <v>751.37632672182326</v>
      </c>
      <c r="F22" s="33">
        <v>931.91769103664456</v>
      </c>
      <c r="G22" s="33">
        <v>975.48452848927684</v>
      </c>
      <c r="H22" s="33">
        <v>0</v>
      </c>
      <c r="I22" s="33">
        <v>0</v>
      </c>
      <c r="J22" s="33">
        <v>0</v>
      </c>
      <c r="K22" s="33">
        <v>872.20542461301432</v>
      </c>
      <c r="L22" s="33">
        <v>896.30774493715899</v>
      </c>
      <c r="M22" s="33">
        <v>876.81040643877054</v>
      </c>
      <c r="N22" s="33">
        <v>856.30756410106449</v>
      </c>
      <c r="O22" s="33">
        <v>806.58141261371202</v>
      </c>
      <c r="P22" s="33">
        <v>0</v>
      </c>
      <c r="Q22" s="33">
        <v>0</v>
      </c>
      <c r="R22" s="33">
        <v>0</v>
      </c>
      <c r="S22" s="33">
        <v>790.88253009050072</v>
      </c>
      <c r="T22" s="33">
        <v>779.41422316966748</v>
      </c>
      <c r="U22" s="33">
        <v>779.89763166132263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10123.813301228462</v>
      </c>
      <c r="H24" s="117">
        <f t="shared" si="7"/>
        <v>12583.091951349317</v>
      </c>
      <c r="I24" s="117">
        <f t="shared" si="7"/>
        <v>6916.5598146460334</v>
      </c>
      <c r="J24" s="117">
        <f t="shared" si="7"/>
        <v>15998.530269463847</v>
      </c>
      <c r="K24" s="117">
        <f t="shared" si="7"/>
        <v>9977.2161491363677</v>
      </c>
      <c r="L24" s="117">
        <f t="shared" si="7"/>
        <v>10170.152419367529</v>
      </c>
      <c r="M24" s="117">
        <f t="shared" si="7"/>
        <v>0</v>
      </c>
      <c r="N24" s="117">
        <f t="shared" si="7"/>
        <v>10481.935371956391</v>
      </c>
      <c r="O24" s="117">
        <f t="shared" si="7"/>
        <v>9611.6570821037931</v>
      </c>
      <c r="P24" s="117">
        <f t="shared" si="7"/>
        <v>0</v>
      </c>
      <c r="Q24" s="117">
        <f t="shared" si="7"/>
        <v>9452.3533260238946</v>
      </c>
      <c r="R24" s="117">
        <f t="shared" ref="R24:V24" si="8">R25+R28+R30+R39</f>
        <v>9030.2730002855333</v>
      </c>
      <c r="S24" s="117">
        <f t="shared" si="8"/>
        <v>0</v>
      </c>
      <c r="T24" s="117">
        <f t="shared" si="8"/>
        <v>0</v>
      </c>
      <c r="U24" s="117">
        <f t="shared" si="8"/>
        <v>7185.8083263078433</v>
      </c>
      <c r="V24" s="117">
        <f t="shared" si="8"/>
        <v>7603.5344335175705</v>
      </c>
      <c r="W24" s="117">
        <f t="shared" ref="W24" si="9">W25+W28+W30+W39</f>
        <v>8350.7513915946111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7496.6849559279262</v>
      </c>
      <c r="H25" s="122">
        <f t="shared" si="10"/>
        <v>9097.1561822788481</v>
      </c>
      <c r="I25" s="122">
        <f t="shared" si="10"/>
        <v>2961.9144630045294</v>
      </c>
      <c r="J25" s="122">
        <f t="shared" si="10"/>
        <v>12779.15241540979</v>
      </c>
      <c r="K25" s="122">
        <f t="shared" si="10"/>
        <v>6915.7928415632769</v>
      </c>
      <c r="L25" s="122">
        <f t="shared" si="10"/>
        <v>7577.6599916907435</v>
      </c>
      <c r="M25" s="122">
        <f t="shared" si="10"/>
        <v>0</v>
      </c>
      <c r="N25" s="122">
        <f t="shared" si="10"/>
        <v>7673.3005841390868</v>
      </c>
      <c r="O25" s="122">
        <f t="shared" si="10"/>
        <v>7341.3626750131898</v>
      </c>
      <c r="P25" s="122">
        <f t="shared" si="10"/>
        <v>0</v>
      </c>
      <c r="Q25" s="122">
        <f t="shared" si="10"/>
        <v>7347.0002798414644</v>
      </c>
      <c r="R25" s="122">
        <f t="shared" ref="R25:V25" si="11">SUM(R26:R27)</f>
        <v>6806.153588963014</v>
      </c>
      <c r="S25" s="122">
        <f t="shared" si="11"/>
        <v>0</v>
      </c>
      <c r="T25" s="122">
        <f t="shared" si="11"/>
        <v>0</v>
      </c>
      <c r="U25" s="122">
        <f t="shared" si="11"/>
        <v>5313.8916051043134</v>
      </c>
      <c r="V25" s="122">
        <f t="shared" si="11"/>
        <v>4964.5361963185151</v>
      </c>
      <c r="W25" s="122">
        <f t="shared" ref="W25" si="12">SUM(W26:W27)</f>
        <v>4650.999744334008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7326.8027177026379</v>
      </c>
      <c r="H26" s="98">
        <v>8898.6220122054801</v>
      </c>
      <c r="I26" s="98">
        <v>2899.5177650869873</v>
      </c>
      <c r="J26" s="98">
        <v>12513.131778227678</v>
      </c>
      <c r="K26" s="98">
        <v>6773.335552302784</v>
      </c>
      <c r="L26" s="98">
        <v>7427.3651368373748</v>
      </c>
      <c r="M26" s="98">
        <v>0</v>
      </c>
      <c r="N26" s="98">
        <v>7525.0003960979984</v>
      </c>
      <c r="O26" s="98">
        <v>7201.2534256560548</v>
      </c>
      <c r="P26" s="98">
        <v>0</v>
      </c>
      <c r="Q26" s="98">
        <v>7207.8227885204778</v>
      </c>
      <c r="R26" s="98">
        <v>6676.294471788392</v>
      </c>
      <c r="S26" s="98">
        <v>0</v>
      </c>
      <c r="T26" s="98">
        <v>0</v>
      </c>
      <c r="U26" s="98">
        <v>5213.682189619517</v>
      </c>
      <c r="V26" s="98">
        <v>4870.9623344344946</v>
      </c>
      <c r="W26" s="98">
        <v>4563.5114469948921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169.88223822528826</v>
      </c>
      <c r="H27" s="98">
        <v>198.53417007336728</v>
      </c>
      <c r="I27" s="98">
        <v>62.396697917542042</v>
      </c>
      <c r="J27" s="98">
        <v>266.02063718211087</v>
      </c>
      <c r="K27" s="98">
        <v>142.45728926049304</v>
      </c>
      <c r="L27" s="98">
        <v>150.29485485336866</v>
      </c>
      <c r="M27" s="98">
        <v>0</v>
      </c>
      <c r="N27" s="98">
        <v>148.30018804108838</v>
      </c>
      <c r="O27" s="98">
        <v>140.10924935713498</v>
      </c>
      <c r="P27" s="98">
        <v>0</v>
      </c>
      <c r="Q27" s="98">
        <v>139.17749132098672</v>
      </c>
      <c r="R27" s="98">
        <v>129.8591171746223</v>
      </c>
      <c r="S27" s="98">
        <v>0</v>
      </c>
      <c r="T27" s="98">
        <v>0</v>
      </c>
      <c r="U27" s="98">
        <v>100.20941548479625</v>
      </c>
      <c r="V27" s="98">
        <v>93.573861884020928</v>
      </c>
      <c r="W27" s="98">
        <v>87.488297339115675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653.07801570977904</v>
      </c>
      <c r="H28" s="122">
        <f t="shared" si="13"/>
        <v>1429.0660752265901</v>
      </c>
      <c r="I28" s="122">
        <f t="shared" si="13"/>
        <v>1984.4682080749562</v>
      </c>
      <c r="J28" s="122">
        <f t="shared" si="13"/>
        <v>1155.0548425896397</v>
      </c>
      <c r="K28" s="122">
        <f t="shared" si="13"/>
        <v>1047.9521802895572</v>
      </c>
      <c r="L28" s="122">
        <f t="shared" si="13"/>
        <v>615.87699973440488</v>
      </c>
      <c r="M28" s="122">
        <f t="shared" si="13"/>
        <v>0</v>
      </c>
      <c r="N28" s="122">
        <f t="shared" si="13"/>
        <v>957.60563614341982</v>
      </c>
      <c r="O28" s="122">
        <f t="shared" si="13"/>
        <v>485.75843605463677</v>
      </c>
      <c r="P28" s="122">
        <f t="shared" si="13"/>
        <v>0</v>
      </c>
      <c r="Q28" s="122">
        <f t="shared" si="13"/>
        <v>351.29377094372506</v>
      </c>
      <c r="R28" s="122">
        <f t="shared" si="13"/>
        <v>428.60030137915862</v>
      </c>
      <c r="S28" s="122">
        <f t="shared" si="13"/>
        <v>0</v>
      </c>
      <c r="T28" s="122">
        <f t="shared" si="13"/>
        <v>0</v>
      </c>
      <c r="U28" s="122">
        <f t="shared" si="13"/>
        <v>52.14921286147986</v>
      </c>
      <c r="V28" s="122">
        <f t="shared" si="13"/>
        <v>846.70280435274799</v>
      </c>
      <c r="W28" s="122">
        <f t="shared" si="13"/>
        <v>1773.2445126649748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653.07801570977904</v>
      </c>
      <c r="H29" s="98">
        <f>IF(RES_hhdet_in_tes!H29=0,0,RES_hhdet_in_tes!H29*1000*11630/RES_hhdet_in_new!H26)</f>
        <v>1429.0660752265901</v>
      </c>
      <c r="I29" s="98">
        <f>IF(RES_hhdet_in_tes!I29=0,0,RES_hhdet_in_tes!I29*1000*11630/RES_hhdet_in_new!I26)</f>
        <v>1984.4682080749562</v>
      </c>
      <c r="J29" s="98">
        <f>IF(RES_hhdet_in_tes!J29=0,0,RES_hhdet_in_tes!J29*1000*11630/RES_hhdet_in_new!J26)</f>
        <v>1155.0548425896397</v>
      </c>
      <c r="K29" s="98">
        <f>IF(RES_hhdet_in_tes!K29=0,0,RES_hhdet_in_tes!K29*1000*11630/RES_hhdet_in_new!K26)</f>
        <v>1047.9521802895572</v>
      </c>
      <c r="L29" s="98">
        <f>IF(RES_hhdet_in_tes!L29=0,0,RES_hhdet_in_tes!L29*1000*11630/RES_hhdet_in_new!L26)</f>
        <v>615.87699973440488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957.60563614341982</v>
      </c>
      <c r="O29" s="98">
        <f>IF(RES_hhdet_in_tes!O29=0,0,RES_hhdet_in_tes!O29*1000*11630/RES_hhdet_in_new!O26)</f>
        <v>485.75843605463677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351.29377094372506</v>
      </c>
      <c r="R29" s="98">
        <f>IF(RES_hhdet_in_tes!R29=0,0,RES_hhdet_in_tes!R29*1000*11630/RES_hhdet_in_new!R26)</f>
        <v>428.60030137915862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52.14921286147986</v>
      </c>
      <c r="V29" s="98">
        <f>IF(RES_hhdet_in_tes!V29=0,0,RES_hhdet_in_tes!V29*1000*11630/RES_hhdet_in_new!V26)</f>
        <v>846.70280435274799</v>
      </c>
      <c r="W29" s="98">
        <f>IF(RES_hhdet_in_tes!W29=0,0,RES_hhdet_in_tes!W29*1000*11630/RES_hhdet_in_new!W26)</f>
        <v>1773.2445126649748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1010.9793621729818</v>
      </c>
      <c r="H30" s="122">
        <v>1057.9494003894933</v>
      </c>
      <c r="I30" s="122">
        <v>1024.2006289540832</v>
      </c>
      <c r="J30" s="122">
        <v>1074.8784093231782</v>
      </c>
      <c r="K30" s="122">
        <v>1027.6587789612449</v>
      </c>
      <c r="L30" s="122">
        <v>1038.1916132242497</v>
      </c>
      <c r="M30" s="122">
        <v>0</v>
      </c>
      <c r="N30" s="122">
        <v>1000.4516593549226</v>
      </c>
      <c r="O30" s="122">
        <v>971.50404262774578</v>
      </c>
      <c r="P30" s="122">
        <v>0</v>
      </c>
      <c r="Q30" s="122">
        <v>973.05410108361912</v>
      </c>
      <c r="R30" s="122">
        <v>993.05036559208781</v>
      </c>
      <c r="S30" s="122">
        <v>0</v>
      </c>
      <c r="T30" s="122">
        <v>0</v>
      </c>
      <c r="U30" s="122">
        <v>1035.3476068987609</v>
      </c>
      <c r="V30" s="122">
        <v>1026.9806304677481</v>
      </c>
      <c r="W30" s="122">
        <v>1103.5386338164515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987.2409678168475</v>
      </c>
      <c r="H31" s="98">
        <v>1020.5973090719599</v>
      </c>
      <c r="I31" s="98">
        <v>997.84782602817347</v>
      </c>
      <c r="J31" s="98">
        <v>1111.8328735880561</v>
      </c>
      <c r="K31" s="98">
        <v>1192.755467830834</v>
      </c>
      <c r="L31" s="98">
        <v>1112.2615156857776</v>
      </c>
      <c r="M31" s="98">
        <v>0</v>
      </c>
      <c r="N31" s="98">
        <v>974.03208684684648</v>
      </c>
      <c r="O31" s="98">
        <v>989.54168009110811</v>
      </c>
      <c r="P31" s="98">
        <v>0</v>
      </c>
      <c r="Q31" s="98">
        <v>951.20936420469991</v>
      </c>
      <c r="R31" s="98">
        <v>1016.8211635350159</v>
      </c>
      <c r="S31" s="98">
        <v>0</v>
      </c>
      <c r="T31" s="98">
        <v>0</v>
      </c>
      <c r="U31" s="98">
        <v>1054.7249675578469</v>
      </c>
      <c r="V31" s="98">
        <v>1032.1440812171534</v>
      </c>
      <c r="W31" s="98">
        <v>1075.7486060458584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1011.9309732783368</v>
      </c>
      <c r="H35" s="101">
        <v>1059.6977079438391</v>
      </c>
      <c r="I35" s="101">
        <v>1025.6303354066129</v>
      </c>
      <c r="J35" s="101">
        <v>1072.9787297901635</v>
      </c>
      <c r="K35" s="101">
        <v>1018.8179122343685</v>
      </c>
      <c r="L35" s="101">
        <v>1034.6954365055431</v>
      </c>
      <c r="M35" s="101">
        <v>0</v>
      </c>
      <c r="N35" s="101">
        <v>1001.03347133955</v>
      </c>
      <c r="O35" s="101">
        <v>971.02219476862194</v>
      </c>
      <c r="P35" s="101">
        <v>0</v>
      </c>
      <c r="Q35" s="101">
        <v>973.59546513619807</v>
      </c>
      <c r="R35" s="101">
        <v>991.25113031362298</v>
      </c>
      <c r="S35" s="101">
        <v>0</v>
      </c>
      <c r="T35" s="101">
        <v>0</v>
      </c>
      <c r="U35" s="101">
        <v>1034.5973891052411</v>
      </c>
      <c r="V35" s="101">
        <v>1026.8626731715087</v>
      </c>
      <c r="W35" s="101">
        <v>1104.299891390046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1012.1040219574968</v>
      </c>
      <c r="H36" s="104">
        <v>1059.7682467186153</v>
      </c>
      <c r="I36" s="104">
        <v>1026.0011874748384</v>
      </c>
      <c r="J36" s="104">
        <v>1073.6038307397041</v>
      </c>
      <c r="K36" s="104">
        <v>1019.5177039792674</v>
      </c>
      <c r="L36" s="104">
        <v>1035.3228062144942</v>
      </c>
      <c r="M36" s="104">
        <v>0</v>
      </c>
      <c r="N36" s="104">
        <v>1001.5000584428213</v>
      </c>
      <c r="O36" s="104">
        <v>971.43876922265963</v>
      </c>
      <c r="P36" s="104">
        <v>0</v>
      </c>
      <c r="Q36" s="104">
        <v>975.17638764120113</v>
      </c>
      <c r="R36" s="104">
        <v>992.85999593064503</v>
      </c>
      <c r="S36" s="104">
        <v>0</v>
      </c>
      <c r="T36" s="104">
        <v>0</v>
      </c>
      <c r="U36" s="104">
        <v>1035.6716144575551</v>
      </c>
      <c r="V36" s="104">
        <v>1026.9760149873214</v>
      </c>
      <c r="W36" s="104">
        <v>1104.0911645074673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293.56418306256666</v>
      </c>
      <c r="H37" s="98">
        <v>309.1332069841277</v>
      </c>
      <c r="I37" s="98">
        <v>293.93513787276578</v>
      </c>
      <c r="J37" s="98">
        <v>312.09433659153825</v>
      </c>
      <c r="K37" s="98">
        <v>278.35788349958125</v>
      </c>
      <c r="L37" s="98">
        <v>285.20974352122545</v>
      </c>
      <c r="M37" s="98">
        <v>0</v>
      </c>
      <c r="N37" s="98">
        <v>286.83148023591917</v>
      </c>
      <c r="O37" s="98">
        <v>267.73089456445348</v>
      </c>
      <c r="P37" s="98">
        <v>0</v>
      </c>
      <c r="Q37" s="98">
        <v>302.90542281198145</v>
      </c>
      <c r="R37" s="98">
        <v>297.25977506851973</v>
      </c>
      <c r="S37" s="98">
        <v>0</v>
      </c>
      <c r="T37" s="98">
        <v>0</v>
      </c>
      <c r="U37" s="98">
        <v>309.86648850131013</v>
      </c>
      <c r="V37" s="98">
        <v>268.87681458561946</v>
      </c>
      <c r="W37" s="98">
        <v>326.67087730143351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718.5398388949302</v>
      </c>
      <c r="H38" s="98">
        <v>750.63503973448758</v>
      </c>
      <c r="I38" s="98">
        <v>732.06604960207267</v>
      </c>
      <c r="J38" s="98">
        <v>761.50949414816591</v>
      </c>
      <c r="K38" s="98">
        <v>741.15982047968612</v>
      </c>
      <c r="L38" s="98">
        <v>750.11306269326894</v>
      </c>
      <c r="M38" s="98">
        <v>0</v>
      </c>
      <c r="N38" s="98">
        <v>714.66857820690223</v>
      </c>
      <c r="O38" s="98">
        <v>703.70787465820615</v>
      </c>
      <c r="P38" s="98">
        <v>0</v>
      </c>
      <c r="Q38" s="98">
        <v>672.27096482921968</v>
      </c>
      <c r="R38" s="98">
        <v>695.6002208621253</v>
      </c>
      <c r="S38" s="98">
        <v>0</v>
      </c>
      <c r="T38" s="98">
        <v>0</v>
      </c>
      <c r="U38" s="98">
        <v>725.80512595624486</v>
      </c>
      <c r="V38" s="98">
        <v>758.09920040170186</v>
      </c>
      <c r="W38" s="98">
        <v>777.42028720603389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963.07096741777423</v>
      </c>
      <c r="H39" s="122">
        <v>998.92029345438709</v>
      </c>
      <c r="I39" s="122">
        <v>945.97651461246471</v>
      </c>
      <c r="J39" s="122">
        <v>989.44460214123831</v>
      </c>
      <c r="K39" s="122">
        <v>985.81234832228984</v>
      </c>
      <c r="L39" s="122">
        <v>938.42381471813053</v>
      </c>
      <c r="M39" s="122">
        <v>0</v>
      </c>
      <c r="N39" s="122">
        <v>850.57749231896264</v>
      </c>
      <c r="O39" s="122">
        <v>813.03192840822021</v>
      </c>
      <c r="P39" s="122">
        <v>0</v>
      </c>
      <c r="Q39" s="122">
        <v>781.00517415508625</v>
      </c>
      <c r="R39" s="122">
        <v>802.46874435127256</v>
      </c>
      <c r="S39" s="122">
        <v>0</v>
      </c>
      <c r="T39" s="122">
        <v>0</v>
      </c>
      <c r="U39" s="122">
        <v>784.41990144328884</v>
      </c>
      <c r="V39" s="122">
        <v>765.31480237855931</v>
      </c>
      <c r="W39" s="122">
        <v>822.96850077917634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939.09022443873516</v>
      </c>
      <c r="H40" s="98">
        <v>924.96204353913265</v>
      </c>
      <c r="I40" s="98">
        <v>967.21973638210432</v>
      </c>
      <c r="J40" s="98">
        <v>949.6075907591071</v>
      </c>
      <c r="K40" s="98">
        <v>1093.3331868328539</v>
      </c>
      <c r="L40" s="98">
        <v>986.55646589638366</v>
      </c>
      <c r="M40" s="98">
        <v>0</v>
      </c>
      <c r="N40" s="98">
        <v>834.73552915668085</v>
      </c>
      <c r="O40" s="98">
        <v>826.54729483480867</v>
      </c>
      <c r="P40" s="98">
        <v>0</v>
      </c>
      <c r="Q40" s="98">
        <v>770.77791396254975</v>
      </c>
      <c r="R40" s="98">
        <v>813.44261603500024</v>
      </c>
      <c r="S40" s="98">
        <v>0</v>
      </c>
      <c r="T40" s="98">
        <v>0</v>
      </c>
      <c r="U40" s="98">
        <v>793.46444100722101</v>
      </c>
      <c r="V40" s="98">
        <v>770.39035835474442</v>
      </c>
      <c r="W40" s="98">
        <v>803.65410515595192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975.48452848927695</v>
      </c>
      <c r="H41" s="33">
        <v>1045.8206470591824</v>
      </c>
      <c r="I41" s="33">
        <v>925.46581773143328</v>
      </c>
      <c r="J41" s="33">
        <v>1057.7366216534633</v>
      </c>
      <c r="K41" s="33">
        <v>872.20542461301443</v>
      </c>
      <c r="L41" s="33">
        <v>896.30774493715887</v>
      </c>
      <c r="M41" s="33">
        <v>0</v>
      </c>
      <c r="N41" s="33">
        <v>856.30756410106471</v>
      </c>
      <c r="O41" s="33">
        <v>806.58141261371236</v>
      </c>
      <c r="P41" s="33">
        <v>0</v>
      </c>
      <c r="Q41" s="33">
        <v>788.42818558515285</v>
      </c>
      <c r="R41" s="33">
        <v>793.93351081948424</v>
      </c>
      <c r="S41" s="33">
        <v>0</v>
      </c>
      <c r="T41" s="33">
        <v>0</v>
      </c>
      <c r="U41" s="33">
        <v>779.89763166132263</v>
      </c>
      <c r="V41" s="33">
        <v>763.51164433438828</v>
      </c>
      <c r="W41" s="33">
        <v>830.78623234095778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8128.6749510226673</v>
      </c>
      <c r="D43" s="117">
        <f t="shared" si="14"/>
        <v>9094.5414865631174</v>
      </c>
      <c r="E43" s="117">
        <f t="shared" si="14"/>
        <v>10298.191151936828</v>
      </c>
      <c r="F43" s="117">
        <f t="shared" si="14"/>
        <v>10285.592177699567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10659.638044701696</v>
      </c>
      <c r="L43" s="117">
        <f t="shared" si="14"/>
        <v>10622.773789672312</v>
      </c>
      <c r="M43" s="117">
        <f t="shared" si="14"/>
        <v>10773.03109333202</v>
      </c>
      <c r="N43" s="117">
        <f t="shared" si="14"/>
        <v>10131.158817427689</v>
      </c>
      <c r="O43" s="117">
        <f t="shared" si="14"/>
        <v>9414.9071352575593</v>
      </c>
      <c r="P43" s="117">
        <f t="shared" si="14"/>
        <v>7918.6825958905829</v>
      </c>
      <c r="Q43" s="117">
        <f t="shared" si="14"/>
        <v>9079.8304054947475</v>
      </c>
      <c r="R43" s="117">
        <f t="shared" ref="R43:V43" si="15">R44+R47+R49+R58</f>
        <v>9009.5599080841075</v>
      </c>
      <c r="S43" s="117">
        <f t="shared" si="15"/>
        <v>8801.307600984881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6089.7100718438724</v>
      </c>
      <c r="D44" s="122">
        <f t="shared" si="17"/>
        <v>6943.2701016389065</v>
      </c>
      <c r="E44" s="122">
        <f t="shared" si="17"/>
        <v>7411.2043712688037</v>
      </c>
      <c r="F44" s="122">
        <f t="shared" si="17"/>
        <v>7759.6196973574097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7573.4525288732493</v>
      </c>
      <c r="L44" s="122">
        <f t="shared" si="17"/>
        <v>8045.1396242202345</v>
      </c>
      <c r="M44" s="122">
        <f t="shared" si="17"/>
        <v>8060.1725975932995</v>
      </c>
      <c r="N44" s="122">
        <f t="shared" si="17"/>
        <v>7333.1807859820419</v>
      </c>
      <c r="O44" s="122">
        <f t="shared" si="17"/>
        <v>7099.1371449648532</v>
      </c>
      <c r="P44" s="122">
        <f t="shared" si="17"/>
        <v>5743.5409431770668</v>
      </c>
      <c r="Q44" s="122">
        <f t="shared" si="17"/>
        <v>6975.2947889026855</v>
      </c>
      <c r="R44" s="122">
        <f t="shared" ref="R44:V44" si="18">SUM(R45:R46)</f>
        <v>6744.2848565361182</v>
      </c>
      <c r="S44" s="122">
        <f t="shared" si="18"/>
        <v>6724.056142012475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5946.3258605776518</v>
      </c>
      <c r="D45" s="98">
        <v>6779.603733130687</v>
      </c>
      <c r="E45" s="98">
        <v>7246.5178527948037</v>
      </c>
      <c r="F45" s="98">
        <v>7579.8809230855604</v>
      </c>
      <c r="G45" s="98">
        <v>0</v>
      </c>
      <c r="H45" s="98">
        <v>0</v>
      </c>
      <c r="I45" s="98">
        <v>0</v>
      </c>
      <c r="J45" s="98">
        <v>0</v>
      </c>
      <c r="K45" s="98">
        <v>7417.4482149322275</v>
      </c>
      <c r="L45" s="98">
        <v>7885.5728063076931</v>
      </c>
      <c r="M45" s="98">
        <v>7902.1256731080139</v>
      </c>
      <c r="N45" s="98">
        <v>7191.4540182664196</v>
      </c>
      <c r="O45" s="98">
        <v>6963.6507481614708</v>
      </c>
      <c r="P45" s="98">
        <v>5634.5608823015218</v>
      </c>
      <c r="Q45" s="98">
        <v>6843.1586798831313</v>
      </c>
      <c r="R45" s="98">
        <v>6615.6061739298102</v>
      </c>
      <c r="S45" s="98">
        <v>6597.4295305051037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143.38421126622094</v>
      </c>
      <c r="D46" s="98">
        <v>163.66636850821985</v>
      </c>
      <c r="E46" s="98">
        <v>164.68651847400011</v>
      </c>
      <c r="F46" s="98">
        <v>179.73877427184894</v>
      </c>
      <c r="G46" s="98">
        <v>0</v>
      </c>
      <c r="H46" s="98">
        <v>0</v>
      </c>
      <c r="I46" s="98">
        <v>0</v>
      </c>
      <c r="J46" s="98">
        <v>0</v>
      </c>
      <c r="K46" s="98">
        <v>156.00431394102182</v>
      </c>
      <c r="L46" s="98">
        <v>159.56681791254113</v>
      </c>
      <c r="M46" s="98">
        <v>158.04692448528559</v>
      </c>
      <c r="N46" s="98">
        <v>141.7267677156228</v>
      </c>
      <c r="O46" s="98">
        <v>135.48639680338266</v>
      </c>
      <c r="P46" s="98">
        <v>108.98006087554499</v>
      </c>
      <c r="Q46" s="98">
        <v>132.13610901955428</v>
      </c>
      <c r="R46" s="98">
        <v>128.67868260630783</v>
      </c>
      <c r="S46" s="98">
        <v>126.62661150737162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279.92420110081258</v>
      </c>
      <c r="D47" s="122">
        <f t="shared" si="20"/>
        <v>255.43404302650453</v>
      </c>
      <c r="E47" s="122">
        <f t="shared" si="20"/>
        <v>1175.4838597592566</v>
      </c>
      <c r="F47" s="122">
        <f t="shared" si="20"/>
        <v>622.1128042210305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1060.5868587381703</v>
      </c>
      <c r="L47" s="122">
        <f t="shared" si="20"/>
        <v>586.38623025937216</v>
      </c>
      <c r="M47" s="122">
        <f t="shared" si="20"/>
        <v>875.08345758644498</v>
      </c>
      <c r="N47" s="122">
        <f t="shared" si="20"/>
        <v>960.34547527803761</v>
      </c>
      <c r="O47" s="122">
        <f t="shared" si="20"/>
        <v>501.17933878653002</v>
      </c>
      <c r="P47" s="122">
        <f t="shared" si="20"/>
        <v>426.15648087396551</v>
      </c>
      <c r="Q47" s="122">
        <f t="shared" si="20"/>
        <v>353.26404069132519</v>
      </c>
      <c r="R47" s="122">
        <f t="shared" si="20"/>
        <v>490.98190664069961</v>
      </c>
      <c r="S47" s="122">
        <f t="shared" si="20"/>
        <v>256.8451065568043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279.92420110081258</v>
      </c>
      <c r="D48" s="98">
        <f>IF(RES_hhdet_in_tes!D48=0,0,RES_hhdet_in_tes!D48*1000*11630/RES_hhdet_in_new!D45)</f>
        <v>255.43404302650453</v>
      </c>
      <c r="E48" s="98">
        <f>IF(RES_hhdet_in_tes!E48=0,0,RES_hhdet_in_tes!E48*1000*11630/RES_hhdet_in_new!E45)</f>
        <v>1175.4838597592566</v>
      </c>
      <c r="F48" s="98">
        <f>IF(RES_hhdet_in_tes!F48=0,0,RES_hhdet_in_tes!F48*1000*11630/RES_hhdet_in_new!F45)</f>
        <v>622.1128042210305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1060.5868587381703</v>
      </c>
      <c r="L48" s="98">
        <f>IF(RES_hhdet_in_tes!L48=0,0,RES_hhdet_in_tes!L48*1000*11630/RES_hhdet_in_new!L45)</f>
        <v>586.38623025937216</v>
      </c>
      <c r="M48" s="98">
        <f>IF(RES_hhdet_in_tes!M48=0,0,RES_hhdet_in_tes!M48*1000*11630/RES_hhdet_in_new!M45)</f>
        <v>875.08345758644498</v>
      </c>
      <c r="N48" s="98">
        <f>IF(RES_hhdet_in_tes!N48=0,0,RES_hhdet_in_tes!N48*1000*11630/RES_hhdet_in_new!N45)</f>
        <v>960.34547527803761</v>
      </c>
      <c r="O48" s="98">
        <f>IF(RES_hhdet_in_tes!O48=0,0,RES_hhdet_in_tes!O48*1000*11630/RES_hhdet_in_new!O45)</f>
        <v>501.17933878653002</v>
      </c>
      <c r="P48" s="98">
        <f>IF(RES_hhdet_in_tes!P48=0,0,RES_hhdet_in_tes!P48*1000*11630/RES_hhdet_in_new!P45)</f>
        <v>426.15648087396551</v>
      </c>
      <c r="Q48" s="98">
        <f>IF(RES_hhdet_in_tes!Q48=0,0,RES_hhdet_in_tes!Q48*1000*11630/RES_hhdet_in_new!Q45)</f>
        <v>353.26404069132519</v>
      </c>
      <c r="R48" s="98">
        <f>IF(RES_hhdet_in_tes!R48=0,0,RES_hhdet_in_tes!R48*1000*11630/RES_hhdet_in_new!R45)</f>
        <v>490.98190664069961</v>
      </c>
      <c r="S48" s="98">
        <f>IF(RES_hhdet_in_tes!S48=0,0,RES_hhdet_in_tes!S48*1000*11630/RES_hhdet_in_new!S45)</f>
        <v>256.8451065568043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881.79633982468692</v>
      </c>
      <c r="D49" s="122">
        <v>965.91744950917769</v>
      </c>
      <c r="E49" s="122">
        <v>852.96512655967069</v>
      </c>
      <c r="F49" s="122">
        <v>974.25872990653068</v>
      </c>
      <c r="G49" s="122">
        <v>0</v>
      </c>
      <c r="H49" s="122">
        <v>0</v>
      </c>
      <c r="I49" s="122">
        <v>0</v>
      </c>
      <c r="J49" s="122">
        <v>0</v>
      </c>
      <c r="K49" s="122">
        <v>1040.3165358875719</v>
      </c>
      <c r="L49" s="122">
        <v>1052.5795712306995</v>
      </c>
      <c r="M49" s="122">
        <v>960.48099713325314</v>
      </c>
      <c r="N49" s="122">
        <v>987.09227108753942</v>
      </c>
      <c r="O49" s="122">
        <v>1001.5956175085915</v>
      </c>
      <c r="P49" s="122">
        <v>973.82203062389146</v>
      </c>
      <c r="Q49" s="122">
        <v>970.235796029281</v>
      </c>
      <c r="R49" s="122">
        <v>971.45846132764484</v>
      </c>
      <c r="S49" s="122">
        <v>1026.7784350195575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824.73490725897409</v>
      </c>
      <c r="D50" s="98">
        <v>962.29426607304981</v>
      </c>
      <c r="E50" s="98">
        <v>929.90306754828737</v>
      </c>
      <c r="F50" s="98">
        <v>995.12036336054155</v>
      </c>
      <c r="G50" s="98">
        <v>0</v>
      </c>
      <c r="H50" s="98">
        <v>0</v>
      </c>
      <c r="I50" s="98">
        <v>0</v>
      </c>
      <c r="J50" s="98">
        <v>0</v>
      </c>
      <c r="K50" s="98">
        <v>1082.8189300948759</v>
      </c>
      <c r="L50" s="98">
        <v>1095.522598281764</v>
      </c>
      <c r="M50" s="98">
        <v>894.50272679435602</v>
      </c>
      <c r="N50" s="98">
        <v>976.68186517636764</v>
      </c>
      <c r="O50" s="98">
        <v>1017.6817861389268</v>
      </c>
      <c r="P50" s="98">
        <v>983.84288226080332</v>
      </c>
      <c r="Q50" s="98">
        <v>949.21332541465324</v>
      </c>
      <c r="R50" s="98">
        <v>853.69772402520368</v>
      </c>
      <c r="S50" s="98">
        <v>1100.6295365317915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976.12092646976384</v>
      </c>
      <c r="O51" s="98">
        <v>1017.4991735111829</v>
      </c>
      <c r="P51" s="98">
        <v>0</v>
      </c>
      <c r="Q51" s="98">
        <v>0</v>
      </c>
      <c r="R51" s="98">
        <v>0</v>
      </c>
      <c r="S51" s="98">
        <v>1101.1019085336686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279.53193077257481</v>
      </c>
      <c r="O52" s="101">
        <v>280.44353646857434</v>
      </c>
      <c r="P52" s="101">
        <v>0</v>
      </c>
      <c r="Q52" s="101">
        <v>0</v>
      </c>
      <c r="R52" s="101">
        <v>0</v>
      </c>
      <c r="S52" s="101">
        <v>320.06795158337081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696.58899569718903</v>
      </c>
      <c r="O53" s="104">
        <v>737.05563704260851</v>
      </c>
      <c r="P53" s="104">
        <v>0</v>
      </c>
      <c r="Q53" s="104">
        <v>0</v>
      </c>
      <c r="R53" s="104">
        <v>0</v>
      </c>
      <c r="S53" s="104">
        <v>781.03395695029781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883.63714679165514</v>
      </c>
      <c r="D54" s="101">
        <v>966.10248252427868</v>
      </c>
      <c r="E54" s="101">
        <v>843.2766405304418</v>
      </c>
      <c r="F54" s="101">
        <v>973.93166130808879</v>
      </c>
      <c r="G54" s="101">
        <v>0</v>
      </c>
      <c r="H54" s="101">
        <v>0</v>
      </c>
      <c r="I54" s="101">
        <v>0</v>
      </c>
      <c r="J54" s="101">
        <v>0</v>
      </c>
      <c r="K54" s="101">
        <v>1018.8179122343682</v>
      </c>
      <c r="L54" s="101">
        <v>1034.6954365055428</v>
      </c>
      <c r="M54" s="101">
        <v>998.94370650857809</v>
      </c>
      <c r="N54" s="101">
        <v>1001.03347133955</v>
      </c>
      <c r="O54" s="101">
        <v>971.0221947686216</v>
      </c>
      <c r="P54" s="101">
        <v>962.46060427637178</v>
      </c>
      <c r="Q54" s="101">
        <v>973.59546513619784</v>
      </c>
      <c r="R54" s="101">
        <v>991.25113031362321</v>
      </c>
      <c r="S54" s="101">
        <v>1008.3352378095291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883.69113487249444</v>
      </c>
      <c r="D55" s="104">
        <v>966.20723527010932</v>
      </c>
      <c r="E55" s="104">
        <v>843.5353394720704</v>
      </c>
      <c r="F55" s="104">
        <v>974.16372615082662</v>
      </c>
      <c r="G55" s="104">
        <v>0</v>
      </c>
      <c r="H55" s="104">
        <v>0</v>
      </c>
      <c r="I55" s="104">
        <v>0</v>
      </c>
      <c r="J55" s="104">
        <v>0</v>
      </c>
      <c r="K55" s="104">
        <v>1019.5177039792671</v>
      </c>
      <c r="L55" s="104">
        <v>1035.3228062144947</v>
      </c>
      <c r="M55" s="104">
        <v>999.61771338064386</v>
      </c>
      <c r="N55" s="104">
        <v>1001.5000584428213</v>
      </c>
      <c r="O55" s="104">
        <v>971.43876922265974</v>
      </c>
      <c r="P55" s="104">
        <v>963.5639661227234</v>
      </c>
      <c r="Q55" s="104">
        <v>975.17638764120113</v>
      </c>
      <c r="R55" s="104">
        <v>992.85999593064503</v>
      </c>
      <c r="S55" s="104">
        <v>1009.7118916086416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253.02715846384484</v>
      </c>
      <c r="D56" s="98">
        <v>292.7581181198845</v>
      </c>
      <c r="E56" s="98">
        <v>217.74372435564604</v>
      </c>
      <c r="F56" s="98">
        <v>283.62110629046464</v>
      </c>
      <c r="G56" s="98">
        <v>0</v>
      </c>
      <c r="H56" s="98">
        <v>0</v>
      </c>
      <c r="I56" s="98">
        <v>0</v>
      </c>
      <c r="J56" s="98">
        <v>0</v>
      </c>
      <c r="K56" s="98">
        <v>278.35788349958125</v>
      </c>
      <c r="L56" s="98">
        <v>285.20974352122545</v>
      </c>
      <c r="M56" s="98">
        <v>288.31058498327229</v>
      </c>
      <c r="N56" s="98">
        <v>286.83148023591917</v>
      </c>
      <c r="O56" s="98">
        <v>267.73089456445348</v>
      </c>
      <c r="P56" s="98">
        <v>276.38176571802114</v>
      </c>
      <c r="Q56" s="98">
        <v>302.9054228119814</v>
      </c>
      <c r="R56" s="98">
        <v>297.25977506851984</v>
      </c>
      <c r="S56" s="98">
        <v>293.21836409404528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630.66397640864955</v>
      </c>
      <c r="D57" s="98">
        <v>673.44911715022488</v>
      </c>
      <c r="E57" s="98">
        <v>625.7916151164244</v>
      </c>
      <c r="F57" s="98">
        <v>690.54261986036215</v>
      </c>
      <c r="G57" s="98">
        <v>0</v>
      </c>
      <c r="H57" s="98">
        <v>0</v>
      </c>
      <c r="I57" s="98">
        <v>0</v>
      </c>
      <c r="J57" s="98">
        <v>0</v>
      </c>
      <c r="K57" s="98">
        <v>741.15982047968612</v>
      </c>
      <c r="L57" s="98">
        <v>750.11306269326917</v>
      </c>
      <c r="M57" s="98">
        <v>711.30712839737146</v>
      </c>
      <c r="N57" s="98">
        <v>714.66857820690211</v>
      </c>
      <c r="O57" s="98">
        <v>703.70787465820638</v>
      </c>
      <c r="P57" s="98">
        <v>687.18220040470248</v>
      </c>
      <c r="Q57" s="98">
        <v>672.27096482921968</v>
      </c>
      <c r="R57" s="98">
        <v>695.60022086212541</v>
      </c>
      <c r="S57" s="98">
        <v>716.49352751459628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877.24433825329561</v>
      </c>
      <c r="D58" s="122">
        <v>929.91989238852909</v>
      </c>
      <c r="E58" s="122">
        <v>858.53779434909666</v>
      </c>
      <c r="F58" s="122">
        <v>929.60094621459518</v>
      </c>
      <c r="G58" s="122">
        <v>0</v>
      </c>
      <c r="H58" s="122">
        <v>0</v>
      </c>
      <c r="I58" s="122">
        <v>0</v>
      </c>
      <c r="J58" s="122">
        <v>0</v>
      </c>
      <c r="K58" s="122">
        <v>985.28212120270507</v>
      </c>
      <c r="L58" s="122">
        <v>938.66836396200665</v>
      </c>
      <c r="M58" s="122">
        <v>877.29404101902196</v>
      </c>
      <c r="N58" s="122">
        <v>850.54028508006968</v>
      </c>
      <c r="O58" s="122">
        <v>812.99503399758407</v>
      </c>
      <c r="P58" s="122">
        <v>775.16314121565802</v>
      </c>
      <c r="Q58" s="122">
        <v>781.03577987145673</v>
      </c>
      <c r="R58" s="122">
        <v>802.8346835796433</v>
      </c>
      <c r="S58" s="122">
        <v>793.62791739604461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954.02591165056958</v>
      </c>
      <c r="D59" s="98">
        <v>835.22417648673445</v>
      </c>
      <c r="E59" s="98">
        <v>988.42172950560291</v>
      </c>
      <c r="F59" s="98">
        <v>925.61232368591266</v>
      </c>
      <c r="G59" s="98">
        <v>0</v>
      </c>
      <c r="H59" s="98">
        <v>0</v>
      </c>
      <c r="I59" s="98">
        <v>0</v>
      </c>
      <c r="J59" s="98">
        <v>0</v>
      </c>
      <c r="K59" s="98">
        <v>1093.3331868328542</v>
      </c>
      <c r="L59" s="98">
        <v>986.556465896384</v>
      </c>
      <c r="M59" s="98">
        <v>878.03155962044343</v>
      </c>
      <c r="N59" s="98">
        <v>834.73552915668074</v>
      </c>
      <c r="O59" s="98">
        <v>826.54729483480855</v>
      </c>
      <c r="P59" s="98">
        <v>760.84533304005743</v>
      </c>
      <c r="Q59" s="98">
        <v>770.77791396254952</v>
      </c>
      <c r="R59" s="98">
        <v>813.44261603500036</v>
      </c>
      <c r="S59" s="98">
        <v>798.35664516313011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808.08815135492625</v>
      </c>
      <c r="D60" s="33">
        <v>1000.4640553195576</v>
      </c>
      <c r="E60" s="33">
        <v>751.37632672182315</v>
      </c>
      <c r="F60" s="33">
        <v>931.91769103664433</v>
      </c>
      <c r="G60" s="33">
        <v>0</v>
      </c>
      <c r="H60" s="33">
        <v>0</v>
      </c>
      <c r="I60" s="33">
        <v>0</v>
      </c>
      <c r="J60" s="33">
        <v>0</v>
      </c>
      <c r="K60" s="33">
        <v>872.20542461301409</v>
      </c>
      <c r="L60" s="33">
        <v>896.30774493715876</v>
      </c>
      <c r="M60" s="33">
        <v>876.81040643877043</v>
      </c>
      <c r="N60" s="33">
        <v>856.30756410106471</v>
      </c>
      <c r="O60" s="33">
        <v>806.58141261371213</v>
      </c>
      <c r="P60" s="33">
        <v>782.39435746596132</v>
      </c>
      <c r="Q60" s="33">
        <v>788.42818558515307</v>
      </c>
      <c r="R60" s="33">
        <v>793.93351081948424</v>
      </c>
      <c r="S60" s="33">
        <v>790.88253009050084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8548.7854054254585</v>
      </c>
      <c r="D62" s="117">
        <f t="shared" si="21"/>
        <v>8560.3025573579744</v>
      </c>
      <c r="E62" s="117">
        <f t="shared" si="21"/>
        <v>10341.305526425949</v>
      </c>
      <c r="F62" s="117">
        <f t="shared" si="21"/>
        <v>9909.5509652450528</v>
      </c>
      <c r="G62" s="117">
        <f t="shared" si="21"/>
        <v>10734.770488059177</v>
      </c>
      <c r="H62" s="117">
        <f t="shared" si="21"/>
        <v>10939.953794473366</v>
      </c>
      <c r="I62" s="117">
        <f t="shared" si="21"/>
        <v>10945.603023534162</v>
      </c>
      <c r="J62" s="117">
        <f t="shared" si="21"/>
        <v>10641.143413563959</v>
      </c>
      <c r="K62" s="117">
        <f t="shared" si="21"/>
        <v>10711.43964937174</v>
      </c>
      <c r="L62" s="117">
        <f t="shared" si="21"/>
        <v>10820.26957817945</v>
      </c>
      <c r="M62" s="117">
        <f t="shared" si="21"/>
        <v>10526.361521343411</v>
      </c>
      <c r="N62" s="117">
        <f t="shared" si="21"/>
        <v>10279.506907762772</v>
      </c>
      <c r="O62" s="117">
        <f t="shared" si="21"/>
        <v>9590.2097313586</v>
      </c>
      <c r="P62" s="117">
        <f t="shared" si="21"/>
        <v>8453.3564482723232</v>
      </c>
      <c r="Q62" s="117">
        <f t="shared" si="21"/>
        <v>8518.8116768067794</v>
      </c>
      <c r="R62" s="117">
        <f t="shared" ref="R62:V62" si="22">R63+R66+R68+R77</f>
        <v>8760.2385102102398</v>
      </c>
      <c r="S62" s="117">
        <f t="shared" si="22"/>
        <v>8400.7154214140774</v>
      </c>
      <c r="T62" s="117">
        <f t="shared" si="22"/>
        <v>8181.1146292272797</v>
      </c>
      <c r="U62" s="117">
        <f t="shared" si="22"/>
        <v>7190.3332473188902</v>
      </c>
      <c r="V62" s="117">
        <f t="shared" si="22"/>
        <v>7874.4064628335691</v>
      </c>
      <c r="W62" s="117">
        <f t="shared" ref="W62" si="23">W63+W66+W68+W77</f>
        <v>8433.1258727771637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6547.1548399184439</v>
      </c>
      <c r="D63" s="122">
        <f t="shared" si="24"/>
        <v>6402.0658229873416</v>
      </c>
      <c r="E63" s="122">
        <f t="shared" si="24"/>
        <v>7486.8131427226199</v>
      </c>
      <c r="F63" s="122">
        <f t="shared" si="24"/>
        <v>7407.4393986003415</v>
      </c>
      <c r="G63" s="122">
        <f t="shared" si="24"/>
        <v>8106.489895535572</v>
      </c>
      <c r="H63" s="122">
        <f t="shared" si="24"/>
        <v>7501.0764716610274</v>
      </c>
      <c r="I63" s="122">
        <f t="shared" si="24"/>
        <v>6989.6648829483556</v>
      </c>
      <c r="J63" s="122">
        <f t="shared" si="24"/>
        <v>7453.3905563935332</v>
      </c>
      <c r="K63" s="122">
        <f t="shared" si="24"/>
        <v>7692.7788676282607</v>
      </c>
      <c r="L63" s="122">
        <f t="shared" si="24"/>
        <v>8246.6881964712666</v>
      </c>
      <c r="M63" s="122">
        <f t="shared" si="24"/>
        <v>7776.6819689498761</v>
      </c>
      <c r="N63" s="122">
        <f t="shared" si="24"/>
        <v>7472.8765485374697</v>
      </c>
      <c r="O63" s="122">
        <f t="shared" si="24"/>
        <v>7312.0907514255014</v>
      </c>
      <c r="P63" s="122">
        <f t="shared" si="24"/>
        <v>6256.5661040738751</v>
      </c>
      <c r="Q63" s="122">
        <f t="shared" si="24"/>
        <v>6484.765971616629</v>
      </c>
      <c r="R63" s="122">
        <f t="shared" ref="R63:V63" si="25">SUM(R64:R65)</f>
        <v>6513.8618724867811</v>
      </c>
      <c r="S63" s="122">
        <f t="shared" si="25"/>
        <v>6304.7464698160147</v>
      </c>
      <c r="T63" s="122">
        <f t="shared" si="25"/>
        <v>5765.2023425300122</v>
      </c>
      <c r="U63" s="122">
        <f t="shared" si="25"/>
        <v>5315.7101431742876</v>
      </c>
      <c r="V63" s="122">
        <f t="shared" si="25"/>
        <v>5220.0580945012453</v>
      </c>
      <c r="W63" s="122">
        <f t="shared" ref="W63" si="26">SUM(W64:W65)</f>
        <v>4754.9815815561014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6392.9999422821948</v>
      </c>
      <c r="D64" s="98">
        <v>6251.1566909990006</v>
      </c>
      <c r="E64" s="98">
        <v>7320.4464998433214</v>
      </c>
      <c r="F64" s="98">
        <v>7235.8582992778001</v>
      </c>
      <c r="G64" s="98">
        <v>7922.7888789261842</v>
      </c>
      <c r="H64" s="98">
        <v>7337.3747650926534</v>
      </c>
      <c r="I64" s="98">
        <v>6842.4182241762537</v>
      </c>
      <c r="J64" s="98">
        <v>7298.2350624667197</v>
      </c>
      <c r="K64" s="98">
        <v>7534.316569889017</v>
      </c>
      <c r="L64" s="98">
        <v>8083.1238762366902</v>
      </c>
      <c r="M64" s="98">
        <v>7624.1938363434238</v>
      </c>
      <c r="N64" s="98">
        <v>7328.4499116288771</v>
      </c>
      <c r="O64" s="98">
        <v>7172.5401541092297</v>
      </c>
      <c r="P64" s="98">
        <v>6137.8517148774645</v>
      </c>
      <c r="Q64" s="98">
        <v>6361.9221679748007</v>
      </c>
      <c r="R64" s="98">
        <v>6389.5795827761485</v>
      </c>
      <c r="S64" s="98">
        <v>6186.0162473097344</v>
      </c>
      <c r="T64" s="98">
        <v>5656.9758527542863</v>
      </c>
      <c r="U64" s="98">
        <v>5215.4664336822798</v>
      </c>
      <c r="V64" s="98">
        <v>5121.6680383417906</v>
      </c>
      <c r="W64" s="98">
        <v>4665.5373189637439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154.15489763624905</v>
      </c>
      <c r="D65" s="98">
        <v>150.90913198834076</v>
      </c>
      <c r="E65" s="98">
        <v>166.36664287929887</v>
      </c>
      <c r="F65" s="98">
        <v>171.58109932254101</v>
      </c>
      <c r="G65" s="98">
        <v>183.70101660938815</v>
      </c>
      <c r="H65" s="98">
        <v>163.70170656837433</v>
      </c>
      <c r="I65" s="98">
        <v>147.24665877210157</v>
      </c>
      <c r="J65" s="98">
        <v>155.15549392681336</v>
      </c>
      <c r="K65" s="98">
        <v>158.46229773924327</v>
      </c>
      <c r="L65" s="98">
        <v>163.56432023457577</v>
      </c>
      <c r="M65" s="98">
        <v>152.48813260645267</v>
      </c>
      <c r="N65" s="98">
        <v>144.42663690859243</v>
      </c>
      <c r="O65" s="98">
        <v>139.55059731627216</v>
      </c>
      <c r="P65" s="98">
        <v>118.71438919641071</v>
      </c>
      <c r="Q65" s="98">
        <v>122.84380364182843</v>
      </c>
      <c r="R65" s="98">
        <v>124.28228971063297</v>
      </c>
      <c r="S65" s="98">
        <v>118.7302225062808</v>
      </c>
      <c r="T65" s="98">
        <v>108.22648977572597</v>
      </c>
      <c r="U65" s="98">
        <v>100.24370949200819</v>
      </c>
      <c r="V65" s="98">
        <v>98.390056159454844</v>
      </c>
      <c r="W65" s="98">
        <v>89.444262592357504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279.98098985437758</v>
      </c>
      <c r="D66" s="122">
        <f t="shared" si="27"/>
        <v>255.51590155023524</v>
      </c>
      <c r="E66" s="122">
        <f t="shared" si="27"/>
        <v>1175.452775090864</v>
      </c>
      <c r="F66" s="122">
        <f t="shared" si="27"/>
        <v>622.74092727184075</v>
      </c>
      <c r="G66" s="122">
        <f t="shared" si="27"/>
        <v>664.24465111036864</v>
      </c>
      <c r="H66" s="122">
        <f t="shared" si="27"/>
        <v>1434.7334842848611</v>
      </c>
      <c r="I66" s="122">
        <f t="shared" si="27"/>
        <v>1993.2674752950381</v>
      </c>
      <c r="J66" s="122">
        <f t="shared" si="27"/>
        <v>1160.8844074062238</v>
      </c>
      <c r="K66" s="122">
        <f t="shared" si="27"/>
        <v>1050.216742964072</v>
      </c>
      <c r="L66" s="122">
        <f t="shared" si="27"/>
        <v>585.79006343718936</v>
      </c>
      <c r="M66" s="122">
        <f t="shared" si="27"/>
        <v>875.05460939621514</v>
      </c>
      <c r="N66" s="122">
        <f t="shared" si="27"/>
        <v>959.18076141338815</v>
      </c>
      <c r="O66" s="122">
        <f t="shared" si="27"/>
        <v>500.75200306109821</v>
      </c>
      <c r="P66" s="122">
        <f t="shared" si="27"/>
        <v>429.43392096687046</v>
      </c>
      <c r="Q66" s="122">
        <f t="shared" si="27"/>
        <v>352.85612515223534</v>
      </c>
      <c r="R66" s="122">
        <f t="shared" si="27"/>
        <v>491.92490589424506</v>
      </c>
      <c r="S66" s="122">
        <f t="shared" si="27"/>
        <v>256.84129256973949</v>
      </c>
      <c r="T66" s="122">
        <f t="shared" si="27"/>
        <v>603.31928186176981</v>
      </c>
      <c r="U66" s="122">
        <f t="shared" si="27"/>
        <v>95.495524783624191</v>
      </c>
      <c r="V66" s="122">
        <f t="shared" si="27"/>
        <v>838.41338726228992</v>
      </c>
      <c r="W66" s="122">
        <f t="shared" si="27"/>
        <v>1749.6363159456439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279.98098985437758</v>
      </c>
      <c r="D67" s="98">
        <f>IF(RES_hhdet_in_tes!D67=0,0,RES_hhdet_in_tes!D67*1000*11630/RES_hhdet_in_new!D64)</f>
        <v>255.51590155023524</v>
      </c>
      <c r="E67" s="98">
        <f>IF(RES_hhdet_in_tes!E67=0,0,RES_hhdet_in_tes!E67*1000*11630/RES_hhdet_in_new!E64)</f>
        <v>1175.452775090864</v>
      </c>
      <c r="F67" s="98">
        <f>IF(RES_hhdet_in_tes!F67=0,0,RES_hhdet_in_tes!F67*1000*11630/RES_hhdet_in_new!F64)</f>
        <v>622.74092727184075</v>
      </c>
      <c r="G67" s="98">
        <f>IF(RES_hhdet_in_tes!G67=0,0,RES_hhdet_in_tes!G67*1000*11630/RES_hhdet_in_new!G64)</f>
        <v>664.24465111036864</v>
      </c>
      <c r="H67" s="98">
        <f>IF(RES_hhdet_in_tes!H67=0,0,RES_hhdet_in_tes!H67*1000*11630/RES_hhdet_in_new!H64)</f>
        <v>1434.7334842848611</v>
      </c>
      <c r="I67" s="98">
        <f>IF(RES_hhdet_in_tes!I67=0,0,RES_hhdet_in_tes!I67*1000*11630/RES_hhdet_in_new!I64)</f>
        <v>1993.2674752950381</v>
      </c>
      <c r="J67" s="98">
        <f>IF(RES_hhdet_in_tes!J67=0,0,RES_hhdet_in_tes!J67*1000*11630/RES_hhdet_in_new!J64)</f>
        <v>1160.8844074062238</v>
      </c>
      <c r="K67" s="98">
        <f>IF(RES_hhdet_in_tes!K67=0,0,RES_hhdet_in_tes!K67*1000*11630/RES_hhdet_in_new!K64)</f>
        <v>1050.216742964072</v>
      </c>
      <c r="L67" s="98">
        <f>IF(RES_hhdet_in_tes!L67=0,0,RES_hhdet_in_tes!L67*1000*11630/RES_hhdet_in_new!L64)</f>
        <v>585.79006343718936</v>
      </c>
      <c r="M67" s="98">
        <f>IF(RES_hhdet_in_tes!M67=0,0,RES_hhdet_in_tes!M67*1000*11630/RES_hhdet_in_new!M64)</f>
        <v>875.05460939621514</v>
      </c>
      <c r="N67" s="98">
        <f>IF(RES_hhdet_in_tes!N67=0,0,RES_hhdet_in_tes!N67*1000*11630/RES_hhdet_in_new!N64)</f>
        <v>959.18076141338815</v>
      </c>
      <c r="O67" s="98">
        <f>IF(RES_hhdet_in_tes!O67=0,0,RES_hhdet_in_tes!O67*1000*11630/RES_hhdet_in_new!O64)</f>
        <v>500.75200306109821</v>
      </c>
      <c r="P67" s="98">
        <f>IF(RES_hhdet_in_tes!P67=0,0,RES_hhdet_in_tes!P67*1000*11630/RES_hhdet_in_new!P64)</f>
        <v>429.43392096687046</v>
      </c>
      <c r="Q67" s="98">
        <f>IF(RES_hhdet_in_tes!Q67=0,0,RES_hhdet_in_tes!Q67*1000*11630/RES_hhdet_in_new!Q64)</f>
        <v>352.85612515223534</v>
      </c>
      <c r="R67" s="98">
        <f>IF(RES_hhdet_in_tes!R67=0,0,RES_hhdet_in_tes!R67*1000*11630/RES_hhdet_in_new!R64)</f>
        <v>491.92490589424506</v>
      </c>
      <c r="S67" s="98">
        <f>IF(RES_hhdet_in_tes!S67=0,0,RES_hhdet_in_tes!S67*1000*11630/RES_hhdet_in_new!S64)</f>
        <v>256.84129256973949</v>
      </c>
      <c r="T67" s="98">
        <f>IF(RES_hhdet_in_tes!T67=0,0,RES_hhdet_in_tes!T67*1000*11630/RES_hhdet_in_new!T64)</f>
        <v>603.31928186176981</v>
      </c>
      <c r="U67" s="98">
        <f>IF(RES_hhdet_in_tes!U67=0,0,RES_hhdet_in_tes!U67*1000*11630/RES_hhdet_in_new!U64)</f>
        <v>95.495524783624191</v>
      </c>
      <c r="V67" s="98">
        <f>IF(RES_hhdet_in_tes!V67=0,0,RES_hhdet_in_tes!V67*1000*11630/RES_hhdet_in_new!V64)</f>
        <v>838.41338726228992</v>
      </c>
      <c r="W67" s="98">
        <f>IF(RES_hhdet_in_tes!W67=0,0,RES_hhdet_in_tes!W67*1000*11630/RES_hhdet_in_new!W64)</f>
        <v>1749.6363159456439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889.81757300286949</v>
      </c>
      <c r="D68" s="122">
        <v>926.19537445839114</v>
      </c>
      <c r="E68" s="122">
        <v>891.68997695118264</v>
      </c>
      <c r="F68" s="122">
        <v>952.33169347758735</v>
      </c>
      <c r="G68" s="122">
        <v>1006.3933159250338</v>
      </c>
      <c r="H68" s="122">
        <v>1057.7650904478803</v>
      </c>
      <c r="I68" s="122">
        <v>1013.729360837533</v>
      </c>
      <c r="J68" s="122">
        <v>1084.48888335988</v>
      </c>
      <c r="K68" s="122">
        <v>1046.2053433546282</v>
      </c>
      <c r="L68" s="122">
        <v>1065.1430695024731</v>
      </c>
      <c r="M68" s="122">
        <v>995.32613319648442</v>
      </c>
      <c r="N68" s="122">
        <v>994.06972190820306</v>
      </c>
      <c r="O68" s="122">
        <v>971.10803133903573</v>
      </c>
      <c r="P68" s="122">
        <v>977.60352626046097</v>
      </c>
      <c r="Q68" s="122">
        <v>925.12918709654969</v>
      </c>
      <c r="R68" s="122">
        <v>979.83595191798042</v>
      </c>
      <c r="S68" s="122">
        <v>1021.4748919113252</v>
      </c>
      <c r="T68" s="122">
        <v>1015.6236646223562</v>
      </c>
      <c r="U68" s="122">
        <v>1017.5393246702837</v>
      </c>
      <c r="V68" s="122">
        <v>1046.2567168891594</v>
      </c>
      <c r="W68" s="122">
        <v>1102.2413722955127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889.81754485081342</v>
      </c>
      <c r="D69" s="98">
        <v>922.23523707378263</v>
      </c>
      <c r="E69" s="98">
        <v>893.97435324922242</v>
      </c>
      <c r="F69" s="98">
        <v>947.66408626565953</v>
      </c>
      <c r="G69" s="98">
        <v>1006.0289001440501</v>
      </c>
      <c r="H69" s="98">
        <v>1057.631689576468</v>
      </c>
      <c r="I69" s="98">
        <v>1013.728489169866</v>
      </c>
      <c r="J69" s="98">
        <v>1085.194533519297</v>
      </c>
      <c r="K69" s="98">
        <v>1046.2033878357074</v>
      </c>
      <c r="L69" s="98">
        <v>1066.2848828662377</v>
      </c>
      <c r="M69" s="98">
        <v>994.99640681991025</v>
      </c>
      <c r="N69" s="98">
        <v>993.25822783884223</v>
      </c>
      <c r="O69" s="98">
        <v>971.106847345093</v>
      </c>
      <c r="P69" s="98">
        <v>978.76804981019177</v>
      </c>
      <c r="Q69" s="98">
        <v>920.67873397614608</v>
      </c>
      <c r="R69" s="98">
        <v>979.58835090064645</v>
      </c>
      <c r="S69" s="98">
        <v>1022.2905803152651</v>
      </c>
      <c r="T69" s="98">
        <v>1015.6584375886993</v>
      </c>
      <c r="U69" s="98">
        <v>1016.4100187016866</v>
      </c>
      <c r="V69" s="98">
        <v>1046.2550872825682</v>
      </c>
      <c r="W69" s="98">
        <v>1102.1378691216028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889.87454572593708</v>
      </c>
      <c r="D70" s="98">
        <v>922.31065968370081</v>
      </c>
      <c r="E70" s="98">
        <v>894.3768588291889</v>
      </c>
      <c r="F70" s="98">
        <v>947.98281203944953</v>
      </c>
      <c r="G70" s="98">
        <v>1006.4602210342542</v>
      </c>
      <c r="H70" s="98">
        <v>1058.14664780474</v>
      </c>
      <c r="I70" s="98">
        <v>1014.5312079245541</v>
      </c>
      <c r="J70" s="98">
        <v>1086.3093512409232</v>
      </c>
      <c r="K70" s="98">
        <v>1047.4699623984254</v>
      </c>
      <c r="L70" s="98">
        <v>1067.5490131771533</v>
      </c>
      <c r="M70" s="98">
        <v>996.18196216916488</v>
      </c>
      <c r="N70" s="98">
        <v>994.36415188613114</v>
      </c>
      <c r="O70" s="98">
        <v>972.36308866004401</v>
      </c>
      <c r="P70" s="98">
        <v>981.9369739307748</v>
      </c>
      <c r="Q70" s="98">
        <v>923.5229995903411</v>
      </c>
      <c r="R70" s="98">
        <v>983.08684819031828</v>
      </c>
      <c r="S70" s="98">
        <v>1025.826630037639</v>
      </c>
      <c r="T70" s="98">
        <v>1018.549470431221</v>
      </c>
      <c r="U70" s="98">
        <v>1018.814108969117</v>
      </c>
      <c r="V70" s="98">
        <v>1048.0194125747105</v>
      </c>
      <c r="W70" s="98">
        <v>1102.6125680974169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254.79572308946459</v>
      </c>
      <c r="D71" s="101">
        <v>279.40169289178169</v>
      </c>
      <c r="E71" s="101">
        <v>231.02635968510586</v>
      </c>
      <c r="F71" s="101">
        <v>275.95739442100967</v>
      </c>
      <c r="G71" s="101">
        <v>291.94118303358607</v>
      </c>
      <c r="H71" s="101">
        <v>308.6395973064906</v>
      </c>
      <c r="I71" s="101">
        <v>290.5800918865512</v>
      </c>
      <c r="J71" s="101">
        <v>315.78131553515817</v>
      </c>
      <c r="K71" s="101">
        <v>286.13700307033548</v>
      </c>
      <c r="L71" s="101">
        <v>294.23861389649926</v>
      </c>
      <c r="M71" s="101">
        <v>287.22870629315815</v>
      </c>
      <c r="N71" s="101">
        <v>284.7067545925583</v>
      </c>
      <c r="O71" s="101">
        <v>267.99120566192079</v>
      </c>
      <c r="P71" s="101">
        <v>281.90899378122003</v>
      </c>
      <c r="Q71" s="101">
        <v>286.0094947299973</v>
      </c>
      <c r="R71" s="101">
        <v>293.97813930099619</v>
      </c>
      <c r="S71" s="101">
        <v>298.08141832960308</v>
      </c>
      <c r="T71" s="101">
        <v>301.07688492292442</v>
      </c>
      <c r="U71" s="101">
        <v>304.39692806284108</v>
      </c>
      <c r="V71" s="101">
        <v>274.52857039855502</v>
      </c>
      <c r="W71" s="101">
        <v>326.14827352186353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635.07882263647252</v>
      </c>
      <c r="D72" s="104">
        <v>642.90896679191917</v>
      </c>
      <c r="E72" s="104">
        <v>663.35049914408296</v>
      </c>
      <c r="F72" s="104">
        <v>672.02541761843997</v>
      </c>
      <c r="G72" s="104">
        <v>714.51903800066816</v>
      </c>
      <c r="H72" s="104">
        <v>749.50705049824955</v>
      </c>
      <c r="I72" s="104">
        <v>723.95111603800285</v>
      </c>
      <c r="J72" s="104">
        <v>770.52803570576532</v>
      </c>
      <c r="K72" s="104">
        <v>761.33295932808994</v>
      </c>
      <c r="L72" s="104">
        <v>773.31039928065388</v>
      </c>
      <c r="M72" s="104">
        <v>708.95325587600666</v>
      </c>
      <c r="N72" s="104">
        <v>709.65739729357301</v>
      </c>
      <c r="O72" s="104">
        <v>704.37188299812317</v>
      </c>
      <c r="P72" s="104">
        <v>700.02798014955499</v>
      </c>
      <c r="Q72" s="104">
        <v>637.51350486034391</v>
      </c>
      <c r="R72" s="104">
        <v>689.10870888932209</v>
      </c>
      <c r="S72" s="104">
        <v>727.74521170803598</v>
      </c>
      <c r="T72" s="104">
        <v>717.47258550829667</v>
      </c>
      <c r="U72" s="104">
        <v>714.41718090627592</v>
      </c>
      <c r="V72" s="104">
        <v>773.49084217615541</v>
      </c>
      <c r="W72" s="104">
        <v>776.46429457555348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966.10248252427868</v>
      </c>
      <c r="E73" s="101">
        <v>843.2766405304418</v>
      </c>
      <c r="F73" s="101">
        <v>973.93166130808902</v>
      </c>
      <c r="G73" s="101">
        <v>1011.9309732783368</v>
      </c>
      <c r="H73" s="101">
        <v>1059.6977079438389</v>
      </c>
      <c r="I73" s="101">
        <v>0</v>
      </c>
      <c r="J73" s="101">
        <v>1072.9787297901635</v>
      </c>
      <c r="K73" s="101">
        <v>0</v>
      </c>
      <c r="L73" s="101">
        <v>1034.6954365055428</v>
      </c>
      <c r="M73" s="101">
        <v>998.94370650857809</v>
      </c>
      <c r="N73" s="101">
        <v>1001.03347133955</v>
      </c>
      <c r="O73" s="101">
        <v>971.0221947686216</v>
      </c>
      <c r="P73" s="101">
        <v>962.46060427637155</v>
      </c>
      <c r="Q73" s="101">
        <v>973.59546513619796</v>
      </c>
      <c r="R73" s="101">
        <v>991.25113031362298</v>
      </c>
      <c r="S73" s="101">
        <v>1008.3352378095293</v>
      </c>
      <c r="T73" s="101">
        <v>1014.741260649953</v>
      </c>
      <c r="U73" s="101">
        <v>1034.5973891052408</v>
      </c>
      <c r="V73" s="101">
        <v>1026.8626731715087</v>
      </c>
      <c r="W73" s="101">
        <v>1104.299891390046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966.20723527010921</v>
      </c>
      <c r="E74" s="104">
        <v>843.53533947207018</v>
      </c>
      <c r="F74" s="104">
        <v>974.16372615082662</v>
      </c>
      <c r="G74" s="104">
        <v>1012.1040219574968</v>
      </c>
      <c r="H74" s="104">
        <v>1059.768246718615</v>
      </c>
      <c r="I74" s="104">
        <v>0</v>
      </c>
      <c r="J74" s="104">
        <v>1073.6038307397039</v>
      </c>
      <c r="K74" s="104">
        <v>0</v>
      </c>
      <c r="L74" s="104">
        <v>1035.3228062144942</v>
      </c>
      <c r="M74" s="104">
        <v>999.61771338064386</v>
      </c>
      <c r="N74" s="104">
        <v>1001.5000584428212</v>
      </c>
      <c r="O74" s="104">
        <v>971.43876922266008</v>
      </c>
      <c r="P74" s="104">
        <v>963.56396612272351</v>
      </c>
      <c r="Q74" s="104">
        <v>975.1763876412009</v>
      </c>
      <c r="R74" s="104">
        <v>992.85999593064503</v>
      </c>
      <c r="S74" s="104">
        <v>1009.7118916086415</v>
      </c>
      <c r="T74" s="104">
        <v>1015.8743344322585</v>
      </c>
      <c r="U74" s="104">
        <v>1035.6716144575548</v>
      </c>
      <c r="V74" s="104">
        <v>0</v>
      </c>
      <c r="W74" s="104">
        <v>1104.0911645074673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292.75811811988444</v>
      </c>
      <c r="E75" s="98">
        <v>217.74372435564604</v>
      </c>
      <c r="F75" s="98">
        <v>283.62110629046464</v>
      </c>
      <c r="G75" s="98">
        <v>293.56418306256654</v>
      </c>
      <c r="H75" s="98">
        <v>309.13320698412764</v>
      </c>
      <c r="I75" s="98">
        <v>0</v>
      </c>
      <c r="J75" s="98">
        <v>312.09433659153825</v>
      </c>
      <c r="K75" s="98">
        <v>0</v>
      </c>
      <c r="L75" s="98">
        <v>285.20974352122545</v>
      </c>
      <c r="M75" s="98">
        <v>288.31058498327224</v>
      </c>
      <c r="N75" s="98">
        <v>286.83148023591917</v>
      </c>
      <c r="O75" s="98">
        <v>267.73089456445348</v>
      </c>
      <c r="P75" s="98">
        <v>276.38176571802114</v>
      </c>
      <c r="Q75" s="98">
        <v>302.9054228119814</v>
      </c>
      <c r="R75" s="98">
        <v>297.25977506851967</v>
      </c>
      <c r="S75" s="98">
        <v>293.21836409404528</v>
      </c>
      <c r="T75" s="98">
        <v>300.3606788693744</v>
      </c>
      <c r="U75" s="98">
        <v>309.86648850131024</v>
      </c>
      <c r="V75" s="98">
        <v>0</v>
      </c>
      <c r="W75" s="98">
        <v>326.67087730143339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673.44911715022465</v>
      </c>
      <c r="E76" s="98">
        <v>625.79161511642405</v>
      </c>
      <c r="F76" s="98">
        <v>690.54261986036215</v>
      </c>
      <c r="G76" s="98">
        <v>718.53983889493031</v>
      </c>
      <c r="H76" s="98">
        <v>750.63503973448758</v>
      </c>
      <c r="I76" s="98">
        <v>0</v>
      </c>
      <c r="J76" s="98">
        <v>761.50949414816591</v>
      </c>
      <c r="K76" s="98">
        <v>0</v>
      </c>
      <c r="L76" s="98">
        <v>750.11306269326894</v>
      </c>
      <c r="M76" s="98">
        <v>711.30712839737146</v>
      </c>
      <c r="N76" s="98">
        <v>714.66857820690211</v>
      </c>
      <c r="O76" s="98">
        <v>703.70787465820638</v>
      </c>
      <c r="P76" s="98">
        <v>687.18220040470237</v>
      </c>
      <c r="Q76" s="98">
        <v>672.27096482921957</v>
      </c>
      <c r="R76" s="98">
        <v>695.6002208621253</v>
      </c>
      <c r="S76" s="98">
        <v>716.49352751459628</v>
      </c>
      <c r="T76" s="98">
        <v>715.5136555628842</v>
      </c>
      <c r="U76" s="98">
        <v>725.80512595624452</v>
      </c>
      <c r="V76" s="98">
        <v>0</v>
      </c>
      <c r="W76" s="98">
        <v>777.420287206034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831.83200264976722</v>
      </c>
      <c r="D77" s="122">
        <v>976.52545836200693</v>
      </c>
      <c r="E77" s="122">
        <v>787.34963166128341</v>
      </c>
      <c r="F77" s="122">
        <v>927.03894589528238</v>
      </c>
      <c r="G77" s="122">
        <v>957.64262548820284</v>
      </c>
      <c r="H77" s="122">
        <v>946.37874807959872</v>
      </c>
      <c r="I77" s="122">
        <v>948.94130445323492</v>
      </c>
      <c r="J77" s="122">
        <v>942.37956640432196</v>
      </c>
      <c r="K77" s="122">
        <v>922.23869542477917</v>
      </c>
      <c r="L77" s="122">
        <v>922.64824876852072</v>
      </c>
      <c r="M77" s="122">
        <v>879.2988098008359</v>
      </c>
      <c r="N77" s="122">
        <v>853.3798759037104</v>
      </c>
      <c r="O77" s="122">
        <v>806.25894553296405</v>
      </c>
      <c r="P77" s="122">
        <v>789.75289697111577</v>
      </c>
      <c r="Q77" s="122">
        <v>756.06039294136474</v>
      </c>
      <c r="R77" s="122">
        <v>774.61577991123329</v>
      </c>
      <c r="S77" s="122">
        <v>817.65276711699801</v>
      </c>
      <c r="T77" s="122">
        <v>796.96934021314132</v>
      </c>
      <c r="U77" s="122">
        <v>761.58825469069529</v>
      </c>
      <c r="V77" s="122">
        <v>769.67826418087475</v>
      </c>
      <c r="W77" s="122">
        <v>826.26660297990543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963.79782879372624</v>
      </c>
      <c r="D78" s="98">
        <v>829.04455022593083</v>
      </c>
      <c r="E78" s="98">
        <v>997.43784080808121</v>
      </c>
      <c r="F78" s="98">
        <v>909.32788960557957</v>
      </c>
      <c r="G78" s="98">
        <v>956.67532650631892</v>
      </c>
      <c r="H78" s="98">
        <v>929.49026636687427</v>
      </c>
      <c r="I78" s="98">
        <v>996.53279906643331</v>
      </c>
      <c r="J78" s="98">
        <v>929.52918639301095</v>
      </c>
      <c r="K78" s="98">
        <v>1008.8515940048601</v>
      </c>
      <c r="L78" s="98">
        <v>977.80473903471125</v>
      </c>
      <c r="M78" s="98">
        <v>884.29963328663882</v>
      </c>
      <c r="N78" s="98">
        <v>847.15322900143849</v>
      </c>
      <c r="O78" s="98">
        <v>805.7984118014939</v>
      </c>
      <c r="P78" s="98">
        <v>789.85122058823447</v>
      </c>
      <c r="Q78" s="98">
        <v>754.62565840981244</v>
      </c>
      <c r="R78" s="98">
        <v>773.15638203956087</v>
      </c>
      <c r="S78" s="98">
        <v>820.59505536289987</v>
      </c>
      <c r="T78" s="98">
        <v>802.68118512115859</v>
      </c>
      <c r="U78" s="98">
        <v>748.82896379574856</v>
      </c>
      <c r="V78" s="98">
        <v>773.95739900947433</v>
      </c>
      <c r="W78" s="98">
        <v>823.81716775926907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808.08815135492614</v>
      </c>
      <c r="D79" s="33">
        <v>1000.4640553195575</v>
      </c>
      <c r="E79" s="33">
        <v>751.37632672182303</v>
      </c>
      <c r="F79" s="33">
        <v>931.91769103664444</v>
      </c>
      <c r="G79" s="33">
        <v>975.48452848927673</v>
      </c>
      <c r="H79" s="33">
        <v>1045.8206470591824</v>
      </c>
      <c r="I79" s="33">
        <v>925.46581773143339</v>
      </c>
      <c r="J79" s="33">
        <v>1057.7366216534633</v>
      </c>
      <c r="K79" s="33">
        <v>872.20542461301432</v>
      </c>
      <c r="L79" s="33">
        <v>896.30774493715899</v>
      </c>
      <c r="M79" s="33">
        <v>876.81040643877031</v>
      </c>
      <c r="N79" s="33">
        <v>856.3075641010646</v>
      </c>
      <c r="O79" s="33">
        <v>806.58141261371213</v>
      </c>
      <c r="P79" s="33">
        <v>782.39435746596132</v>
      </c>
      <c r="Q79" s="33">
        <v>788.42818558515307</v>
      </c>
      <c r="R79" s="33">
        <v>793.93351081948435</v>
      </c>
      <c r="S79" s="33">
        <v>790.88253009050084</v>
      </c>
      <c r="T79" s="33">
        <v>779.41422316966759</v>
      </c>
      <c r="U79" s="33">
        <v>779.89763166132263</v>
      </c>
      <c r="V79" s="33">
        <v>763.51164433438839</v>
      </c>
      <c r="W79" s="33">
        <v>830.78623234095778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8694.4316701920943</v>
      </c>
      <c r="D81" s="117">
        <f t="shared" si="28"/>
        <v>8529.3109367896941</v>
      </c>
      <c r="E81" s="117">
        <f t="shared" si="28"/>
        <v>10376.494321436046</v>
      </c>
      <c r="F81" s="117">
        <f t="shared" si="28"/>
        <v>9984.9827966132398</v>
      </c>
      <c r="G81" s="117">
        <f t="shared" si="28"/>
        <v>10658.162476958165</v>
      </c>
      <c r="H81" s="117">
        <f t="shared" si="28"/>
        <v>10933.124860839063</v>
      </c>
      <c r="I81" s="117">
        <f t="shared" si="28"/>
        <v>11137.380462885367</v>
      </c>
      <c r="J81" s="117">
        <f t="shared" si="28"/>
        <v>10480.718923602479</v>
      </c>
      <c r="K81" s="117">
        <f t="shared" si="28"/>
        <v>10597.165268204621</v>
      </c>
      <c r="L81" s="117">
        <f t="shared" si="28"/>
        <v>10642.147482119837</v>
      </c>
      <c r="M81" s="117">
        <f t="shared" si="28"/>
        <v>10532.771401776206</v>
      </c>
      <c r="N81" s="117">
        <f t="shared" si="28"/>
        <v>10411.261118516828</v>
      </c>
      <c r="O81" s="117">
        <f t="shared" si="28"/>
        <v>9686.0755203198223</v>
      </c>
      <c r="P81" s="117">
        <f t="shared" si="28"/>
        <v>8377.2568689905092</v>
      </c>
      <c r="Q81" s="117">
        <f t="shared" si="28"/>
        <v>9008.7674482862458</v>
      </c>
      <c r="R81" s="117">
        <f t="shared" ref="R81:V81" si="29">R82+R85+R87+R100</f>
        <v>8850.8143257597603</v>
      </c>
      <c r="S81" s="117">
        <f t="shared" si="29"/>
        <v>8244.3816315474778</v>
      </c>
      <c r="T81" s="117">
        <f t="shared" si="29"/>
        <v>8131.2635737141445</v>
      </c>
      <c r="U81" s="117">
        <f t="shared" si="29"/>
        <v>7252.338467915517</v>
      </c>
      <c r="V81" s="117">
        <f t="shared" si="29"/>
        <v>7689.1737993277329</v>
      </c>
      <c r="W81" s="117">
        <f t="shared" ref="W81" si="30">W82+W85+W87+W100</f>
        <v>8377.5464964236307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6649.7645306947843</v>
      </c>
      <c r="D82" s="122">
        <f t="shared" si="31"/>
        <v>6387.3704062272054</v>
      </c>
      <c r="E82" s="122">
        <f t="shared" si="31"/>
        <v>7483.6471241351846</v>
      </c>
      <c r="F82" s="122">
        <f t="shared" si="31"/>
        <v>7459.9203735604033</v>
      </c>
      <c r="G82" s="122">
        <f t="shared" si="31"/>
        <v>8020.9218213327267</v>
      </c>
      <c r="H82" s="122">
        <f t="shared" si="31"/>
        <v>7446.3329474929387</v>
      </c>
      <c r="I82" s="122">
        <f t="shared" si="31"/>
        <v>7169.7868073158988</v>
      </c>
      <c r="J82" s="122">
        <f t="shared" si="31"/>
        <v>7273.0626138379694</v>
      </c>
      <c r="K82" s="122">
        <f t="shared" si="31"/>
        <v>7531.8477446157713</v>
      </c>
      <c r="L82" s="122">
        <f t="shared" si="31"/>
        <v>8079.61594019322</v>
      </c>
      <c r="M82" s="122">
        <f t="shared" si="31"/>
        <v>7775.8793225340696</v>
      </c>
      <c r="N82" s="122">
        <f t="shared" si="31"/>
        <v>7595.0141534660734</v>
      </c>
      <c r="O82" s="122">
        <f t="shared" si="31"/>
        <v>7401.5158803485629</v>
      </c>
      <c r="P82" s="122">
        <f t="shared" si="31"/>
        <v>6209.6740861328726</v>
      </c>
      <c r="Q82" s="122">
        <f t="shared" si="31"/>
        <v>6901.8817159330265</v>
      </c>
      <c r="R82" s="122">
        <f t="shared" ref="R82:V82" si="32">SUM(R83:R84)</f>
        <v>6561.4605353621118</v>
      </c>
      <c r="S82" s="122">
        <f t="shared" si="32"/>
        <v>6186.1261325262831</v>
      </c>
      <c r="T82" s="122">
        <f t="shared" si="32"/>
        <v>5744.2907956080271</v>
      </c>
      <c r="U82" s="122">
        <f t="shared" si="32"/>
        <v>5345.1918906944256</v>
      </c>
      <c r="V82" s="122">
        <f t="shared" si="32"/>
        <v>5053.4612074240731</v>
      </c>
      <c r="W82" s="122">
        <f t="shared" ref="W82" si="33">SUM(W83:W84)</f>
        <v>4704.236229761862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6586.2387388746347</v>
      </c>
      <c r="D83" s="98">
        <v>6326.2813201632107</v>
      </c>
      <c r="E83" s="98">
        <v>7416.2297475612413</v>
      </c>
      <c r="F83" s="98">
        <v>7389.8275288001869</v>
      </c>
      <c r="G83" s="98">
        <v>7947.2148742501795</v>
      </c>
      <c r="H83" s="98">
        <v>7380.4676921308965</v>
      </c>
      <c r="I83" s="98">
        <v>7108.5969116095057</v>
      </c>
      <c r="J83" s="98">
        <v>7211.7359808315778</v>
      </c>
      <c r="K83" s="98">
        <v>7469.0122198684867</v>
      </c>
      <c r="L83" s="98">
        <v>8014.7436891456555</v>
      </c>
      <c r="M83" s="98">
        <v>7714.1642858069208</v>
      </c>
      <c r="N83" s="98">
        <v>7535.6104385838335</v>
      </c>
      <c r="O83" s="98">
        <v>7344.3584667174628</v>
      </c>
      <c r="P83" s="98">
        <v>6162.0014946370511</v>
      </c>
      <c r="Q83" s="98">
        <v>6848.9822925401131</v>
      </c>
      <c r="R83" s="98">
        <v>6510.8044523001663</v>
      </c>
      <c r="S83" s="98">
        <v>6138.9950408495033</v>
      </c>
      <c r="T83" s="98">
        <v>5700.6658573944587</v>
      </c>
      <c r="U83" s="98">
        <v>5304.4105875663054</v>
      </c>
      <c r="V83" s="98">
        <v>5014.9254187015167</v>
      </c>
      <c r="W83" s="98">
        <v>4668.4362939155517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63.525791820149578</v>
      </c>
      <c r="D84" s="98">
        <v>61.089086063994635</v>
      </c>
      <c r="E84" s="98">
        <v>67.417376573943173</v>
      </c>
      <c r="F84" s="98">
        <v>70.092844760216778</v>
      </c>
      <c r="G84" s="98">
        <v>73.706947082546947</v>
      </c>
      <c r="H84" s="98">
        <v>65.86525536204212</v>
      </c>
      <c r="I84" s="98">
        <v>61.1898957063936</v>
      </c>
      <c r="J84" s="98">
        <v>61.326633006391873</v>
      </c>
      <c r="K84" s="98">
        <v>62.835524747284701</v>
      </c>
      <c r="L84" s="98">
        <v>64.872251047564092</v>
      </c>
      <c r="M84" s="98">
        <v>61.715036727148643</v>
      </c>
      <c r="N84" s="98">
        <v>59.403714882239967</v>
      </c>
      <c r="O84" s="98">
        <v>57.157413631100269</v>
      </c>
      <c r="P84" s="98">
        <v>47.672591495821841</v>
      </c>
      <c r="Q84" s="98">
        <v>52.899423392913768</v>
      </c>
      <c r="R84" s="98">
        <v>50.656083061945438</v>
      </c>
      <c r="S84" s="98">
        <v>47.131091676780102</v>
      </c>
      <c r="T84" s="98">
        <v>43.624938213568107</v>
      </c>
      <c r="U84" s="98">
        <v>40.781303128119923</v>
      </c>
      <c r="V84" s="98">
        <v>38.535788722556134</v>
      </c>
      <c r="W84" s="98">
        <v>35.799935846310582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279.99980077157403</v>
      </c>
      <c r="D85" s="122">
        <f t="shared" si="34"/>
        <v>255.44769019448159</v>
      </c>
      <c r="E85" s="122">
        <f t="shared" si="34"/>
        <v>1175.3181383205631</v>
      </c>
      <c r="F85" s="122">
        <f t="shared" si="34"/>
        <v>622.72179995292561</v>
      </c>
      <c r="G85" s="122">
        <f t="shared" si="34"/>
        <v>664.38559596874177</v>
      </c>
      <c r="H85" s="122">
        <f t="shared" si="34"/>
        <v>1434.7828278509903</v>
      </c>
      <c r="I85" s="122">
        <f t="shared" si="34"/>
        <v>1993.219564240917</v>
      </c>
      <c r="J85" s="122">
        <f t="shared" si="34"/>
        <v>1160.8446883451984</v>
      </c>
      <c r="K85" s="122">
        <f t="shared" si="34"/>
        <v>1049.9815359765039</v>
      </c>
      <c r="L85" s="122">
        <f t="shared" si="34"/>
        <v>586.20703251154112</v>
      </c>
      <c r="M85" s="122">
        <f t="shared" si="34"/>
        <v>875.16599277843534</v>
      </c>
      <c r="N85" s="122">
        <f t="shared" si="34"/>
        <v>958.8041413200699</v>
      </c>
      <c r="O85" s="122">
        <f t="shared" si="34"/>
        <v>500.91217466612869</v>
      </c>
      <c r="P85" s="122">
        <f t="shared" si="34"/>
        <v>429.20672910795201</v>
      </c>
      <c r="Q85" s="122">
        <f t="shared" si="34"/>
        <v>352.64260680929601</v>
      </c>
      <c r="R85" s="122">
        <f t="shared" si="34"/>
        <v>491.9005996542399</v>
      </c>
      <c r="S85" s="122">
        <f t="shared" si="34"/>
        <v>256.62020823448762</v>
      </c>
      <c r="T85" s="122">
        <f t="shared" si="34"/>
        <v>603.43216351214835</v>
      </c>
      <c r="U85" s="122">
        <f t="shared" si="34"/>
        <v>95.590493774225578</v>
      </c>
      <c r="V85" s="122">
        <f t="shared" si="34"/>
        <v>838.3177505213655</v>
      </c>
      <c r="W85" s="122">
        <f t="shared" si="34"/>
        <v>1749.9289133970606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279.99980077157403</v>
      </c>
      <c r="D86" s="98">
        <f>IF(RES_hhdet_in_tes!D86=0,0,RES_hhdet_in_tes!D86*1000*11630/RES_hhdet_in_new!D83)</f>
        <v>255.44769019448159</v>
      </c>
      <c r="E86" s="98">
        <f>IF(RES_hhdet_in_tes!E86=0,0,RES_hhdet_in_tes!E86*1000*11630/RES_hhdet_in_new!E83)</f>
        <v>1175.3181383205631</v>
      </c>
      <c r="F86" s="98">
        <f>IF(RES_hhdet_in_tes!F86=0,0,RES_hhdet_in_tes!F86*1000*11630/RES_hhdet_in_new!F83)</f>
        <v>622.72179995292561</v>
      </c>
      <c r="G86" s="98">
        <f>IF(RES_hhdet_in_tes!G86=0,0,RES_hhdet_in_tes!G86*1000*11630/RES_hhdet_in_new!G83)</f>
        <v>664.38559596874177</v>
      </c>
      <c r="H86" s="98">
        <f>IF(RES_hhdet_in_tes!H86=0,0,RES_hhdet_in_tes!H86*1000*11630/RES_hhdet_in_new!H83)</f>
        <v>1434.7828278509903</v>
      </c>
      <c r="I86" s="98">
        <f>IF(RES_hhdet_in_tes!I86=0,0,RES_hhdet_in_tes!I86*1000*11630/RES_hhdet_in_new!I83)</f>
        <v>1993.219564240917</v>
      </c>
      <c r="J86" s="98">
        <f>IF(RES_hhdet_in_tes!J86=0,0,RES_hhdet_in_tes!J86*1000*11630/RES_hhdet_in_new!J83)</f>
        <v>1160.8446883451984</v>
      </c>
      <c r="K86" s="98">
        <f>IF(RES_hhdet_in_tes!K86=0,0,RES_hhdet_in_tes!K86*1000*11630/RES_hhdet_in_new!K83)</f>
        <v>1049.9815359765039</v>
      </c>
      <c r="L86" s="98">
        <f>IF(RES_hhdet_in_tes!L86=0,0,RES_hhdet_in_tes!L86*1000*11630/RES_hhdet_in_new!L83)</f>
        <v>586.20703251154112</v>
      </c>
      <c r="M86" s="98">
        <f>IF(RES_hhdet_in_tes!M86=0,0,RES_hhdet_in_tes!M86*1000*11630/RES_hhdet_in_new!M83)</f>
        <v>875.16599277843534</v>
      </c>
      <c r="N86" s="98">
        <f>IF(RES_hhdet_in_tes!N86=0,0,RES_hhdet_in_tes!N86*1000*11630/RES_hhdet_in_new!N83)</f>
        <v>958.8041413200699</v>
      </c>
      <c r="O86" s="98">
        <f>IF(RES_hhdet_in_tes!O86=0,0,RES_hhdet_in_tes!O86*1000*11630/RES_hhdet_in_new!O83)</f>
        <v>500.91217466612869</v>
      </c>
      <c r="P86" s="98">
        <f>IF(RES_hhdet_in_tes!P86=0,0,RES_hhdet_in_tes!P86*1000*11630/RES_hhdet_in_new!P83)</f>
        <v>429.20672910795201</v>
      </c>
      <c r="Q86" s="98">
        <f>IF(RES_hhdet_in_tes!Q86=0,0,RES_hhdet_in_tes!Q86*1000*11630/RES_hhdet_in_new!Q83)</f>
        <v>352.64260680929601</v>
      </c>
      <c r="R86" s="98">
        <f>IF(RES_hhdet_in_tes!R86=0,0,RES_hhdet_in_tes!R86*1000*11630/RES_hhdet_in_new!R83)</f>
        <v>491.9005996542399</v>
      </c>
      <c r="S86" s="98">
        <f>IF(RES_hhdet_in_tes!S86=0,0,RES_hhdet_in_tes!S86*1000*11630/RES_hhdet_in_new!S83)</f>
        <v>256.62020823448762</v>
      </c>
      <c r="T86" s="98">
        <f>IF(RES_hhdet_in_tes!T86=0,0,RES_hhdet_in_tes!T86*1000*11630/RES_hhdet_in_new!T83)</f>
        <v>603.43216351214835</v>
      </c>
      <c r="U86" s="98">
        <f>IF(RES_hhdet_in_tes!U86=0,0,RES_hhdet_in_tes!U86*1000*11630/RES_hhdet_in_new!U83)</f>
        <v>95.590493774225578</v>
      </c>
      <c r="V86" s="98">
        <f>IF(RES_hhdet_in_tes!V86=0,0,RES_hhdet_in_tes!V86*1000*11630/RES_hhdet_in_new!V83)</f>
        <v>838.3177505213655</v>
      </c>
      <c r="W86" s="98">
        <f>IF(RES_hhdet_in_tes!W86=0,0,RES_hhdet_in_tes!W86*1000*11630/RES_hhdet_in_new!W83)</f>
        <v>1749.9289133970606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885.1943328383536</v>
      </c>
      <c r="D87" s="122">
        <v>960.40966056436525</v>
      </c>
      <c r="E87" s="122">
        <v>852.11708444273177</v>
      </c>
      <c r="F87" s="122">
        <v>973.3673156771024</v>
      </c>
      <c r="G87" s="122">
        <v>1010.5810741873977</v>
      </c>
      <c r="H87" s="122">
        <v>1057.1834698351745</v>
      </c>
      <c r="I87" s="122">
        <v>1025.2997661249508</v>
      </c>
      <c r="J87" s="122">
        <v>1066.9762701591312</v>
      </c>
      <c r="K87" s="122">
        <v>1029.8223706792835</v>
      </c>
      <c r="L87" s="122">
        <v>1039.1083511756076</v>
      </c>
      <c r="M87" s="122">
        <v>1002.4057761186999</v>
      </c>
      <c r="N87" s="122">
        <v>1002.07617856401</v>
      </c>
      <c r="O87" s="122">
        <v>972.03005606905708</v>
      </c>
      <c r="P87" s="122">
        <v>961.83735820752383</v>
      </c>
      <c r="Q87" s="122">
        <v>972.77294003202474</v>
      </c>
      <c r="R87" s="122">
        <v>993.15806975520138</v>
      </c>
      <c r="S87" s="122">
        <v>1008.4799667884605</v>
      </c>
      <c r="T87" s="122">
        <v>1013.2168346147926</v>
      </c>
      <c r="U87" s="122">
        <v>1032.8251570705652</v>
      </c>
      <c r="V87" s="122">
        <v>1027.6063524569292</v>
      </c>
      <c r="W87" s="122">
        <v>1101.9628923063906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908.72981805884683</v>
      </c>
      <c r="D88" s="98">
        <v>880.77725345478314</v>
      </c>
      <c r="E88" s="98">
        <v>953.07656806475302</v>
      </c>
      <c r="F88" s="98">
        <v>958.90313977466963</v>
      </c>
      <c r="G88" s="98">
        <v>991.34845000198266</v>
      </c>
      <c r="H88" s="98">
        <v>1017.6721156343709</v>
      </c>
      <c r="I88" s="98">
        <v>1046.7786353560864</v>
      </c>
      <c r="J88" s="98">
        <v>1020.9220293091485</v>
      </c>
      <c r="K88" s="98">
        <v>1047.6502599276002</v>
      </c>
      <c r="L88" s="98">
        <v>1046.9119210112922</v>
      </c>
      <c r="M88" s="98">
        <v>1029.4035904405348</v>
      </c>
      <c r="N88" s="98">
        <v>1016.6467372782301</v>
      </c>
      <c r="O88" s="98">
        <v>977.31818428450538</v>
      </c>
      <c r="P88" s="98">
        <v>969.26745500268055</v>
      </c>
      <c r="Q88" s="98">
        <v>963.72903554472134</v>
      </c>
      <c r="R88" s="98">
        <v>1006.9617801561442</v>
      </c>
      <c r="S88" s="98">
        <v>1001.4202767264081</v>
      </c>
      <c r="T88" s="98">
        <v>996.84681154540624</v>
      </c>
      <c r="U88" s="98">
        <v>984.90000594469802</v>
      </c>
      <c r="V88" s="98">
        <v>1041.7076172350482</v>
      </c>
      <c r="W88" s="98">
        <v>1067.3521749521817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953.18222396343356</v>
      </c>
      <c r="F89" s="98">
        <v>0</v>
      </c>
      <c r="G89" s="98">
        <v>0</v>
      </c>
      <c r="H89" s="98">
        <v>0</v>
      </c>
      <c r="I89" s="98">
        <v>1047.0491904226894</v>
      </c>
      <c r="J89" s="98">
        <v>1020.8923728097894</v>
      </c>
      <c r="K89" s="98">
        <v>1048.1646864498678</v>
      </c>
      <c r="L89" s="98">
        <v>1047.3924716849156</v>
      </c>
      <c r="M89" s="98">
        <v>1029.8723666506824</v>
      </c>
      <c r="N89" s="98">
        <v>1016.8920719426701</v>
      </c>
      <c r="O89" s="98">
        <v>977.32309848638295</v>
      </c>
      <c r="P89" s="98">
        <v>969.9439389545222</v>
      </c>
      <c r="Q89" s="98">
        <v>964.1359595794089</v>
      </c>
      <c r="R89" s="98">
        <v>1007.5458010650374</v>
      </c>
      <c r="S89" s="98">
        <v>0</v>
      </c>
      <c r="T89" s="98">
        <v>996.52915389671159</v>
      </c>
      <c r="U89" s="98">
        <v>984.19514356914624</v>
      </c>
      <c r="V89" s="98">
        <v>1041.9064645982207</v>
      </c>
      <c r="W89" s="98">
        <v>1067.0108723587969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246.23483379147635</v>
      </c>
      <c r="F90" s="101">
        <v>0</v>
      </c>
      <c r="G90" s="101">
        <v>0</v>
      </c>
      <c r="H90" s="101">
        <v>0</v>
      </c>
      <c r="I90" s="101">
        <v>300.03506857477311</v>
      </c>
      <c r="J90" s="101">
        <v>296.65921276768643</v>
      </c>
      <c r="K90" s="101">
        <v>286.257800030363</v>
      </c>
      <c r="L90" s="101">
        <v>288.66372425416097</v>
      </c>
      <c r="M90" s="101">
        <v>297.03650000078818</v>
      </c>
      <c r="N90" s="101">
        <v>291.26680052892738</v>
      </c>
      <c r="O90" s="101">
        <v>269.3492006203432</v>
      </c>
      <c r="P90" s="101">
        <v>278.23852223159719</v>
      </c>
      <c r="Q90" s="101">
        <v>299.21770093549424</v>
      </c>
      <c r="R90" s="101">
        <v>301.72638323796843</v>
      </c>
      <c r="S90" s="101">
        <v>0</v>
      </c>
      <c r="T90" s="101">
        <v>294.51252466690039</v>
      </c>
      <c r="U90" s="101">
        <v>294.21093323643362</v>
      </c>
      <c r="V90" s="101">
        <v>272.71162314007398</v>
      </c>
      <c r="W90" s="101">
        <v>315.39859867799129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706.94739017195718</v>
      </c>
      <c r="F91" s="104">
        <v>0</v>
      </c>
      <c r="G91" s="104">
        <v>0</v>
      </c>
      <c r="H91" s="104">
        <v>0</v>
      </c>
      <c r="I91" s="104">
        <v>747.01412184791627</v>
      </c>
      <c r="J91" s="104">
        <v>724.23316004210278</v>
      </c>
      <c r="K91" s="104">
        <v>761.90688641950464</v>
      </c>
      <c r="L91" s="104">
        <v>758.72874743075465</v>
      </c>
      <c r="M91" s="104">
        <v>732.83586664989434</v>
      </c>
      <c r="N91" s="104">
        <v>725.62527141374267</v>
      </c>
      <c r="O91" s="104">
        <v>707.97389786603969</v>
      </c>
      <c r="P91" s="104">
        <v>691.70541672292518</v>
      </c>
      <c r="Q91" s="104">
        <v>664.91825864391467</v>
      </c>
      <c r="R91" s="104">
        <v>705.81941782706883</v>
      </c>
      <c r="S91" s="104">
        <v>0</v>
      </c>
      <c r="T91" s="104">
        <v>702.01662922981109</v>
      </c>
      <c r="U91" s="104">
        <v>689.98421033271268</v>
      </c>
      <c r="V91" s="104">
        <v>769.19484145814693</v>
      </c>
      <c r="W91" s="104">
        <v>751.61227368080563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910.1496956293455</v>
      </c>
      <c r="D92" s="101">
        <v>888.90341232691446</v>
      </c>
      <c r="E92" s="101">
        <v>957.61113922625157</v>
      </c>
      <c r="F92" s="101">
        <v>968.56828281953858</v>
      </c>
      <c r="G92" s="101">
        <v>987.2409678168475</v>
      </c>
      <c r="H92" s="101">
        <v>1020.5973090719597</v>
      </c>
      <c r="I92" s="101">
        <v>997.8478260281737</v>
      </c>
      <c r="J92" s="101">
        <v>1111.8328735880564</v>
      </c>
      <c r="K92" s="101">
        <v>1192.7554678308338</v>
      </c>
      <c r="L92" s="101">
        <v>1112.2615156857773</v>
      </c>
      <c r="M92" s="101">
        <v>996.5454146963624</v>
      </c>
      <c r="N92" s="101">
        <v>974.03208684684625</v>
      </c>
      <c r="O92" s="101">
        <v>989.54168009110811</v>
      </c>
      <c r="P92" s="101">
        <v>927.47980739167474</v>
      </c>
      <c r="Q92" s="101">
        <v>951.2093642046998</v>
      </c>
      <c r="R92" s="101">
        <v>1016.8211635350158</v>
      </c>
      <c r="S92" s="101">
        <v>1018.4113411806553</v>
      </c>
      <c r="T92" s="101">
        <v>988.19558852766761</v>
      </c>
      <c r="U92" s="101">
        <v>1054.7249675578469</v>
      </c>
      <c r="V92" s="101">
        <v>1032.1440812171536</v>
      </c>
      <c r="W92" s="101">
        <v>1075.7486060458587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957.84294810147696</v>
      </c>
      <c r="F93" s="104">
        <v>0</v>
      </c>
      <c r="G93" s="104">
        <v>0</v>
      </c>
      <c r="H93" s="104">
        <v>0</v>
      </c>
      <c r="I93" s="104">
        <v>997.75722770691823</v>
      </c>
      <c r="J93" s="104">
        <v>1112.2608083840721</v>
      </c>
      <c r="K93" s="104">
        <v>1193.8514986636719</v>
      </c>
      <c r="L93" s="104">
        <v>1113.159714890558</v>
      </c>
      <c r="M93" s="104">
        <v>997.44075193312267</v>
      </c>
      <c r="N93" s="104">
        <v>975.33151062654645</v>
      </c>
      <c r="O93" s="104">
        <v>991.53083411116256</v>
      </c>
      <c r="P93" s="104">
        <v>928.95132466396149</v>
      </c>
      <c r="Q93" s="104">
        <v>953.06958453203913</v>
      </c>
      <c r="R93" s="104">
        <v>1019.5948178504437</v>
      </c>
      <c r="S93" s="104">
        <v>1019.5694362705888</v>
      </c>
      <c r="T93" s="104">
        <v>988.47415521057883</v>
      </c>
      <c r="U93" s="104">
        <v>1054.5298005604275</v>
      </c>
      <c r="V93" s="104">
        <v>1031.8432686850422</v>
      </c>
      <c r="W93" s="104">
        <v>1074.4876407506288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247.43266363340561</v>
      </c>
      <c r="F94" s="98">
        <v>0</v>
      </c>
      <c r="G94" s="98">
        <v>0</v>
      </c>
      <c r="H94" s="98">
        <v>0</v>
      </c>
      <c r="I94" s="98">
        <v>285.81324969088882</v>
      </c>
      <c r="J94" s="98">
        <v>323.07252958768697</v>
      </c>
      <c r="K94" s="98">
        <v>326.51130462538697</v>
      </c>
      <c r="L94" s="98">
        <v>306.94064997132676</v>
      </c>
      <c r="M94" s="98">
        <v>287.28230013850964</v>
      </c>
      <c r="N94" s="98">
        <v>278.59930972685549</v>
      </c>
      <c r="O94" s="98">
        <v>272.90004676469295</v>
      </c>
      <c r="P94" s="98">
        <v>265.40990902327962</v>
      </c>
      <c r="Q94" s="98">
        <v>295.07132322894694</v>
      </c>
      <c r="R94" s="98">
        <v>304.17189971549823</v>
      </c>
      <c r="S94" s="98">
        <v>295.37874869354471</v>
      </c>
      <c r="T94" s="98">
        <v>291.57700392974027</v>
      </c>
      <c r="U94" s="98">
        <v>315.17838053113962</v>
      </c>
      <c r="V94" s="98">
        <v>269.88177872241397</v>
      </c>
      <c r="W94" s="98">
        <v>317.81784953691755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710.41028446807138</v>
      </c>
      <c r="F95" s="98">
        <v>0</v>
      </c>
      <c r="G95" s="98">
        <v>0</v>
      </c>
      <c r="H95" s="98">
        <v>0</v>
      </c>
      <c r="I95" s="98">
        <v>711.94397801602952</v>
      </c>
      <c r="J95" s="98">
        <v>789.18827879638513</v>
      </c>
      <c r="K95" s="98">
        <v>867.34019403828472</v>
      </c>
      <c r="L95" s="98">
        <v>806.2190649192313</v>
      </c>
      <c r="M95" s="98">
        <v>710.15845179461303</v>
      </c>
      <c r="N95" s="98">
        <v>696.73220089969107</v>
      </c>
      <c r="O95" s="98">
        <v>718.63078734646967</v>
      </c>
      <c r="P95" s="98">
        <v>663.54141564068186</v>
      </c>
      <c r="Q95" s="98">
        <v>657.99826130309214</v>
      </c>
      <c r="R95" s="98">
        <v>715.42291813494546</v>
      </c>
      <c r="S95" s="98">
        <v>724.19068757704406</v>
      </c>
      <c r="T95" s="98">
        <v>696.89715128083867</v>
      </c>
      <c r="U95" s="98">
        <v>739.35142002928797</v>
      </c>
      <c r="V95" s="98">
        <v>761.96148996262832</v>
      </c>
      <c r="W95" s="98">
        <v>756.66979121371116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883.6371467916548</v>
      </c>
      <c r="D96" s="101">
        <v>966.10248252427846</v>
      </c>
      <c r="E96" s="101">
        <v>843.27664053044191</v>
      </c>
      <c r="F96" s="101">
        <v>973.93166130808925</v>
      </c>
      <c r="G96" s="101">
        <v>1011.9309732783366</v>
      </c>
      <c r="H96" s="101">
        <v>1059.6977079438386</v>
      </c>
      <c r="I96" s="101">
        <v>1025.6303354066131</v>
      </c>
      <c r="J96" s="101">
        <v>1072.9787297901635</v>
      </c>
      <c r="K96" s="101">
        <v>1018.8179122343685</v>
      </c>
      <c r="L96" s="101">
        <v>1034.6954365055428</v>
      </c>
      <c r="M96" s="101">
        <v>998.9437065085782</v>
      </c>
      <c r="N96" s="101">
        <v>1001.0334713395499</v>
      </c>
      <c r="O96" s="101">
        <v>971.02219476862172</v>
      </c>
      <c r="P96" s="101">
        <v>962.46060427637167</v>
      </c>
      <c r="Q96" s="101">
        <v>973.59546513619796</v>
      </c>
      <c r="R96" s="101">
        <v>991.25113031362298</v>
      </c>
      <c r="S96" s="101">
        <v>1008.3352378095293</v>
      </c>
      <c r="T96" s="101">
        <v>1014.741260649953</v>
      </c>
      <c r="U96" s="101">
        <v>1034.5973891052411</v>
      </c>
      <c r="V96" s="101">
        <v>1026.8626731715085</v>
      </c>
      <c r="W96" s="101">
        <v>1104.2998913900458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883.69113487249433</v>
      </c>
      <c r="D97" s="104">
        <v>966.20723527010932</v>
      </c>
      <c r="E97" s="104">
        <v>843.5353394720704</v>
      </c>
      <c r="F97" s="104">
        <v>974.16372615082651</v>
      </c>
      <c r="G97" s="104">
        <v>1012.1040219574967</v>
      </c>
      <c r="H97" s="104">
        <v>1059.768246718615</v>
      </c>
      <c r="I97" s="104">
        <v>1026.0011874748386</v>
      </c>
      <c r="J97" s="104">
        <v>1073.6038307397046</v>
      </c>
      <c r="K97" s="104">
        <v>1019.5177039792675</v>
      </c>
      <c r="L97" s="104">
        <v>1035.3228062144942</v>
      </c>
      <c r="M97" s="104">
        <v>999.61771338064398</v>
      </c>
      <c r="N97" s="104">
        <v>1001.5000584428212</v>
      </c>
      <c r="O97" s="104">
        <v>971.43876922265974</v>
      </c>
      <c r="P97" s="104">
        <v>963.56396612272363</v>
      </c>
      <c r="Q97" s="104">
        <v>975.17638764120102</v>
      </c>
      <c r="R97" s="104">
        <v>992.85999593064491</v>
      </c>
      <c r="S97" s="104">
        <v>1009.7118916086416</v>
      </c>
      <c r="T97" s="104">
        <v>1015.8743344322586</v>
      </c>
      <c r="U97" s="104">
        <v>1035.6716144575548</v>
      </c>
      <c r="V97" s="104">
        <v>1026.9760149873212</v>
      </c>
      <c r="W97" s="104">
        <v>1104.0911645074673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253.02715846384478</v>
      </c>
      <c r="D98" s="98">
        <v>292.7581181198845</v>
      </c>
      <c r="E98" s="98">
        <v>217.74372435564604</v>
      </c>
      <c r="F98" s="98">
        <v>283.62110629046458</v>
      </c>
      <c r="G98" s="98">
        <v>293.5641830625666</v>
      </c>
      <c r="H98" s="98">
        <v>309.13320698412758</v>
      </c>
      <c r="I98" s="98">
        <v>293.93513787276589</v>
      </c>
      <c r="J98" s="98">
        <v>312.09433659153842</v>
      </c>
      <c r="K98" s="98">
        <v>278.35788349958119</v>
      </c>
      <c r="L98" s="98">
        <v>285.20974352122545</v>
      </c>
      <c r="M98" s="98">
        <v>288.31058498327218</v>
      </c>
      <c r="N98" s="98">
        <v>286.83148023591917</v>
      </c>
      <c r="O98" s="98">
        <v>267.73089456445348</v>
      </c>
      <c r="P98" s="98">
        <v>276.38176571802114</v>
      </c>
      <c r="Q98" s="98">
        <v>302.90542281198145</v>
      </c>
      <c r="R98" s="98">
        <v>297.25977506851973</v>
      </c>
      <c r="S98" s="98">
        <v>293.21836409404528</v>
      </c>
      <c r="T98" s="98">
        <v>300.3606788693744</v>
      </c>
      <c r="U98" s="98">
        <v>309.86648850131019</v>
      </c>
      <c r="V98" s="98">
        <v>268.87681458561946</v>
      </c>
      <c r="W98" s="98">
        <v>326.67087730143345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630.66397640864955</v>
      </c>
      <c r="D99" s="98">
        <v>673.44911715022488</v>
      </c>
      <c r="E99" s="98">
        <v>625.79161511642428</v>
      </c>
      <c r="F99" s="98">
        <v>690.54261986036215</v>
      </c>
      <c r="G99" s="98">
        <v>718.5398388949302</v>
      </c>
      <c r="H99" s="98">
        <v>750.63503973448758</v>
      </c>
      <c r="I99" s="98">
        <v>732.06604960207289</v>
      </c>
      <c r="J99" s="98">
        <v>761.50949414816614</v>
      </c>
      <c r="K99" s="98">
        <v>741.15982047968612</v>
      </c>
      <c r="L99" s="98">
        <v>750.11306269326883</v>
      </c>
      <c r="M99" s="98">
        <v>711.30712839737168</v>
      </c>
      <c r="N99" s="98">
        <v>714.66857820690223</v>
      </c>
      <c r="O99" s="98">
        <v>703.70787465820626</v>
      </c>
      <c r="P99" s="98">
        <v>687.18220040470237</v>
      </c>
      <c r="Q99" s="98">
        <v>672.27096482921957</v>
      </c>
      <c r="R99" s="98">
        <v>695.6002208621253</v>
      </c>
      <c r="S99" s="98">
        <v>716.49352751459628</v>
      </c>
      <c r="T99" s="98">
        <v>715.5136555628842</v>
      </c>
      <c r="U99" s="98">
        <v>725.80512595624452</v>
      </c>
      <c r="V99" s="98">
        <v>758.09920040170164</v>
      </c>
      <c r="W99" s="98">
        <v>777.42028720603378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879.4730058873829</v>
      </c>
      <c r="D100" s="122">
        <v>926.08317980364245</v>
      </c>
      <c r="E100" s="122">
        <v>865.41197453756649</v>
      </c>
      <c r="F100" s="122">
        <v>928.97330742280872</v>
      </c>
      <c r="G100" s="122">
        <v>962.27398546929817</v>
      </c>
      <c r="H100" s="122">
        <v>994.82561565995911</v>
      </c>
      <c r="I100" s="122">
        <v>949.07432520360055</v>
      </c>
      <c r="J100" s="122">
        <v>979.83535126017944</v>
      </c>
      <c r="K100" s="122">
        <v>985.51361693306103</v>
      </c>
      <c r="L100" s="122">
        <v>937.21615823946695</v>
      </c>
      <c r="M100" s="122">
        <v>879.32031034500085</v>
      </c>
      <c r="N100" s="122">
        <v>855.36664516667577</v>
      </c>
      <c r="O100" s="122">
        <v>811.61740923607397</v>
      </c>
      <c r="P100" s="122">
        <v>776.53869554216021</v>
      </c>
      <c r="Q100" s="122">
        <v>781.47018551189888</v>
      </c>
      <c r="R100" s="122">
        <v>804.29512098820601</v>
      </c>
      <c r="S100" s="122">
        <v>793.15532399824667</v>
      </c>
      <c r="T100" s="122">
        <v>770.32377997917581</v>
      </c>
      <c r="U100" s="122">
        <v>778.73092637630111</v>
      </c>
      <c r="V100" s="122">
        <v>769.78848892536564</v>
      </c>
      <c r="W100" s="122">
        <v>821.41846095831738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954.58074630881913</v>
      </c>
      <c r="D101" s="98">
        <v>830.47974910024732</v>
      </c>
      <c r="E101" s="98">
        <v>997.67599737449984</v>
      </c>
      <c r="F101" s="98">
        <v>917.01507985873411</v>
      </c>
      <c r="G101" s="98">
        <v>944.59273972523351</v>
      </c>
      <c r="H101" s="98">
        <v>915.74469996823279</v>
      </c>
      <c r="I101" s="98">
        <v>1022.0509400097388</v>
      </c>
      <c r="J101" s="98">
        <v>911.46113380026452</v>
      </c>
      <c r="K101" s="98">
        <v>983.26311799505982</v>
      </c>
      <c r="L101" s="98">
        <v>927.45296668372453</v>
      </c>
      <c r="M101" s="98">
        <v>892.53000421653485</v>
      </c>
      <c r="N101" s="98">
        <v>892.98260494621832</v>
      </c>
      <c r="O101" s="98">
        <v>796.66287904910939</v>
      </c>
      <c r="P101" s="98">
        <v>796.1902364302864</v>
      </c>
      <c r="Q101" s="98">
        <v>789.98693913120064</v>
      </c>
      <c r="R101" s="98">
        <v>825.97055573216971</v>
      </c>
      <c r="S101" s="98">
        <v>784.35406905100547</v>
      </c>
      <c r="T101" s="98">
        <v>753.62668946826386</v>
      </c>
      <c r="U101" s="98">
        <v>711.44127060845312</v>
      </c>
      <c r="V101" s="98">
        <v>809.13181358083295</v>
      </c>
      <c r="W101" s="98">
        <v>806.99409395067232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954.02591165056958</v>
      </c>
      <c r="D102" s="98">
        <v>835.22417648673456</v>
      </c>
      <c r="E102" s="98">
        <v>988.42172950560303</v>
      </c>
      <c r="F102" s="98">
        <v>925.61232368591277</v>
      </c>
      <c r="G102" s="98">
        <v>939.09022443873516</v>
      </c>
      <c r="H102" s="98">
        <v>924.96204353913299</v>
      </c>
      <c r="I102" s="98">
        <v>967.21973638210454</v>
      </c>
      <c r="J102" s="98">
        <v>949.6075907591071</v>
      </c>
      <c r="K102" s="98">
        <v>1093.3331868328542</v>
      </c>
      <c r="L102" s="98">
        <v>986.55646589638388</v>
      </c>
      <c r="M102" s="98">
        <v>878.03155962044332</v>
      </c>
      <c r="N102" s="98">
        <v>834.73552915668074</v>
      </c>
      <c r="O102" s="98">
        <v>826.54729483480867</v>
      </c>
      <c r="P102" s="98">
        <v>760.84533304005754</v>
      </c>
      <c r="Q102" s="98">
        <v>770.77791396254952</v>
      </c>
      <c r="R102" s="98">
        <v>813.44261603500036</v>
      </c>
      <c r="S102" s="98">
        <v>798.35664516313011</v>
      </c>
      <c r="T102" s="98">
        <v>756.70106474915394</v>
      </c>
      <c r="U102" s="98">
        <v>793.46444100722135</v>
      </c>
      <c r="V102" s="98">
        <v>770.39035835474419</v>
      </c>
      <c r="W102" s="98">
        <v>803.65410515595192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808.08815135492625</v>
      </c>
      <c r="D103" s="33">
        <v>1000.4640553195575</v>
      </c>
      <c r="E103" s="33">
        <v>751.37632672182326</v>
      </c>
      <c r="F103" s="33">
        <v>931.91769103664456</v>
      </c>
      <c r="G103" s="33">
        <v>975.48452848927695</v>
      </c>
      <c r="H103" s="33">
        <v>1045.8206470591824</v>
      </c>
      <c r="I103" s="33">
        <v>925.46581773143328</v>
      </c>
      <c r="J103" s="33">
        <v>1057.7366216534631</v>
      </c>
      <c r="K103" s="33">
        <v>872.20542461301432</v>
      </c>
      <c r="L103" s="33">
        <v>896.30774493715887</v>
      </c>
      <c r="M103" s="33">
        <v>876.81040643877031</v>
      </c>
      <c r="N103" s="33">
        <v>856.30756410106449</v>
      </c>
      <c r="O103" s="33">
        <v>806.58141261371225</v>
      </c>
      <c r="P103" s="33">
        <v>782.39435746596132</v>
      </c>
      <c r="Q103" s="33">
        <v>788.42818558515285</v>
      </c>
      <c r="R103" s="33">
        <v>793.93351081948435</v>
      </c>
      <c r="S103" s="33">
        <v>790.88253009050084</v>
      </c>
      <c r="T103" s="33">
        <v>779.41422316966748</v>
      </c>
      <c r="U103" s="33">
        <v>779.89763166132263</v>
      </c>
      <c r="V103" s="33">
        <v>763.51164433438828</v>
      </c>
      <c r="W103" s="33">
        <v>830.78623234095778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8471.4069030676783</v>
      </c>
      <c r="D124" s="117">
        <f t="shared" si="42"/>
        <v>8664.8399535266035</v>
      </c>
      <c r="E124" s="117">
        <f t="shared" si="42"/>
        <v>10320.329634131142</v>
      </c>
      <c r="F124" s="117">
        <f t="shared" si="42"/>
        <v>10011.301735639348</v>
      </c>
      <c r="G124" s="117">
        <f t="shared" si="42"/>
        <v>10740.238072481741</v>
      </c>
      <c r="H124" s="117">
        <f t="shared" si="42"/>
        <v>10874.768565964772</v>
      </c>
      <c r="I124" s="117">
        <f t="shared" si="42"/>
        <v>11008.985117810131</v>
      </c>
      <c r="J124" s="117">
        <f t="shared" si="42"/>
        <v>10592.455181561538</v>
      </c>
      <c r="K124" s="117">
        <f t="shared" si="42"/>
        <v>10703.105924355455</v>
      </c>
      <c r="L124" s="117">
        <f t="shared" si="42"/>
        <v>10717.097137142549</v>
      </c>
      <c r="M124" s="117">
        <f t="shared" si="42"/>
        <v>10606.826901552227</v>
      </c>
      <c r="N124" s="117">
        <f t="shared" si="42"/>
        <v>10246.987914852009</v>
      </c>
      <c r="O124" s="117">
        <f t="shared" si="42"/>
        <v>9825.1967855508428</v>
      </c>
      <c r="P124" s="117">
        <f t="shared" si="42"/>
        <v>0</v>
      </c>
      <c r="Q124" s="117">
        <f t="shared" si="42"/>
        <v>8663.1962083014641</v>
      </c>
      <c r="R124" s="117">
        <f t="shared" ref="R124:V124" si="43">R125+R128+R130+R139</f>
        <v>8761.4973139225021</v>
      </c>
      <c r="S124" s="117">
        <f t="shared" si="43"/>
        <v>8236.043018753131</v>
      </c>
      <c r="T124" s="117">
        <f t="shared" si="43"/>
        <v>8032.6757707141678</v>
      </c>
      <c r="U124" s="117">
        <f t="shared" si="43"/>
        <v>7173.3755732503578</v>
      </c>
      <c r="V124" s="117">
        <f t="shared" si="43"/>
        <v>7721.6936656235912</v>
      </c>
      <c r="W124" s="117">
        <f t="shared" ref="W124" si="44">W125+W128+W130+W139</f>
        <v>8329.7987596427301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6429.4949915590205</v>
      </c>
      <c r="D125" s="122">
        <f t="shared" si="45"/>
        <v>6536.6215187973157</v>
      </c>
      <c r="E125" s="122">
        <f t="shared" si="45"/>
        <v>7416.3811531479523</v>
      </c>
      <c r="F125" s="122">
        <f t="shared" si="45"/>
        <v>7485.9319712922488</v>
      </c>
      <c r="G125" s="122">
        <f t="shared" si="45"/>
        <v>8102.3104073698769</v>
      </c>
      <c r="H125" s="122">
        <f t="shared" si="45"/>
        <v>7385.6030405638057</v>
      </c>
      <c r="I125" s="122">
        <f t="shared" si="45"/>
        <v>7039.1625500363452</v>
      </c>
      <c r="J125" s="122">
        <f t="shared" si="45"/>
        <v>7402.2760912540207</v>
      </c>
      <c r="K125" s="122">
        <f t="shared" si="45"/>
        <v>7600.7943819894444</v>
      </c>
      <c r="L125" s="122">
        <f t="shared" si="45"/>
        <v>8129.0716555437521</v>
      </c>
      <c r="M125" s="122">
        <f t="shared" si="45"/>
        <v>7888.223867503777</v>
      </c>
      <c r="N125" s="122">
        <f t="shared" si="45"/>
        <v>7434.466095872318</v>
      </c>
      <c r="O125" s="122">
        <f t="shared" si="45"/>
        <v>7492.7299848441944</v>
      </c>
      <c r="P125" s="122">
        <f t="shared" si="45"/>
        <v>0</v>
      </c>
      <c r="Q125" s="122">
        <f t="shared" si="45"/>
        <v>6561.9894406215617</v>
      </c>
      <c r="R125" s="122">
        <f t="shared" ref="R125:V125" si="46">SUM(R126:R127)</f>
        <v>6484.3541762854557</v>
      </c>
      <c r="S125" s="122">
        <f t="shared" si="46"/>
        <v>6180.2423786865711</v>
      </c>
      <c r="T125" s="122">
        <f t="shared" si="46"/>
        <v>5638.8372800637108</v>
      </c>
      <c r="U125" s="122">
        <f t="shared" si="46"/>
        <v>5274.2927493688921</v>
      </c>
      <c r="V125" s="122">
        <f t="shared" si="46"/>
        <v>5091.1941520953969</v>
      </c>
      <c r="W125" s="122">
        <f t="shared" ref="W125" si="47">SUM(W126:W127)</f>
        <v>4660.396558317173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6398.6368275026916</v>
      </c>
      <c r="D126" s="98">
        <v>6505.2130577883763</v>
      </c>
      <c r="E126" s="98">
        <v>7382.8243012811126</v>
      </c>
      <c r="F126" s="98">
        <v>7450.5973466912537</v>
      </c>
      <c r="G126" s="98">
        <v>8064.9111430832945</v>
      </c>
      <c r="H126" s="98">
        <v>7352.7938970342575</v>
      </c>
      <c r="I126" s="98">
        <v>7008.9962769639833</v>
      </c>
      <c r="J126" s="98">
        <v>7370.9358785273225</v>
      </c>
      <c r="K126" s="98">
        <v>7568.9562137364728</v>
      </c>
      <c r="L126" s="98">
        <v>8096.3054449353631</v>
      </c>
      <c r="M126" s="98">
        <v>7856.7958071313178</v>
      </c>
      <c r="N126" s="98">
        <v>7405.2779482466785</v>
      </c>
      <c r="O126" s="98">
        <v>7463.6869415569645</v>
      </c>
      <c r="P126" s="98">
        <v>0</v>
      </c>
      <c r="Q126" s="98">
        <v>6536.7455390379682</v>
      </c>
      <c r="R126" s="98">
        <v>6459.2267799186438</v>
      </c>
      <c r="S126" s="98">
        <v>6156.6092179218876</v>
      </c>
      <c r="T126" s="98">
        <v>5617.3436269728873</v>
      </c>
      <c r="U126" s="98">
        <v>5254.0955136657258</v>
      </c>
      <c r="V126" s="98">
        <v>5071.7080924637994</v>
      </c>
      <c r="W126" s="98">
        <v>4642.5956698955788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30.85816405632843</v>
      </c>
      <c r="D127" s="98">
        <v>31.408461008939401</v>
      </c>
      <c r="E127" s="98">
        <v>33.556851866839871</v>
      </c>
      <c r="F127" s="98">
        <v>35.334624600995447</v>
      </c>
      <c r="G127" s="98">
        <v>37.399264286582465</v>
      </c>
      <c r="H127" s="98">
        <v>32.809143529547832</v>
      </c>
      <c r="I127" s="98">
        <v>30.166273072362287</v>
      </c>
      <c r="J127" s="98">
        <v>31.340212726698311</v>
      </c>
      <c r="K127" s="98">
        <v>31.838168252971919</v>
      </c>
      <c r="L127" s="98">
        <v>32.766210608389038</v>
      </c>
      <c r="M127" s="98">
        <v>31.428060372459182</v>
      </c>
      <c r="N127" s="98">
        <v>29.188147625639157</v>
      </c>
      <c r="O127" s="98">
        <v>29.043043287229608</v>
      </c>
      <c r="P127" s="98">
        <v>0</v>
      </c>
      <c r="Q127" s="98">
        <v>25.243901583593175</v>
      </c>
      <c r="R127" s="98">
        <v>25.127396366811997</v>
      </c>
      <c r="S127" s="98">
        <v>23.633160764683801</v>
      </c>
      <c r="T127" s="98">
        <v>21.493653090823148</v>
      </c>
      <c r="U127" s="98">
        <v>20.197235703166477</v>
      </c>
      <c r="V127" s="98">
        <v>19.486059631597456</v>
      </c>
      <c r="W127" s="98">
        <v>17.800888421593996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279.847272391182</v>
      </c>
      <c r="D128" s="122">
        <f t="shared" si="48"/>
        <v>255.67171404977691</v>
      </c>
      <c r="E128" s="122">
        <f t="shared" si="48"/>
        <v>1175.0734175425471</v>
      </c>
      <c r="F128" s="122">
        <f t="shared" si="48"/>
        <v>622.76362650662099</v>
      </c>
      <c r="G128" s="122">
        <f t="shared" si="48"/>
        <v>664.07825112208286</v>
      </c>
      <c r="H128" s="122">
        <f t="shared" si="48"/>
        <v>1434.7660045401979</v>
      </c>
      <c r="I128" s="122">
        <f t="shared" si="48"/>
        <v>1992.8591941556119</v>
      </c>
      <c r="J128" s="122">
        <f t="shared" si="48"/>
        <v>1160.2468061620827</v>
      </c>
      <c r="K128" s="122">
        <f t="shared" si="48"/>
        <v>1050.7409223668512</v>
      </c>
      <c r="L128" s="122">
        <f t="shared" si="48"/>
        <v>586.30112269862457</v>
      </c>
      <c r="M128" s="122">
        <f t="shared" si="48"/>
        <v>874.60759389289558</v>
      </c>
      <c r="N128" s="122">
        <f t="shared" si="48"/>
        <v>959.16826216293919</v>
      </c>
      <c r="O128" s="122">
        <f t="shared" si="48"/>
        <v>500.28373596525319</v>
      </c>
      <c r="P128" s="122">
        <f t="shared" si="48"/>
        <v>0</v>
      </c>
      <c r="Q128" s="122">
        <f t="shared" si="48"/>
        <v>350.96576555535574</v>
      </c>
      <c r="R128" s="122">
        <f t="shared" si="48"/>
        <v>491.14283462761949</v>
      </c>
      <c r="S128" s="122">
        <f t="shared" si="48"/>
        <v>256.43819921840912</v>
      </c>
      <c r="T128" s="122">
        <f t="shared" si="48"/>
        <v>603.13486393027711</v>
      </c>
      <c r="U128" s="122">
        <f t="shared" si="48"/>
        <v>96.02294407543306</v>
      </c>
      <c r="V128" s="122">
        <f t="shared" si="48"/>
        <v>838.28348578112639</v>
      </c>
      <c r="W128" s="122">
        <f t="shared" si="48"/>
        <v>1749.8871613877407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279.847272391182</v>
      </c>
      <c r="D129" s="98">
        <f>IF(RES_hhdet_in_tes!D129=0,0,RES_hhdet_in_tes!D129*1000*11630/RES_hhdet_in_new!D126)</f>
        <v>255.67171404977691</v>
      </c>
      <c r="E129" s="98">
        <f>IF(RES_hhdet_in_tes!E129=0,0,RES_hhdet_in_tes!E129*1000*11630/RES_hhdet_in_new!E126)</f>
        <v>1175.0734175425471</v>
      </c>
      <c r="F129" s="98">
        <f>IF(RES_hhdet_in_tes!F129=0,0,RES_hhdet_in_tes!F129*1000*11630/RES_hhdet_in_new!F126)</f>
        <v>622.76362650662099</v>
      </c>
      <c r="G129" s="98">
        <f>IF(RES_hhdet_in_tes!G129=0,0,RES_hhdet_in_tes!G129*1000*11630/RES_hhdet_in_new!G126)</f>
        <v>664.07825112208286</v>
      </c>
      <c r="H129" s="98">
        <f>IF(RES_hhdet_in_tes!H129=0,0,RES_hhdet_in_tes!H129*1000*11630/RES_hhdet_in_new!H126)</f>
        <v>1434.7660045401979</v>
      </c>
      <c r="I129" s="98">
        <f>IF(RES_hhdet_in_tes!I129=0,0,RES_hhdet_in_tes!I129*1000*11630/RES_hhdet_in_new!I126)</f>
        <v>1992.8591941556119</v>
      </c>
      <c r="J129" s="98">
        <f>IF(RES_hhdet_in_tes!J129=0,0,RES_hhdet_in_tes!J129*1000*11630/RES_hhdet_in_new!J126)</f>
        <v>1160.2468061620827</v>
      </c>
      <c r="K129" s="98">
        <f>IF(RES_hhdet_in_tes!K129=0,0,RES_hhdet_in_tes!K129*1000*11630/RES_hhdet_in_new!K126)</f>
        <v>1050.7409223668512</v>
      </c>
      <c r="L129" s="98">
        <f>IF(RES_hhdet_in_tes!L129=0,0,RES_hhdet_in_tes!L129*1000*11630/RES_hhdet_in_new!L126)</f>
        <v>586.30112269862457</v>
      </c>
      <c r="M129" s="98">
        <f>IF(RES_hhdet_in_tes!M129=0,0,RES_hhdet_in_tes!M129*1000*11630/RES_hhdet_in_new!M126)</f>
        <v>874.60759389289558</v>
      </c>
      <c r="N129" s="98">
        <f>IF(RES_hhdet_in_tes!N129=0,0,RES_hhdet_in_tes!N129*1000*11630/RES_hhdet_in_new!N126)</f>
        <v>959.16826216293919</v>
      </c>
      <c r="O129" s="98">
        <f>IF(RES_hhdet_in_tes!O129=0,0,RES_hhdet_in_tes!O129*1000*11630/RES_hhdet_in_new!O126)</f>
        <v>500.28373596525319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350.96576555535574</v>
      </c>
      <c r="R129" s="98">
        <f>IF(RES_hhdet_in_tes!R129=0,0,RES_hhdet_in_tes!R129*1000*11630/RES_hhdet_in_new!R126)</f>
        <v>491.14283462761949</v>
      </c>
      <c r="S129" s="98">
        <f>IF(RES_hhdet_in_tes!S129=0,0,RES_hhdet_in_tes!S129*1000*11630/RES_hhdet_in_new!S126)</f>
        <v>256.43819921840912</v>
      </c>
      <c r="T129" s="98">
        <f>IF(RES_hhdet_in_tes!T129=0,0,RES_hhdet_in_tes!T129*1000*11630/RES_hhdet_in_new!T126)</f>
        <v>603.13486393027711</v>
      </c>
      <c r="U129" s="98">
        <f>IF(RES_hhdet_in_tes!U129=0,0,RES_hhdet_in_tes!U129*1000*11630/RES_hhdet_in_new!U126)</f>
        <v>96.02294407543306</v>
      </c>
      <c r="V129" s="98">
        <f>IF(RES_hhdet_in_tes!V129=0,0,RES_hhdet_in_tes!V129*1000*11630/RES_hhdet_in_new!V126)</f>
        <v>838.28348578112639</v>
      </c>
      <c r="W129" s="98">
        <f>IF(RES_hhdet_in_tes!W129=0,0,RES_hhdet_in_tes!W129*1000*11630/RES_hhdet_in_new!W126)</f>
        <v>1749.8871613877407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884.81528162623727</v>
      </c>
      <c r="D130" s="122">
        <v>942.63135723229641</v>
      </c>
      <c r="E130" s="122">
        <v>870.31809625294284</v>
      </c>
      <c r="F130" s="122">
        <v>973.00500697672544</v>
      </c>
      <c r="G130" s="122">
        <v>1010.7217965671171</v>
      </c>
      <c r="H130" s="122">
        <v>1055.2147494684366</v>
      </c>
      <c r="I130" s="122">
        <v>1031.3204885834864</v>
      </c>
      <c r="J130" s="122">
        <v>1040.6597393525215</v>
      </c>
      <c r="K130" s="122">
        <v>1065.6984333057887</v>
      </c>
      <c r="L130" s="122">
        <v>1063.0654177738277</v>
      </c>
      <c r="M130" s="122">
        <v>966.70133755098641</v>
      </c>
      <c r="N130" s="122">
        <v>1002.8179494522774</v>
      </c>
      <c r="O130" s="122">
        <v>1019.1865956170443</v>
      </c>
      <c r="P130" s="122">
        <v>0</v>
      </c>
      <c r="Q130" s="122">
        <v>969.22889705309387</v>
      </c>
      <c r="R130" s="122">
        <v>983.160006493374</v>
      </c>
      <c r="S130" s="122">
        <v>1005.7319266669061</v>
      </c>
      <c r="T130" s="122">
        <v>1019.1931319590683</v>
      </c>
      <c r="U130" s="122">
        <v>1018.7185620671512</v>
      </c>
      <c r="V130" s="122">
        <v>1026.8712756657899</v>
      </c>
      <c r="W130" s="122">
        <v>1096.5544651036137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888.82734930926813</v>
      </c>
      <c r="D131" s="98">
        <v>889.35682038820153</v>
      </c>
      <c r="E131" s="98">
        <v>929.78354817381864</v>
      </c>
      <c r="F131" s="98">
        <v>961.20809539374761</v>
      </c>
      <c r="G131" s="98">
        <v>1000.7461432398164</v>
      </c>
      <c r="H131" s="98">
        <v>1013.2837094325063</v>
      </c>
      <c r="I131" s="98">
        <v>1033.0655998470791</v>
      </c>
      <c r="J131" s="98">
        <v>1039.0746031907042</v>
      </c>
      <c r="K131" s="98">
        <v>1070.2739516481438</v>
      </c>
      <c r="L131" s="98">
        <v>1073.3606066236835</v>
      </c>
      <c r="M131" s="98">
        <v>946.67992580961493</v>
      </c>
      <c r="N131" s="98">
        <v>1003.2453006452583</v>
      </c>
      <c r="O131" s="98">
        <v>1036.1359133165565</v>
      </c>
      <c r="P131" s="98">
        <v>0</v>
      </c>
      <c r="Q131" s="98">
        <v>943.01493231747861</v>
      </c>
      <c r="R131" s="98">
        <v>944.31020101766012</v>
      </c>
      <c r="S131" s="98">
        <v>997.50868018541235</v>
      </c>
      <c r="T131" s="98">
        <v>1029.5251722332025</v>
      </c>
      <c r="U131" s="98">
        <v>981.41190044741802</v>
      </c>
      <c r="V131" s="98">
        <v>1026.860583978973</v>
      </c>
      <c r="W131" s="98">
        <v>1086.1046800589263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929.87169202507926</v>
      </c>
      <c r="F132" s="98">
        <v>0</v>
      </c>
      <c r="G132" s="98">
        <v>0</v>
      </c>
      <c r="H132" s="98">
        <v>0</v>
      </c>
      <c r="I132" s="98">
        <v>1033.6675776034829</v>
      </c>
      <c r="J132" s="98">
        <v>1039.9771917527648</v>
      </c>
      <c r="K132" s="98">
        <v>1071.3050651064125</v>
      </c>
      <c r="L132" s="98">
        <v>1074.0798861964922</v>
      </c>
      <c r="M132" s="98">
        <v>947.1400783667093</v>
      </c>
      <c r="N132" s="98">
        <v>1003.6503921302582</v>
      </c>
      <c r="O132" s="98">
        <v>1036.5464038776167</v>
      </c>
      <c r="P132" s="98">
        <v>0</v>
      </c>
      <c r="Q132" s="98">
        <v>0</v>
      </c>
      <c r="R132" s="98">
        <v>0</v>
      </c>
      <c r="S132" s="98">
        <v>997.14941114748603</v>
      </c>
      <c r="T132" s="98">
        <v>1028.7624527131379</v>
      </c>
      <c r="U132" s="98">
        <v>979.97575993975624</v>
      </c>
      <c r="V132" s="98">
        <v>1025.4078449148253</v>
      </c>
      <c r="W132" s="98">
        <v>1086.1515051033707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240.15026448861636</v>
      </c>
      <c r="F133" s="101">
        <v>0</v>
      </c>
      <c r="G133" s="101">
        <v>0</v>
      </c>
      <c r="H133" s="101">
        <v>0</v>
      </c>
      <c r="I133" s="101">
        <v>295.99300239994369</v>
      </c>
      <c r="J133" s="101">
        <v>301.97666490399143</v>
      </c>
      <c r="K133" s="101">
        <v>292.63786365782943</v>
      </c>
      <c r="L133" s="101">
        <v>295.97536089481497</v>
      </c>
      <c r="M133" s="101">
        <v>272.84849603156817</v>
      </c>
      <c r="N133" s="101">
        <v>287.40628964985552</v>
      </c>
      <c r="O133" s="101">
        <v>285.9105093739542</v>
      </c>
      <c r="P133" s="101">
        <v>0</v>
      </c>
      <c r="Q133" s="101">
        <v>0</v>
      </c>
      <c r="R133" s="101">
        <v>0</v>
      </c>
      <c r="S133" s="101">
        <v>289.4665407573342</v>
      </c>
      <c r="T133" s="101">
        <v>304.0882745286288</v>
      </c>
      <c r="U133" s="101">
        <v>293.12593436627179</v>
      </c>
      <c r="V133" s="101">
        <v>268.46638871460431</v>
      </c>
      <c r="W133" s="101">
        <v>321.09274043059952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689.7214275364629</v>
      </c>
      <c r="F134" s="104">
        <v>0</v>
      </c>
      <c r="G134" s="104">
        <v>0</v>
      </c>
      <c r="H134" s="104">
        <v>0</v>
      </c>
      <c r="I134" s="104">
        <v>737.67457520353912</v>
      </c>
      <c r="J134" s="104">
        <v>738.00052684877335</v>
      </c>
      <c r="K134" s="104">
        <v>778.667201448583</v>
      </c>
      <c r="L134" s="104">
        <v>778.10452530167731</v>
      </c>
      <c r="M134" s="104">
        <v>674.29158233514113</v>
      </c>
      <c r="N134" s="104">
        <v>716.2441024804026</v>
      </c>
      <c r="O134" s="104">
        <v>750.63589450366226</v>
      </c>
      <c r="P134" s="104">
        <v>0</v>
      </c>
      <c r="Q134" s="104">
        <v>0</v>
      </c>
      <c r="R134" s="104">
        <v>0</v>
      </c>
      <c r="S134" s="104">
        <v>707.68287039015172</v>
      </c>
      <c r="T134" s="104">
        <v>724.67417818450906</v>
      </c>
      <c r="U134" s="104">
        <v>686.84982557348451</v>
      </c>
      <c r="V134" s="104">
        <v>756.94145620022084</v>
      </c>
      <c r="W134" s="104">
        <v>765.05876467277108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883.63714679165503</v>
      </c>
      <c r="D135" s="101">
        <v>966.10248252427846</v>
      </c>
      <c r="E135" s="101">
        <v>843.27664053044214</v>
      </c>
      <c r="F135" s="101">
        <v>973.93166130808902</v>
      </c>
      <c r="G135" s="101">
        <v>1011.9309732783368</v>
      </c>
      <c r="H135" s="101">
        <v>1059.6977079438389</v>
      </c>
      <c r="I135" s="101">
        <v>1025.6303354066129</v>
      </c>
      <c r="J135" s="101">
        <v>1072.9787297901632</v>
      </c>
      <c r="K135" s="101">
        <v>1018.8179122343684</v>
      </c>
      <c r="L135" s="101">
        <v>1034.6954365055428</v>
      </c>
      <c r="M135" s="101">
        <v>998.94370650857843</v>
      </c>
      <c r="N135" s="101">
        <v>1001.0334713395501</v>
      </c>
      <c r="O135" s="101">
        <v>971.0221947686216</v>
      </c>
      <c r="P135" s="101">
        <v>0</v>
      </c>
      <c r="Q135" s="101">
        <v>973.59546513619819</v>
      </c>
      <c r="R135" s="101">
        <v>991.25113031362309</v>
      </c>
      <c r="S135" s="101">
        <v>1008.3352378095293</v>
      </c>
      <c r="T135" s="101">
        <v>1014.741260649953</v>
      </c>
      <c r="U135" s="101">
        <v>1034.5973891052411</v>
      </c>
      <c r="V135" s="101">
        <v>1026.8626731715087</v>
      </c>
      <c r="W135" s="101">
        <v>1104.299891390046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883.69113487249422</v>
      </c>
      <c r="D136" s="104">
        <v>966.20723527010909</v>
      </c>
      <c r="E136" s="104">
        <v>843.53533947207006</v>
      </c>
      <c r="F136" s="104">
        <v>974.16372615082685</v>
      </c>
      <c r="G136" s="104">
        <v>1012.1040219574969</v>
      </c>
      <c r="H136" s="104">
        <v>1059.768246718615</v>
      </c>
      <c r="I136" s="104">
        <v>1026.0011874748386</v>
      </c>
      <c r="J136" s="104">
        <v>1073.6038307397041</v>
      </c>
      <c r="K136" s="104">
        <v>1019.5177039792676</v>
      </c>
      <c r="L136" s="104">
        <v>1035.3228062144944</v>
      </c>
      <c r="M136" s="104">
        <v>999.61771338064386</v>
      </c>
      <c r="N136" s="104">
        <v>1001.5000584428213</v>
      </c>
      <c r="O136" s="104">
        <v>971.43876922266008</v>
      </c>
      <c r="P136" s="104">
        <v>0</v>
      </c>
      <c r="Q136" s="104">
        <v>975.1763876412009</v>
      </c>
      <c r="R136" s="104">
        <v>992.85999593064491</v>
      </c>
      <c r="S136" s="104">
        <v>1009.7118916086415</v>
      </c>
      <c r="T136" s="104">
        <v>1015.8743344322587</v>
      </c>
      <c r="U136" s="104">
        <v>1035.6716144575551</v>
      </c>
      <c r="V136" s="104">
        <v>1026.9760149873212</v>
      </c>
      <c r="W136" s="104">
        <v>1104.0911645074673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253.02715846384478</v>
      </c>
      <c r="D137" s="98">
        <v>292.75811811988444</v>
      </c>
      <c r="E137" s="98">
        <v>217.74372435564601</v>
      </c>
      <c r="F137" s="98">
        <v>283.62110629046464</v>
      </c>
      <c r="G137" s="98">
        <v>293.56418306256666</v>
      </c>
      <c r="H137" s="98">
        <v>309.13320698412764</v>
      </c>
      <c r="I137" s="98">
        <v>293.93513787276578</v>
      </c>
      <c r="J137" s="98">
        <v>312.09433659153831</v>
      </c>
      <c r="K137" s="98">
        <v>278.35788349958131</v>
      </c>
      <c r="L137" s="98">
        <v>285.20974352122545</v>
      </c>
      <c r="M137" s="98">
        <v>288.31058498327224</v>
      </c>
      <c r="N137" s="98">
        <v>286.83148023591917</v>
      </c>
      <c r="O137" s="98">
        <v>267.73089456445354</v>
      </c>
      <c r="P137" s="98">
        <v>0</v>
      </c>
      <c r="Q137" s="98">
        <v>302.9054228119814</v>
      </c>
      <c r="R137" s="98">
        <v>297.25977506851967</v>
      </c>
      <c r="S137" s="98">
        <v>293.21836409404523</v>
      </c>
      <c r="T137" s="98">
        <v>300.36067886937434</v>
      </c>
      <c r="U137" s="98">
        <v>309.86648850131019</v>
      </c>
      <c r="V137" s="98">
        <v>268.8768145856194</v>
      </c>
      <c r="W137" s="98">
        <v>326.67087730143345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630.66397640864943</v>
      </c>
      <c r="D138" s="98">
        <v>673.44911715022488</v>
      </c>
      <c r="E138" s="98">
        <v>625.79161511642405</v>
      </c>
      <c r="F138" s="98">
        <v>690.54261986036227</v>
      </c>
      <c r="G138" s="98">
        <v>718.5398388949302</v>
      </c>
      <c r="H138" s="98">
        <v>750.63503973448758</v>
      </c>
      <c r="I138" s="98">
        <v>732.06604960207278</v>
      </c>
      <c r="J138" s="98">
        <v>761.5094941481658</v>
      </c>
      <c r="K138" s="98">
        <v>741.15982047968635</v>
      </c>
      <c r="L138" s="98">
        <v>750.11306269326906</v>
      </c>
      <c r="M138" s="98">
        <v>711.30712839737157</v>
      </c>
      <c r="N138" s="98">
        <v>714.66857820690234</v>
      </c>
      <c r="O138" s="98">
        <v>703.70787465820638</v>
      </c>
      <c r="P138" s="98">
        <v>0</v>
      </c>
      <c r="Q138" s="98">
        <v>672.27096482921945</v>
      </c>
      <c r="R138" s="98">
        <v>695.60022086212518</v>
      </c>
      <c r="S138" s="98">
        <v>716.49352751459628</v>
      </c>
      <c r="T138" s="98">
        <v>715.5136555628842</v>
      </c>
      <c r="U138" s="98">
        <v>725.80512595624486</v>
      </c>
      <c r="V138" s="98">
        <v>758.09920040170164</v>
      </c>
      <c r="W138" s="98">
        <v>777.42028720603389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877.24935749123927</v>
      </c>
      <c r="D139" s="122">
        <v>929.91536344721521</v>
      </c>
      <c r="E139" s="122">
        <v>858.55696718770082</v>
      </c>
      <c r="F139" s="122">
        <v>929.60113086375384</v>
      </c>
      <c r="G139" s="122">
        <v>963.12761742266389</v>
      </c>
      <c r="H139" s="122">
        <v>999.18477139233255</v>
      </c>
      <c r="I139" s="122">
        <v>945.64288503468742</v>
      </c>
      <c r="J139" s="122">
        <v>989.27254479291332</v>
      </c>
      <c r="K139" s="122">
        <v>985.8721866933729</v>
      </c>
      <c r="L139" s="122">
        <v>938.65894112634442</v>
      </c>
      <c r="M139" s="122">
        <v>877.29410260456768</v>
      </c>
      <c r="N139" s="122">
        <v>850.53560736447457</v>
      </c>
      <c r="O139" s="122">
        <v>812.99646912435048</v>
      </c>
      <c r="P139" s="122">
        <v>0</v>
      </c>
      <c r="Q139" s="122">
        <v>781.01210507145413</v>
      </c>
      <c r="R139" s="122">
        <v>802.84029651605306</v>
      </c>
      <c r="S139" s="122">
        <v>793.6305141812436</v>
      </c>
      <c r="T139" s="122">
        <v>771.51049476111166</v>
      </c>
      <c r="U139" s="122">
        <v>784.341317738881</v>
      </c>
      <c r="V139" s="122">
        <v>765.34475208127799</v>
      </c>
      <c r="W139" s="122">
        <v>822.96057483420248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954.02591165056958</v>
      </c>
      <c r="D140" s="98">
        <v>835.22417648673445</v>
      </c>
      <c r="E140" s="98">
        <v>988.42172950560314</v>
      </c>
      <c r="F140" s="98">
        <v>925.61232368591266</v>
      </c>
      <c r="G140" s="98">
        <v>939.09022443873494</v>
      </c>
      <c r="H140" s="98">
        <v>924.96204353913276</v>
      </c>
      <c r="I140" s="98">
        <v>967.21973638210466</v>
      </c>
      <c r="J140" s="98">
        <v>949.60759075910698</v>
      </c>
      <c r="K140" s="98">
        <v>1093.3331868328537</v>
      </c>
      <c r="L140" s="98">
        <v>986.55646589638388</v>
      </c>
      <c r="M140" s="98">
        <v>878.0315596204432</v>
      </c>
      <c r="N140" s="98">
        <v>834.73552915668097</v>
      </c>
      <c r="O140" s="98">
        <v>826.54729483480855</v>
      </c>
      <c r="P140" s="98">
        <v>0</v>
      </c>
      <c r="Q140" s="98">
        <v>770.77791396254963</v>
      </c>
      <c r="R140" s="98">
        <v>813.44261603500036</v>
      </c>
      <c r="S140" s="98">
        <v>798.35664516313022</v>
      </c>
      <c r="T140" s="98">
        <v>756.70106474915406</v>
      </c>
      <c r="U140" s="98">
        <v>793.46444100722124</v>
      </c>
      <c r="V140" s="98">
        <v>770.39035835474431</v>
      </c>
      <c r="W140" s="98">
        <v>803.65410515595204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808.08815135492614</v>
      </c>
      <c r="D141" s="33">
        <v>1000.4640553195575</v>
      </c>
      <c r="E141" s="33">
        <v>751.37632672182338</v>
      </c>
      <c r="F141" s="33">
        <v>931.91769103664444</v>
      </c>
      <c r="G141" s="33">
        <v>975.48452848927684</v>
      </c>
      <c r="H141" s="33">
        <v>1045.8206470591829</v>
      </c>
      <c r="I141" s="33">
        <v>925.46581773143328</v>
      </c>
      <c r="J141" s="33">
        <v>1057.7366216534631</v>
      </c>
      <c r="K141" s="33">
        <v>872.20542461301443</v>
      </c>
      <c r="L141" s="33">
        <v>896.30774493715887</v>
      </c>
      <c r="M141" s="33">
        <v>876.81040643877031</v>
      </c>
      <c r="N141" s="33">
        <v>856.30756410106449</v>
      </c>
      <c r="O141" s="33">
        <v>806.58141261371213</v>
      </c>
      <c r="P141" s="33">
        <v>0</v>
      </c>
      <c r="Q141" s="33">
        <v>788.42818558515307</v>
      </c>
      <c r="R141" s="33">
        <v>793.93351081948413</v>
      </c>
      <c r="S141" s="33">
        <v>790.88253009050061</v>
      </c>
      <c r="T141" s="33">
        <v>779.41422316966725</v>
      </c>
      <c r="U141" s="33">
        <v>779.89763166132263</v>
      </c>
      <c r="V141" s="33">
        <v>763.51164433438839</v>
      </c>
      <c r="W141" s="33">
        <v>830.78623234095755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9326.8725557051002</v>
      </c>
      <c r="D143" s="117">
        <f t="shared" si="49"/>
        <v>8610.7954430191476</v>
      </c>
      <c r="E143" s="117">
        <f t="shared" si="49"/>
        <v>9746.540105005548</v>
      </c>
      <c r="F143" s="117">
        <f t="shared" si="49"/>
        <v>10657.575536249522</v>
      </c>
      <c r="G143" s="117">
        <f t="shared" si="49"/>
        <v>11431.154281512609</v>
      </c>
      <c r="H143" s="117">
        <f t="shared" si="49"/>
        <v>10621.191032085495</v>
      </c>
      <c r="I143" s="117">
        <f t="shared" si="49"/>
        <v>11924.497221793377</v>
      </c>
      <c r="J143" s="117">
        <f t="shared" si="49"/>
        <v>12095.813112945303</v>
      </c>
      <c r="K143" s="117">
        <f t="shared" si="49"/>
        <v>12063.027340184923</v>
      </c>
      <c r="L143" s="117">
        <f t="shared" si="49"/>
        <v>13265.618654916192</v>
      </c>
      <c r="M143" s="117">
        <f t="shared" si="49"/>
        <v>13134.850093214256</v>
      </c>
      <c r="N143" s="117">
        <f t="shared" si="49"/>
        <v>12995.330263355023</v>
      </c>
      <c r="O143" s="117">
        <f t="shared" si="49"/>
        <v>12227.480161924181</v>
      </c>
      <c r="P143" s="117">
        <f t="shared" si="49"/>
        <v>9884.7354293215903</v>
      </c>
      <c r="Q143" s="117">
        <f t="shared" si="49"/>
        <v>11592.552357978451</v>
      </c>
      <c r="R143" s="117">
        <f t="shared" ref="R143:V143" si="50">R144+R146+R148+R157</f>
        <v>11335.384552827527</v>
      </c>
      <c r="S143" s="117">
        <f t="shared" si="50"/>
        <v>10402.375017145971</v>
      </c>
      <c r="T143" s="117">
        <f t="shared" si="50"/>
        <v>11000.258921816758</v>
      </c>
      <c r="U143" s="117">
        <f t="shared" si="50"/>
        <v>7998.5503043696017</v>
      </c>
      <c r="V143" s="117">
        <f t="shared" si="50"/>
        <v>10119.633037452162</v>
      </c>
      <c r="W143" s="117">
        <f t="shared" ref="W143" si="51">W144+W146+W148+W157</f>
        <v>9687.1954982510706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6877.9260040762774</v>
      </c>
      <c r="D144" s="122">
        <f t="shared" si="52"/>
        <v>6026.43576759606</v>
      </c>
      <c r="E144" s="122">
        <f t="shared" si="52"/>
        <v>6232.481129853838</v>
      </c>
      <c r="F144" s="122">
        <f t="shared" si="52"/>
        <v>7884.5032044538102</v>
      </c>
      <c r="G144" s="122">
        <f t="shared" si="52"/>
        <v>8249.4720167014002</v>
      </c>
      <c r="H144" s="122">
        <f t="shared" si="52"/>
        <v>6560.3791425409318</v>
      </c>
      <c r="I144" s="122">
        <f t="shared" si="52"/>
        <v>7442.9091954732612</v>
      </c>
      <c r="J144" s="122">
        <f t="shared" si="52"/>
        <v>7563.684593554518</v>
      </c>
      <c r="K144" s="122">
        <f t="shared" si="52"/>
        <v>7746.7692284981385</v>
      </c>
      <c r="L144" s="122">
        <f t="shared" si="52"/>
        <v>8467.3692971285545</v>
      </c>
      <c r="M144" s="122">
        <f t="shared" si="52"/>
        <v>7678.1533317931626</v>
      </c>
      <c r="N144" s="122">
        <f t="shared" si="52"/>
        <v>7561.0239253117534</v>
      </c>
      <c r="O144" s="122">
        <f t="shared" si="52"/>
        <v>7471.5606916581655</v>
      </c>
      <c r="P144" s="122">
        <f t="shared" si="52"/>
        <v>5890.2790734114842</v>
      </c>
      <c r="Q144" s="122">
        <f t="shared" si="52"/>
        <v>6723.6395399581734</v>
      </c>
      <c r="R144" s="122">
        <f t="shared" si="52"/>
        <v>6653.5160925704658</v>
      </c>
      <c r="S144" s="122">
        <f t="shared" si="52"/>
        <v>6313.8538896084347</v>
      </c>
      <c r="T144" s="122">
        <f t="shared" si="52"/>
        <v>5730.7643492421512</v>
      </c>
      <c r="U144" s="122">
        <f t="shared" si="52"/>
        <v>5266.4877967965867</v>
      </c>
      <c r="V144" s="122">
        <f t="shared" si="52"/>
        <v>5052.3311503082159</v>
      </c>
      <c r="W144" s="122">
        <f t="shared" si="52"/>
        <v>4640.985133173589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6877.9260040762774</v>
      </c>
      <c r="D145" s="98">
        <v>6026.43576759606</v>
      </c>
      <c r="E145" s="98">
        <v>6232.481129853838</v>
      </c>
      <c r="F145" s="98">
        <v>7884.5032044538102</v>
      </c>
      <c r="G145" s="98">
        <v>8249.4720167014002</v>
      </c>
      <c r="H145" s="98">
        <v>6560.3791425409318</v>
      </c>
      <c r="I145" s="98">
        <v>7442.9091954732612</v>
      </c>
      <c r="J145" s="98">
        <v>7563.684593554518</v>
      </c>
      <c r="K145" s="98">
        <v>7746.7692284981385</v>
      </c>
      <c r="L145" s="98">
        <v>8467.3692971285545</v>
      </c>
      <c r="M145" s="98">
        <v>7678.1533317931626</v>
      </c>
      <c r="N145" s="98">
        <v>7561.0239253117534</v>
      </c>
      <c r="O145" s="98">
        <v>7471.5606916581655</v>
      </c>
      <c r="P145" s="98">
        <v>5890.2790734114842</v>
      </c>
      <c r="Q145" s="98">
        <v>6723.6395399581734</v>
      </c>
      <c r="R145" s="98">
        <v>6653.5160925704658</v>
      </c>
      <c r="S145" s="98">
        <v>6313.8538896084347</v>
      </c>
      <c r="T145" s="98">
        <v>5730.7643492421512</v>
      </c>
      <c r="U145" s="98">
        <v>5266.4877967965867</v>
      </c>
      <c r="V145" s="98">
        <v>5052.3311503082159</v>
      </c>
      <c r="W145" s="98">
        <v>4640.985133173589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686.73091235952222</v>
      </c>
      <c r="D146" s="122">
        <f t="shared" si="53"/>
        <v>692.10461084740166</v>
      </c>
      <c r="E146" s="122">
        <f t="shared" si="53"/>
        <v>1806.310007623636</v>
      </c>
      <c r="F146" s="122">
        <f t="shared" si="53"/>
        <v>869.7657876560869</v>
      </c>
      <c r="G146" s="122">
        <f t="shared" si="53"/>
        <v>1207.5412510473816</v>
      </c>
      <c r="H146" s="122">
        <f t="shared" si="53"/>
        <v>2003.618437965818</v>
      </c>
      <c r="I146" s="122">
        <f t="shared" si="53"/>
        <v>2511.5638494081882</v>
      </c>
      <c r="J146" s="122">
        <f t="shared" si="53"/>
        <v>2467.9733084095183</v>
      </c>
      <c r="K146" s="122">
        <f t="shared" si="53"/>
        <v>2302.9791026242851</v>
      </c>
      <c r="L146" s="122">
        <f t="shared" si="53"/>
        <v>2821.3920453707065</v>
      </c>
      <c r="M146" s="122">
        <f t="shared" si="53"/>
        <v>3580.4668737059837</v>
      </c>
      <c r="N146" s="122">
        <f t="shared" si="53"/>
        <v>3583.167755982151</v>
      </c>
      <c r="O146" s="122">
        <f t="shared" si="53"/>
        <v>2971.4049054034126</v>
      </c>
      <c r="P146" s="122">
        <f t="shared" si="53"/>
        <v>2257.5645994400129</v>
      </c>
      <c r="Q146" s="122">
        <f t="shared" si="53"/>
        <v>3114.8422104168239</v>
      </c>
      <c r="R146" s="122">
        <f t="shared" si="53"/>
        <v>2886.4449251057549</v>
      </c>
      <c r="S146" s="122">
        <f t="shared" si="53"/>
        <v>2285.983189967711</v>
      </c>
      <c r="T146" s="122">
        <f t="shared" si="53"/>
        <v>3483.8158415119674</v>
      </c>
      <c r="U146" s="122">
        <f t="shared" si="53"/>
        <v>912.36753716532974</v>
      </c>
      <c r="V146" s="122">
        <f t="shared" si="53"/>
        <v>3274.9715374038105</v>
      </c>
      <c r="W146" s="122">
        <f t="shared" si="53"/>
        <v>3119.6460600124606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686.73091235952222</v>
      </c>
      <c r="D147" s="98">
        <f>IF(RES_hhdet_in_tes!D147=0,0,RES_hhdet_in_tes!D147*1000*11630/RES_hhdet_in_new!D145)</f>
        <v>692.10461084740166</v>
      </c>
      <c r="E147" s="98">
        <f>IF(RES_hhdet_in_tes!E147=0,0,RES_hhdet_in_tes!E147*1000*11630/RES_hhdet_in_new!E145)</f>
        <v>1806.310007623636</v>
      </c>
      <c r="F147" s="98">
        <f>IF(RES_hhdet_in_tes!F147=0,0,RES_hhdet_in_tes!F147*1000*11630/RES_hhdet_in_new!F145)</f>
        <v>869.7657876560869</v>
      </c>
      <c r="G147" s="98">
        <f>IF(RES_hhdet_in_tes!G147=0,0,RES_hhdet_in_tes!G147*1000*11630/RES_hhdet_in_new!G145)</f>
        <v>1207.5412510473816</v>
      </c>
      <c r="H147" s="98">
        <f>IF(RES_hhdet_in_tes!H147=0,0,RES_hhdet_in_tes!H147*1000*11630/RES_hhdet_in_new!H145)</f>
        <v>2003.618437965818</v>
      </c>
      <c r="I147" s="98">
        <f>IF(RES_hhdet_in_tes!I147=0,0,RES_hhdet_in_tes!I147*1000*11630/RES_hhdet_in_new!I145)</f>
        <v>2511.5638494081882</v>
      </c>
      <c r="J147" s="98">
        <f>IF(RES_hhdet_in_tes!J147=0,0,RES_hhdet_in_tes!J147*1000*11630/RES_hhdet_in_new!J145)</f>
        <v>2467.9733084095183</v>
      </c>
      <c r="K147" s="98">
        <f>IF(RES_hhdet_in_tes!K147=0,0,RES_hhdet_in_tes!K147*1000*11630/RES_hhdet_in_new!K145)</f>
        <v>2302.9791026242851</v>
      </c>
      <c r="L147" s="98">
        <f>IF(RES_hhdet_in_tes!L147=0,0,RES_hhdet_in_tes!L147*1000*11630/RES_hhdet_in_new!L145)</f>
        <v>2821.3920453707065</v>
      </c>
      <c r="M147" s="98">
        <f>IF(RES_hhdet_in_tes!M147=0,0,RES_hhdet_in_tes!M147*1000*11630/RES_hhdet_in_new!M145)</f>
        <v>3580.4668737059837</v>
      </c>
      <c r="N147" s="98">
        <f>IF(RES_hhdet_in_tes!N147=0,0,RES_hhdet_in_tes!N147*1000*11630/RES_hhdet_in_new!N145)</f>
        <v>3583.167755982151</v>
      </c>
      <c r="O147" s="98">
        <f>IF(RES_hhdet_in_tes!O147=0,0,RES_hhdet_in_tes!O147*1000*11630/RES_hhdet_in_new!O145)</f>
        <v>2971.4049054034126</v>
      </c>
      <c r="P147" s="98">
        <f>IF(RES_hhdet_in_tes!P147=0,0,RES_hhdet_in_tes!P147*1000*11630/RES_hhdet_in_new!P145)</f>
        <v>2257.5645994400129</v>
      </c>
      <c r="Q147" s="98">
        <f>IF(RES_hhdet_in_tes!Q147=0,0,RES_hhdet_in_tes!Q147*1000*11630/RES_hhdet_in_new!Q145)</f>
        <v>3114.8422104168239</v>
      </c>
      <c r="R147" s="98">
        <f>IF(RES_hhdet_in_tes!R147=0,0,RES_hhdet_in_tes!R147*1000*11630/RES_hhdet_in_new!R145)</f>
        <v>2886.4449251057549</v>
      </c>
      <c r="S147" s="98">
        <f>IF(RES_hhdet_in_tes!S147=0,0,RES_hhdet_in_tes!S147*1000*11630/RES_hhdet_in_new!S145)</f>
        <v>2285.983189967711</v>
      </c>
      <c r="T147" s="98">
        <f>IF(RES_hhdet_in_tes!T147=0,0,RES_hhdet_in_tes!T147*1000*11630/RES_hhdet_in_new!T145)</f>
        <v>3483.8158415119674</v>
      </c>
      <c r="U147" s="98">
        <f>IF(RES_hhdet_in_tes!U147=0,0,RES_hhdet_in_tes!U147*1000*11630/RES_hhdet_in_new!U145)</f>
        <v>912.36753716532974</v>
      </c>
      <c r="V147" s="98">
        <f>IF(RES_hhdet_in_tes!V147=0,0,RES_hhdet_in_tes!V147*1000*11630/RES_hhdet_in_new!V145)</f>
        <v>3274.9715374038105</v>
      </c>
      <c r="W147" s="98">
        <f>IF(RES_hhdet_in_tes!W147=0,0,RES_hhdet_in_tes!W147*1000*11630/RES_hhdet_in_new!W145)</f>
        <v>3119.6460600124606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884.93100186577578</v>
      </c>
      <c r="D148" s="122">
        <v>962.25489773595905</v>
      </c>
      <c r="E148" s="122">
        <v>849.09993695779178</v>
      </c>
      <c r="F148" s="122">
        <v>973.70566675490659</v>
      </c>
      <c r="G148" s="122">
        <v>1011.017778720488</v>
      </c>
      <c r="H148" s="122">
        <v>1058.0350332739324</v>
      </c>
      <c r="I148" s="122">
        <v>1024.3660805667726</v>
      </c>
      <c r="J148" s="122">
        <v>1074.8658885569721</v>
      </c>
      <c r="K148" s="122">
        <v>1027.4115910842952</v>
      </c>
      <c r="L148" s="122">
        <v>1038.1935726737549</v>
      </c>
      <c r="M148" s="122">
        <v>998.9343093051707</v>
      </c>
      <c r="N148" s="122">
        <v>1000.5835606118886</v>
      </c>
      <c r="O148" s="122">
        <v>971.53838570120809</v>
      </c>
      <c r="P148" s="122">
        <v>961.7038810289182</v>
      </c>
      <c r="Q148" s="122">
        <v>973.02844695389877</v>
      </c>
      <c r="R148" s="122">
        <v>992.58104062750635</v>
      </c>
      <c r="S148" s="122">
        <v>1008.9065141954003</v>
      </c>
      <c r="T148" s="122">
        <v>1014.1675304834195</v>
      </c>
      <c r="U148" s="122">
        <v>1035.3595973715358</v>
      </c>
      <c r="V148" s="122">
        <v>1026.9872886776652</v>
      </c>
      <c r="W148" s="122">
        <v>1103.6096891458214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910.14969562934539</v>
      </c>
      <c r="D149" s="98">
        <v>888.90341232691412</v>
      </c>
      <c r="E149" s="98">
        <v>957.61113922625134</v>
      </c>
      <c r="F149" s="98">
        <v>968.56828281953847</v>
      </c>
      <c r="G149" s="98">
        <v>987.24096781684773</v>
      </c>
      <c r="H149" s="98">
        <v>1020.5973090719599</v>
      </c>
      <c r="I149" s="98">
        <v>997.84782602817381</v>
      </c>
      <c r="J149" s="98">
        <v>1111.8328735880564</v>
      </c>
      <c r="K149" s="98">
        <v>1192.7554678308338</v>
      </c>
      <c r="L149" s="98">
        <v>1112.2615156857776</v>
      </c>
      <c r="M149" s="98">
        <v>996.54541469636251</v>
      </c>
      <c r="N149" s="98">
        <v>974.03208684684614</v>
      </c>
      <c r="O149" s="98">
        <v>989.54168009110799</v>
      </c>
      <c r="P149" s="98">
        <v>927.47980739167451</v>
      </c>
      <c r="Q149" s="98">
        <v>951.20936420469991</v>
      </c>
      <c r="R149" s="98">
        <v>1016.8211635350157</v>
      </c>
      <c r="S149" s="98">
        <v>1018.4113411806552</v>
      </c>
      <c r="T149" s="98">
        <v>988.19558852766761</v>
      </c>
      <c r="U149" s="98">
        <v>1054.7249675578466</v>
      </c>
      <c r="V149" s="98">
        <v>1032.1440812171534</v>
      </c>
      <c r="W149" s="98">
        <v>1075.7486060458582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883.63714679165514</v>
      </c>
      <c r="D153" s="101">
        <v>966.10248252427868</v>
      </c>
      <c r="E153" s="101">
        <v>843.2766405304418</v>
      </c>
      <c r="F153" s="101">
        <v>973.93166130808902</v>
      </c>
      <c r="G153" s="101">
        <v>1011.9309732783365</v>
      </c>
      <c r="H153" s="101">
        <v>1059.6977079438389</v>
      </c>
      <c r="I153" s="101">
        <v>1025.6303354066126</v>
      </c>
      <c r="J153" s="101">
        <v>1072.9787297901632</v>
      </c>
      <c r="K153" s="101">
        <v>1018.8179122343682</v>
      </c>
      <c r="L153" s="101">
        <v>1034.6954365055428</v>
      </c>
      <c r="M153" s="101">
        <v>998.9437065085782</v>
      </c>
      <c r="N153" s="101">
        <v>1001.0334713395501</v>
      </c>
      <c r="O153" s="101">
        <v>971.02219476862172</v>
      </c>
      <c r="P153" s="101">
        <v>962.46060427637155</v>
      </c>
      <c r="Q153" s="101">
        <v>973.59546513619773</v>
      </c>
      <c r="R153" s="101">
        <v>991.25113031362309</v>
      </c>
      <c r="S153" s="101">
        <v>1008.3352378095295</v>
      </c>
      <c r="T153" s="101">
        <v>1014.7412606499529</v>
      </c>
      <c r="U153" s="101">
        <v>1034.5973891052411</v>
      </c>
      <c r="V153" s="101">
        <v>1026.8626731715085</v>
      </c>
      <c r="W153" s="101">
        <v>1104.299891390046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883.69113487249422</v>
      </c>
      <c r="D154" s="104">
        <v>966.20723527010909</v>
      </c>
      <c r="E154" s="104">
        <v>843.53533947207006</v>
      </c>
      <c r="F154" s="104">
        <v>974.16372615082673</v>
      </c>
      <c r="G154" s="104">
        <v>1012.1040219574968</v>
      </c>
      <c r="H154" s="104">
        <v>1059.7682467186157</v>
      </c>
      <c r="I154" s="104">
        <v>1026.0011874748384</v>
      </c>
      <c r="J154" s="104">
        <v>1073.6038307397043</v>
      </c>
      <c r="K154" s="104">
        <v>1019.5177039792677</v>
      </c>
      <c r="L154" s="104">
        <v>1035.3228062144944</v>
      </c>
      <c r="M154" s="104">
        <v>999.61771338064386</v>
      </c>
      <c r="N154" s="104">
        <v>1001.5000584428213</v>
      </c>
      <c r="O154" s="104">
        <v>971.43876922265997</v>
      </c>
      <c r="P154" s="104">
        <v>963.5639661227234</v>
      </c>
      <c r="Q154" s="104">
        <v>975.17638764120136</v>
      </c>
      <c r="R154" s="104">
        <v>992.85999593064514</v>
      </c>
      <c r="S154" s="104">
        <v>1009.7118916086418</v>
      </c>
      <c r="T154" s="104">
        <v>1015.8743344322587</v>
      </c>
      <c r="U154" s="104">
        <v>1035.6716144575548</v>
      </c>
      <c r="V154" s="104">
        <v>1026.9760149873212</v>
      </c>
      <c r="W154" s="104">
        <v>1104.0911645074677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253.02715846384484</v>
      </c>
      <c r="D155" s="98">
        <v>292.75811811988439</v>
      </c>
      <c r="E155" s="98">
        <v>217.74372435564604</v>
      </c>
      <c r="F155" s="98">
        <v>283.62110629046458</v>
      </c>
      <c r="G155" s="98">
        <v>293.56418306256654</v>
      </c>
      <c r="H155" s="98">
        <v>309.13320698412764</v>
      </c>
      <c r="I155" s="98">
        <v>293.93513787276578</v>
      </c>
      <c r="J155" s="98">
        <v>312.09433659153837</v>
      </c>
      <c r="K155" s="98">
        <v>278.35788349958125</v>
      </c>
      <c r="L155" s="98">
        <v>285.20974352122545</v>
      </c>
      <c r="M155" s="98">
        <v>288.31058498327224</v>
      </c>
      <c r="N155" s="98">
        <v>286.83148023591917</v>
      </c>
      <c r="O155" s="98">
        <v>267.73089456445354</v>
      </c>
      <c r="P155" s="98">
        <v>276.38176571802114</v>
      </c>
      <c r="Q155" s="98">
        <v>302.90542281198145</v>
      </c>
      <c r="R155" s="98">
        <v>297.25977506851979</v>
      </c>
      <c r="S155" s="98">
        <v>293.21836409404523</v>
      </c>
      <c r="T155" s="98">
        <v>300.3606788693744</v>
      </c>
      <c r="U155" s="98">
        <v>309.86648850131019</v>
      </c>
      <c r="V155" s="98">
        <v>268.87681458561951</v>
      </c>
      <c r="W155" s="98">
        <v>326.67087730143345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630.66397640864932</v>
      </c>
      <c r="D156" s="98">
        <v>673.44911715022477</v>
      </c>
      <c r="E156" s="98">
        <v>625.79161511642405</v>
      </c>
      <c r="F156" s="98">
        <v>690.54261986036215</v>
      </c>
      <c r="G156" s="98">
        <v>718.53983889493031</v>
      </c>
      <c r="H156" s="98">
        <v>750.63503973448792</v>
      </c>
      <c r="I156" s="98">
        <v>732.06604960207267</v>
      </c>
      <c r="J156" s="98">
        <v>761.50949414816625</v>
      </c>
      <c r="K156" s="98">
        <v>741.15982047968623</v>
      </c>
      <c r="L156" s="98">
        <v>750.11306269326883</v>
      </c>
      <c r="M156" s="98">
        <v>711.30712839737157</v>
      </c>
      <c r="N156" s="98">
        <v>714.66857820690211</v>
      </c>
      <c r="O156" s="98">
        <v>703.70787465820638</v>
      </c>
      <c r="P156" s="98">
        <v>687.18220040470237</v>
      </c>
      <c r="Q156" s="98">
        <v>672.27096482921979</v>
      </c>
      <c r="R156" s="98">
        <v>695.60022086212541</v>
      </c>
      <c r="S156" s="98">
        <v>716.49352751459651</v>
      </c>
      <c r="T156" s="98">
        <v>715.51365556288442</v>
      </c>
      <c r="U156" s="98">
        <v>725.80512595624475</v>
      </c>
      <c r="V156" s="98">
        <v>758.09920040170175</v>
      </c>
      <c r="W156" s="98">
        <v>777.420287206034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877.28463740352538</v>
      </c>
      <c r="D157" s="122">
        <v>930.00016683972547</v>
      </c>
      <c r="E157" s="122">
        <v>858.64903057028368</v>
      </c>
      <c r="F157" s="122">
        <v>929.60087738471839</v>
      </c>
      <c r="G157" s="122">
        <v>963.12323504333847</v>
      </c>
      <c r="H157" s="122">
        <v>999.15841830481293</v>
      </c>
      <c r="I157" s="122">
        <v>945.65809634515404</v>
      </c>
      <c r="J157" s="122">
        <v>989.28932242429357</v>
      </c>
      <c r="K157" s="122">
        <v>985.86741797820355</v>
      </c>
      <c r="L157" s="122">
        <v>938.66373974317537</v>
      </c>
      <c r="M157" s="122">
        <v>877.29557840994005</v>
      </c>
      <c r="N157" s="122">
        <v>850.55502144922912</v>
      </c>
      <c r="O157" s="122">
        <v>812.97617916139416</v>
      </c>
      <c r="P157" s="122">
        <v>775.1878754411764</v>
      </c>
      <c r="Q157" s="122">
        <v>781.04216064955517</v>
      </c>
      <c r="R157" s="122">
        <v>802.84249452379936</v>
      </c>
      <c r="S157" s="122">
        <v>793.63142337442457</v>
      </c>
      <c r="T157" s="122">
        <v>771.51120057922014</v>
      </c>
      <c r="U157" s="122">
        <v>784.33537303614946</v>
      </c>
      <c r="V157" s="122">
        <v>765.34306106247038</v>
      </c>
      <c r="W157" s="122">
        <v>822.95461591919877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954.02591165056958</v>
      </c>
      <c r="D158" s="98">
        <v>835.22417648673434</v>
      </c>
      <c r="E158" s="98">
        <v>988.42172950560291</v>
      </c>
      <c r="F158" s="98">
        <v>925.61232368591254</v>
      </c>
      <c r="G158" s="98">
        <v>939.09022443873494</v>
      </c>
      <c r="H158" s="98">
        <v>924.96204353913299</v>
      </c>
      <c r="I158" s="98">
        <v>967.21973638210443</v>
      </c>
      <c r="J158" s="98">
        <v>949.6075907591071</v>
      </c>
      <c r="K158" s="98">
        <v>1093.3331868328542</v>
      </c>
      <c r="L158" s="98">
        <v>986.556465896384</v>
      </c>
      <c r="M158" s="98">
        <v>878.03155962044343</v>
      </c>
      <c r="N158" s="98">
        <v>834.73552915668097</v>
      </c>
      <c r="O158" s="98">
        <v>826.54729483480867</v>
      </c>
      <c r="P158" s="98">
        <v>760.84533304005754</v>
      </c>
      <c r="Q158" s="98">
        <v>770.77791396254952</v>
      </c>
      <c r="R158" s="98">
        <v>813.44261603500013</v>
      </c>
      <c r="S158" s="98">
        <v>798.35664516313011</v>
      </c>
      <c r="T158" s="98">
        <v>756.70106474915406</v>
      </c>
      <c r="U158" s="98">
        <v>793.46444100722124</v>
      </c>
      <c r="V158" s="98">
        <v>770.39035835474431</v>
      </c>
      <c r="W158" s="98">
        <v>803.65410515595192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808.08815135492614</v>
      </c>
      <c r="D159" s="33">
        <v>1000.4640553195576</v>
      </c>
      <c r="E159" s="33">
        <v>751.37632672182326</v>
      </c>
      <c r="F159" s="33">
        <v>931.91769103664421</v>
      </c>
      <c r="G159" s="33">
        <v>975.48452848927684</v>
      </c>
      <c r="H159" s="33">
        <v>1045.8206470591826</v>
      </c>
      <c r="I159" s="33">
        <v>925.46581773143316</v>
      </c>
      <c r="J159" s="33">
        <v>1057.7366216534631</v>
      </c>
      <c r="K159" s="33">
        <v>872.20542461301443</v>
      </c>
      <c r="L159" s="33">
        <v>896.30774493715887</v>
      </c>
      <c r="M159" s="33">
        <v>876.81040643877009</v>
      </c>
      <c r="N159" s="33">
        <v>856.30756410106483</v>
      </c>
      <c r="O159" s="33">
        <v>806.58141261371202</v>
      </c>
      <c r="P159" s="33">
        <v>782.39435746596132</v>
      </c>
      <c r="Q159" s="33">
        <v>788.42818558515307</v>
      </c>
      <c r="R159" s="33">
        <v>793.93351081948424</v>
      </c>
      <c r="S159" s="33">
        <v>790.88253009050072</v>
      </c>
      <c r="T159" s="33">
        <v>779.41422316966737</v>
      </c>
      <c r="U159" s="33">
        <v>779.89763166132275</v>
      </c>
      <c r="V159" s="33">
        <v>763.51164433438828</v>
      </c>
      <c r="W159" s="33">
        <v>830.78623234095778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8999.5142223227904</v>
      </c>
      <c r="D161" s="117">
        <f t="shared" si="54"/>
        <v>9429.105801197009</v>
      </c>
      <c r="E161" s="117">
        <f t="shared" si="54"/>
        <v>10433.569875174699</v>
      </c>
      <c r="F161" s="117">
        <f t="shared" si="54"/>
        <v>10352.202090466608</v>
      </c>
      <c r="G161" s="117">
        <f t="shared" si="54"/>
        <v>11424.398600204442</v>
      </c>
      <c r="H161" s="117">
        <f t="shared" si="54"/>
        <v>11633.908510036152</v>
      </c>
      <c r="I161" s="117">
        <f t="shared" si="54"/>
        <v>10877.220909280888</v>
      </c>
      <c r="J161" s="117">
        <f t="shared" si="54"/>
        <v>12143.335713016537</v>
      </c>
      <c r="K161" s="117">
        <f t="shared" si="54"/>
        <v>11981.325677158453</v>
      </c>
      <c r="L161" s="117">
        <f t="shared" si="54"/>
        <v>13740.887332421733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10170.879380798666</v>
      </c>
      <c r="Q161" s="117">
        <f t="shared" si="54"/>
        <v>5873.6070258825212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11745.830889933501</v>
      </c>
      <c r="U161" s="117">
        <f t="shared" si="55"/>
        <v>9502.303160179601</v>
      </c>
      <c r="V161" s="117">
        <f t="shared" si="55"/>
        <v>6283.3046137718975</v>
      </c>
      <c r="W161" s="117">
        <f t="shared" ref="W161" si="56">W162+W164+W166+W175</f>
        <v>11922.622706129594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6549.2389490347723</v>
      </c>
      <c r="D162" s="122">
        <f t="shared" si="57"/>
        <v>6843.7831429893222</v>
      </c>
      <c r="E162" s="122">
        <f t="shared" si="57"/>
        <v>6940.2209304008047</v>
      </c>
      <c r="F162" s="122">
        <f t="shared" si="57"/>
        <v>7589.2118965936588</v>
      </c>
      <c r="G162" s="122">
        <f t="shared" si="57"/>
        <v>8252.4633665211768</v>
      </c>
      <c r="H162" s="122">
        <f t="shared" si="57"/>
        <v>7587.376091181658</v>
      </c>
      <c r="I162" s="122">
        <f t="shared" si="57"/>
        <v>6412.2467899863086</v>
      </c>
      <c r="J162" s="122">
        <f t="shared" si="57"/>
        <v>7635.1740324979855</v>
      </c>
      <c r="K162" s="122">
        <f t="shared" si="57"/>
        <v>7706.3896231355184</v>
      </c>
      <c r="L162" s="122">
        <f t="shared" si="57"/>
        <v>8964.4255131253849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7085.7922153071377</v>
      </c>
      <c r="Q162" s="122">
        <f t="shared" si="57"/>
        <v>4111.5833751611699</v>
      </c>
      <c r="R162" s="122">
        <f t="shared" si="57"/>
        <v>0</v>
      </c>
      <c r="S162" s="122">
        <f t="shared" si="57"/>
        <v>0</v>
      </c>
      <c r="T162" s="122">
        <f t="shared" si="57"/>
        <v>7166.7621162588293</v>
      </c>
      <c r="U162" s="122">
        <f t="shared" si="57"/>
        <v>7216.5136774362154</v>
      </c>
      <c r="V162" s="122">
        <f t="shared" si="57"/>
        <v>1311.1774778667182</v>
      </c>
      <c r="W162" s="122">
        <f t="shared" si="57"/>
        <v>6960.7226072177455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6549.2389490347723</v>
      </c>
      <c r="D163" s="33">
        <v>6843.7831429893222</v>
      </c>
      <c r="E163" s="33">
        <v>6940.2209304008047</v>
      </c>
      <c r="F163" s="33">
        <v>7589.2118965936588</v>
      </c>
      <c r="G163" s="33">
        <v>8252.4633665211768</v>
      </c>
      <c r="H163" s="33">
        <v>7587.376091181658</v>
      </c>
      <c r="I163" s="33">
        <v>6412.2467899863086</v>
      </c>
      <c r="J163" s="33">
        <v>7635.1740324979855</v>
      </c>
      <c r="K163" s="33">
        <v>7706.3896231355184</v>
      </c>
      <c r="L163" s="33">
        <v>8964.4255131253849</v>
      </c>
      <c r="M163" s="33">
        <v>0</v>
      </c>
      <c r="N163" s="33">
        <v>0</v>
      </c>
      <c r="O163" s="33">
        <v>0</v>
      </c>
      <c r="P163" s="33">
        <v>7085.7922153071377</v>
      </c>
      <c r="Q163" s="33">
        <v>4111.5833751611699</v>
      </c>
      <c r="R163" s="33">
        <v>0</v>
      </c>
      <c r="S163" s="33">
        <v>0</v>
      </c>
      <c r="T163" s="33">
        <v>7166.7621162588293</v>
      </c>
      <c r="U163" s="33">
        <v>7216.5136774362154</v>
      </c>
      <c r="V163" s="33">
        <v>1311.1774778667182</v>
      </c>
      <c r="W163" s="33">
        <v>6960.7226072177455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688.16379599090305</v>
      </c>
      <c r="D164" s="122">
        <f t="shared" si="58"/>
        <v>693.26255282156785</v>
      </c>
      <c r="E164" s="122">
        <f t="shared" si="58"/>
        <v>1785.8606862267054</v>
      </c>
      <c r="F164" s="122">
        <f t="shared" si="58"/>
        <v>859.68346685637573</v>
      </c>
      <c r="G164" s="122">
        <f t="shared" si="58"/>
        <v>1197.7778517515917</v>
      </c>
      <c r="H164" s="122">
        <f t="shared" si="58"/>
        <v>1989.3680913297883</v>
      </c>
      <c r="I164" s="122">
        <f t="shared" si="58"/>
        <v>2494.9733831147969</v>
      </c>
      <c r="J164" s="122">
        <f t="shared" si="58"/>
        <v>2444.0676584750063</v>
      </c>
      <c r="K164" s="122">
        <f t="shared" si="58"/>
        <v>2261.5920654111223</v>
      </c>
      <c r="L164" s="122">
        <f t="shared" si="58"/>
        <v>2799.7988926544876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1351.006715962146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2793.4066992692319</v>
      </c>
      <c r="U164" s="122">
        <f t="shared" si="58"/>
        <v>466.08358994947622</v>
      </c>
      <c r="V164" s="122">
        <f t="shared" si="58"/>
        <v>3179.7954106780753</v>
      </c>
      <c r="W164" s="122">
        <f t="shared" si="58"/>
        <v>3035.3313016337452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688.16379599090305</v>
      </c>
      <c r="D165" s="98">
        <f>IF(RES_hhdet_in_tes!D165=0,0,RES_hhdet_in_tes!D165*1000*11630/RES_hhdet_in_new!D163)</f>
        <v>693.26255282156785</v>
      </c>
      <c r="E165" s="98">
        <f>IF(RES_hhdet_in_tes!E165=0,0,RES_hhdet_in_tes!E165*1000*11630/RES_hhdet_in_new!E163)</f>
        <v>1785.8606862267054</v>
      </c>
      <c r="F165" s="98">
        <f>IF(RES_hhdet_in_tes!F165=0,0,RES_hhdet_in_tes!F165*1000*11630/RES_hhdet_in_new!F163)</f>
        <v>859.68346685637573</v>
      </c>
      <c r="G165" s="98">
        <f>IF(RES_hhdet_in_tes!G165=0,0,RES_hhdet_in_tes!G165*1000*11630/RES_hhdet_in_new!G163)</f>
        <v>1197.7778517515917</v>
      </c>
      <c r="H165" s="98">
        <f>IF(RES_hhdet_in_tes!H165=0,0,RES_hhdet_in_tes!H165*1000*11630/RES_hhdet_in_new!H163)</f>
        <v>1989.3680913297883</v>
      </c>
      <c r="I165" s="98">
        <f>IF(RES_hhdet_in_tes!I165=0,0,RES_hhdet_in_tes!I165*1000*11630/RES_hhdet_in_new!I163)</f>
        <v>2494.9733831147969</v>
      </c>
      <c r="J165" s="98">
        <f>IF(RES_hhdet_in_tes!J165=0,0,RES_hhdet_in_tes!J165*1000*11630/RES_hhdet_in_new!J163)</f>
        <v>2444.0676584750063</v>
      </c>
      <c r="K165" s="98">
        <f>IF(RES_hhdet_in_tes!K165=0,0,RES_hhdet_in_tes!K165*1000*11630/RES_hhdet_in_new!K163)</f>
        <v>2261.5920654111223</v>
      </c>
      <c r="L165" s="98">
        <f>IF(RES_hhdet_in_tes!L165=0,0,RES_hhdet_in_tes!L165*1000*11630/RES_hhdet_in_new!L163)</f>
        <v>2799.7988926544876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1351.006715962146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2793.4066992692319</v>
      </c>
      <c r="U165" s="98">
        <f>IF(RES_hhdet_in_tes!U165=0,0,RES_hhdet_in_tes!U165*1000*11630/RES_hhdet_in_new!U163)</f>
        <v>466.08358994947622</v>
      </c>
      <c r="V165" s="98">
        <f>IF(RES_hhdet_in_tes!V165=0,0,RES_hhdet_in_tes!V165*1000*11630/RES_hhdet_in_new!V163)</f>
        <v>3179.7954106780753</v>
      </c>
      <c r="W165" s="98">
        <f>IF(RES_hhdet_in_tes!W165=0,0,RES_hhdet_in_tes!W165*1000*11630/RES_hhdet_in_new!W163)</f>
        <v>3035.3313016337452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884.91669275871311</v>
      </c>
      <c r="D166" s="122">
        <v>962.23697907718258</v>
      </c>
      <c r="E166" s="122">
        <v>849.08130133543739</v>
      </c>
      <c r="F166" s="122">
        <v>973.7051772360187</v>
      </c>
      <c r="G166" s="122">
        <v>1011.0216973496301</v>
      </c>
      <c r="H166" s="122">
        <v>1058.0077654237216</v>
      </c>
      <c r="I166" s="122">
        <v>1024.3477265016054</v>
      </c>
      <c r="J166" s="122">
        <v>1074.872339320839</v>
      </c>
      <c r="K166" s="122">
        <v>1027.3228040327024</v>
      </c>
      <c r="L166" s="122">
        <v>1038.1160105140661</v>
      </c>
      <c r="M166" s="122">
        <v>0</v>
      </c>
      <c r="N166" s="122">
        <v>0</v>
      </c>
      <c r="O166" s="122">
        <v>0</v>
      </c>
      <c r="P166" s="122">
        <v>962.46060427637155</v>
      </c>
      <c r="Q166" s="122">
        <v>973.59546513619796</v>
      </c>
      <c r="R166" s="122">
        <v>0</v>
      </c>
      <c r="S166" s="122">
        <v>0</v>
      </c>
      <c r="T166" s="122">
        <v>1014.145573833768</v>
      </c>
      <c r="U166" s="122">
        <v>1035.3707839090325</v>
      </c>
      <c r="V166" s="122">
        <v>1026.9843059484651</v>
      </c>
      <c r="W166" s="122">
        <v>1103.5938118940501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910.14969562934527</v>
      </c>
      <c r="D167" s="98">
        <v>888.90341232691435</v>
      </c>
      <c r="E167" s="98">
        <v>957.61113922625191</v>
      </c>
      <c r="F167" s="98">
        <v>968.56828281953847</v>
      </c>
      <c r="G167" s="98">
        <v>987.2409678168475</v>
      </c>
      <c r="H167" s="98">
        <v>1020.5973090719596</v>
      </c>
      <c r="I167" s="98">
        <v>997.84782602817347</v>
      </c>
      <c r="J167" s="98">
        <v>1111.8328735880561</v>
      </c>
      <c r="K167" s="98">
        <v>1192.7554678308336</v>
      </c>
      <c r="L167" s="98">
        <v>1112.2615156857773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988.1955885276675</v>
      </c>
      <c r="U167" s="98">
        <v>1054.7249675578469</v>
      </c>
      <c r="V167" s="98">
        <v>1032.1440812171534</v>
      </c>
      <c r="W167" s="98">
        <v>1075.7486060458587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883.63714679165491</v>
      </c>
      <c r="D171" s="101">
        <v>966.10248252427857</v>
      </c>
      <c r="E171" s="101">
        <v>843.27664053044202</v>
      </c>
      <c r="F171" s="101">
        <v>973.93166130808913</v>
      </c>
      <c r="G171" s="101">
        <v>1011.9309732783365</v>
      </c>
      <c r="H171" s="101">
        <v>1059.6977079438389</v>
      </c>
      <c r="I171" s="101">
        <v>1025.6303354066129</v>
      </c>
      <c r="J171" s="101">
        <v>1072.9787297901635</v>
      </c>
      <c r="K171" s="101">
        <v>1018.8179122343686</v>
      </c>
      <c r="L171" s="101">
        <v>1034.6954365055431</v>
      </c>
      <c r="M171" s="101">
        <v>0</v>
      </c>
      <c r="N171" s="101">
        <v>0</v>
      </c>
      <c r="O171" s="101">
        <v>0</v>
      </c>
      <c r="P171" s="101">
        <v>962.46060427637155</v>
      </c>
      <c r="Q171" s="101">
        <v>973.59546513619796</v>
      </c>
      <c r="R171" s="101">
        <v>0</v>
      </c>
      <c r="S171" s="101">
        <v>0</v>
      </c>
      <c r="T171" s="101">
        <v>1014.7412606499529</v>
      </c>
      <c r="U171" s="101">
        <v>1034.5973891052408</v>
      </c>
      <c r="V171" s="101">
        <v>1026.862673171509</v>
      </c>
      <c r="W171" s="101">
        <v>1104.299891390046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883.69113487249444</v>
      </c>
      <c r="D172" s="104">
        <v>966.20723527010932</v>
      </c>
      <c r="E172" s="104">
        <v>843.53533947207018</v>
      </c>
      <c r="F172" s="104">
        <v>974.16372615082685</v>
      </c>
      <c r="G172" s="104">
        <v>1012.1040219574967</v>
      </c>
      <c r="H172" s="104">
        <v>1059.768246718615</v>
      </c>
      <c r="I172" s="104">
        <v>1026.0011874748386</v>
      </c>
      <c r="J172" s="104">
        <v>1073.6038307397043</v>
      </c>
      <c r="K172" s="104">
        <v>1019.5177039792678</v>
      </c>
      <c r="L172" s="104">
        <v>1035.3228062144944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1015.8743344322585</v>
      </c>
      <c r="U172" s="104">
        <v>1035.6716144575551</v>
      </c>
      <c r="V172" s="104">
        <v>1026.9760149873214</v>
      </c>
      <c r="W172" s="104">
        <v>1104.0911645074675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253.02715846384481</v>
      </c>
      <c r="D173" s="98">
        <v>292.7581181198845</v>
      </c>
      <c r="E173" s="98">
        <v>217.74372435564604</v>
      </c>
      <c r="F173" s="98">
        <v>283.62110629046458</v>
      </c>
      <c r="G173" s="98">
        <v>293.5641830625666</v>
      </c>
      <c r="H173" s="98">
        <v>309.13320698412758</v>
      </c>
      <c r="I173" s="98">
        <v>293.93513787276572</v>
      </c>
      <c r="J173" s="98">
        <v>312.09433659153831</v>
      </c>
      <c r="K173" s="98">
        <v>278.35788349958125</v>
      </c>
      <c r="L173" s="98">
        <v>285.20974352122545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300.3606788693744</v>
      </c>
      <c r="U173" s="98">
        <v>309.86648850131013</v>
      </c>
      <c r="V173" s="98">
        <v>268.87681458561946</v>
      </c>
      <c r="W173" s="98">
        <v>326.67087730143351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630.66397640864955</v>
      </c>
      <c r="D174" s="33">
        <v>673.44911715022465</v>
      </c>
      <c r="E174" s="33">
        <v>625.79161511642428</v>
      </c>
      <c r="F174" s="33">
        <v>690.54261986036238</v>
      </c>
      <c r="G174" s="33">
        <v>718.5398388949302</v>
      </c>
      <c r="H174" s="33">
        <v>750.63503973448769</v>
      </c>
      <c r="I174" s="33">
        <v>732.06604960207289</v>
      </c>
      <c r="J174" s="33">
        <v>761.50949414816591</v>
      </c>
      <c r="K174" s="33">
        <v>741.15982047968635</v>
      </c>
      <c r="L174" s="33">
        <v>750.11306269326883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715.5136555628842</v>
      </c>
      <c r="U174" s="33">
        <v>725.80512595624486</v>
      </c>
      <c r="V174" s="33">
        <v>758.09920040170164</v>
      </c>
      <c r="W174" s="33">
        <v>777.420287206034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877.19478453840202</v>
      </c>
      <c r="D175" s="122">
        <v>929.82312630893693</v>
      </c>
      <c r="E175" s="122">
        <v>858.40695721174973</v>
      </c>
      <c r="F175" s="122">
        <v>929.60154978055425</v>
      </c>
      <c r="G175" s="122">
        <v>963.13568458204395</v>
      </c>
      <c r="H175" s="122">
        <v>999.15656210098587</v>
      </c>
      <c r="I175" s="122">
        <v>945.65300967817836</v>
      </c>
      <c r="J175" s="122">
        <v>989.22168272270767</v>
      </c>
      <c r="K175" s="122">
        <v>986.02118457910819</v>
      </c>
      <c r="L175" s="122">
        <v>938.54691612779368</v>
      </c>
      <c r="M175" s="122">
        <v>0</v>
      </c>
      <c r="N175" s="122">
        <v>0</v>
      </c>
      <c r="O175" s="122">
        <v>0</v>
      </c>
      <c r="P175" s="122">
        <v>771.61984525300932</v>
      </c>
      <c r="Q175" s="122">
        <v>788.42818558515296</v>
      </c>
      <c r="R175" s="122">
        <v>0</v>
      </c>
      <c r="S175" s="122">
        <v>0</v>
      </c>
      <c r="T175" s="122">
        <v>771.5165005716716</v>
      </c>
      <c r="U175" s="122">
        <v>784.33510888487706</v>
      </c>
      <c r="V175" s="122">
        <v>765.34741927863945</v>
      </c>
      <c r="W175" s="122">
        <v>822.97498538405216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954.02591165056947</v>
      </c>
      <c r="D176" s="98">
        <v>835.22417648673445</v>
      </c>
      <c r="E176" s="98">
        <v>988.42172950560314</v>
      </c>
      <c r="F176" s="98">
        <v>925.61232368591288</v>
      </c>
      <c r="G176" s="98">
        <v>939.09022443873494</v>
      </c>
      <c r="H176" s="98">
        <v>924.96204353913276</v>
      </c>
      <c r="I176" s="98">
        <v>967.21973638210443</v>
      </c>
      <c r="J176" s="98">
        <v>949.60759075910721</v>
      </c>
      <c r="K176" s="98">
        <v>1093.3331868328539</v>
      </c>
      <c r="L176" s="98">
        <v>986.55646589638377</v>
      </c>
      <c r="M176" s="98">
        <v>0</v>
      </c>
      <c r="N176" s="98">
        <v>0</v>
      </c>
      <c r="O176" s="98">
        <v>0</v>
      </c>
      <c r="P176" s="98">
        <v>760.84533304005743</v>
      </c>
      <c r="Q176" s="98">
        <v>0</v>
      </c>
      <c r="R176" s="98">
        <v>0</v>
      </c>
      <c r="S176" s="98">
        <v>0</v>
      </c>
      <c r="T176" s="98">
        <v>756.70106474915383</v>
      </c>
      <c r="U176" s="98">
        <v>793.46444100722113</v>
      </c>
      <c r="V176" s="98">
        <v>770.39035835474431</v>
      </c>
      <c r="W176" s="98">
        <v>803.65410515595181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808.08815135492637</v>
      </c>
      <c r="D177" s="33">
        <v>1000.4640553195574</v>
      </c>
      <c r="E177" s="33">
        <v>751.37632672182303</v>
      </c>
      <c r="F177" s="33">
        <v>931.91769103664444</v>
      </c>
      <c r="G177" s="33">
        <v>975.48452848927695</v>
      </c>
      <c r="H177" s="33">
        <v>1045.8206470591826</v>
      </c>
      <c r="I177" s="33">
        <v>925.46581773143316</v>
      </c>
      <c r="J177" s="33">
        <v>1057.7366216534631</v>
      </c>
      <c r="K177" s="33">
        <v>872.20542461301432</v>
      </c>
      <c r="L177" s="33">
        <v>896.30774493715887</v>
      </c>
      <c r="M177" s="33">
        <v>0</v>
      </c>
      <c r="N177" s="33">
        <v>0</v>
      </c>
      <c r="O177" s="33">
        <v>0</v>
      </c>
      <c r="P177" s="33">
        <v>782.39435746596132</v>
      </c>
      <c r="Q177" s="33">
        <v>788.42818558515296</v>
      </c>
      <c r="R177" s="33">
        <v>0</v>
      </c>
      <c r="S177" s="33">
        <v>0</v>
      </c>
      <c r="T177" s="33">
        <v>779.41422316966748</v>
      </c>
      <c r="U177" s="33">
        <v>779.89763166132263</v>
      </c>
      <c r="V177" s="33">
        <v>763.51164433438828</v>
      </c>
      <c r="W177" s="33">
        <v>830.78623234095755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2829.3145069138218</v>
      </c>
      <c r="D3" s="117">
        <f t="shared" si="0"/>
        <v>3990.9540791867485</v>
      </c>
      <c r="E3" s="117">
        <f t="shared" si="0"/>
        <v>5305.3944447027488</v>
      </c>
      <c r="F3" s="117">
        <f t="shared" si="0"/>
        <v>3887.6747417008023</v>
      </c>
      <c r="G3" s="117">
        <f t="shared" si="0"/>
        <v>5638.297948413805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3166.6843738403718</v>
      </c>
      <c r="L3" s="117">
        <f t="shared" si="0"/>
        <v>6072.8921431656127</v>
      </c>
      <c r="M3" s="117">
        <f t="shared" si="0"/>
        <v>4462.5417342997034</v>
      </c>
      <c r="N3" s="117">
        <f t="shared" si="0"/>
        <v>3813.7427000230491</v>
      </c>
      <c r="O3" s="117">
        <f t="shared" si="0"/>
        <v>5316.299650597618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3710.7707481259708</v>
      </c>
      <c r="T3" s="117">
        <f t="shared" si="1"/>
        <v>2660.1765947902818</v>
      </c>
      <c r="U3" s="117">
        <f t="shared" si="1"/>
        <v>2872.7118595336615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2634.5643450395401</v>
      </c>
      <c r="D4" s="122">
        <f t="shared" si="3"/>
        <v>3830.7995945579351</v>
      </c>
      <c r="E4" s="122">
        <f t="shared" si="3"/>
        <v>5100.6256674794759</v>
      </c>
      <c r="F4" s="122">
        <f t="shared" si="3"/>
        <v>3726.0299440280505</v>
      </c>
      <c r="G4" s="122">
        <f t="shared" si="3"/>
        <v>5500.6686708681136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2832.6655307718111</v>
      </c>
      <c r="L4" s="122">
        <f t="shared" si="3"/>
        <v>5736.4518178397511</v>
      </c>
      <c r="M4" s="122">
        <f t="shared" si="3"/>
        <v>4166.5415643414917</v>
      </c>
      <c r="N4" s="122">
        <f t="shared" si="3"/>
        <v>3488.3810631903311</v>
      </c>
      <c r="O4" s="122">
        <f t="shared" si="3"/>
        <v>4906.3993097038847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3563.6309357417617</v>
      </c>
      <c r="T4" s="122">
        <f t="shared" si="4"/>
        <v>2502.8816198068657</v>
      </c>
      <c r="U4" s="122">
        <f t="shared" si="4"/>
        <v>2704.40483165758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2634.5643450395401</v>
      </c>
      <c r="D5" s="98">
        <v>3830.7995945579351</v>
      </c>
      <c r="E5" s="98">
        <v>5100.6256674794759</v>
      </c>
      <c r="F5" s="98">
        <v>3726.0299440280505</v>
      </c>
      <c r="G5" s="98">
        <v>5500.6686708681136</v>
      </c>
      <c r="H5" s="98">
        <v>0</v>
      </c>
      <c r="I5" s="98">
        <v>0</v>
      </c>
      <c r="J5" s="98">
        <v>0</v>
      </c>
      <c r="K5" s="98">
        <v>2832.6655307718111</v>
      </c>
      <c r="L5" s="98">
        <v>5736.4518178397511</v>
      </c>
      <c r="M5" s="98">
        <v>4166.5415643414917</v>
      </c>
      <c r="N5" s="98">
        <v>3488.3810631903311</v>
      </c>
      <c r="O5" s="98">
        <v>4906.3993097038847</v>
      </c>
      <c r="P5" s="98">
        <v>0</v>
      </c>
      <c r="Q5" s="98">
        <v>0</v>
      </c>
      <c r="R5" s="98">
        <v>0</v>
      </c>
      <c r="S5" s="98">
        <v>3563.6309357417617</v>
      </c>
      <c r="T5" s="98">
        <v>2502.8816198068657</v>
      </c>
      <c r="U5" s="98">
        <v>2704.40483165758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20.919385354905387</v>
      </c>
      <c r="D9" s="122">
        <v>21.332110997665996</v>
      </c>
      <c r="E9" s="122">
        <v>32.409669754450007</v>
      </c>
      <c r="F9" s="122">
        <v>29.891886418890842</v>
      </c>
      <c r="G9" s="122">
        <v>15.470451484540913</v>
      </c>
      <c r="H9" s="122">
        <v>0</v>
      </c>
      <c r="I9" s="122">
        <v>0</v>
      </c>
      <c r="J9" s="122">
        <v>0</v>
      </c>
      <c r="K9" s="122">
        <v>94.78754283168432</v>
      </c>
      <c r="L9" s="122">
        <v>158.81663400973943</v>
      </c>
      <c r="M9" s="122">
        <v>163.13863724043793</v>
      </c>
      <c r="N9" s="122">
        <v>239.77365628402518</v>
      </c>
      <c r="O9" s="122">
        <v>309.07894956240068</v>
      </c>
      <c r="P9" s="122">
        <v>0</v>
      </c>
      <c r="Q9" s="122">
        <v>0</v>
      </c>
      <c r="R9" s="122">
        <v>0</v>
      </c>
      <c r="S9" s="122">
        <v>35.824752513368473</v>
      </c>
      <c r="T9" s="122">
        <v>62.072763482798464</v>
      </c>
      <c r="U9" s="122">
        <v>73.525842599640427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492.4349715204122</v>
      </c>
      <c r="E10" s="98">
        <v>635.91114163161012</v>
      </c>
      <c r="F10" s="98">
        <v>467.93585548461834</v>
      </c>
      <c r="G10" s="98">
        <v>0</v>
      </c>
      <c r="H10" s="98">
        <v>0</v>
      </c>
      <c r="I10" s="98">
        <v>0</v>
      </c>
      <c r="J10" s="98">
        <v>0</v>
      </c>
      <c r="K10" s="98">
        <v>331.75639991089514</v>
      </c>
      <c r="L10" s="98">
        <v>631.59235803850845</v>
      </c>
      <c r="M10" s="98">
        <v>587.01999018822914</v>
      </c>
      <c r="N10" s="98">
        <v>622.24116849815994</v>
      </c>
      <c r="O10" s="98">
        <v>663.0196937443859</v>
      </c>
      <c r="P10" s="98">
        <v>0</v>
      </c>
      <c r="Q10" s="98">
        <v>0</v>
      </c>
      <c r="R10" s="98">
        <v>0</v>
      </c>
      <c r="S10" s="98">
        <v>560.48612979776408</v>
      </c>
      <c r="T10" s="98">
        <v>558.65487134518617</v>
      </c>
      <c r="U10" s="98">
        <v>434.16497740987165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376.54893638829697</v>
      </c>
      <c r="D11" s="98">
        <v>366.55302544503627</v>
      </c>
      <c r="E11" s="98">
        <v>393.38231103790565</v>
      </c>
      <c r="F11" s="98">
        <v>396.34526885880717</v>
      </c>
      <c r="G11" s="98">
        <v>402.23173859806377</v>
      </c>
      <c r="H11" s="98">
        <v>0</v>
      </c>
      <c r="I11" s="98">
        <v>0</v>
      </c>
      <c r="J11" s="98">
        <v>0</v>
      </c>
      <c r="K11" s="98">
        <v>0</v>
      </c>
      <c r="L11" s="98">
        <v>438.64249442846688</v>
      </c>
      <c r="M11" s="98">
        <v>385.88773241115678</v>
      </c>
      <c r="N11" s="98">
        <v>366.11190264557837</v>
      </c>
      <c r="O11" s="98">
        <v>356.55719039301403</v>
      </c>
      <c r="P11" s="98">
        <v>0</v>
      </c>
      <c r="Q11" s="98">
        <v>0</v>
      </c>
      <c r="R11" s="98">
        <v>0</v>
      </c>
      <c r="S11" s="98">
        <v>317.2203067797634</v>
      </c>
      <c r="T11" s="98">
        <v>0</v>
      </c>
      <c r="U11" s="98">
        <v>315.07360496247446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173.83077651937651</v>
      </c>
      <c r="D19" s="122">
        <v>138.8223736311476</v>
      </c>
      <c r="E19" s="122">
        <v>172.35910746882269</v>
      </c>
      <c r="F19" s="122">
        <v>131.75291125386093</v>
      </c>
      <c r="G19" s="122">
        <v>122.15882606115093</v>
      </c>
      <c r="H19" s="122">
        <v>0</v>
      </c>
      <c r="I19" s="122">
        <v>0</v>
      </c>
      <c r="J19" s="122">
        <v>0</v>
      </c>
      <c r="K19" s="122">
        <v>239.23130023687636</v>
      </c>
      <c r="L19" s="122">
        <v>177.62369131612149</v>
      </c>
      <c r="M19" s="122">
        <v>132.86153271777434</v>
      </c>
      <c r="N19" s="122">
        <v>85.587980548692926</v>
      </c>
      <c r="O19" s="122">
        <v>100.82139133133326</v>
      </c>
      <c r="P19" s="122">
        <v>0</v>
      </c>
      <c r="Q19" s="122">
        <v>0</v>
      </c>
      <c r="R19" s="122">
        <v>0</v>
      </c>
      <c r="S19" s="122">
        <v>111.31505987084054</v>
      </c>
      <c r="T19" s="122">
        <v>95.222211500617334</v>
      </c>
      <c r="U19" s="122">
        <v>94.781185276441093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368.11223262926791</v>
      </c>
      <c r="D21" s="98">
        <v>321.94976012329977</v>
      </c>
      <c r="E21" s="98">
        <v>380.62636232698338</v>
      </c>
      <c r="F21" s="98">
        <v>356.08894933475926</v>
      </c>
      <c r="G21" s="98">
        <v>360.9238042715823</v>
      </c>
      <c r="H21" s="98">
        <v>0</v>
      </c>
      <c r="I21" s="98">
        <v>0</v>
      </c>
      <c r="J21" s="98">
        <v>0</v>
      </c>
      <c r="K21" s="98">
        <v>418.65477541453362</v>
      </c>
      <c r="L21" s="98">
        <v>377.45034404675818</v>
      </c>
      <c r="M21" s="98">
        <v>335.77732814128422</v>
      </c>
      <c r="N21" s="98">
        <v>319.22003555998981</v>
      </c>
      <c r="O21" s="98">
        <v>316.08868633607182</v>
      </c>
      <c r="P21" s="98">
        <v>0</v>
      </c>
      <c r="Q21" s="98">
        <v>0</v>
      </c>
      <c r="R21" s="98">
        <v>0</v>
      </c>
      <c r="S21" s="98">
        <v>303.02432964839926</v>
      </c>
      <c r="T21" s="98">
        <v>285.666634501852</v>
      </c>
      <c r="U21" s="98">
        <v>297.88372515452915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3286.9955759649351</v>
      </c>
      <c r="H24" s="117">
        <f t="shared" si="7"/>
        <v>3935.3800432572439</v>
      </c>
      <c r="I24" s="117">
        <f t="shared" si="7"/>
        <v>1420.1661549417681</v>
      </c>
      <c r="J24" s="117">
        <f t="shared" si="7"/>
        <v>5436.6418290537731</v>
      </c>
      <c r="K24" s="117">
        <f t="shared" si="7"/>
        <v>3008.9605964797533</v>
      </c>
      <c r="L24" s="117">
        <f t="shared" si="7"/>
        <v>3190.472153272925</v>
      </c>
      <c r="M24" s="117">
        <f t="shared" si="7"/>
        <v>0</v>
      </c>
      <c r="N24" s="117">
        <f t="shared" si="7"/>
        <v>2968.5702281659528</v>
      </c>
      <c r="O24" s="117">
        <f t="shared" si="7"/>
        <v>2750.1140832432066</v>
      </c>
      <c r="P24" s="117">
        <f t="shared" si="7"/>
        <v>0</v>
      </c>
      <c r="Q24" s="117">
        <f t="shared" si="7"/>
        <v>2570.7480282214065</v>
      </c>
      <c r="R24" s="117">
        <f t="shared" ref="R24:V24" si="8">R25+R28+R30+R39</f>
        <v>2373.1225246459385</v>
      </c>
      <c r="S24" s="117">
        <f t="shared" si="8"/>
        <v>0</v>
      </c>
      <c r="T24" s="117">
        <f t="shared" si="8"/>
        <v>0</v>
      </c>
      <c r="U24" s="117">
        <f t="shared" si="8"/>
        <v>1791.6947110524634</v>
      </c>
      <c r="V24" s="117">
        <f t="shared" si="8"/>
        <v>1645.6978922387068</v>
      </c>
      <c r="W24" s="117">
        <f t="shared" ref="W24" si="9">W25+W28+W30+W39</f>
        <v>1554.0325953774848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3148.2994047948578</v>
      </c>
      <c r="H25" s="122">
        <f t="shared" si="10"/>
        <v>3779.0289601906798</v>
      </c>
      <c r="I25" s="122">
        <f t="shared" si="10"/>
        <v>1216.7227778823255</v>
      </c>
      <c r="J25" s="122">
        <f t="shared" si="10"/>
        <v>5185.6739448758826</v>
      </c>
      <c r="K25" s="122">
        <f t="shared" si="10"/>
        <v>2769.9267289358013</v>
      </c>
      <c r="L25" s="122">
        <f t="shared" si="10"/>
        <v>2994.833437409839</v>
      </c>
      <c r="M25" s="122">
        <f t="shared" si="10"/>
        <v>0</v>
      </c>
      <c r="N25" s="122">
        <f t="shared" si="10"/>
        <v>2875.196658502075</v>
      </c>
      <c r="O25" s="122">
        <f t="shared" si="10"/>
        <v>2639.7648801870982</v>
      </c>
      <c r="P25" s="122">
        <f t="shared" si="10"/>
        <v>0</v>
      </c>
      <c r="Q25" s="122">
        <f t="shared" si="10"/>
        <v>2435.0940564232305</v>
      </c>
      <c r="R25" s="122">
        <f t="shared" ref="R25:V25" si="11">SUM(R26:R27)</f>
        <v>2217.0963609517298</v>
      </c>
      <c r="S25" s="122">
        <f t="shared" si="11"/>
        <v>0</v>
      </c>
      <c r="T25" s="122">
        <f t="shared" si="11"/>
        <v>0</v>
      </c>
      <c r="U25" s="122">
        <f t="shared" si="11"/>
        <v>1684.3213256173005</v>
      </c>
      <c r="V25" s="122">
        <f t="shared" si="11"/>
        <v>1564.3649652564436</v>
      </c>
      <c r="W25" s="122">
        <f t="shared" ref="W25" si="12">SUM(W26:W27)</f>
        <v>1459.9446465836104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3148.2994047948578</v>
      </c>
      <c r="H26" s="98">
        <v>3779.0289601906798</v>
      </c>
      <c r="I26" s="98">
        <v>1216.7227778823255</v>
      </c>
      <c r="J26" s="98">
        <v>5185.6739448758826</v>
      </c>
      <c r="K26" s="98">
        <v>2769.9267289358013</v>
      </c>
      <c r="L26" s="98">
        <v>2994.833437409839</v>
      </c>
      <c r="M26" s="98">
        <v>0</v>
      </c>
      <c r="N26" s="98">
        <v>2875.196658502075</v>
      </c>
      <c r="O26" s="98">
        <v>2639.7648801870982</v>
      </c>
      <c r="P26" s="98">
        <v>0</v>
      </c>
      <c r="Q26" s="98">
        <v>2435.0940564232305</v>
      </c>
      <c r="R26" s="98">
        <v>2217.0963609517298</v>
      </c>
      <c r="S26" s="98">
        <v>0</v>
      </c>
      <c r="T26" s="98">
        <v>0</v>
      </c>
      <c r="U26" s="98">
        <v>1684.3213256173005</v>
      </c>
      <c r="V26" s="98">
        <v>1564.3649652564436</v>
      </c>
      <c r="W26" s="98">
        <v>1459.9446465836104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15.590377465041231</v>
      </c>
      <c r="H30" s="122">
        <v>18.53022519133544</v>
      </c>
      <c r="I30" s="122">
        <v>21.183230798134449</v>
      </c>
      <c r="J30" s="122">
        <v>21.110992194021691</v>
      </c>
      <c r="K30" s="122">
        <v>23.945175587861158</v>
      </c>
      <c r="L30" s="122">
        <v>19.495221974598522</v>
      </c>
      <c r="M30" s="122">
        <v>0</v>
      </c>
      <c r="N30" s="122">
        <v>8.5807477182557435</v>
      </c>
      <c r="O30" s="122">
        <v>8.2282428552234013</v>
      </c>
      <c r="P30" s="122">
        <v>0</v>
      </c>
      <c r="Q30" s="122">
        <v>11.688927311704123</v>
      </c>
      <c r="R30" s="122">
        <v>20.317994730227728</v>
      </c>
      <c r="S30" s="122">
        <v>0</v>
      </c>
      <c r="T30" s="122">
        <v>0</v>
      </c>
      <c r="U30" s="122">
        <v>8.0788103836531917</v>
      </c>
      <c r="V30" s="122">
        <v>5.9072097920914715</v>
      </c>
      <c r="W30" s="122">
        <v>8.0110013585261459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402.23173859806377</v>
      </c>
      <c r="H31" s="98">
        <v>413.84169593982483</v>
      </c>
      <c r="I31" s="98">
        <v>402.48138516455452</v>
      </c>
      <c r="J31" s="98">
        <v>445.67650187379127</v>
      </c>
      <c r="K31" s="98">
        <v>474.54984346852109</v>
      </c>
      <c r="L31" s="98">
        <v>438.64249442846676</v>
      </c>
      <c r="M31" s="98">
        <v>0</v>
      </c>
      <c r="N31" s="98">
        <v>366.11190264557837</v>
      </c>
      <c r="O31" s="98">
        <v>356.55719039301403</v>
      </c>
      <c r="P31" s="98">
        <v>0</v>
      </c>
      <c r="Q31" s="98">
        <v>312.67880558808531</v>
      </c>
      <c r="R31" s="98">
        <v>325.08791568364364</v>
      </c>
      <c r="S31" s="98">
        <v>0</v>
      </c>
      <c r="T31" s="98">
        <v>0</v>
      </c>
      <c r="U31" s="98">
        <v>315.07360496247446</v>
      </c>
      <c r="V31" s="98">
        <v>304.22130429271078</v>
      </c>
      <c r="W31" s="98">
        <v>315.09938676869507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123.10579370503582</v>
      </c>
      <c r="H39" s="122">
        <v>137.8208578752288</v>
      </c>
      <c r="I39" s="122">
        <v>182.26014626130808</v>
      </c>
      <c r="J39" s="122">
        <v>229.85689198386888</v>
      </c>
      <c r="K39" s="122">
        <v>215.08869195609066</v>
      </c>
      <c r="L39" s="122">
        <v>176.14349388848714</v>
      </c>
      <c r="M39" s="122">
        <v>0</v>
      </c>
      <c r="N39" s="122">
        <v>84.792821945622308</v>
      </c>
      <c r="O39" s="122">
        <v>102.12096020088474</v>
      </c>
      <c r="P39" s="122">
        <v>0</v>
      </c>
      <c r="Q39" s="122">
        <v>123.965044486472</v>
      </c>
      <c r="R39" s="122">
        <v>135.70816896398085</v>
      </c>
      <c r="S39" s="122">
        <v>0</v>
      </c>
      <c r="T39" s="122">
        <v>0</v>
      </c>
      <c r="U39" s="122">
        <v>99.294575051509696</v>
      </c>
      <c r="V39" s="122">
        <v>75.425717190171795</v>
      </c>
      <c r="W39" s="122">
        <v>86.076947435348359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360.9238042715823</v>
      </c>
      <c r="H40" s="98">
        <v>355.15374914001268</v>
      </c>
      <c r="I40" s="98">
        <v>371.02958346052003</v>
      </c>
      <c r="J40" s="98">
        <v>363.94007897445903</v>
      </c>
      <c r="K40" s="98">
        <v>418.65477541453362</v>
      </c>
      <c r="L40" s="98">
        <v>377.45034404675818</v>
      </c>
      <c r="M40" s="98">
        <v>0</v>
      </c>
      <c r="N40" s="98">
        <v>319.22003555998987</v>
      </c>
      <c r="O40" s="98">
        <v>316.08868633607182</v>
      </c>
      <c r="P40" s="98">
        <v>0</v>
      </c>
      <c r="Q40" s="98">
        <v>294.76132800116676</v>
      </c>
      <c r="R40" s="98">
        <v>310.19010048909911</v>
      </c>
      <c r="S40" s="98">
        <v>0</v>
      </c>
      <c r="T40" s="98">
        <v>0</v>
      </c>
      <c r="U40" s="98">
        <v>297.88372515452909</v>
      </c>
      <c r="V40" s="98">
        <v>287.73514335509981</v>
      </c>
      <c r="W40" s="98">
        <v>298.73764109915021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3499.3829111196774</v>
      </c>
      <c r="D43" s="117">
        <f t="shared" si="14"/>
        <v>3899.1348583744598</v>
      </c>
      <c r="E43" s="117">
        <f t="shared" si="14"/>
        <v>4171.1062169216175</v>
      </c>
      <c r="F43" s="117">
        <f t="shared" si="14"/>
        <v>4210.4738444973236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4138.0574001765362</v>
      </c>
      <c r="L43" s="117">
        <f t="shared" si="14"/>
        <v>4255.8260146403745</v>
      </c>
      <c r="M43" s="117">
        <f t="shared" si="14"/>
        <v>4132.036827108418</v>
      </c>
      <c r="N43" s="117">
        <f t="shared" si="14"/>
        <v>3731.4421107230673</v>
      </c>
      <c r="O43" s="117">
        <f t="shared" si="14"/>
        <v>3529.5480790072984</v>
      </c>
      <c r="P43" s="117">
        <f t="shared" si="14"/>
        <v>2729.8839306617961</v>
      </c>
      <c r="Q43" s="117">
        <f t="shared" si="14"/>
        <v>2996.123928724277</v>
      </c>
      <c r="R43" s="117">
        <f t="shared" ref="R43:V43" si="15">R44+R47+R49+R58</f>
        <v>2860.861068560775</v>
      </c>
      <c r="S43" s="117">
        <f t="shared" si="15"/>
        <v>2822.2488568958815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3311.0265130607904</v>
      </c>
      <c r="D44" s="122">
        <f t="shared" si="17"/>
        <v>3736.156988084902</v>
      </c>
      <c r="E44" s="122">
        <f t="shared" si="17"/>
        <v>3943.4295765921424</v>
      </c>
      <c r="F44" s="122">
        <f t="shared" si="17"/>
        <v>4071.6133786313894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3737.444944679512</v>
      </c>
      <c r="L44" s="122">
        <f t="shared" si="17"/>
        <v>3915.2709550038289</v>
      </c>
      <c r="M44" s="122">
        <f t="shared" si="17"/>
        <v>3835.0965802791302</v>
      </c>
      <c r="N44" s="122">
        <f t="shared" si="17"/>
        <v>3378.0114671142246</v>
      </c>
      <c r="O44" s="122">
        <f t="shared" si="17"/>
        <v>3125.7858567509543</v>
      </c>
      <c r="P44" s="122">
        <f t="shared" si="17"/>
        <v>2410.6445064575773</v>
      </c>
      <c r="Q44" s="122">
        <f t="shared" si="17"/>
        <v>2815.5591501026429</v>
      </c>
      <c r="R44" s="122">
        <f t="shared" ref="R44:V44" si="18">SUM(R45:R46)</f>
        <v>2670.6503295161751</v>
      </c>
      <c r="S44" s="122">
        <f t="shared" si="18"/>
        <v>2628.6789565879362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3311.0265130607904</v>
      </c>
      <c r="D45" s="98">
        <v>3736.156988084902</v>
      </c>
      <c r="E45" s="98">
        <v>3943.4295765921424</v>
      </c>
      <c r="F45" s="98">
        <v>4071.6133786313894</v>
      </c>
      <c r="G45" s="98">
        <v>0</v>
      </c>
      <c r="H45" s="98">
        <v>0</v>
      </c>
      <c r="I45" s="98">
        <v>0</v>
      </c>
      <c r="J45" s="98">
        <v>0</v>
      </c>
      <c r="K45" s="98">
        <v>3737.444944679512</v>
      </c>
      <c r="L45" s="98">
        <v>3915.2709550038289</v>
      </c>
      <c r="M45" s="98">
        <v>3835.0965802791302</v>
      </c>
      <c r="N45" s="98">
        <v>3378.0114671142246</v>
      </c>
      <c r="O45" s="98">
        <v>3125.7858567509543</v>
      </c>
      <c r="P45" s="98">
        <v>2410.6445064575773</v>
      </c>
      <c r="Q45" s="98">
        <v>2815.5591501026429</v>
      </c>
      <c r="R45" s="98">
        <v>2670.6503295161751</v>
      </c>
      <c r="S45" s="98">
        <v>2628.6789565879362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13.917388526919643</v>
      </c>
      <c r="D49" s="122">
        <v>25.531168596430277</v>
      </c>
      <c r="E49" s="122">
        <v>55.606314874587987</v>
      </c>
      <c r="F49" s="122">
        <v>8.0247534209659932</v>
      </c>
      <c r="G49" s="122">
        <v>0</v>
      </c>
      <c r="H49" s="122">
        <v>0</v>
      </c>
      <c r="I49" s="122">
        <v>0</v>
      </c>
      <c r="J49" s="122">
        <v>0</v>
      </c>
      <c r="K49" s="122">
        <v>186.52762716004625</v>
      </c>
      <c r="L49" s="122">
        <v>163.38877899544516</v>
      </c>
      <c r="M49" s="122">
        <v>163.95649868795687</v>
      </c>
      <c r="N49" s="122">
        <v>268.08723400873356</v>
      </c>
      <c r="O49" s="122">
        <v>302.2253537405669</v>
      </c>
      <c r="P49" s="122">
        <v>221.60086556036725</v>
      </c>
      <c r="Q49" s="122">
        <v>57.110852705729464</v>
      </c>
      <c r="R49" s="122">
        <v>48.684223992100328</v>
      </c>
      <c r="S49" s="122">
        <v>82.263191780781597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444.95419619880084</v>
      </c>
      <c r="D50" s="98">
        <v>517.85343737184246</v>
      </c>
      <c r="E50" s="98">
        <v>497.82817171358408</v>
      </c>
      <c r="F50" s="98">
        <v>529.63372578375549</v>
      </c>
      <c r="G50" s="98">
        <v>0</v>
      </c>
      <c r="H50" s="98">
        <v>0</v>
      </c>
      <c r="I50" s="98">
        <v>0</v>
      </c>
      <c r="J50" s="98">
        <v>0</v>
      </c>
      <c r="K50" s="98">
        <v>556.42139627403628</v>
      </c>
      <c r="L50" s="98">
        <v>556.82399824633683</v>
      </c>
      <c r="M50" s="98">
        <v>444.59800823208019</v>
      </c>
      <c r="N50" s="98">
        <v>468.11662824159322</v>
      </c>
      <c r="O50" s="98">
        <v>462.14571103550657</v>
      </c>
      <c r="P50" s="98">
        <v>420.6182034203149</v>
      </c>
      <c r="Q50" s="98">
        <v>384.9402761682731</v>
      </c>
      <c r="R50" s="98">
        <v>334.49080042011786</v>
      </c>
      <c r="S50" s="98">
        <v>417.8308347315716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133.97765391649907</v>
      </c>
      <c r="O51" s="98">
        <v>127.35393256698062</v>
      </c>
      <c r="P51" s="98">
        <v>0</v>
      </c>
      <c r="Q51" s="98">
        <v>0</v>
      </c>
      <c r="R51" s="98">
        <v>0</v>
      </c>
      <c r="S51" s="98">
        <v>121.50706022511072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133.97765391649907</v>
      </c>
      <c r="O52" s="101">
        <v>127.35393256698062</v>
      </c>
      <c r="P52" s="101">
        <v>0</v>
      </c>
      <c r="Q52" s="101">
        <v>0</v>
      </c>
      <c r="R52" s="101">
        <v>0</v>
      </c>
      <c r="S52" s="101">
        <v>121.50706022511072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174.43900953196729</v>
      </c>
      <c r="D58" s="122">
        <v>137.44670169312775</v>
      </c>
      <c r="E58" s="122">
        <v>172.0703254548873</v>
      </c>
      <c r="F58" s="122">
        <v>130.83571244496835</v>
      </c>
      <c r="G58" s="122">
        <v>0</v>
      </c>
      <c r="H58" s="122">
        <v>0</v>
      </c>
      <c r="I58" s="122">
        <v>0</v>
      </c>
      <c r="J58" s="122">
        <v>0</v>
      </c>
      <c r="K58" s="122">
        <v>214.08482833697738</v>
      </c>
      <c r="L58" s="122">
        <v>177.16628064110088</v>
      </c>
      <c r="M58" s="122">
        <v>132.98374814133072</v>
      </c>
      <c r="N58" s="122">
        <v>85.343409600109055</v>
      </c>
      <c r="O58" s="122">
        <v>101.53686851577727</v>
      </c>
      <c r="P58" s="122">
        <v>97.638558643851482</v>
      </c>
      <c r="Q58" s="122">
        <v>123.45392591590473</v>
      </c>
      <c r="R58" s="122">
        <v>141.52651505249989</v>
      </c>
      <c r="S58" s="122">
        <v>111.30670852716354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368.11223262926785</v>
      </c>
      <c r="D59" s="98">
        <v>321.94976012329971</v>
      </c>
      <c r="E59" s="98">
        <v>380.62636232698338</v>
      </c>
      <c r="F59" s="98">
        <v>356.08894933475926</v>
      </c>
      <c r="G59" s="98">
        <v>0</v>
      </c>
      <c r="H59" s="98">
        <v>0</v>
      </c>
      <c r="I59" s="98">
        <v>0</v>
      </c>
      <c r="J59" s="98">
        <v>0</v>
      </c>
      <c r="K59" s="98">
        <v>418.65477541453356</v>
      </c>
      <c r="L59" s="98">
        <v>377.45034404675823</v>
      </c>
      <c r="M59" s="98">
        <v>335.77732814128416</v>
      </c>
      <c r="N59" s="98">
        <v>319.22003555998981</v>
      </c>
      <c r="O59" s="98">
        <v>316.08868633607182</v>
      </c>
      <c r="P59" s="98">
        <v>290.96290475867738</v>
      </c>
      <c r="Q59" s="98">
        <v>294.76132800116665</v>
      </c>
      <c r="R59" s="98">
        <v>310.19010048909905</v>
      </c>
      <c r="S59" s="98">
        <v>303.02432964839926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2676.8841429988011</v>
      </c>
      <c r="D62" s="117">
        <f t="shared" si="21"/>
        <v>2558.0078602997191</v>
      </c>
      <c r="E62" s="117">
        <f t="shared" si="21"/>
        <v>2911.3071772213543</v>
      </c>
      <c r="F62" s="117">
        <f t="shared" si="21"/>
        <v>2833.6019138932261</v>
      </c>
      <c r="G62" s="117">
        <f t="shared" si="21"/>
        <v>3329.6194374011197</v>
      </c>
      <c r="H62" s="117">
        <f t="shared" si="21"/>
        <v>3068.8919251888451</v>
      </c>
      <c r="I62" s="117">
        <f t="shared" si="21"/>
        <v>2717.8486895307274</v>
      </c>
      <c r="J62" s="117">
        <f t="shared" si="21"/>
        <v>3009.6377885987526</v>
      </c>
      <c r="K62" s="117">
        <f t="shared" si="21"/>
        <v>2896.0533711008893</v>
      </c>
      <c r="L62" s="117">
        <f t="shared" si="21"/>
        <v>3006.6923320877631</v>
      </c>
      <c r="M62" s="117">
        <f t="shared" si="21"/>
        <v>2767.9446863925532</v>
      </c>
      <c r="N62" s="117">
        <f t="shared" si="21"/>
        <v>2602.2193033778603</v>
      </c>
      <c r="O62" s="117">
        <f t="shared" si="21"/>
        <v>2509.8325117804384</v>
      </c>
      <c r="P62" s="117">
        <f t="shared" si="21"/>
        <v>2293.7583128813976</v>
      </c>
      <c r="Q62" s="117">
        <f t="shared" si="21"/>
        <v>2268.8631818059844</v>
      </c>
      <c r="R62" s="117">
        <f t="shared" ref="R62:V62" si="22">R63+R66+R68+R77</f>
        <v>2276.4470088267985</v>
      </c>
      <c r="S62" s="117">
        <f t="shared" si="22"/>
        <v>2202.4244280197718</v>
      </c>
      <c r="T62" s="117">
        <f t="shared" si="22"/>
        <v>1992.2821476711874</v>
      </c>
      <c r="U62" s="117">
        <f t="shared" si="22"/>
        <v>1802.0745377882026</v>
      </c>
      <c r="V62" s="117">
        <f t="shared" si="22"/>
        <v>1793.5741215055091</v>
      </c>
      <c r="W62" s="117">
        <f t="shared" ref="W62" si="23">W63+W66+W68+W77</f>
        <v>1689.6569228065709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2298.6632863916784</v>
      </c>
      <c r="D63" s="122">
        <f t="shared" si="24"/>
        <v>2212.7014665964643</v>
      </c>
      <c r="E63" s="122">
        <f t="shared" si="24"/>
        <v>2553.8108337418016</v>
      </c>
      <c r="F63" s="122">
        <f t="shared" si="24"/>
        <v>2488.3518237036487</v>
      </c>
      <c r="G63" s="122">
        <f t="shared" si="24"/>
        <v>2685.6531873929671</v>
      </c>
      <c r="H63" s="122">
        <f t="shared" si="24"/>
        <v>2452.0586542148549</v>
      </c>
      <c r="I63" s="122">
        <f t="shared" si="24"/>
        <v>2256.1912142041588</v>
      </c>
      <c r="J63" s="122">
        <f t="shared" si="24"/>
        <v>2375.6061513926447</v>
      </c>
      <c r="K63" s="122">
        <f t="shared" si="24"/>
        <v>2418.4369127007981</v>
      </c>
      <c r="L63" s="122">
        <f t="shared" si="24"/>
        <v>2558.3383852309175</v>
      </c>
      <c r="M63" s="122">
        <f t="shared" si="24"/>
        <v>2371.0792895426066</v>
      </c>
      <c r="N63" s="122">
        <f t="shared" si="24"/>
        <v>2228.9190324612036</v>
      </c>
      <c r="O63" s="122">
        <f t="shared" si="24"/>
        <v>2123.0829788964111</v>
      </c>
      <c r="P63" s="122">
        <f t="shared" si="24"/>
        <v>1764.2105148392513</v>
      </c>
      <c r="Q63" s="122">
        <f t="shared" si="24"/>
        <v>1784.7494958918046</v>
      </c>
      <c r="R63" s="122">
        <f t="shared" ref="R63:V63" si="25">SUM(R64:R65)</f>
        <v>1768.1733883658919</v>
      </c>
      <c r="S63" s="122">
        <f t="shared" si="25"/>
        <v>1693.9213616011348</v>
      </c>
      <c r="T63" s="122">
        <f t="shared" si="25"/>
        <v>1536.1231094476141</v>
      </c>
      <c r="U63" s="122">
        <f t="shared" si="25"/>
        <v>1406.3513180693512</v>
      </c>
      <c r="V63" s="122">
        <f t="shared" si="25"/>
        <v>1372.6463706293682</v>
      </c>
      <c r="W63" s="122">
        <f t="shared" ref="W63" si="26">SUM(W64:W65)</f>
        <v>1244.9868260709891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2298.6632863916784</v>
      </c>
      <c r="D64" s="98">
        <v>2212.7014665964643</v>
      </c>
      <c r="E64" s="98">
        <v>2553.8108337418016</v>
      </c>
      <c r="F64" s="98">
        <v>2488.3518237036487</v>
      </c>
      <c r="G64" s="98">
        <v>2685.6531873929671</v>
      </c>
      <c r="H64" s="98">
        <v>2452.0586542148549</v>
      </c>
      <c r="I64" s="98">
        <v>2256.1912142041588</v>
      </c>
      <c r="J64" s="98">
        <v>2375.6061513926447</v>
      </c>
      <c r="K64" s="98">
        <v>2418.4369127007981</v>
      </c>
      <c r="L64" s="98">
        <v>2558.3383852309175</v>
      </c>
      <c r="M64" s="98">
        <v>2371.0792895426066</v>
      </c>
      <c r="N64" s="98">
        <v>2228.9190324612036</v>
      </c>
      <c r="O64" s="98">
        <v>2123.0829788964111</v>
      </c>
      <c r="P64" s="98">
        <v>1764.2105148392513</v>
      </c>
      <c r="Q64" s="98">
        <v>1784.7494958918046</v>
      </c>
      <c r="R64" s="98">
        <v>1768.1733883658919</v>
      </c>
      <c r="S64" s="98">
        <v>1693.9213616011348</v>
      </c>
      <c r="T64" s="98">
        <v>1536.1231094476141</v>
      </c>
      <c r="U64" s="98">
        <v>1406.3513180693512</v>
      </c>
      <c r="V64" s="98">
        <v>1372.6463706293682</v>
      </c>
      <c r="W64" s="98">
        <v>1244.9868260709891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327.49599712569636</v>
      </c>
      <c r="D68" s="122">
        <v>305.4283122351444</v>
      </c>
      <c r="E68" s="122">
        <v>307.32322905320717</v>
      </c>
      <c r="F68" s="122">
        <v>277.76514450524388</v>
      </c>
      <c r="G68" s="122">
        <v>332.60574111673611</v>
      </c>
      <c r="H68" s="122">
        <v>344.64810070690601</v>
      </c>
      <c r="I68" s="122">
        <v>348.99296979056265</v>
      </c>
      <c r="J68" s="122">
        <v>347.89334400395614</v>
      </c>
      <c r="K68" s="122">
        <v>351.3965322407646</v>
      </c>
      <c r="L68" s="122">
        <v>340.4890006924071</v>
      </c>
      <c r="M68" s="122">
        <v>296.62162334284523</v>
      </c>
      <c r="N68" s="122">
        <v>280.85100637007457</v>
      </c>
      <c r="O68" s="122">
        <v>273.48568927408689</v>
      </c>
      <c r="P68" s="122">
        <v>263.47296389954238</v>
      </c>
      <c r="Q68" s="122">
        <v>237.40132530468344</v>
      </c>
      <c r="R68" s="122">
        <v>263.83393702619821</v>
      </c>
      <c r="S68" s="122">
        <v>258.7667329278388</v>
      </c>
      <c r="T68" s="122">
        <v>253.15922736997487</v>
      </c>
      <c r="U68" s="122">
        <v>248.97334542513366</v>
      </c>
      <c r="V68" s="122">
        <v>270.09829600074755</v>
      </c>
      <c r="W68" s="122">
        <v>269.4859163064969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327.61146877636185</v>
      </c>
      <c r="D69" s="98">
        <v>335.79233000583719</v>
      </c>
      <c r="E69" s="98">
        <v>322.09234581931486</v>
      </c>
      <c r="F69" s="98">
        <v>337.79923583058729</v>
      </c>
      <c r="G69" s="98">
        <v>354.59015978127542</v>
      </c>
      <c r="H69" s="98">
        <v>368.49525331738113</v>
      </c>
      <c r="I69" s="98">
        <v>349.26351916174036</v>
      </c>
      <c r="J69" s="98">
        <v>369.68504200081804</v>
      </c>
      <c r="K69" s="98">
        <v>351.7911272116865</v>
      </c>
      <c r="L69" s="98">
        <v>353.63222305070758</v>
      </c>
      <c r="M69" s="98">
        <v>323.34054312178847</v>
      </c>
      <c r="N69" s="98">
        <v>313.68789198566566</v>
      </c>
      <c r="O69" s="98">
        <v>295.50006787910371</v>
      </c>
      <c r="P69" s="98">
        <v>285.68307369342585</v>
      </c>
      <c r="Q69" s="98">
        <v>259.33157516143052</v>
      </c>
      <c r="R69" s="98">
        <v>269.70661642149338</v>
      </c>
      <c r="S69" s="98">
        <v>275.78292293190935</v>
      </c>
      <c r="T69" s="98">
        <v>269.22260116110152</v>
      </c>
      <c r="U69" s="98">
        <v>265.59150899793252</v>
      </c>
      <c r="V69" s="98">
        <v>270.50994683193221</v>
      </c>
      <c r="W69" s="98">
        <v>283.4174502451844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93.810244091410752</v>
      </c>
      <c r="D70" s="98">
        <v>101.7321196286069</v>
      </c>
      <c r="E70" s="98">
        <v>83.237088252718564</v>
      </c>
      <c r="F70" s="98">
        <v>98.366286438636948</v>
      </c>
      <c r="G70" s="98">
        <v>102.89910232577931</v>
      </c>
      <c r="H70" s="98">
        <v>107.53481359732537</v>
      </c>
      <c r="I70" s="98">
        <v>100.11460324425457</v>
      </c>
      <c r="J70" s="98">
        <v>107.57484053859054</v>
      </c>
      <c r="K70" s="98">
        <v>96.214999891488134</v>
      </c>
      <c r="L70" s="98">
        <v>97.583916654505259</v>
      </c>
      <c r="M70" s="98">
        <v>93.339719878815544</v>
      </c>
      <c r="N70" s="98">
        <v>89.915249810254195</v>
      </c>
      <c r="O70" s="98">
        <v>81.547586324410858</v>
      </c>
      <c r="P70" s="98">
        <v>82.283670641739832</v>
      </c>
      <c r="Q70" s="98">
        <v>80.56153579124242</v>
      </c>
      <c r="R70" s="98">
        <v>80.939967466803594</v>
      </c>
      <c r="S70" s="98">
        <v>80.413305572350723</v>
      </c>
      <c r="T70" s="98">
        <v>79.807048421583673</v>
      </c>
      <c r="U70" s="98">
        <v>79.539986787824944</v>
      </c>
      <c r="V70" s="98">
        <v>70.979543980274968</v>
      </c>
      <c r="W70" s="98">
        <v>83.869826700634633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93.810244091410752</v>
      </c>
      <c r="D71" s="101">
        <v>101.7321196286069</v>
      </c>
      <c r="E71" s="101">
        <v>83.237088252718564</v>
      </c>
      <c r="F71" s="101">
        <v>98.366286438636948</v>
      </c>
      <c r="G71" s="101">
        <v>102.89910232577931</v>
      </c>
      <c r="H71" s="101">
        <v>107.53481359732537</v>
      </c>
      <c r="I71" s="101">
        <v>100.11460324425457</v>
      </c>
      <c r="J71" s="101">
        <v>107.57484053859054</v>
      </c>
      <c r="K71" s="101">
        <v>96.214999891488134</v>
      </c>
      <c r="L71" s="101">
        <v>97.583916654505259</v>
      </c>
      <c r="M71" s="101">
        <v>93.339719878815544</v>
      </c>
      <c r="N71" s="101">
        <v>89.915249810254195</v>
      </c>
      <c r="O71" s="101">
        <v>81.547586324410858</v>
      </c>
      <c r="P71" s="101">
        <v>82.283670641739832</v>
      </c>
      <c r="Q71" s="101">
        <v>80.56153579124242</v>
      </c>
      <c r="R71" s="101">
        <v>80.939967466803594</v>
      </c>
      <c r="S71" s="101">
        <v>80.413305572350723</v>
      </c>
      <c r="T71" s="101">
        <v>79.807048421583673</v>
      </c>
      <c r="U71" s="101">
        <v>79.539986787824944</v>
      </c>
      <c r="V71" s="101">
        <v>70.979543980274968</v>
      </c>
      <c r="W71" s="101">
        <v>83.869826700634633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50.724859481426485</v>
      </c>
      <c r="D77" s="122">
        <v>39.878081468110217</v>
      </c>
      <c r="E77" s="122">
        <v>50.173114426345428</v>
      </c>
      <c r="F77" s="122">
        <v>67.484945684333653</v>
      </c>
      <c r="G77" s="122">
        <v>311.36050889141643</v>
      </c>
      <c r="H77" s="122">
        <v>272.1851702670844</v>
      </c>
      <c r="I77" s="122">
        <v>112.66450553600609</v>
      </c>
      <c r="J77" s="122">
        <v>286.13829320215189</v>
      </c>
      <c r="K77" s="122">
        <v>126.21992615932672</v>
      </c>
      <c r="L77" s="122">
        <v>107.86494616443852</v>
      </c>
      <c r="M77" s="122">
        <v>100.24377350710124</v>
      </c>
      <c r="N77" s="122">
        <v>92.449264546581944</v>
      </c>
      <c r="O77" s="122">
        <v>113.26384360994038</v>
      </c>
      <c r="P77" s="122">
        <v>266.07483414260395</v>
      </c>
      <c r="Q77" s="122">
        <v>246.7123606094963</v>
      </c>
      <c r="R77" s="122">
        <v>244.43968343470837</v>
      </c>
      <c r="S77" s="122">
        <v>249.7363334907983</v>
      </c>
      <c r="T77" s="122">
        <v>202.99981085359866</v>
      </c>
      <c r="U77" s="122">
        <v>146.74987429371768</v>
      </c>
      <c r="V77" s="122">
        <v>150.8294548753934</v>
      </c>
      <c r="W77" s="122">
        <v>175.18418042908505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332.64828902030212</v>
      </c>
      <c r="D78" s="98">
        <v>285.55896577684365</v>
      </c>
      <c r="E78" s="98">
        <v>343.1898326535819</v>
      </c>
      <c r="F78" s="98">
        <v>312.47205550272054</v>
      </c>
      <c r="G78" s="98">
        <v>328.24092255756977</v>
      </c>
      <c r="H78" s="98">
        <v>318.41110035993387</v>
      </c>
      <c r="I78" s="98">
        <v>341.06753171633136</v>
      </c>
      <c r="J78" s="98">
        <v>318.0131169439187</v>
      </c>
      <c r="K78" s="98">
        <v>344.72000592329903</v>
      </c>
      <c r="L78" s="98">
        <v>333.73199454255041</v>
      </c>
      <c r="M78" s="98">
        <v>301.6988207481819</v>
      </c>
      <c r="N78" s="98">
        <v>289.07161224962942</v>
      </c>
      <c r="O78" s="98">
        <v>275.02243433900225</v>
      </c>
      <c r="P78" s="98">
        <v>269.63008312900968</v>
      </c>
      <c r="Q78" s="98">
        <v>257.64813083710197</v>
      </c>
      <c r="R78" s="98">
        <v>262.90638407626761</v>
      </c>
      <c r="S78" s="98">
        <v>277.18458797869687</v>
      </c>
      <c r="T78" s="98">
        <v>269.04912474203229</v>
      </c>
      <c r="U78" s="98">
        <v>249.01574264708975</v>
      </c>
      <c r="V78" s="98">
        <v>255.49288307484179</v>
      </c>
      <c r="W78" s="98">
        <v>270.12610317591549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187.31947524915199</v>
      </c>
      <c r="D81" s="117">
        <f t="shared" si="28"/>
        <v>150.29347092383992</v>
      </c>
      <c r="E81" s="117">
        <f t="shared" si="28"/>
        <v>183.19086451355801</v>
      </c>
      <c r="F81" s="117">
        <f t="shared" si="28"/>
        <v>141.08736746209067</v>
      </c>
      <c r="G81" s="117">
        <f t="shared" si="28"/>
        <v>131.62500354684653</v>
      </c>
      <c r="H81" s="117">
        <f t="shared" si="28"/>
        <v>147.22019784337442</v>
      </c>
      <c r="I81" s="117">
        <f t="shared" si="28"/>
        <v>189.35415096047811</v>
      </c>
      <c r="J81" s="117">
        <f t="shared" si="28"/>
        <v>220.51580170236195</v>
      </c>
      <c r="K81" s="117">
        <f t="shared" si="28"/>
        <v>204.6846463766679</v>
      </c>
      <c r="L81" s="117">
        <f t="shared" si="28"/>
        <v>171.43570827416318</v>
      </c>
      <c r="M81" s="117">
        <f t="shared" si="28"/>
        <v>128.48235744898722</v>
      </c>
      <c r="N81" s="117">
        <f t="shared" si="28"/>
        <v>82.287128880880928</v>
      </c>
      <c r="O81" s="117">
        <f t="shared" si="28"/>
        <v>101.44533669854019</v>
      </c>
      <c r="P81" s="117">
        <f t="shared" si="28"/>
        <v>99.513425487329627</v>
      </c>
      <c r="Q81" s="117">
        <f t="shared" si="28"/>
        <v>129.1659124706388</v>
      </c>
      <c r="R81" s="117">
        <f t="shared" ref="R81:V81" si="29">R82+R85+R87+R100</f>
        <v>145.81651447941536</v>
      </c>
      <c r="S81" s="117">
        <f t="shared" si="29"/>
        <v>116.23875432153081</v>
      </c>
      <c r="T81" s="117">
        <f t="shared" si="29"/>
        <v>101.33848966770363</v>
      </c>
      <c r="U81" s="117">
        <f t="shared" si="29"/>
        <v>98.065035105053013</v>
      </c>
      <c r="V81" s="117">
        <f t="shared" si="29"/>
        <v>74.713943214044036</v>
      </c>
      <c r="W81" s="117">
        <f t="shared" ref="W81" si="30">W82+W85+W87+W100</f>
        <v>84.664847470626995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17.921072174365772</v>
      </c>
      <c r="D87" s="122">
        <v>18.089053329561285</v>
      </c>
      <c r="E87" s="122">
        <v>19.545648535588303</v>
      </c>
      <c r="F87" s="122">
        <v>16.778177599958994</v>
      </c>
      <c r="G87" s="122">
        <v>14.687364488994215</v>
      </c>
      <c r="H87" s="122">
        <v>17.338949251488721</v>
      </c>
      <c r="I87" s="122">
        <v>18.05414043115432</v>
      </c>
      <c r="J87" s="122">
        <v>17.958345734199632</v>
      </c>
      <c r="K87" s="122">
        <v>20.26357137990254</v>
      </c>
      <c r="L87" s="122">
        <v>17.067646498644493</v>
      </c>
      <c r="M87" s="122">
        <v>13.161424792312163</v>
      </c>
      <c r="N87" s="122">
        <v>6.5965774317380399</v>
      </c>
      <c r="O87" s="122">
        <v>8.4735014138129223</v>
      </c>
      <c r="P87" s="122">
        <v>8.5174592632688277</v>
      </c>
      <c r="Q87" s="122">
        <v>11.705726778835672</v>
      </c>
      <c r="R87" s="122">
        <v>13.155277119164579</v>
      </c>
      <c r="S87" s="122">
        <v>10.540610837953036</v>
      </c>
      <c r="T87" s="122">
        <v>8.5877106422690925</v>
      </c>
      <c r="U87" s="122">
        <v>7.9918556668538629</v>
      </c>
      <c r="V87" s="122">
        <v>5.855078547104994</v>
      </c>
      <c r="W87" s="122">
        <v>6.8899438356595057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376.54893638829697</v>
      </c>
      <c r="D92" s="101">
        <v>366.55302544503638</v>
      </c>
      <c r="E92" s="101">
        <v>393.38231103790554</v>
      </c>
      <c r="F92" s="101">
        <v>396.34526885880717</v>
      </c>
      <c r="G92" s="101">
        <v>402.23173859806377</v>
      </c>
      <c r="H92" s="101">
        <v>413.84169593982477</v>
      </c>
      <c r="I92" s="101">
        <v>402.48138516455452</v>
      </c>
      <c r="J92" s="101">
        <v>445.67650187379132</v>
      </c>
      <c r="K92" s="101">
        <v>474.54984346852103</v>
      </c>
      <c r="L92" s="101">
        <v>438.6424944284667</v>
      </c>
      <c r="M92" s="101">
        <v>385.88773241115672</v>
      </c>
      <c r="N92" s="101">
        <v>366.11190264557837</v>
      </c>
      <c r="O92" s="101">
        <v>356.55719039301403</v>
      </c>
      <c r="P92" s="101">
        <v>318.16006456687944</v>
      </c>
      <c r="Q92" s="101">
        <v>312.67880558808531</v>
      </c>
      <c r="R92" s="101">
        <v>325.08791568364359</v>
      </c>
      <c r="S92" s="101">
        <v>317.22030677976352</v>
      </c>
      <c r="T92" s="101">
        <v>300.80042430277069</v>
      </c>
      <c r="U92" s="101">
        <v>315.07360496247452</v>
      </c>
      <c r="V92" s="101">
        <v>304.22130429271078</v>
      </c>
      <c r="W92" s="101">
        <v>315.09938676869513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101.6442155476814</v>
      </c>
      <c r="F93" s="104">
        <v>0</v>
      </c>
      <c r="G93" s="104">
        <v>0</v>
      </c>
      <c r="H93" s="104">
        <v>0</v>
      </c>
      <c r="I93" s="104">
        <v>115.28262089005513</v>
      </c>
      <c r="J93" s="104">
        <v>129.50312790580901</v>
      </c>
      <c r="K93" s="104">
        <v>129.90582955152351</v>
      </c>
      <c r="L93" s="104">
        <v>121.04816218684466</v>
      </c>
      <c r="M93" s="104">
        <v>111.24301384306541</v>
      </c>
      <c r="N93" s="104">
        <v>104.7178267915539</v>
      </c>
      <c r="O93" s="104">
        <v>98.332870550315903</v>
      </c>
      <c r="P93" s="104">
        <v>91.045468719165342</v>
      </c>
      <c r="Q93" s="104">
        <v>96.994996456603545</v>
      </c>
      <c r="R93" s="104">
        <v>97.246804486520134</v>
      </c>
      <c r="S93" s="104">
        <v>92.006180104162368</v>
      </c>
      <c r="T93" s="104">
        <v>88.754177328065325</v>
      </c>
      <c r="U93" s="104">
        <v>94.151927388344802</v>
      </c>
      <c r="V93" s="104">
        <v>79.546827058242528</v>
      </c>
      <c r="W93" s="104">
        <v>93.092576583788812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101.6442155476814</v>
      </c>
      <c r="F94" s="98">
        <v>0</v>
      </c>
      <c r="G94" s="98">
        <v>0</v>
      </c>
      <c r="H94" s="98">
        <v>0</v>
      </c>
      <c r="I94" s="98">
        <v>115.28262089005513</v>
      </c>
      <c r="J94" s="98">
        <v>129.50312790580901</v>
      </c>
      <c r="K94" s="98">
        <v>129.90582955152351</v>
      </c>
      <c r="L94" s="98">
        <v>121.04816218684466</v>
      </c>
      <c r="M94" s="98">
        <v>111.24301384306541</v>
      </c>
      <c r="N94" s="98">
        <v>104.7178267915539</v>
      </c>
      <c r="O94" s="98">
        <v>98.332870550315903</v>
      </c>
      <c r="P94" s="98">
        <v>91.045468719165342</v>
      </c>
      <c r="Q94" s="98">
        <v>96.994996456603545</v>
      </c>
      <c r="R94" s="98">
        <v>97.246804486520134</v>
      </c>
      <c r="S94" s="98">
        <v>92.006180104162368</v>
      </c>
      <c r="T94" s="98">
        <v>88.754177328065325</v>
      </c>
      <c r="U94" s="98">
        <v>94.151927388344802</v>
      </c>
      <c r="V94" s="98">
        <v>79.546827058242528</v>
      </c>
      <c r="W94" s="98">
        <v>93.092576583788812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169.39840307478622</v>
      </c>
      <c r="D100" s="122">
        <v>132.20441759427862</v>
      </c>
      <c r="E100" s="122">
        <v>163.64521597796971</v>
      </c>
      <c r="F100" s="122">
        <v>124.30918986213167</v>
      </c>
      <c r="G100" s="122">
        <v>116.93763905785231</v>
      </c>
      <c r="H100" s="122">
        <v>129.88124859188571</v>
      </c>
      <c r="I100" s="122">
        <v>171.3000105293238</v>
      </c>
      <c r="J100" s="122">
        <v>202.55745596816232</v>
      </c>
      <c r="K100" s="122">
        <v>184.42107499676536</v>
      </c>
      <c r="L100" s="122">
        <v>154.3680617755187</v>
      </c>
      <c r="M100" s="122">
        <v>115.32093265667505</v>
      </c>
      <c r="N100" s="122">
        <v>75.690551449142887</v>
      </c>
      <c r="O100" s="122">
        <v>92.971835284727263</v>
      </c>
      <c r="P100" s="122">
        <v>90.995966224060794</v>
      </c>
      <c r="Q100" s="122">
        <v>117.46018569180313</v>
      </c>
      <c r="R100" s="122">
        <v>132.66123736025079</v>
      </c>
      <c r="S100" s="122">
        <v>105.69814348357777</v>
      </c>
      <c r="T100" s="122">
        <v>92.750779025434539</v>
      </c>
      <c r="U100" s="122">
        <v>90.073179438199148</v>
      </c>
      <c r="V100" s="122">
        <v>68.858864666939041</v>
      </c>
      <c r="W100" s="122">
        <v>77.774903634967487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368.11223262926796</v>
      </c>
      <c r="D102" s="98">
        <v>321.94976012329982</v>
      </c>
      <c r="E102" s="98">
        <v>380.62636232698344</v>
      </c>
      <c r="F102" s="98">
        <v>356.08894933475926</v>
      </c>
      <c r="G102" s="98">
        <v>360.92380427158236</v>
      </c>
      <c r="H102" s="98">
        <v>355.15374914001285</v>
      </c>
      <c r="I102" s="98">
        <v>371.02958346052014</v>
      </c>
      <c r="J102" s="98">
        <v>363.94007897445914</v>
      </c>
      <c r="K102" s="98">
        <v>418.65477541453362</v>
      </c>
      <c r="L102" s="98">
        <v>377.45034404675823</v>
      </c>
      <c r="M102" s="98">
        <v>335.77732814128422</v>
      </c>
      <c r="N102" s="98">
        <v>319.22003555998981</v>
      </c>
      <c r="O102" s="98">
        <v>316.08868633607187</v>
      </c>
      <c r="P102" s="98">
        <v>290.96290475867744</v>
      </c>
      <c r="Q102" s="98">
        <v>294.7613280011667</v>
      </c>
      <c r="R102" s="98">
        <v>310.19010048909905</v>
      </c>
      <c r="S102" s="98">
        <v>303.02432964839932</v>
      </c>
      <c r="T102" s="98">
        <v>285.666634501852</v>
      </c>
      <c r="U102" s="98">
        <v>297.8837251545292</v>
      </c>
      <c r="V102" s="98">
        <v>287.73514335509969</v>
      </c>
      <c r="W102" s="98">
        <v>298.73764109915015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174.45167001738079</v>
      </c>
      <c r="D124" s="117">
        <f t="shared" si="42"/>
        <v>137.45552578317117</v>
      </c>
      <c r="E124" s="117">
        <f t="shared" si="42"/>
        <v>172.10111148881879</v>
      </c>
      <c r="F124" s="117">
        <f t="shared" si="42"/>
        <v>130.82528457912332</v>
      </c>
      <c r="G124" s="117">
        <f t="shared" si="42"/>
        <v>122.54399328570483</v>
      </c>
      <c r="H124" s="117">
        <f t="shared" si="42"/>
        <v>137.0436659460629</v>
      </c>
      <c r="I124" s="117">
        <f t="shared" si="42"/>
        <v>179.29547977554583</v>
      </c>
      <c r="J124" s="117">
        <f t="shared" si="42"/>
        <v>230.43600163110725</v>
      </c>
      <c r="K124" s="117">
        <f t="shared" si="42"/>
        <v>215.20198220764252</v>
      </c>
      <c r="L124" s="117">
        <f t="shared" si="42"/>
        <v>177.12687118992218</v>
      </c>
      <c r="M124" s="117">
        <f t="shared" si="42"/>
        <v>133.00068215939993</v>
      </c>
      <c r="N124" s="117">
        <f t="shared" si="42"/>
        <v>85.412629798501968</v>
      </c>
      <c r="O124" s="117">
        <f t="shared" si="42"/>
        <v>101.55958864050342</v>
      </c>
      <c r="P124" s="117">
        <f t="shared" si="42"/>
        <v>0</v>
      </c>
      <c r="Q124" s="117">
        <f t="shared" si="42"/>
        <v>123.84929747948183</v>
      </c>
      <c r="R124" s="117">
        <f t="shared" ref="R124:V124" si="43">R125+R128+R130+R139</f>
        <v>141.61575939711551</v>
      </c>
      <c r="S124" s="117">
        <f t="shared" si="43"/>
        <v>111.41199043499142</v>
      </c>
      <c r="T124" s="117">
        <f t="shared" si="43"/>
        <v>99.406320014464441</v>
      </c>
      <c r="U124" s="117">
        <f t="shared" si="43"/>
        <v>97.569128337499862</v>
      </c>
      <c r="V124" s="117">
        <f t="shared" si="43"/>
        <v>76.678506880179043</v>
      </c>
      <c r="W124" s="117">
        <f t="shared" ref="W124" si="44">W125+W128+W130+W139</f>
        <v>86.164215863982818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174.45167001738079</v>
      </c>
      <c r="D139" s="122">
        <v>137.45552578317117</v>
      </c>
      <c r="E139" s="122">
        <v>172.10111148881879</v>
      </c>
      <c r="F139" s="122">
        <v>130.82528457912332</v>
      </c>
      <c r="G139" s="122">
        <v>122.54399328570483</v>
      </c>
      <c r="H139" s="122">
        <v>137.0436659460629</v>
      </c>
      <c r="I139" s="122">
        <v>179.29547977554583</v>
      </c>
      <c r="J139" s="122">
        <v>230.43600163110725</v>
      </c>
      <c r="K139" s="122">
        <v>215.20198220764252</v>
      </c>
      <c r="L139" s="122">
        <v>177.12687118992218</v>
      </c>
      <c r="M139" s="122">
        <v>133.00068215939993</v>
      </c>
      <c r="N139" s="122">
        <v>85.412629798501968</v>
      </c>
      <c r="O139" s="122">
        <v>101.55958864050342</v>
      </c>
      <c r="P139" s="122">
        <v>0</v>
      </c>
      <c r="Q139" s="122">
        <v>123.84929747948183</v>
      </c>
      <c r="R139" s="122">
        <v>141.61575939711551</v>
      </c>
      <c r="S139" s="122">
        <v>111.41199043499142</v>
      </c>
      <c r="T139" s="122">
        <v>99.406320014464441</v>
      </c>
      <c r="U139" s="122">
        <v>97.569128337499862</v>
      </c>
      <c r="V139" s="122">
        <v>76.678506880179043</v>
      </c>
      <c r="W139" s="122">
        <v>86.164215863982818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368.11223262926796</v>
      </c>
      <c r="D140" s="98">
        <v>321.94976012329971</v>
      </c>
      <c r="E140" s="98">
        <v>380.62636232698344</v>
      </c>
      <c r="F140" s="98">
        <v>356.08894933475921</v>
      </c>
      <c r="G140" s="98">
        <v>360.92380427158224</v>
      </c>
      <c r="H140" s="98">
        <v>355.15374914001274</v>
      </c>
      <c r="I140" s="98">
        <v>371.02958346052014</v>
      </c>
      <c r="J140" s="98">
        <v>363.94007897445903</v>
      </c>
      <c r="K140" s="98">
        <v>418.6547754145335</v>
      </c>
      <c r="L140" s="98">
        <v>377.45034404675823</v>
      </c>
      <c r="M140" s="98">
        <v>335.7773281412841</v>
      </c>
      <c r="N140" s="98">
        <v>319.22003555998987</v>
      </c>
      <c r="O140" s="98">
        <v>316.08868633607182</v>
      </c>
      <c r="P140" s="98">
        <v>0</v>
      </c>
      <c r="Q140" s="98">
        <v>294.76132800116676</v>
      </c>
      <c r="R140" s="98">
        <v>310.19010048909911</v>
      </c>
      <c r="S140" s="98">
        <v>303.02432964839932</v>
      </c>
      <c r="T140" s="98">
        <v>285.666634501852</v>
      </c>
      <c r="U140" s="98">
        <v>297.88372515452915</v>
      </c>
      <c r="V140" s="98">
        <v>287.73514335509975</v>
      </c>
      <c r="W140" s="98">
        <v>298.73764109915015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192.89533467475451</v>
      </c>
      <c r="D143" s="117">
        <f t="shared" si="49"/>
        <v>155.57224311716953</v>
      </c>
      <c r="E143" s="117">
        <f t="shared" si="49"/>
        <v>192.23864381912287</v>
      </c>
      <c r="F143" s="117">
        <f t="shared" si="49"/>
        <v>147.97268032583261</v>
      </c>
      <c r="G143" s="117">
        <f t="shared" si="49"/>
        <v>137.54765151799523</v>
      </c>
      <c r="H143" s="117">
        <f t="shared" si="49"/>
        <v>154.74389019769797</v>
      </c>
      <c r="I143" s="117">
        <f t="shared" si="49"/>
        <v>198.22355417702897</v>
      </c>
      <c r="J143" s="117">
        <f t="shared" si="49"/>
        <v>251.35611999835584</v>
      </c>
      <c r="K143" s="117">
        <f t="shared" si="49"/>
        <v>238.46334886389528</v>
      </c>
      <c r="L143" s="117">
        <f t="shared" si="49"/>
        <v>196.6571129091005</v>
      </c>
      <c r="M143" s="117">
        <f t="shared" si="49"/>
        <v>147.69861877843181</v>
      </c>
      <c r="N143" s="117">
        <f t="shared" si="49"/>
        <v>91.905192864989488</v>
      </c>
      <c r="O143" s="117">
        <f t="shared" si="49"/>
        <v>110.1205768789949</v>
      </c>
      <c r="P143" s="117">
        <f t="shared" si="49"/>
        <v>105.96907775063831</v>
      </c>
      <c r="Q143" s="117">
        <f t="shared" si="49"/>
        <v>135.34463459379606</v>
      </c>
      <c r="R143" s="117">
        <f t="shared" ref="R143:V143" si="50">R144+R146+R148+R157</f>
        <v>155.30498068548783</v>
      </c>
      <c r="S143" s="117">
        <f t="shared" si="50"/>
        <v>122.50580981853764</v>
      </c>
      <c r="T143" s="117">
        <f t="shared" si="50"/>
        <v>108.33210890779884</v>
      </c>
      <c r="U143" s="117">
        <f t="shared" si="50"/>
        <v>105.78167222245044</v>
      </c>
      <c r="V143" s="117">
        <f t="shared" si="50"/>
        <v>82.875405767768626</v>
      </c>
      <c r="W143" s="117">
        <f t="shared" ref="W143" si="51">W144+W146+W148+W157</f>
        <v>93.460367839736847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18.354674890419201</v>
      </c>
      <c r="D148" s="122">
        <v>18.281946406236223</v>
      </c>
      <c r="E148" s="122">
        <v>19.989705162999996</v>
      </c>
      <c r="F148" s="122">
        <v>17.133080786403774</v>
      </c>
      <c r="G148" s="122">
        <v>14.960197996980618</v>
      </c>
      <c r="H148" s="122">
        <v>17.622783361525542</v>
      </c>
      <c r="I148" s="122">
        <v>18.792905143870254</v>
      </c>
      <c r="J148" s="122">
        <v>20.97658842380055</v>
      </c>
      <c r="K148" s="122">
        <v>23.270395126302258</v>
      </c>
      <c r="L148" s="122">
        <v>19.510172298198675</v>
      </c>
      <c r="M148" s="122">
        <v>14.292138237450249</v>
      </c>
      <c r="N148" s="122">
        <v>6.7798500489921913</v>
      </c>
      <c r="O148" s="122">
        <v>8.8822075898615598</v>
      </c>
      <c r="P148" s="122">
        <v>8.6644897757864747</v>
      </c>
      <c r="Q148" s="122">
        <v>11.997268319926535</v>
      </c>
      <c r="R148" s="122">
        <v>13.654273491627569</v>
      </c>
      <c r="S148" s="122">
        <v>11.056957808429253</v>
      </c>
      <c r="T148" s="122">
        <v>8.9346660683991281</v>
      </c>
      <c r="U148" s="122">
        <v>8.3430705363895097</v>
      </c>
      <c r="V148" s="122">
        <v>6.2676338443823152</v>
      </c>
      <c r="W148" s="122">
        <v>7.2305414838227122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376.54893638829691</v>
      </c>
      <c r="D149" s="98">
        <v>366.55302544503627</v>
      </c>
      <c r="E149" s="98">
        <v>393.38231103790559</v>
      </c>
      <c r="F149" s="98">
        <v>396.34526885880729</v>
      </c>
      <c r="G149" s="98">
        <v>402.23173859806377</v>
      </c>
      <c r="H149" s="98">
        <v>413.84169593982477</v>
      </c>
      <c r="I149" s="98">
        <v>402.48138516455464</v>
      </c>
      <c r="J149" s="98">
        <v>445.67650187379138</v>
      </c>
      <c r="K149" s="98">
        <v>474.54984346852103</v>
      </c>
      <c r="L149" s="98">
        <v>438.64249442846682</v>
      </c>
      <c r="M149" s="98">
        <v>385.88773241115672</v>
      </c>
      <c r="N149" s="98">
        <v>366.11190264557831</v>
      </c>
      <c r="O149" s="98">
        <v>356.55719039301403</v>
      </c>
      <c r="P149" s="98">
        <v>318.16006456687938</v>
      </c>
      <c r="Q149" s="98">
        <v>312.67880558808531</v>
      </c>
      <c r="R149" s="98">
        <v>325.08791568364364</v>
      </c>
      <c r="S149" s="98">
        <v>317.2203067797634</v>
      </c>
      <c r="T149" s="98">
        <v>300.80042430277064</v>
      </c>
      <c r="U149" s="98">
        <v>315.07360496247441</v>
      </c>
      <c r="V149" s="98">
        <v>304.22130429271084</v>
      </c>
      <c r="W149" s="98">
        <v>315.09938676869501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174.5406597843353</v>
      </c>
      <c r="D157" s="122">
        <v>137.29029671093332</v>
      </c>
      <c r="E157" s="122">
        <v>172.24893865612287</v>
      </c>
      <c r="F157" s="122">
        <v>130.83959953942883</v>
      </c>
      <c r="G157" s="122">
        <v>122.58745352101461</v>
      </c>
      <c r="H157" s="122">
        <v>137.12110683617243</v>
      </c>
      <c r="I157" s="122">
        <v>179.43064903315872</v>
      </c>
      <c r="J157" s="122">
        <v>230.37953157455527</v>
      </c>
      <c r="K157" s="122">
        <v>215.19295373759303</v>
      </c>
      <c r="L157" s="122">
        <v>177.14694061090182</v>
      </c>
      <c r="M157" s="122">
        <v>133.40648054098156</v>
      </c>
      <c r="N157" s="122">
        <v>85.1253428159973</v>
      </c>
      <c r="O157" s="122">
        <v>101.23836928913333</v>
      </c>
      <c r="P157" s="122">
        <v>97.304587974851827</v>
      </c>
      <c r="Q157" s="122">
        <v>123.34736627386953</v>
      </c>
      <c r="R157" s="122">
        <v>141.65070719386026</v>
      </c>
      <c r="S157" s="122">
        <v>111.4488520101084</v>
      </c>
      <c r="T157" s="122">
        <v>99.397442839399716</v>
      </c>
      <c r="U157" s="122">
        <v>97.438601686060935</v>
      </c>
      <c r="V157" s="122">
        <v>76.607771923386309</v>
      </c>
      <c r="W157" s="122">
        <v>86.229826355914128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368.11223262926791</v>
      </c>
      <c r="D158" s="98">
        <v>321.94976012329977</v>
      </c>
      <c r="E158" s="98">
        <v>380.62636232698338</v>
      </c>
      <c r="F158" s="98">
        <v>356.08894933475926</v>
      </c>
      <c r="G158" s="98">
        <v>360.9238042715823</v>
      </c>
      <c r="H158" s="98">
        <v>355.15374914001274</v>
      </c>
      <c r="I158" s="98">
        <v>371.02958346052014</v>
      </c>
      <c r="J158" s="98">
        <v>363.94007897445908</v>
      </c>
      <c r="K158" s="98">
        <v>418.65477541453362</v>
      </c>
      <c r="L158" s="98">
        <v>377.45034404675812</v>
      </c>
      <c r="M158" s="98">
        <v>335.7773281412841</v>
      </c>
      <c r="N158" s="98">
        <v>319.22003555998987</v>
      </c>
      <c r="O158" s="98">
        <v>316.08868633607182</v>
      </c>
      <c r="P158" s="98">
        <v>290.96290475867744</v>
      </c>
      <c r="Q158" s="98">
        <v>294.7613280011667</v>
      </c>
      <c r="R158" s="98">
        <v>310.19010048909905</v>
      </c>
      <c r="S158" s="98">
        <v>303.02432964839932</v>
      </c>
      <c r="T158" s="98">
        <v>285.666634501852</v>
      </c>
      <c r="U158" s="98">
        <v>297.88372515452915</v>
      </c>
      <c r="V158" s="98">
        <v>287.73514335509975</v>
      </c>
      <c r="W158" s="98">
        <v>298.73764109915021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192.46524036206651</v>
      </c>
      <c r="D161" s="117">
        <f t="shared" si="54"/>
        <v>156.00196802277176</v>
      </c>
      <c r="E161" s="117">
        <f t="shared" si="54"/>
        <v>191.78553680513102</v>
      </c>
      <c r="F161" s="117">
        <f t="shared" si="54"/>
        <v>147.97181884879944</v>
      </c>
      <c r="G161" s="117">
        <f t="shared" si="54"/>
        <v>137.36146273556673</v>
      </c>
      <c r="H161" s="117">
        <f t="shared" si="54"/>
        <v>155.03770547172854</v>
      </c>
      <c r="I161" s="117">
        <f t="shared" si="54"/>
        <v>198.44569019960812</v>
      </c>
      <c r="J161" s="117">
        <f t="shared" si="54"/>
        <v>251.65873273361515</v>
      </c>
      <c r="K161" s="117">
        <f t="shared" si="54"/>
        <v>238.51370033757047</v>
      </c>
      <c r="L161" s="117">
        <f t="shared" si="54"/>
        <v>195.72975796890199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145.48145237933866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108.4922183207791</v>
      </c>
      <c r="U161" s="117">
        <f t="shared" si="55"/>
        <v>105.96604523702759</v>
      </c>
      <c r="V161" s="117">
        <f t="shared" si="55"/>
        <v>82.887337605909011</v>
      </c>
      <c r="W161" s="117">
        <f t="shared" ref="W161" si="56">W162+W164+W166+W175</f>
        <v>93.410939840970244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18.15122472193114</v>
      </c>
      <c r="D166" s="122">
        <v>18.366729419953849</v>
      </c>
      <c r="E166" s="122">
        <v>19.925297954163099</v>
      </c>
      <c r="F166" s="122">
        <v>17.170192152728109</v>
      </c>
      <c r="G166" s="122">
        <v>14.897471799928287</v>
      </c>
      <c r="H166" s="122">
        <v>17.911144015618838</v>
      </c>
      <c r="I166" s="122">
        <v>19.060241808453576</v>
      </c>
      <c r="J166" s="122">
        <v>21.051539835052353</v>
      </c>
      <c r="K166" s="122">
        <v>23.029624756560576</v>
      </c>
      <c r="L166" s="122">
        <v>19.071412801237688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9.1614342427239777</v>
      </c>
      <c r="U166" s="122">
        <v>8.5332434677336835</v>
      </c>
      <c r="V166" s="122">
        <v>6.0972624278074941</v>
      </c>
      <c r="W166" s="122">
        <v>7.4053909933888402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376.54893638829697</v>
      </c>
      <c r="D167" s="98">
        <v>366.55302544503644</v>
      </c>
      <c r="E167" s="98">
        <v>393.38231103790571</v>
      </c>
      <c r="F167" s="98">
        <v>396.34526885880723</v>
      </c>
      <c r="G167" s="98">
        <v>402.23173859806377</v>
      </c>
      <c r="H167" s="98">
        <v>413.84169593982477</v>
      </c>
      <c r="I167" s="98">
        <v>402.48138516455458</v>
      </c>
      <c r="J167" s="98">
        <v>445.67650187379127</v>
      </c>
      <c r="K167" s="98">
        <v>474.54984346852098</v>
      </c>
      <c r="L167" s="98">
        <v>438.64249442846676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300.80042430277058</v>
      </c>
      <c r="U167" s="98">
        <v>315.07360496247446</v>
      </c>
      <c r="V167" s="98">
        <v>304.22130429271073</v>
      </c>
      <c r="W167" s="98">
        <v>315.09938676869513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174.31401564013538</v>
      </c>
      <c r="D175" s="122">
        <v>137.63523860281791</v>
      </c>
      <c r="E175" s="122">
        <v>171.8602388509679</v>
      </c>
      <c r="F175" s="122">
        <v>130.80162669607134</v>
      </c>
      <c r="G175" s="122">
        <v>122.46399093563844</v>
      </c>
      <c r="H175" s="122">
        <v>137.1265614561097</v>
      </c>
      <c r="I175" s="122">
        <v>179.38544839115454</v>
      </c>
      <c r="J175" s="122">
        <v>230.6071928985628</v>
      </c>
      <c r="K175" s="122">
        <v>215.4840755810099</v>
      </c>
      <c r="L175" s="122">
        <v>176.65834516766429</v>
      </c>
      <c r="M175" s="122">
        <v>0</v>
      </c>
      <c r="N175" s="122">
        <v>0</v>
      </c>
      <c r="O175" s="122">
        <v>0</v>
      </c>
      <c r="P175" s="122">
        <v>145.48145237933866</v>
      </c>
      <c r="Q175" s="122">
        <v>0</v>
      </c>
      <c r="R175" s="122">
        <v>0</v>
      </c>
      <c r="S175" s="122">
        <v>0</v>
      </c>
      <c r="T175" s="122">
        <v>99.330784078055117</v>
      </c>
      <c r="U175" s="122">
        <v>97.432801769293903</v>
      </c>
      <c r="V175" s="122">
        <v>76.790075178101517</v>
      </c>
      <c r="W175" s="122">
        <v>86.005548847581409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368.11223262926791</v>
      </c>
      <c r="D176" s="98">
        <v>321.94976012329977</v>
      </c>
      <c r="E176" s="98">
        <v>380.62636232698338</v>
      </c>
      <c r="F176" s="98">
        <v>356.08894933475926</v>
      </c>
      <c r="G176" s="98">
        <v>360.9238042715823</v>
      </c>
      <c r="H176" s="98">
        <v>355.15374914001274</v>
      </c>
      <c r="I176" s="98">
        <v>371.02958346052009</v>
      </c>
      <c r="J176" s="98">
        <v>363.94007897445908</v>
      </c>
      <c r="K176" s="98">
        <v>418.65477541453356</v>
      </c>
      <c r="L176" s="98">
        <v>377.45034404675818</v>
      </c>
      <c r="M176" s="98">
        <v>0</v>
      </c>
      <c r="N176" s="98">
        <v>0</v>
      </c>
      <c r="O176" s="98">
        <v>0</v>
      </c>
      <c r="P176" s="98">
        <v>290.96290475867733</v>
      </c>
      <c r="Q176" s="98">
        <v>0</v>
      </c>
      <c r="R176" s="98">
        <v>0</v>
      </c>
      <c r="S176" s="98">
        <v>0</v>
      </c>
      <c r="T176" s="98">
        <v>285.66663450185195</v>
      </c>
      <c r="U176" s="98">
        <v>297.88372515452909</v>
      </c>
      <c r="V176" s="98">
        <v>287.73514335509975</v>
      </c>
      <c r="W176" s="98">
        <v>298.7376410991501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122.619849804296</v>
      </c>
      <c r="D3" s="118">
        <f t="shared" si="0"/>
        <v>163.86338996664216</v>
      </c>
      <c r="E3" s="118">
        <f t="shared" si="0"/>
        <v>204.08067775421995</v>
      </c>
      <c r="F3" s="118">
        <f t="shared" si="0"/>
        <v>156.6316770325478</v>
      </c>
      <c r="G3" s="118">
        <f t="shared" si="0"/>
        <v>210.23422607696727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121.45662386872786</v>
      </c>
      <c r="L3" s="118">
        <f t="shared" si="0"/>
        <v>204.85924414515654</v>
      </c>
      <c r="M3" s="118">
        <f t="shared" si="0"/>
        <v>155.38359925668533</v>
      </c>
      <c r="N3" s="118">
        <f t="shared" si="0"/>
        <v>134.91592119091092</v>
      </c>
      <c r="O3" s="118">
        <f t="shared" si="0"/>
        <v>173.46130655446782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126.90934520263261</v>
      </c>
      <c r="T3" s="118">
        <f t="shared" si="1"/>
        <v>95.751093972722558</v>
      </c>
      <c r="U3" s="118">
        <f t="shared" si="1"/>
        <v>98.978411988301957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87.619457838629728</v>
      </c>
      <c r="D4" s="123">
        <f t="shared" si="3"/>
        <v>127.33799870958376</v>
      </c>
      <c r="E4" s="123">
        <f t="shared" si="3"/>
        <v>166.66473430250426</v>
      </c>
      <c r="F4" s="123">
        <f t="shared" si="3"/>
        <v>119.71058396634469</v>
      </c>
      <c r="G4" s="123">
        <f t="shared" si="3"/>
        <v>172.96906540596348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84.802821278246569</v>
      </c>
      <c r="L4" s="123">
        <f t="shared" si="3"/>
        <v>170.00723162712362</v>
      </c>
      <c r="M4" s="123">
        <f t="shared" si="3"/>
        <v>122.27601606728686</v>
      </c>
      <c r="N4" s="123">
        <f t="shared" si="3"/>
        <v>102.27285746761213</v>
      </c>
      <c r="O4" s="123">
        <f t="shared" si="3"/>
        <v>142.78394540606143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100.77332915529288</v>
      </c>
      <c r="T4" s="123">
        <f t="shared" si="4"/>
        <v>70.127839387897026</v>
      </c>
      <c r="U4" s="123">
        <f t="shared" si="4"/>
        <v>75.055253305398182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87.115395971539002</v>
      </c>
      <c r="D5" s="99">
        <v>126.59887929369366</v>
      </c>
      <c r="E5" s="99">
        <v>165.74633100378188</v>
      </c>
      <c r="F5" s="99">
        <v>119.01672647110259</v>
      </c>
      <c r="G5" s="99">
        <v>171.98021776760544</v>
      </c>
      <c r="H5" s="99">
        <v>0</v>
      </c>
      <c r="I5" s="99">
        <v>0</v>
      </c>
      <c r="J5" s="99">
        <v>0</v>
      </c>
      <c r="K5" s="99">
        <v>84.3465515413953</v>
      </c>
      <c r="L5" s="99">
        <v>169.11859884415955</v>
      </c>
      <c r="M5" s="99">
        <v>121.63814297160954</v>
      </c>
      <c r="N5" s="99">
        <v>101.74220562509593</v>
      </c>
      <c r="O5" s="99">
        <v>142.04603643948761</v>
      </c>
      <c r="P5" s="99">
        <v>0</v>
      </c>
      <c r="Q5" s="99">
        <v>0</v>
      </c>
      <c r="R5" s="99">
        <v>0</v>
      </c>
      <c r="S5" s="99">
        <v>100.22107483736642</v>
      </c>
      <c r="T5" s="99">
        <v>69.733829531182764</v>
      </c>
      <c r="U5" s="99">
        <v>74.620877485819292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0.50406186709072176</v>
      </c>
      <c r="D6" s="99">
        <v>0.73911941589009633</v>
      </c>
      <c r="E6" s="99">
        <v>0.9184032987223919</v>
      </c>
      <c r="F6" s="99">
        <v>0.6938574952420975</v>
      </c>
      <c r="G6" s="99">
        <v>0.98884763835803413</v>
      </c>
      <c r="H6" s="99">
        <v>0</v>
      </c>
      <c r="I6" s="99">
        <v>0</v>
      </c>
      <c r="J6" s="99">
        <v>0</v>
      </c>
      <c r="K6" s="99">
        <v>0.45626973685126371</v>
      </c>
      <c r="L6" s="99">
        <v>0.88863278296406045</v>
      </c>
      <c r="M6" s="99">
        <v>0.63787309567732342</v>
      </c>
      <c r="N6" s="99">
        <v>0.53065184251619024</v>
      </c>
      <c r="O6" s="99">
        <v>0.73790896657381366</v>
      </c>
      <c r="P6" s="99">
        <v>0</v>
      </c>
      <c r="Q6" s="99">
        <v>0</v>
      </c>
      <c r="R6" s="99">
        <v>0</v>
      </c>
      <c r="S6" s="99">
        <v>0.55225431792647095</v>
      </c>
      <c r="T6" s="99">
        <v>0.39400985671426686</v>
      </c>
      <c r="U6" s="99">
        <v>0.43437581957888827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1.6433077857083818</v>
      </c>
      <c r="D7" s="123">
        <f t="shared" si="6"/>
        <v>1.3590233070351641</v>
      </c>
      <c r="E7" s="123">
        <f t="shared" si="6"/>
        <v>5.7747432113621997</v>
      </c>
      <c r="F7" s="123">
        <f t="shared" si="6"/>
        <v>2.9815215586927875</v>
      </c>
      <c r="G7" s="123">
        <f t="shared" si="6"/>
        <v>2.9964075556058121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4.5772885249445938</v>
      </c>
      <c r="L7" s="123">
        <f t="shared" si="6"/>
        <v>2.1726738593270931</v>
      </c>
      <c r="M7" s="123">
        <f t="shared" si="6"/>
        <v>3.1058237323854652</v>
      </c>
      <c r="N7" s="123">
        <f t="shared" si="6"/>
        <v>3.2305624599265297</v>
      </c>
      <c r="O7" s="123">
        <f t="shared" si="6"/>
        <v>1.5649001451867957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0.69586203800959445</v>
      </c>
      <c r="T7" s="123">
        <f t="shared" si="6"/>
        <v>1.2334318895168843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1.6433077857083818</v>
      </c>
      <c r="D8" s="99">
        <f>RES_hhdet_in_fech!D8/RES_summary!D$21</f>
        <v>1.3590233070351641</v>
      </c>
      <c r="E8" s="99">
        <f>RES_hhdet_in_fech!E8/RES_summary!E$21</f>
        <v>5.7747432113621997</v>
      </c>
      <c r="F8" s="99">
        <f>RES_hhdet_in_fech!F8/RES_summary!F$21</f>
        <v>2.9815215586927875</v>
      </c>
      <c r="G8" s="99">
        <f>RES_hhdet_in_fech!G8/RES_summary!G$21</f>
        <v>2.9964075556058121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4.5772885249445938</v>
      </c>
      <c r="L8" s="99">
        <f>RES_hhdet_in_fech!L8/RES_summary!L$21</f>
        <v>2.1726738593270931</v>
      </c>
      <c r="M8" s="99">
        <f>RES_hhdet_in_fech!M8/RES_summary!M$21</f>
        <v>3.1058237323854652</v>
      </c>
      <c r="N8" s="99">
        <f>RES_hhdet_in_fech!N8/RES_summary!N$21</f>
        <v>3.2305624599265297</v>
      </c>
      <c r="O8" s="99">
        <f>RES_hhdet_in_fech!O8/RES_summary!O$21</f>
        <v>1.5649001451867957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0.69586203800959445</v>
      </c>
      <c r="T8" s="99">
        <f>RES_hhdet_in_fech!T8/RES_summary!T$21</f>
        <v>1.2334318895168843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17.295109898982208</v>
      </c>
      <c r="D9" s="123">
        <v>18.699707924742068</v>
      </c>
      <c r="E9" s="123">
        <v>16.200425576446769</v>
      </c>
      <c r="F9" s="123">
        <v>18.142485523337466</v>
      </c>
      <c r="G9" s="123">
        <v>18.428983217364692</v>
      </c>
      <c r="H9" s="123">
        <v>0</v>
      </c>
      <c r="I9" s="123">
        <v>0</v>
      </c>
      <c r="J9" s="123">
        <v>0</v>
      </c>
      <c r="K9" s="123">
        <v>15.3404003165513</v>
      </c>
      <c r="L9" s="123">
        <v>17.62245230630365</v>
      </c>
      <c r="M9" s="123">
        <v>16.444267650038782</v>
      </c>
      <c r="N9" s="123">
        <v>16.81011195976987</v>
      </c>
      <c r="O9" s="123">
        <v>16.970729462424107</v>
      </c>
      <c r="P9" s="123">
        <v>0</v>
      </c>
      <c r="Q9" s="123">
        <v>0</v>
      </c>
      <c r="R9" s="123">
        <v>0</v>
      </c>
      <c r="S9" s="123">
        <v>14.138765084346884</v>
      </c>
      <c r="T9" s="123">
        <v>13.789687127093366</v>
      </c>
      <c r="U9" s="123">
        <v>13.406827698666392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16.273812811317327</v>
      </c>
      <c r="E10" s="99">
        <v>20.664119549465013</v>
      </c>
      <c r="F10" s="99">
        <v>14.946791774310807</v>
      </c>
      <c r="G10" s="99">
        <v>0</v>
      </c>
      <c r="H10" s="99">
        <v>0</v>
      </c>
      <c r="I10" s="99">
        <v>0</v>
      </c>
      <c r="J10" s="99">
        <v>0</v>
      </c>
      <c r="K10" s="99">
        <v>9.8785077095380665</v>
      </c>
      <c r="L10" s="99">
        <v>18.620223445435585</v>
      </c>
      <c r="M10" s="99">
        <v>17.137479703744127</v>
      </c>
      <c r="N10" s="99">
        <v>18.148300821195452</v>
      </c>
      <c r="O10" s="99">
        <v>19.195200723154542</v>
      </c>
      <c r="P10" s="99">
        <v>0</v>
      </c>
      <c r="Q10" s="99">
        <v>0</v>
      </c>
      <c r="R10" s="99">
        <v>0</v>
      </c>
      <c r="S10" s="99">
        <v>15.762721609687505</v>
      </c>
      <c r="T10" s="99">
        <v>15.564916557322499</v>
      </c>
      <c r="U10" s="99">
        <v>11.979630863208573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19.96910881264257</v>
      </c>
      <c r="D11" s="99">
        <v>19.428013207519701</v>
      </c>
      <c r="E11" s="99">
        <v>20.501538455641544</v>
      </c>
      <c r="F11" s="99">
        <v>20.304228481137205</v>
      </c>
      <c r="G11" s="99">
        <v>20.169284762485141</v>
      </c>
      <c r="H11" s="99">
        <v>0</v>
      </c>
      <c r="I11" s="99">
        <v>0</v>
      </c>
      <c r="J11" s="99">
        <v>0</v>
      </c>
      <c r="K11" s="99">
        <v>0</v>
      </c>
      <c r="L11" s="99">
        <v>20.740053746676697</v>
      </c>
      <c r="M11" s="99">
        <v>18.067838011787003</v>
      </c>
      <c r="N11" s="99">
        <v>17.084614024102596</v>
      </c>
      <c r="O11" s="99">
        <v>16.555663154829862</v>
      </c>
      <c r="P11" s="99">
        <v>0</v>
      </c>
      <c r="Q11" s="99">
        <v>0</v>
      </c>
      <c r="R11" s="99">
        <v>0</v>
      </c>
      <c r="S11" s="99">
        <v>14.307984788895675</v>
      </c>
      <c r="T11" s="99">
        <v>0</v>
      </c>
      <c r="U11" s="99">
        <v>13.94285862539175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17.277002339976068</v>
      </c>
      <c r="D15" s="102">
        <v>18.834075984223674</v>
      </c>
      <c r="E15" s="102">
        <v>16.123795305108086</v>
      </c>
      <c r="F15" s="102">
        <v>18.258082140397072</v>
      </c>
      <c r="G15" s="102">
        <v>18.518135323903156</v>
      </c>
      <c r="H15" s="102">
        <v>0</v>
      </c>
      <c r="I15" s="102">
        <v>0</v>
      </c>
      <c r="J15" s="102">
        <v>0</v>
      </c>
      <c r="K15" s="102">
        <v>17.525157359356594</v>
      </c>
      <c r="L15" s="102">
        <v>17.546040784576682</v>
      </c>
      <c r="M15" s="102">
        <v>16.644825818319891</v>
      </c>
      <c r="N15" s="102">
        <v>16.418559966690395</v>
      </c>
      <c r="O15" s="102">
        <v>15.55578146981512</v>
      </c>
      <c r="P15" s="102">
        <v>0</v>
      </c>
      <c r="Q15" s="102">
        <v>0</v>
      </c>
      <c r="R15" s="102">
        <v>0</v>
      </c>
      <c r="S15" s="102">
        <v>14.518850127466894</v>
      </c>
      <c r="T15" s="102">
        <v>14.262248540889759</v>
      </c>
      <c r="U15" s="102">
        <v>14.204747049412783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12.544661518863892</v>
      </c>
      <c r="D16" s="105">
        <v>13.815562175200744</v>
      </c>
      <c r="E16" s="105">
        <v>11.57189947697216</v>
      </c>
      <c r="F16" s="105">
        <v>13.352894155066112</v>
      </c>
      <c r="G16" s="105">
        <v>13.556755063175489</v>
      </c>
      <c r="H16" s="105">
        <v>0</v>
      </c>
      <c r="I16" s="105">
        <v>0</v>
      </c>
      <c r="J16" s="105">
        <v>0</v>
      </c>
      <c r="K16" s="105">
        <v>0</v>
      </c>
      <c r="L16" s="105">
        <v>12.893207993872702</v>
      </c>
      <c r="M16" s="105">
        <v>12.369394648301974</v>
      </c>
      <c r="N16" s="105">
        <v>12.28028691067713</v>
      </c>
      <c r="O16" s="105">
        <v>11.71140438801809</v>
      </c>
      <c r="P16" s="105">
        <v>0</v>
      </c>
      <c r="Q16" s="105">
        <v>0</v>
      </c>
      <c r="R16" s="105">
        <v>0</v>
      </c>
      <c r="S16" s="105">
        <v>11.563110213155571</v>
      </c>
      <c r="T16" s="105">
        <v>11.484388170589634</v>
      </c>
      <c r="U16" s="105">
        <v>11.550499865966065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4.9472238969691853</v>
      </c>
      <c r="D17" s="99">
        <v>5.7072916604679884</v>
      </c>
      <c r="E17" s="99">
        <v>4.1633493348919277</v>
      </c>
      <c r="F17" s="99">
        <v>5.3169823521770567</v>
      </c>
      <c r="G17" s="99">
        <v>5.3721660980411716</v>
      </c>
      <c r="H17" s="99">
        <v>0</v>
      </c>
      <c r="I17" s="99">
        <v>0</v>
      </c>
      <c r="J17" s="99">
        <v>0</v>
      </c>
      <c r="K17" s="99">
        <v>0</v>
      </c>
      <c r="L17" s="99">
        <v>4.836497403412749</v>
      </c>
      <c r="M17" s="99">
        <v>4.803953853813355</v>
      </c>
      <c r="N17" s="99">
        <v>4.7044978948467131</v>
      </c>
      <c r="O17" s="99">
        <v>4.289050560327456</v>
      </c>
      <c r="P17" s="99">
        <v>0</v>
      </c>
      <c r="Q17" s="99">
        <v>0</v>
      </c>
      <c r="R17" s="99">
        <v>0</v>
      </c>
      <c r="S17" s="99">
        <v>4.2220020914379983</v>
      </c>
      <c r="T17" s="99">
        <v>4.2215871375936365</v>
      </c>
      <c r="U17" s="99">
        <v>4.2543844925585343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7.5974376218947066</v>
      </c>
      <c r="D18" s="99">
        <v>8.108270514732757</v>
      </c>
      <c r="E18" s="99">
        <v>7.408550142080232</v>
      </c>
      <c r="F18" s="99">
        <v>8.0359118028890553</v>
      </c>
      <c r="G18" s="99">
        <v>8.1845889651343153</v>
      </c>
      <c r="H18" s="99">
        <v>0</v>
      </c>
      <c r="I18" s="99">
        <v>0</v>
      </c>
      <c r="J18" s="99">
        <v>0</v>
      </c>
      <c r="K18" s="99">
        <v>0</v>
      </c>
      <c r="L18" s="99">
        <v>8.0567105904599554</v>
      </c>
      <c r="M18" s="99">
        <v>7.5654407944886177</v>
      </c>
      <c r="N18" s="99">
        <v>7.5757890158304173</v>
      </c>
      <c r="O18" s="99">
        <v>7.4223538276906345</v>
      </c>
      <c r="P18" s="99">
        <v>0</v>
      </c>
      <c r="Q18" s="99">
        <v>0</v>
      </c>
      <c r="R18" s="99">
        <v>0</v>
      </c>
      <c r="S18" s="99">
        <v>7.3411081217175758</v>
      </c>
      <c r="T18" s="99">
        <v>7.2628010329959967</v>
      </c>
      <c r="U18" s="99">
        <v>7.2961153734075275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16.061974280975683</v>
      </c>
      <c r="D19" s="123">
        <v>16.466660025281183</v>
      </c>
      <c r="E19" s="123">
        <v>15.440774663906717</v>
      </c>
      <c r="F19" s="123">
        <v>15.797085984172869</v>
      </c>
      <c r="G19" s="123">
        <v>15.839769898033287</v>
      </c>
      <c r="H19" s="123">
        <v>0</v>
      </c>
      <c r="I19" s="123">
        <v>0</v>
      </c>
      <c r="J19" s="123">
        <v>0</v>
      </c>
      <c r="K19" s="123">
        <v>16.736113748985407</v>
      </c>
      <c r="L19" s="123">
        <v>15.0568863524022</v>
      </c>
      <c r="M19" s="123">
        <v>13.557491806974207</v>
      </c>
      <c r="N19" s="123">
        <v>12.602389303602386</v>
      </c>
      <c r="O19" s="123">
        <v>12.141731540795481</v>
      </c>
      <c r="P19" s="123">
        <v>0</v>
      </c>
      <c r="Q19" s="123">
        <v>0</v>
      </c>
      <c r="R19" s="123">
        <v>0</v>
      </c>
      <c r="S19" s="123">
        <v>11.30138892498324</v>
      </c>
      <c r="T19" s="123">
        <v>10.60013556821529</v>
      </c>
      <c r="U19" s="123">
        <v>10.516330984237392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19.521694309231648</v>
      </c>
      <c r="D21" s="99">
        <v>17.06395461949656</v>
      </c>
      <c r="E21" s="99">
        <v>19.836748591691709</v>
      </c>
      <c r="F21" s="99">
        <v>18.241952042769746</v>
      </c>
      <c r="G21" s="99">
        <v>18.09796266024453</v>
      </c>
      <c r="H21" s="99">
        <v>0</v>
      </c>
      <c r="I21" s="99">
        <v>0</v>
      </c>
      <c r="J21" s="99">
        <v>0</v>
      </c>
      <c r="K21" s="99">
        <v>19.993058473914221</v>
      </c>
      <c r="L21" s="99">
        <v>17.84674426592294</v>
      </c>
      <c r="M21" s="99">
        <v>15.721594296299971</v>
      </c>
      <c r="N21" s="99">
        <v>14.896404779230409</v>
      </c>
      <c r="O21" s="99">
        <v>14.676629609585369</v>
      </c>
      <c r="P21" s="99">
        <v>0</v>
      </c>
      <c r="Q21" s="99">
        <v>0</v>
      </c>
      <c r="R21" s="99">
        <v>0</v>
      </c>
      <c r="S21" s="99">
        <v>13.667685853052054</v>
      </c>
      <c r="T21" s="99">
        <v>12.764795992697477</v>
      </c>
      <c r="U21" s="99">
        <v>13.182159981726555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12.966435308325606</v>
      </c>
      <c r="D22" s="110">
        <v>16.013872187730819</v>
      </c>
      <c r="E22" s="110">
        <v>11.802727275395007</v>
      </c>
      <c r="F22" s="110">
        <v>14.361212267219139</v>
      </c>
      <c r="G22" s="110">
        <v>14.684415461553121</v>
      </c>
      <c r="H22" s="110">
        <v>0</v>
      </c>
      <c r="I22" s="110">
        <v>0</v>
      </c>
      <c r="J22" s="110">
        <v>0</v>
      </c>
      <c r="K22" s="110">
        <v>12.393520782413658</v>
      </c>
      <c r="L22" s="110">
        <v>12.57701265149487</v>
      </c>
      <c r="M22" s="110">
        <v>12.140519938963291</v>
      </c>
      <c r="N22" s="110">
        <v>11.762007396689151</v>
      </c>
      <c r="O22" s="110">
        <v>10.954500799716671</v>
      </c>
      <c r="P22" s="110">
        <v>0</v>
      </c>
      <c r="Q22" s="110">
        <v>0</v>
      </c>
      <c r="R22" s="110">
        <v>0</v>
      </c>
      <c r="S22" s="110">
        <v>9.9274100635239257</v>
      </c>
      <c r="T22" s="110">
        <v>9.5178053559741969</v>
      </c>
      <c r="U22" s="110">
        <v>9.272277452075782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197.0246378703911</v>
      </c>
      <c r="H24" s="118">
        <f t="shared" si="7"/>
        <v>228.97073757833616</v>
      </c>
      <c r="I24" s="118">
        <f t="shared" si="7"/>
        <v>101.26549885681058</v>
      </c>
      <c r="J24" s="118">
        <f t="shared" si="7"/>
        <v>290.69124698229814</v>
      </c>
      <c r="K24" s="118">
        <f t="shared" si="7"/>
        <v>171.49328899830044</v>
      </c>
      <c r="L24" s="118">
        <f t="shared" si="7"/>
        <v>177.85235033512595</v>
      </c>
      <c r="M24" s="118">
        <f t="shared" si="7"/>
        <v>0</v>
      </c>
      <c r="N24" s="118">
        <f t="shared" si="7"/>
        <v>167.56999530891704</v>
      </c>
      <c r="O24" s="118">
        <f t="shared" si="7"/>
        <v>152.85144508507312</v>
      </c>
      <c r="P24" s="118">
        <f t="shared" si="7"/>
        <v>0</v>
      </c>
      <c r="Q24" s="118">
        <f t="shared" si="7"/>
        <v>140.11313862240746</v>
      </c>
      <c r="R24" s="118">
        <f t="shared" ref="R24:V24" si="8">R25+R28+R30+R39</f>
        <v>129.62061444775756</v>
      </c>
      <c r="S24" s="118">
        <f t="shared" si="8"/>
        <v>0</v>
      </c>
      <c r="T24" s="118">
        <f t="shared" si="8"/>
        <v>0</v>
      </c>
      <c r="U24" s="118">
        <f t="shared" si="8"/>
        <v>99.876541900074457</v>
      </c>
      <c r="V24" s="118">
        <f t="shared" si="8"/>
        <v>95.382615110997222</v>
      </c>
      <c r="W24" s="118">
        <f t="shared" ref="W24" si="9">W25+W28+W30+W39</f>
        <v>93.158325051625113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159.80163374635674</v>
      </c>
      <c r="H25" s="123">
        <f t="shared" si="10"/>
        <v>187.82432361244827</v>
      </c>
      <c r="I25" s="123">
        <f t="shared" si="10"/>
        <v>59.712750876812962</v>
      </c>
      <c r="J25" s="123">
        <f t="shared" si="10"/>
        <v>251.29364405542864</v>
      </c>
      <c r="K25" s="123">
        <f t="shared" si="10"/>
        <v>133.82456781779433</v>
      </c>
      <c r="L25" s="123">
        <f t="shared" si="10"/>
        <v>143.21706856113195</v>
      </c>
      <c r="M25" s="123">
        <f t="shared" si="10"/>
        <v>0</v>
      </c>
      <c r="N25" s="123">
        <f t="shared" si="10"/>
        <v>135.74311313902973</v>
      </c>
      <c r="O25" s="123">
        <f t="shared" si="10"/>
        <v>124.04736194149628</v>
      </c>
      <c r="P25" s="123">
        <f t="shared" si="10"/>
        <v>0</v>
      </c>
      <c r="Q25" s="123">
        <f t="shared" si="10"/>
        <v>113.24134183301194</v>
      </c>
      <c r="R25" s="123">
        <f t="shared" ref="R25:V25" si="11">SUM(R26:R27)</f>
        <v>102.21790182534794</v>
      </c>
      <c r="S25" s="123">
        <f t="shared" si="11"/>
        <v>0</v>
      </c>
      <c r="T25" s="123">
        <f t="shared" si="11"/>
        <v>0</v>
      </c>
      <c r="U25" s="123">
        <f t="shared" si="11"/>
        <v>75.543120711183889</v>
      </c>
      <c r="V25" s="123">
        <f t="shared" si="11"/>
        <v>69.799525649037093</v>
      </c>
      <c r="W25" s="123">
        <f t="shared" ref="W25" si="12">SUM(W26:W27)</f>
        <v>64.140944833480162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157.86657570630516</v>
      </c>
      <c r="H26" s="99">
        <v>185.60925828098135</v>
      </c>
      <c r="I26" s="99">
        <v>59.025146077591309</v>
      </c>
      <c r="J26" s="99">
        <v>248.39902201601942</v>
      </c>
      <c r="K26" s="99">
        <v>132.27917203437426</v>
      </c>
      <c r="L26" s="99">
        <v>141.6028023804563</v>
      </c>
      <c r="M26" s="99">
        <v>0</v>
      </c>
      <c r="N26" s="99">
        <v>134.17106846004566</v>
      </c>
      <c r="O26" s="99">
        <v>122.56956062548018</v>
      </c>
      <c r="P26" s="99">
        <v>0</v>
      </c>
      <c r="Q26" s="99">
        <v>111.78993940867318</v>
      </c>
      <c r="R26" s="99">
        <v>100.87573515556397</v>
      </c>
      <c r="S26" s="99">
        <v>0</v>
      </c>
      <c r="T26" s="99">
        <v>0</v>
      </c>
      <c r="U26" s="99">
        <v>74.535771175155844</v>
      </c>
      <c r="V26" s="99">
        <v>68.863819593582505</v>
      </c>
      <c r="W26" s="99">
        <v>63.279537174794925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1.935058040051596</v>
      </c>
      <c r="H27" s="99">
        <v>2.2150653314669295</v>
      </c>
      <c r="I27" s="99">
        <v>0.68760479922165185</v>
      </c>
      <c r="J27" s="99">
        <v>2.8946220394092377</v>
      </c>
      <c r="K27" s="99">
        <v>1.5453957834200656</v>
      </c>
      <c r="L27" s="99">
        <v>1.6142661806756491</v>
      </c>
      <c r="M27" s="99">
        <v>0</v>
      </c>
      <c r="N27" s="99">
        <v>1.5720446789840581</v>
      </c>
      <c r="O27" s="99">
        <v>1.4778013160161032</v>
      </c>
      <c r="P27" s="99">
        <v>0</v>
      </c>
      <c r="Q27" s="99">
        <v>1.4514024243387658</v>
      </c>
      <c r="R27" s="99">
        <v>1.3421666697839607</v>
      </c>
      <c r="S27" s="99">
        <v>0</v>
      </c>
      <c r="T27" s="99">
        <v>0</v>
      </c>
      <c r="U27" s="99">
        <v>1.0073495360280513</v>
      </c>
      <c r="V27" s="99">
        <v>0.9357060554545944</v>
      </c>
      <c r="W27" s="99">
        <v>0.86140765868524249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2.9459858742957494</v>
      </c>
      <c r="H28" s="123">
        <f t="shared" si="13"/>
        <v>6.1334685194416636</v>
      </c>
      <c r="I28" s="123">
        <f t="shared" si="13"/>
        <v>8.1759696391212628</v>
      </c>
      <c r="J28" s="123">
        <f t="shared" si="13"/>
        <v>4.5681267525724705</v>
      </c>
      <c r="K28" s="123">
        <f t="shared" si="13"/>
        <v>4.0173755555324115</v>
      </c>
      <c r="L28" s="123">
        <f t="shared" si="13"/>
        <v>2.272951114372959</v>
      </c>
      <c r="M28" s="123">
        <f t="shared" si="13"/>
        <v>0</v>
      </c>
      <c r="N28" s="123">
        <f t="shared" si="13"/>
        <v>3.2507534753010705</v>
      </c>
      <c r="O28" s="123">
        <f t="shared" si="13"/>
        <v>1.5709189918990523</v>
      </c>
      <c r="P28" s="123">
        <f t="shared" si="13"/>
        <v>0</v>
      </c>
      <c r="Q28" s="123">
        <f t="shared" si="13"/>
        <v>1.0344575827511264</v>
      </c>
      <c r="R28" s="123">
        <f t="shared" si="13"/>
        <v>1.2228369629562514</v>
      </c>
      <c r="S28" s="123">
        <f t="shared" si="13"/>
        <v>0</v>
      </c>
      <c r="T28" s="123">
        <f t="shared" si="13"/>
        <v>0</v>
      </c>
      <c r="U28" s="123">
        <f t="shared" si="13"/>
        <v>0.1383073693983661</v>
      </c>
      <c r="V28" s="123">
        <f t="shared" si="13"/>
        <v>2.2046434333109155</v>
      </c>
      <c r="W28" s="123">
        <f t="shared" si="13"/>
        <v>4.4888775781465764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2.9459858742957494</v>
      </c>
      <c r="H29" s="99">
        <f>RES_hhdet_in_fech!H29/RES_summary!H$21</f>
        <v>6.1334685194416636</v>
      </c>
      <c r="I29" s="99">
        <f>RES_hhdet_in_fech!I29/RES_summary!I$21</f>
        <v>8.1759696391212628</v>
      </c>
      <c r="J29" s="99">
        <f>RES_hhdet_in_fech!J29/RES_summary!J$21</f>
        <v>4.5681267525724705</v>
      </c>
      <c r="K29" s="99">
        <f>RES_hhdet_in_fech!K29/RES_summary!K$21</f>
        <v>4.0173755555324115</v>
      </c>
      <c r="L29" s="99">
        <f>RES_hhdet_in_fech!L29/RES_summary!L$21</f>
        <v>2.272951114372959</v>
      </c>
      <c r="M29" s="99">
        <f>RES_hhdet_in_fech!M29/RES_summary!M$21</f>
        <v>0</v>
      </c>
      <c r="N29" s="99">
        <f>RES_hhdet_in_fech!N29/RES_summary!N$21</f>
        <v>3.2507534753010705</v>
      </c>
      <c r="O29" s="99">
        <f>RES_hhdet_in_fech!O29/RES_summary!O$21</f>
        <v>1.5709189918990523</v>
      </c>
      <c r="P29" s="99">
        <f>RES_hhdet_in_fech!P29/RES_summary!P$21</f>
        <v>0</v>
      </c>
      <c r="Q29" s="99">
        <f>RES_hhdet_in_fech!Q29/RES_summary!Q$21</f>
        <v>1.0344575827511264</v>
      </c>
      <c r="R29" s="99">
        <f>RES_hhdet_in_fech!R29/RES_summary!R$21</f>
        <v>1.2228369629562514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0.1383073693983661</v>
      </c>
      <c r="V29" s="99">
        <f>RES_hhdet_in_fech!V29/RES_summary!V$21</f>
        <v>2.2046434333109155</v>
      </c>
      <c r="W29" s="99">
        <f>RES_hhdet_in_fech!W29/RES_summary!W$21</f>
        <v>4.4888775781465764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18.428292115763618</v>
      </c>
      <c r="H30" s="123">
        <v>18.82693167549559</v>
      </c>
      <c r="I30" s="123">
        <v>17.706649467992889</v>
      </c>
      <c r="J30" s="123">
        <v>18.251421367501329</v>
      </c>
      <c r="K30" s="123">
        <v>17.353475202890003</v>
      </c>
      <c r="L30" s="123">
        <v>17.326109921393044</v>
      </c>
      <c r="M30" s="123">
        <v>0</v>
      </c>
      <c r="N30" s="123">
        <v>15.981546993159544</v>
      </c>
      <c r="O30" s="123">
        <v>15.076129428772774</v>
      </c>
      <c r="P30" s="123">
        <v>0</v>
      </c>
      <c r="Q30" s="123">
        <v>14.124716853517235</v>
      </c>
      <c r="R30" s="123">
        <v>14.252384214249149</v>
      </c>
      <c r="S30" s="123">
        <v>0</v>
      </c>
      <c r="T30" s="123">
        <v>0</v>
      </c>
      <c r="U30" s="123">
        <v>13.619542190866165</v>
      </c>
      <c r="V30" s="123">
        <v>13.487888176121253</v>
      </c>
      <c r="W30" s="123">
        <v>14.076055255268479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20.169284762485141</v>
      </c>
      <c r="H31" s="99">
        <v>20.326081392416352</v>
      </c>
      <c r="I31" s="99">
        <v>19.525008477441943</v>
      </c>
      <c r="J31" s="99">
        <v>21.348354790096643</v>
      </c>
      <c r="K31" s="99">
        <v>22.662354107530902</v>
      </c>
      <c r="L31" s="99">
        <v>20.740053746676693</v>
      </c>
      <c r="M31" s="99">
        <v>0</v>
      </c>
      <c r="N31" s="99">
        <v>17.084614024102596</v>
      </c>
      <c r="O31" s="99">
        <v>16.555663154829862</v>
      </c>
      <c r="P31" s="99">
        <v>0</v>
      </c>
      <c r="Q31" s="99">
        <v>14.354412569348877</v>
      </c>
      <c r="R31" s="99">
        <v>14.791185021250199</v>
      </c>
      <c r="S31" s="99">
        <v>0</v>
      </c>
      <c r="T31" s="99">
        <v>0</v>
      </c>
      <c r="U31" s="99">
        <v>13.94285862539175</v>
      </c>
      <c r="V31" s="99">
        <v>13.391913959095428</v>
      </c>
      <c r="W31" s="99">
        <v>13.657602297076409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18.518135323903152</v>
      </c>
      <c r="H35" s="102">
        <v>18.940417864867271</v>
      </c>
      <c r="I35" s="102">
        <v>18.051047527123966</v>
      </c>
      <c r="J35" s="102">
        <v>18.583963818229876</v>
      </c>
      <c r="K35" s="102">
        <v>17.525157359356594</v>
      </c>
      <c r="L35" s="102">
        <v>17.546040784576689</v>
      </c>
      <c r="M35" s="102">
        <v>0</v>
      </c>
      <c r="N35" s="102">
        <v>16.418559966690395</v>
      </c>
      <c r="O35" s="102">
        <v>15.555781469815127</v>
      </c>
      <c r="P35" s="102">
        <v>0</v>
      </c>
      <c r="Q35" s="102">
        <v>14.724019379863412</v>
      </c>
      <c r="R35" s="102">
        <v>14.622907107064924</v>
      </c>
      <c r="S35" s="102">
        <v>0</v>
      </c>
      <c r="T35" s="102">
        <v>0</v>
      </c>
      <c r="U35" s="102">
        <v>14.204747049412779</v>
      </c>
      <c r="V35" s="102">
        <v>13.856806311463625</v>
      </c>
      <c r="W35" s="102">
        <v>14.53592584516827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13.556755063175489</v>
      </c>
      <c r="H36" s="105">
        <v>13.900175606060325</v>
      </c>
      <c r="I36" s="105">
        <v>13.240533082838935</v>
      </c>
      <c r="J36" s="105">
        <v>13.691598019050719</v>
      </c>
      <c r="K36" s="105">
        <v>12.828363642374828</v>
      </c>
      <c r="L36" s="105">
        <v>12.893207993872704</v>
      </c>
      <c r="M36" s="105">
        <v>0</v>
      </c>
      <c r="N36" s="105">
        <v>12.280286910677129</v>
      </c>
      <c r="O36" s="105">
        <v>11.711404388018089</v>
      </c>
      <c r="P36" s="105">
        <v>0</v>
      </c>
      <c r="Q36" s="105">
        <v>11.591672226014271</v>
      </c>
      <c r="R36" s="105">
        <v>11.574585007446096</v>
      </c>
      <c r="S36" s="105">
        <v>0</v>
      </c>
      <c r="T36" s="105">
        <v>0</v>
      </c>
      <c r="U36" s="105">
        <v>11.550499865966065</v>
      </c>
      <c r="V36" s="105">
        <v>11.209036080354503</v>
      </c>
      <c r="W36" s="105">
        <v>11.954437896973271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5.3721660980411716</v>
      </c>
      <c r="H37" s="99">
        <v>5.5252663776603974</v>
      </c>
      <c r="I37" s="99">
        <v>5.1732451356653018</v>
      </c>
      <c r="J37" s="99">
        <v>5.4054658289692918</v>
      </c>
      <c r="K37" s="99">
        <v>4.7881624890645016</v>
      </c>
      <c r="L37" s="99">
        <v>4.836497403412749</v>
      </c>
      <c r="M37" s="99">
        <v>0</v>
      </c>
      <c r="N37" s="99">
        <v>4.7044978948467131</v>
      </c>
      <c r="O37" s="99">
        <v>4.289050560327456</v>
      </c>
      <c r="P37" s="99">
        <v>0</v>
      </c>
      <c r="Q37" s="99">
        <v>4.5809429844924567</v>
      </c>
      <c r="R37" s="99">
        <v>4.3851673350613876</v>
      </c>
      <c r="S37" s="99">
        <v>0</v>
      </c>
      <c r="T37" s="99">
        <v>0</v>
      </c>
      <c r="U37" s="99">
        <v>4.2543844925585343</v>
      </c>
      <c r="V37" s="99">
        <v>3.6283078922803149</v>
      </c>
      <c r="W37" s="99">
        <v>4.2999765600379947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8.1845889651343153</v>
      </c>
      <c r="H38" s="99">
        <v>8.3749092283999289</v>
      </c>
      <c r="I38" s="99">
        <v>8.0672879471736323</v>
      </c>
      <c r="J38" s="99">
        <v>8.2861321900814264</v>
      </c>
      <c r="K38" s="99">
        <v>8.0402011533103313</v>
      </c>
      <c r="L38" s="99">
        <v>8.0567105904599554</v>
      </c>
      <c r="M38" s="99">
        <v>0</v>
      </c>
      <c r="N38" s="99">
        <v>7.5757890158304182</v>
      </c>
      <c r="O38" s="99">
        <v>7.4223538276906327</v>
      </c>
      <c r="P38" s="99">
        <v>0</v>
      </c>
      <c r="Q38" s="99">
        <v>7.0107292415218172</v>
      </c>
      <c r="R38" s="99">
        <v>7.1894176723847094</v>
      </c>
      <c r="S38" s="99">
        <v>0</v>
      </c>
      <c r="T38" s="99">
        <v>0</v>
      </c>
      <c r="U38" s="99">
        <v>7.296115373407531</v>
      </c>
      <c r="V38" s="99">
        <v>7.5807281880741897</v>
      </c>
      <c r="W38" s="99">
        <v>7.6544613369352774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15.848726133974997</v>
      </c>
      <c r="H39" s="123">
        <v>16.186013770950638</v>
      </c>
      <c r="I39" s="123">
        <v>15.670128872883462</v>
      </c>
      <c r="J39" s="123">
        <v>16.578054806795677</v>
      </c>
      <c r="K39" s="123">
        <v>16.297870422083676</v>
      </c>
      <c r="L39" s="123">
        <v>15.03622073822797</v>
      </c>
      <c r="M39" s="123">
        <v>0</v>
      </c>
      <c r="N39" s="123">
        <v>12.594581701426673</v>
      </c>
      <c r="O39" s="123">
        <v>12.157034722905024</v>
      </c>
      <c r="P39" s="123">
        <v>0</v>
      </c>
      <c r="Q39" s="123">
        <v>11.712622353127163</v>
      </c>
      <c r="R39" s="123">
        <v>11.927491445204218</v>
      </c>
      <c r="S39" s="123">
        <v>0</v>
      </c>
      <c r="T39" s="123">
        <v>0</v>
      </c>
      <c r="U39" s="123">
        <v>10.575571628626038</v>
      </c>
      <c r="V39" s="123">
        <v>9.8905578525279605</v>
      </c>
      <c r="W39" s="123">
        <v>10.452447384729899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18.09796266024453</v>
      </c>
      <c r="H40" s="99">
        <v>17.443587929069832</v>
      </c>
      <c r="I40" s="99">
        <v>17.999231838974502</v>
      </c>
      <c r="J40" s="99">
        <v>17.433097539620235</v>
      </c>
      <c r="K40" s="99">
        <v>19.993058473914221</v>
      </c>
      <c r="L40" s="99">
        <v>17.84674426592294</v>
      </c>
      <c r="M40" s="99">
        <v>0</v>
      </c>
      <c r="N40" s="99">
        <v>14.896404779230409</v>
      </c>
      <c r="O40" s="99">
        <v>14.676629609585369</v>
      </c>
      <c r="P40" s="99">
        <v>0</v>
      </c>
      <c r="Q40" s="99">
        <v>13.531859646387057</v>
      </c>
      <c r="R40" s="99">
        <v>14.113348871938088</v>
      </c>
      <c r="S40" s="99">
        <v>0</v>
      </c>
      <c r="T40" s="99">
        <v>0</v>
      </c>
      <c r="U40" s="99">
        <v>13.182159981726551</v>
      </c>
      <c r="V40" s="99">
        <v>12.666188161207653</v>
      </c>
      <c r="W40" s="99">
        <v>12.948422195102449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14.684415461553121</v>
      </c>
      <c r="H41" s="110">
        <v>15.388527719460418</v>
      </c>
      <c r="I41" s="110">
        <v>13.421339802174868</v>
      </c>
      <c r="J41" s="110">
        <v>15.112267264810706</v>
      </c>
      <c r="K41" s="110">
        <v>12.39352078241366</v>
      </c>
      <c r="L41" s="110">
        <v>12.57701265149487</v>
      </c>
      <c r="M41" s="110">
        <v>0</v>
      </c>
      <c r="N41" s="110">
        <v>11.762007396689151</v>
      </c>
      <c r="O41" s="110">
        <v>10.954500799716675</v>
      </c>
      <c r="P41" s="110">
        <v>0</v>
      </c>
      <c r="Q41" s="110">
        <v>10.392208188664336</v>
      </c>
      <c r="R41" s="110">
        <v>10.227380113300097</v>
      </c>
      <c r="S41" s="110">
        <v>0</v>
      </c>
      <c r="T41" s="110">
        <v>0</v>
      </c>
      <c r="U41" s="110">
        <v>9.2722774520757838</v>
      </c>
      <c r="V41" s="110">
        <v>8.90447866391807</v>
      </c>
      <c r="W41" s="110">
        <v>9.4421718662457739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185.81437378132961</v>
      </c>
      <c r="D43" s="118">
        <f t="shared" si="14"/>
        <v>206.75879152630878</v>
      </c>
      <c r="E43" s="118">
        <f t="shared" si="14"/>
        <v>214.28349735855895</v>
      </c>
      <c r="F43" s="118">
        <f t="shared" si="14"/>
        <v>216.28540103696864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192.54102238069274</v>
      </c>
      <c r="L43" s="118">
        <f t="shared" si="14"/>
        <v>194.81125719509953</v>
      </c>
      <c r="M43" s="118">
        <f t="shared" si="14"/>
        <v>187.39248583509237</v>
      </c>
      <c r="N43" s="118">
        <f t="shared" si="14"/>
        <v>168.42980295910408</v>
      </c>
      <c r="O43" s="118">
        <f t="shared" si="14"/>
        <v>155.54893328870119</v>
      </c>
      <c r="P43" s="118">
        <f t="shared" si="14"/>
        <v>123.98305744324631</v>
      </c>
      <c r="Q43" s="118">
        <f t="shared" si="14"/>
        <v>138.24259896211717</v>
      </c>
      <c r="R43" s="118">
        <f t="shared" ref="R43:V43" si="15">R44+R47+R49+R58</f>
        <v>132.05083013136391</v>
      </c>
      <c r="S43" s="118">
        <f t="shared" si="15"/>
        <v>128.63269117780266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151.00328015059173</v>
      </c>
      <c r="D44" s="123">
        <f t="shared" si="17"/>
        <v>170.03871613955025</v>
      </c>
      <c r="E44" s="123">
        <f t="shared" si="17"/>
        <v>176.4339822208488</v>
      </c>
      <c r="F44" s="123">
        <f t="shared" si="17"/>
        <v>179.34155443746818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153.2737722179472</v>
      </c>
      <c r="L44" s="123">
        <f t="shared" si="17"/>
        <v>158.90367057362195</v>
      </c>
      <c r="M44" s="123">
        <f t="shared" si="17"/>
        <v>154.0501134742556</v>
      </c>
      <c r="N44" s="123">
        <f t="shared" si="17"/>
        <v>135.14282401026526</v>
      </c>
      <c r="O44" s="123">
        <f t="shared" si="17"/>
        <v>124.664884574179</v>
      </c>
      <c r="P44" s="123">
        <f t="shared" si="17"/>
        <v>95.712508086062257</v>
      </c>
      <c r="Q44" s="123">
        <f t="shared" si="17"/>
        <v>111.23790158455952</v>
      </c>
      <c r="R44" s="123">
        <f t="shared" ref="R44:V44" si="18">SUM(R45:R46)</f>
        <v>104.70235229022549</v>
      </c>
      <c r="S44" s="123">
        <f t="shared" si="18"/>
        <v>102.19602623831697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149.27596950370327</v>
      </c>
      <c r="D45" s="99">
        <v>168.06818688019931</v>
      </c>
      <c r="E45" s="99">
        <v>174.48431031670822</v>
      </c>
      <c r="F45" s="99">
        <v>177.24991679474016</v>
      </c>
      <c r="G45" s="99">
        <v>0</v>
      </c>
      <c r="H45" s="99">
        <v>0</v>
      </c>
      <c r="I45" s="99">
        <v>0</v>
      </c>
      <c r="J45" s="99">
        <v>0</v>
      </c>
      <c r="K45" s="99">
        <v>151.58141649356619</v>
      </c>
      <c r="L45" s="99">
        <v>157.189817375084</v>
      </c>
      <c r="M45" s="99">
        <v>152.36913123436375</v>
      </c>
      <c r="N45" s="99">
        <v>133.64046036528308</v>
      </c>
      <c r="O45" s="99">
        <v>123.23584276275685</v>
      </c>
      <c r="P45" s="99">
        <v>94.56873965373434</v>
      </c>
      <c r="Q45" s="99">
        <v>109.85992970740188</v>
      </c>
      <c r="R45" s="99">
        <v>103.37238607250006</v>
      </c>
      <c r="S45" s="99">
        <v>100.89862492139663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1.7273106468884805</v>
      </c>
      <c r="D46" s="99">
        <v>1.9705292593509522</v>
      </c>
      <c r="E46" s="99">
        <v>1.9496719041405874</v>
      </c>
      <c r="F46" s="99">
        <v>2.0916376427280245</v>
      </c>
      <c r="G46" s="99">
        <v>0</v>
      </c>
      <c r="H46" s="99">
        <v>0</v>
      </c>
      <c r="I46" s="99">
        <v>0</v>
      </c>
      <c r="J46" s="99">
        <v>0</v>
      </c>
      <c r="K46" s="99">
        <v>1.6923557243809992</v>
      </c>
      <c r="L46" s="99">
        <v>1.7138531985379613</v>
      </c>
      <c r="M46" s="99">
        <v>1.6809822398918335</v>
      </c>
      <c r="N46" s="99">
        <v>1.5023636449821949</v>
      </c>
      <c r="O46" s="99">
        <v>1.429041811422157</v>
      </c>
      <c r="P46" s="99">
        <v>1.1437684323279138</v>
      </c>
      <c r="Q46" s="99">
        <v>1.3779718771576495</v>
      </c>
      <c r="R46" s="99">
        <v>1.329966217725427</v>
      </c>
      <c r="S46" s="99">
        <v>1.2974013169203467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1.5102625449851468</v>
      </c>
      <c r="D47" s="123">
        <f t="shared" si="20"/>
        <v>1.3341620915892143</v>
      </c>
      <c r="E47" s="123">
        <f t="shared" si="20"/>
        <v>5.8516437316713352</v>
      </c>
      <c r="F47" s="123">
        <f t="shared" si="20"/>
        <v>2.9533770851048384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4.0658112087102554</v>
      </c>
      <c r="L47" s="123">
        <f t="shared" si="20"/>
        <v>2.1641126979831626</v>
      </c>
      <c r="M47" s="123">
        <f t="shared" si="20"/>
        <v>3.0958275746922999</v>
      </c>
      <c r="N47" s="123">
        <f t="shared" si="20"/>
        <v>3.2600543202966099</v>
      </c>
      <c r="O47" s="123">
        <f t="shared" si="20"/>
        <v>1.6207894360863238</v>
      </c>
      <c r="P47" s="123">
        <f t="shared" si="20"/>
        <v>1.3108307833333526</v>
      </c>
      <c r="Q47" s="123">
        <f t="shared" si="20"/>
        <v>1.0402594518676631</v>
      </c>
      <c r="R47" s="123">
        <f t="shared" si="20"/>
        <v>1.4008175487768748</v>
      </c>
      <c r="S47" s="123">
        <f t="shared" si="20"/>
        <v>0.71371670205035365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1.5102625449851468</v>
      </c>
      <c r="D48" s="99">
        <f>RES_hhdet_in_fech!D48/RES_summary!D$21</f>
        <v>1.3341620915892143</v>
      </c>
      <c r="E48" s="99">
        <f>RES_hhdet_in_fech!E48/RES_summary!E$21</f>
        <v>5.8516437316713352</v>
      </c>
      <c r="F48" s="99">
        <f>RES_hhdet_in_fech!F48/RES_summary!F$21</f>
        <v>2.9533770851048384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4.0658112087102554</v>
      </c>
      <c r="L48" s="99">
        <f>RES_hhdet_in_fech!L48/RES_summary!L$21</f>
        <v>2.1641126979831626</v>
      </c>
      <c r="M48" s="99">
        <f>RES_hhdet_in_fech!M48/RES_summary!M$21</f>
        <v>3.0958275746922999</v>
      </c>
      <c r="N48" s="99">
        <f>RES_hhdet_in_fech!N48/RES_summary!N$21</f>
        <v>3.2600543202966099</v>
      </c>
      <c r="O48" s="99">
        <f>RES_hhdet_in_fech!O48/RES_summary!O$21</f>
        <v>1.6207894360863238</v>
      </c>
      <c r="P48" s="99">
        <f>RES_hhdet_in_fech!P48/RES_summary!P$21</f>
        <v>1.3108307833333526</v>
      </c>
      <c r="Q48" s="99">
        <f>RES_hhdet_in_fech!Q48/RES_summary!Q$21</f>
        <v>1.0402594518676631</v>
      </c>
      <c r="R48" s="99">
        <f>RES_hhdet_in_fech!R48/RES_summary!R$21</f>
        <v>1.4008175487768748</v>
      </c>
      <c r="S48" s="99">
        <f>RES_hhdet_in_fech!S48/RES_summary!S$21</f>
        <v>0.71371670205035365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17.228025529483759</v>
      </c>
      <c r="D49" s="123">
        <v>18.923740208885814</v>
      </c>
      <c r="E49" s="123">
        <v>16.563192170839471</v>
      </c>
      <c r="F49" s="123">
        <v>18.203379375099153</v>
      </c>
      <c r="G49" s="123">
        <v>0</v>
      </c>
      <c r="H49" s="123">
        <v>0</v>
      </c>
      <c r="I49" s="123">
        <v>0</v>
      </c>
      <c r="J49" s="123">
        <v>0</v>
      </c>
      <c r="K49" s="123">
        <v>18.921790943013395</v>
      </c>
      <c r="L49" s="123">
        <v>18.692973660104848</v>
      </c>
      <c r="M49" s="123">
        <v>16.68774954834667</v>
      </c>
      <c r="N49" s="123">
        <v>17.426936748584023</v>
      </c>
      <c r="O49" s="123">
        <v>17.113102576107732</v>
      </c>
      <c r="P49" s="123">
        <v>15.48049018408588</v>
      </c>
      <c r="Q49" s="123">
        <v>14.257259754050381</v>
      </c>
      <c r="R49" s="123">
        <v>13.947278348423572</v>
      </c>
      <c r="S49" s="123">
        <v>14.421662394368337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20.060536743004178</v>
      </c>
      <c r="D50" s="99">
        <v>23.295243900705859</v>
      </c>
      <c r="E50" s="99">
        <v>22.027325075940247</v>
      </c>
      <c r="F50" s="99">
        <v>23.056593319873212</v>
      </c>
      <c r="G50" s="99">
        <v>0</v>
      </c>
      <c r="H50" s="99">
        <v>0</v>
      </c>
      <c r="I50" s="99">
        <v>0</v>
      </c>
      <c r="J50" s="99">
        <v>0</v>
      </c>
      <c r="K50" s="99">
        <v>22.567059759532807</v>
      </c>
      <c r="L50" s="99">
        <v>22.355301484956922</v>
      </c>
      <c r="M50" s="99">
        <v>17.663965129639582</v>
      </c>
      <c r="N50" s="99">
        <v>18.519570555600843</v>
      </c>
      <c r="O50" s="99">
        <v>18.220351229643384</v>
      </c>
      <c r="P50" s="99">
        <v>16.500704797543833</v>
      </c>
      <c r="Q50" s="99">
        <v>15.019933671026823</v>
      </c>
      <c r="R50" s="99">
        <v>12.947075765247078</v>
      </c>
      <c r="S50" s="99">
        <v>16.037925273650504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12.684544716689263</v>
      </c>
      <c r="O51" s="99">
        <v>12.795088610693869</v>
      </c>
      <c r="P51" s="99">
        <v>0</v>
      </c>
      <c r="Q51" s="99">
        <v>0</v>
      </c>
      <c r="R51" s="99">
        <v>0</v>
      </c>
      <c r="S51" s="99">
        <v>12.666281557935081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5.3004069176109967</v>
      </c>
      <c r="O52" s="102">
        <v>5.0209994952618473</v>
      </c>
      <c r="P52" s="102">
        <v>0</v>
      </c>
      <c r="Q52" s="102">
        <v>0</v>
      </c>
      <c r="R52" s="102">
        <v>0</v>
      </c>
      <c r="S52" s="102">
        <v>4.6638998133376166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7.384137799078264</v>
      </c>
      <c r="O53" s="105">
        <v>7.7740891154320231</v>
      </c>
      <c r="P53" s="105">
        <v>0</v>
      </c>
      <c r="Q53" s="105">
        <v>0</v>
      </c>
      <c r="R53" s="105">
        <v>0</v>
      </c>
      <c r="S53" s="105">
        <v>8.0023817445974643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17.277002339976072</v>
      </c>
      <c r="D54" s="102">
        <v>18.834075984223674</v>
      </c>
      <c r="E54" s="102">
        <v>16.123795305108086</v>
      </c>
      <c r="F54" s="102">
        <v>18.258082140397072</v>
      </c>
      <c r="G54" s="102">
        <v>0</v>
      </c>
      <c r="H54" s="102">
        <v>0</v>
      </c>
      <c r="I54" s="102">
        <v>0</v>
      </c>
      <c r="J54" s="102">
        <v>0</v>
      </c>
      <c r="K54" s="102">
        <v>17.525157359356594</v>
      </c>
      <c r="L54" s="102">
        <v>17.546040784576686</v>
      </c>
      <c r="M54" s="102">
        <v>16.644825818319891</v>
      </c>
      <c r="N54" s="102">
        <v>16.418559966690395</v>
      </c>
      <c r="O54" s="102">
        <v>15.555781469815122</v>
      </c>
      <c r="P54" s="102">
        <v>14.984218131371193</v>
      </c>
      <c r="Q54" s="102">
        <v>14.72401937986341</v>
      </c>
      <c r="R54" s="102">
        <v>14.622907107064927</v>
      </c>
      <c r="S54" s="102">
        <v>14.518850127466896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12.54466151886389</v>
      </c>
      <c r="D55" s="105">
        <v>13.815562175200744</v>
      </c>
      <c r="E55" s="105">
        <v>11.571899476972163</v>
      </c>
      <c r="F55" s="105">
        <v>13.352894155066108</v>
      </c>
      <c r="G55" s="105">
        <v>0</v>
      </c>
      <c r="H55" s="105">
        <v>0</v>
      </c>
      <c r="I55" s="105">
        <v>0</v>
      </c>
      <c r="J55" s="105">
        <v>0</v>
      </c>
      <c r="K55" s="105">
        <v>12.828363642374832</v>
      </c>
      <c r="L55" s="105">
        <v>12.893207993872707</v>
      </c>
      <c r="M55" s="105">
        <v>12.369394648301975</v>
      </c>
      <c r="N55" s="105">
        <v>12.28028691067713</v>
      </c>
      <c r="O55" s="105">
        <v>11.71140438801809</v>
      </c>
      <c r="P55" s="105">
        <v>11.515012943674005</v>
      </c>
      <c r="Q55" s="105">
        <v>11.591672226014275</v>
      </c>
      <c r="R55" s="105">
        <v>11.574585007446096</v>
      </c>
      <c r="S55" s="105">
        <v>11.563110213155573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4.9472238969691844</v>
      </c>
      <c r="D56" s="99">
        <v>5.7072916604679884</v>
      </c>
      <c r="E56" s="99">
        <v>4.1633493348919286</v>
      </c>
      <c r="F56" s="99">
        <v>5.3169823521770558</v>
      </c>
      <c r="G56" s="99">
        <v>0</v>
      </c>
      <c r="H56" s="99">
        <v>0</v>
      </c>
      <c r="I56" s="99">
        <v>0</v>
      </c>
      <c r="J56" s="99">
        <v>0</v>
      </c>
      <c r="K56" s="99">
        <v>4.7881624890645007</v>
      </c>
      <c r="L56" s="99">
        <v>4.836497403412749</v>
      </c>
      <c r="M56" s="99">
        <v>4.803953853813355</v>
      </c>
      <c r="N56" s="99">
        <v>4.7044978948467122</v>
      </c>
      <c r="O56" s="99">
        <v>4.2890505603274551</v>
      </c>
      <c r="P56" s="99">
        <v>4.3028926551919016</v>
      </c>
      <c r="Q56" s="99">
        <v>4.5809429844924567</v>
      </c>
      <c r="R56" s="99">
        <v>4.3851673350613876</v>
      </c>
      <c r="S56" s="99">
        <v>4.2220020914379983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7.5974376218947066</v>
      </c>
      <c r="D57" s="99">
        <v>8.1082705147327605</v>
      </c>
      <c r="E57" s="99">
        <v>7.4085501420802347</v>
      </c>
      <c r="F57" s="99">
        <v>8.0359118028890535</v>
      </c>
      <c r="G57" s="99">
        <v>0</v>
      </c>
      <c r="H57" s="99">
        <v>0</v>
      </c>
      <c r="I57" s="99">
        <v>0</v>
      </c>
      <c r="J57" s="99">
        <v>0</v>
      </c>
      <c r="K57" s="99">
        <v>8.0402011533103313</v>
      </c>
      <c r="L57" s="99">
        <v>8.0567105904599572</v>
      </c>
      <c r="M57" s="99">
        <v>7.5654407944886177</v>
      </c>
      <c r="N57" s="99">
        <v>7.5757890158304173</v>
      </c>
      <c r="O57" s="99">
        <v>7.4223538276906345</v>
      </c>
      <c r="P57" s="99">
        <v>7.2121202884821045</v>
      </c>
      <c r="Q57" s="99">
        <v>7.0107292415218172</v>
      </c>
      <c r="R57" s="99">
        <v>7.1894176723847112</v>
      </c>
      <c r="S57" s="99">
        <v>7.3411081217175749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16.072805556268968</v>
      </c>
      <c r="D58" s="123">
        <v>16.462173086283517</v>
      </c>
      <c r="E58" s="123">
        <v>15.434679235199322</v>
      </c>
      <c r="F58" s="123">
        <v>15.787090139296444</v>
      </c>
      <c r="G58" s="123">
        <v>0</v>
      </c>
      <c r="H58" s="123">
        <v>0</v>
      </c>
      <c r="I58" s="123">
        <v>0</v>
      </c>
      <c r="J58" s="123">
        <v>0</v>
      </c>
      <c r="K58" s="123">
        <v>16.279648011021898</v>
      </c>
      <c r="L58" s="123">
        <v>15.050500263389562</v>
      </c>
      <c r="M58" s="123">
        <v>13.558795237797813</v>
      </c>
      <c r="N58" s="123">
        <v>12.599987879958217</v>
      </c>
      <c r="O58" s="123">
        <v>12.150156702328127</v>
      </c>
      <c r="P58" s="123">
        <v>11.479228389764817</v>
      </c>
      <c r="Q58" s="123">
        <v>11.70717817163961</v>
      </c>
      <c r="R58" s="123">
        <v>12.00038194393799</v>
      </c>
      <c r="S58" s="123">
        <v>11.301285843067006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19.521694309231641</v>
      </c>
      <c r="D59" s="99">
        <v>17.06395461949656</v>
      </c>
      <c r="E59" s="99">
        <v>19.836748591691709</v>
      </c>
      <c r="F59" s="99">
        <v>18.241952042769746</v>
      </c>
      <c r="G59" s="99">
        <v>0</v>
      </c>
      <c r="H59" s="99">
        <v>0</v>
      </c>
      <c r="I59" s="99">
        <v>0</v>
      </c>
      <c r="J59" s="99">
        <v>0</v>
      </c>
      <c r="K59" s="99">
        <v>19.993058473914221</v>
      </c>
      <c r="L59" s="99">
        <v>17.84674426592294</v>
      </c>
      <c r="M59" s="99">
        <v>15.721594296299966</v>
      </c>
      <c r="N59" s="99">
        <v>14.896404779230409</v>
      </c>
      <c r="O59" s="99">
        <v>14.676629609585369</v>
      </c>
      <c r="P59" s="99">
        <v>13.443019343365739</v>
      </c>
      <c r="Q59" s="99">
        <v>13.531859646387051</v>
      </c>
      <c r="R59" s="99">
        <v>14.113348871938086</v>
      </c>
      <c r="S59" s="99">
        <v>13.667685853052056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12.966435308325609</v>
      </c>
      <c r="D60" s="110">
        <v>16.013872187730822</v>
      </c>
      <c r="E60" s="110">
        <v>11.802727275395007</v>
      </c>
      <c r="F60" s="110">
        <v>14.361212267219139</v>
      </c>
      <c r="G60" s="110">
        <v>0</v>
      </c>
      <c r="H60" s="110">
        <v>0</v>
      </c>
      <c r="I60" s="110">
        <v>0</v>
      </c>
      <c r="J60" s="110">
        <v>0</v>
      </c>
      <c r="K60" s="110">
        <v>12.393520782413658</v>
      </c>
      <c r="L60" s="110">
        <v>12.577012651494872</v>
      </c>
      <c r="M60" s="110">
        <v>12.140519938963291</v>
      </c>
      <c r="N60" s="110">
        <v>11.762007396689151</v>
      </c>
      <c r="O60" s="110">
        <v>10.954500799716676</v>
      </c>
      <c r="P60" s="110">
        <v>10.48741477683506</v>
      </c>
      <c r="Q60" s="110">
        <v>10.392208188664336</v>
      </c>
      <c r="R60" s="110">
        <v>10.227380113300098</v>
      </c>
      <c r="S60" s="110">
        <v>9.9274100635239275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174.36258804689143</v>
      </c>
      <c r="D62" s="118">
        <f t="shared" si="21"/>
        <v>171.51830061589911</v>
      </c>
      <c r="E62" s="118">
        <f t="shared" si="21"/>
        <v>189.67273764580059</v>
      </c>
      <c r="F62" s="118">
        <f t="shared" si="21"/>
        <v>183.06300250787396</v>
      </c>
      <c r="G62" s="118">
        <f t="shared" si="21"/>
        <v>195.20396046542305</v>
      </c>
      <c r="H62" s="118">
        <f t="shared" si="21"/>
        <v>181.39280355833432</v>
      </c>
      <c r="I62" s="118">
        <f t="shared" si="21"/>
        <v>167.43492417951904</v>
      </c>
      <c r="J62" s="118">
        <f t="shared" si="21"/>
        <v>171.19143350373045</v>
      </c>
      <c r="K62" s="118">
        <f t="shared" si="21"/>
        <v>169.34520794226975</v>
      </c>
      <c r="L62" s="118">
        <f t="shared" si="21"/>
        <v>173.13147208374295</v>
      </c>
      <c r="M62" s="118">
        <f t="shared" si="21"/>
        <v>160.03264566062222</v>
      </c>
      <c r="N62" s="118">
        <f t="shared" si="21"/>
        <v>151.12204963902323</v>
      </c>
      <c r="O62" s="118">
        <f t="shared" si="21"/>
        <v>141.7747390010222</v>
      </c>
      <c r="P62" s="118">
        <f t="shared" si="21"/>
        <v>123.02710126856081</v>
      </c>
      <c r="Q62" s="118">
        <f t="shared" si="21"/>
        <v>121.11107311821912</v>
      </c>
      <c r="R62" s="118">
        <f t="shared" ref="R62:V62" si="22">R63+R66+R68+R77</f>
        <v>120.20700658212272</v>
      </c>
      <c r="S62" s="118">
        <f t="shared" si="22"/>
        <v>115.50681222442087</v>
      </c>
      <c r="T62" s="118">
        <f t="shared" si="22"/>
        <v>106.01764842432581</v>
      </c>
      <c r="U62" s="118">
        <f t="shared" si="22"/>
        <v>95.613209420084416</v>
      </c>
      <c r="V62" s="118">
        <f t="shared" si="22"/>
        <v>95.636234055365691</v>
      </c>
      <c r="W62" s="118">
        <f t="shared" ref="W62" si="23">W63+W66+W68+W77</f>
        <v>91.693127729650953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139.25211955730811</v>
      </c>
      <c r="D63" s="123">
        <f t="shared" si="24"/>
        <v>134.07664584199739</v>
      </c>
      <c r="E63" s="123">
        <f t="shared" si="24"/>
        <v>152.01605909483166</v>
      </c>
      <c r="F63" s="123">
        <f t="shared" si="24"/>
        <v>145.68886353784504</v>
      </c>
      <c r="G63" s="123">
        <f t="shared" si="24"/>
        <v>153.91250416682348</v>
      </c>
      <c r="H63" s="123">
        <f t="shared" si="24"/>
        <v>137.62719648869501</v>
      </c>
      <c r="I63" s="123">
        <f t="shared" si="24"/>
        <v>124.98416175814174</v>
      </c>
      <c r="J63" s="123">
        <f t="shared" si="24"/>
        <v>129.82475762390177</v>
      </c>
      <c r="K63" s="123">
        <f t="shared" si="24"/>
        <v>131.7675434365508</v>
      </c>
      <c r="L63" s="123">
        <f t="shared" si="24"/>
        <v>137.95553354264783</v>
      </c>
      <c r="M63" s="123">
        <f t="shared" si="24"/>
        <v>126.5891918190011</v>
      </c>
      <c r="N63" s="123">
        <f t="shared" si="24"/>
        <v>118.59448668124473</v>
      </c>
      <c r="O63" s="123">
        <f t="shared" si="24"/>
        <v>112.3950122703484</v>
      </c>
      <c r="P63" s="123">
        <f t="shared" si="24"/>
        <v>92.945212950795749</v>
      </c>
      <c r="Q63" s="123">
        <f t="shared" si="24"/>
        <v>93.442283425134804</v>
      </c>
      <c r="R63" s="123">
        <f t="shared" ref="R63:V63" si="25">SUM(R64:R65)</f>
        <v>91.773048396009557</v>
      </c>
      <c r="S63" s="123">
        <f t="shared" si="25"/>
        <v>87.152910745523215</v>
      </c>
      <c r="T63" s="123">
        <f t="shared" si="25"/>
        <v>78.303808283080386</v>
      </c>
      <c r="U63" s="123">
        <f t="shared" si="25"/>
        <v>71.008030229714791</v>
      </c>
      <c r="V63" s="123">
        <f t="shared" si="25"/>
        <v>68.947750408276988</v>
      </c>
      <c r="W63" s="123">
        <f t="shared" ref="W63" si="26">SUM(W64:W65)</f>
        <v>61.576398690807437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137.39505737726998</v>
      </c>
      <c r="D64" s="99">
        <v>132.25971263331959</v>
      </c>
      <c r="E64" s="99">
        <v>150.04649672619632</v>
      </c>
      <c r="F64" s="99">
        <v>143.69215755396601</v>
      </c>
      <c r="G64" s="99">
        <v>151.82004215979342</v>
      </c>
      <c r="H64" s="99">
        <v>135.80076039062897</v>
      </c>
      <c r="I64" s="99">
        <v>123.36151965334879</v>
      </c>
      <c r="J64" s="99">
        <v>128.13648066534188</v>
      </c>
      <c r="K64" s="99">
        <v>130.04852317420753</v>
      </c>
      <c r="L64" s="99">
        <v>136.19874452430466</v>
      </c>
      <c r="M64" s="99">
        <v>124.9673327189869</v>
      </c>
      <c r="N64" s="99">
        <v>117.06350328159584</v>
      </c>
      <c r="O64" s="99">
        <v>110.92310333277962</v>
      </c>
      <c r="P64" s="99">
        <v>91.699280715714622</v>
      </c>
      <c r="Q64" s="99">
        <v>92.16121568401897</v>
      </c>
      <c r="R64" s="99">
        <v>90.488521359915978</v>
      </c>
      <c r="S64" s="99">
        <v>85.936414898369264</v>
      </c>
      <c r="T64" s="99">
        <v>77.205258373334331</v>
      </c>
      <c r="U64" s="99">
        <v>70.000335955100184</v>
      </c>
      <c r="V64" s="99">
        <v>67.963884086087276</v>
      </c>
      <c r="W64" s="99">
        <v>60.695732645566402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1.8570621800381353</v>
      </c>
      <c r="D65" s="99">
        <v>1.8169332086777823</v>
      </c>
      <c r="E65" s="99">
        <v>1.9695623686353423</v>
      </c>
      <c r="F65" s="99">
        <v>1.9967059838790282</v>
      </c>
      <c r="G65" s="99">
        <v>2.0924620070300768</v>
      </c>
      <c r="H65" s="99">
        <v>1.8264360980660281</v>
      </c>
      <c r="I65" s="99">
        <v>1.6226421047929449</v>
      </c>
      <c r="J65" s="99">
        <v>1.6882769585598973</v>
      </c>
      <c r="K65" s="99">
        <v>1.7190202623432536</v>
      </c>
      <c r="L65" s="99">
        <v>1.7567890183431611</v>
      </c>
      <c r="M65" s="99">
        <v>1.6218591000142015</v>
      </c>
      <c r="N65" s="99">
        <v>1.5309833996488911</v>
      </c>
      <c r="O65" s="99">
        <v>1.4719089375687833</v>
      </c>
      <c r="P65" s="99">
        <v>1.2459322350811219</v>
      </c>
      <c r="Q65" s="99">
        <v>1.2810677411158342</v>
      </c>
      <c r="R65" s="99">
        <v>1.2845270360935737</v>
      </c>
      <c r="S65" s="99">
        <v>1.2164958471539526</v>
      </c>
      <c r="T65" s="99">
        <v>1.0985499097460505</v>
      </c>
      <c r="U65" s="99">
        <v>1.007694274614604</v>
      </c>
      <c r="V65" s="99">
        <v>0.98386632218970949</v>
      </c>
      <c r="W65" s="99">
        <v>0.8806660452410342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1.5105689348119229</v>
      </c>
      <c r="D66" s="123">
        <f t="shared" si="27"/>
        <v>1.3345896482999053</v>
      </c>
      <c r="E66" s="123">
        <f t="shared" si="27"/>
        <v>5.8514889899422649</v>
      </c>
      <c r="F66" s="123">
        <f t="shared" si="27"/>
        <v>2.9563589948361639</v>
      </c>
      <c r="G66" s="123">
        <f t="shared" si="27"/>
        <v>2.9963577278296571</v>
      </c>
      <c r="H66" s="123">
        <f t="shared" si="27"/>
        <v>6.1577927096581249</v>
      </c>
      <c r="I66" s="123">
        <f t="shared" si="27"/>
        <v>8.2122224454626096</v>
      </c>
      <c r="J66" s="123">
        <f t="shared" si="27"/>
        <v>4.5911821002603652</v>
      </c>
      <c r="K66" s="123">
        <f t="shared" si="27"/>
        <v>4.0260568664773944</v>
      </c>
      <c r="L66" s="123">
        <f t="shared" si="27"/>
        <v>2.161912489104739</v>
      </c>
      <c r="M66" s="123">
        <f t="shared" si="27"/>
        <v>3.0957255169719553</v>
      </c>
      <c r="N66" s="123">
        <f t="shared" si="27"/>
        <v>3.256100503088005</v>
      </c>
      <c r="O66" s="123">
        <f t="shared" si="27"/>
        <v>1.6194074532792926</v>
      </c>
      <c r="P66" s="123">
        <f t="shared" si="27"/>
        <v>1.3209119848570283</v>
      </c>
      <c r="Q66" s="123">
        <f t="shared" si="27"/>
        <v>1.0390582597104554</v>
      </c>
      <c r="R66" s="123">
        <f t="shared" si="27"/>
        <v>1.403508014321498</v>
      </c>
      <c r="S66" s="123">
        <f t="shared" si="27"/>
        <v>0.71370610380962363</v>
      </c>
      <c r="T66" s="123">
        <f t="shared" si="27"/>
        <v>1.6369174382360254</v>
      </c>
      <c r="U66" s="123">
        <f t="shared" si="27"/>
        <v>0.25326815300591932</v>
      </c>
      <c r="V66" s="123">
        <f t="shared" si="27"/>
        <v>2.1830594620986976</v>
      </c>
      <c r="W66" s="123">
        <f t="shared" si="27"/>
        <v>4.4291146384295876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1.5105689348119229</v>
      </c>
      <c r="D67" s="99">
        <f>RES_hhdet_in_fech!D67/RES_summary!D$21</f>
        <v>1.3345896482999053</v>
      </c>
      <c r="E67" s="99">
        <f>RES_hhdet_in_fech!E67/RES_summary!E$21</f>
        <v>5.8514889899422649</v>
      </c>
      <c r="F67" s="99">
        <f>RES_hhdet_in_fech!F67/RES_summary!F$21</f>
        <v>2.9563589948361639</v>
      </c>
      <c r="G67" s="99">
        <f>RES_hhdet_in_fech!G67/RES_summary!G$21</f>
        <v>2.9963577278296571</v>
      </c>
      <c r="H67" s="99">
        <f>RES_hhdet_in_fech!H67/RES_summary!H$21</f>
        <v>6.1577927096581249</v>
      </c>
      <c r="I67" s="99">
        <f>RES_hhdet_in_fech!I67/RES_summary!I$21</f>
        <v>8.2122224454626096</v>
      </c>
      <c r="J67" s="99">
        <f>RES_hhdet_in_fech!J67/RES_summary!J$21</f>
        <v>4.5911821002603652</v>
      </c>
      <c r="K67" s="99">
        <f>RES_hhdet_in_fech!K67/RES_summary!K$21</f>
        <v>4.0260568664773944</v>
      </c>
      <c r="L67" s="99">
        <f>RES_hhdet_in_fech!L67/RES_summary!L$21</f>
        <v>2.161912489104739</v>
      </c>
      <c r="M67" s="99">
        <f>RES_hhdet_in_fech!M67/RES_summary!M$21</f>
        <v>3.0957255169719553</v>
      </c>
      <c r="N67" s="99">
        <f>RES_hhdet_in_fech!N67/RES_summary!N$21</f>
        <v>3.256100503088005</v>
      </c>
      <c r="O67" s="99">
        <f>RES_hhdet_in_fech!O67/RES_summary!O$21</f>
        <v>1.6194074532792926</v>
      </c>
      <c r="P67" s="99">
        <f>RES_hhdet_in_fech!P67/RES_summary!P$21</f>
        <v>1.3209119848570283</v>
      </c>
      <c r="Q67" s="99">
        <f>RES_hhdet_in_fech!Q67/RES_summary!Q$21</f>
        <v>1.0390582597104554</v>
      </c>
      <c r="R67" s="99">
        <f>RES_hhdet_in_fech!R67/RES_summary!R$21</f>
        <v>1.403508014321498</v>
      </c>
      <c r="S67" s="99">
        <f>RES_hhdet_in_fech!S67/RES_summary!S$21</f>
        <v>0.71370610380962363</v>
      </c>
      <c r="T67" s="99">
        <f>RES_hhdet_in_fech!T67/RES_summary!T$21</f>
        <v>1.6369174382360254</v>
      </c>
      <c r="U67" s="99">
        <f>RES_hhdet_in_fech!U67/RES_summary!U$21</f>
        <v>0.25326815300591932</v>
      </c>
      <c r="V67" s="99">
        <f>RES_hhdet_in_fech!V67/RES_summary!V$21</f>
        <v>2.1830594620986976</v>
      </c>
      <c r="W67" s="99">
        <f>RES_hhdet_in_fech!W67/RES_summary!W$21</f>
        <v>4.4291146384295876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19.578777457259587</v>
      </c>
      <c r="D68" s="123">
        <v>19.945886493909402</v>
      </c>
      <c r="E68" s="123">
        <v>18.780109296688103</v>
      </c>
      <c r="F68" s="123">
        <v>19.261195013089111</v>
      </c>
      <c r="G68" s="123">
        <v>19.938707189455904</v>
      </c>
      <c r="H68" s="123">
        <v>20.299502688233474</v>
      </c>
      <c r="I68" s="123">
        <v>19.090513460763518</v>
      </c>
      <c r="J68" s="123">
        <v>19.826921642918009</v>
      </c>
      <c r="K68" s="123">
        <v>18.908675475766707</v>
      </c>
      <c r="L68" s="123">
        <v>18.759581569450702</v>
      </c>
      <c r="M68" s="123">
        <v>16.957739672573034</v>
      </c>
      <c r="N68" s="123">
        <v>16.415651009327341</v>
      </c>
      <c r="O68" s="123">
        <v>15.399654510529588</v>
      </c>
      <c r="P68" s="123">
        <v>14.792783893008945</v>
      </c>
      <c r="Q68" s="123">
        <v>13.448861099411786</v>
      </c>
      <c r="R68" s="123">
        <v>13.802561313563448</v>
      </c>
      <c r="S68" s="123">
        <v>13.987449669482981</v>
      </c>
      <c r="T68" s="123">
        <v>13.537648662584131</v>
      </c>
      <c r="U68" s="123">
        <v>13.239577616199437</v>
      </c>
      <c r="V68" s="123">
        <v>13.389654040172207</v>
      </c>
      <c r="W68" s="123">
        <v>13.828351595721385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19.58190084492006</v>
      </c>
      <c r="D69" s="99">
        <v>20.071300960159903</v>
      </c>
      <c r="E69" s="99">
        <v>18.924200443499611</v>
      </c>
      <c r="F69" s="99">
        <v>19.506526590895309</v>
      </c>
      <c r="G69" s="99">
        <v>20.044990641438361</v>
      </c>
      <c r="H69" s="99">
        <v>20.40813155705737</v>
      </c>
      <c r="I69" s="99">
        <v>19.096643144436094</v>
      </c>
      <c r="J69" s="99">
        <v>19.940233025930777</v>
      </c>
      <c r="K69" s="99">
        <v>18.91714285347151</v>
      </c>
      <c r="L69" s="99">
        <v>18.826385548093906</v>
      </c>
      <c r="M69" s="99">
        <v>17.041608609230941</v>
      </c>
      <c r="N69" s="99">
        <v>16.474983181561583</v>
      </c>
      <c r="O69" s="99">
        <v>15.43876753288054</v>
      </c>
      <c r="P69" s="99">
        <v>14.849096607231489</v>
      </c>
      <c r="Q69" s="99">
        <v>13.391410552093447</v>
      </c>
      <c r="R69" s="99">
        <v>13.802579023950745</v>
      </c>
      <c r="S69" s="99">
        <v>13.99108378004038</v>
      </c>
      <c r="T69" s="99">
        <v>13.531077265062669</v>
      </c>
      <c r="U69" s="99">
        <v>13.219666108892207</v>
      </c>
      <c r="V69" s="99">
        <v>13.393767735086398</v>
      </c>
      <c r="W69" s="99">
        <v>13.817198244143478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13.257821679377802</v>
      </c>
      <c r="D70" s="99">
        <v>13.82139943353517</v>
      </c>
      <c r="E70" s="99">
        <v>12.743706420068285</v>
      </c>
      <c r="F70" s="99">
        <v>13.500676714226016</v>
      </c>
      <c r="G70" s="99">
        <v>13.955678531389886</v>
      </c>
      <c r="H70" s="99">
        <v>14.317854376893779</v>
      </c>
      <c r="I70" s="99">
        <v>13.451817450361689</v>
      </c>
      <c r="J70" s="99">
        <v>14.186683351752331</v>
      </c>
      <c r="K70" s="99">
        <v>13.432887447743026</v>
      </c>
      <c r="L70" s="99">
        <v>13.500958762393019</v>
      </c>
      <c r="M70" s="99">
        <v>12.459859219743286</v>
      </c>
      <c r="N70" s="99">
        <v>12.245044557787649</v>
      </c>
      <c r="O70" s="99">
        <v>11.68991223582106</v>
      </c>
      <c r="P70" s="99">
        <v>11.623840250303855</v>
      </c>
      <c r="Q70" s="99">
        <v>10.808314663018363</v>
      </c>
      <c r="R70" s="99">
        <v>11.264530011532218</v>
      </c>
      <c r="S70" s="99">
        <v>11.535938185230808</v>
      </c>
      <c r="T70" s="99">
        <v>11.293772329261325</v>
      </c>
      <c r="U70" s="99">
        <v>11.140696238882743</v>
      </c>
      <c r="V70" s="99">
        <v>11.249051703347341</v>
      </c>
      <c r="W70" s="99">
        <v>11.73387953567906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5.6071996041437027</v>
      </c>
      <c r="D71" s="102">
        <v>6.0808297507726436</v>
      </c>
      <c r="E71" s="102">
        <v>4.8905084609224323</v>
      </c>
      <c r="F71" s="102">
        <v>5.6802513994590642</v>
      </c>
      <c r="G71" s="102">
        <v>5.8168888397945144</v>
      </c>
      <c r="H71" s="102">
        <v>5.9555302357387063</v>
      </c>
      <c r="I71" s="102">
        <v>5.4739551851591299</v>
      </c>
      <c r="J71" s="102">
        <v>5.8024186655139092</v>
      </c>
      <c r="K71" s="102">
        <v>5.173845378137675</v>
      </c>
      <c r="L71" s="102">
        <v>5.1950934289360493</v>
      </c>
      <c r="M71" s="102">
        <v>4.9194541411742927</v>
      </c>
      <c r="N71" s="102">
        <v>4.7223761778396547</v>
      </c>
      <c r="O71" s="102">
        <v>4.2605547848644587</v>
      </c>
      <c r="P71" s="102">
        <v>4.2769008284613994</v>
      </c>
      <c r="Q71" s="102">
        <v>4.1600510844702905</v>
      </c>
      <c r="R71" s="102">
        <v>4.1422057492673705</v>
      </c>
      <c r="S71" s="102">
        <v>4.0795466352009262</v>
      </c>
      <c r="T71" s="102">
        <v>4.0110872335077614</v>
      </c>
      <c r="U71" s="102">
        <v>3.9590575452053662</v>
      </c>
      <c r="V71" s="102">
        <v>3.5144124537675951</v>
      </c>
      <c r="W71" s="102">
        <v>4.0888308790517627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7.6506220752341001</v>
      </c>
      <c r="D72" s="105">
        <v>7.740569682762529</v>
      </c>
      <c r="E72" s="105">
        <v>7.8531979591458523</v>
      </c>
      <c r="F72" s="105">
        <v>7.8204253147669496</v>
      </c>
      <c r="G72" s="105">
        <v>8.1387896915953686</v>
      </c>
      <c r="H72" s="105">
        <v>8.3623241411550708</v>
      </c>
      <c r="I72" s="105">
        <v>7.9778622652025595</v>
      </c>
      <c r="J72" s="105">
        <v>8.3842646862384225</v>
      </c>
      <c r="K72" s="105">
        <v>8.2590420696053499</v>
      </c>
      <c r="L72" s="105">
        <v>8.3058653334569748</v>
      </c>
      <c r="M72" s="105">
        <v>7.5404050785689956</v>
      </c>
      <c r="N72" s="105">
        <v>7.5226683799479943</v>
      </c>
      <c r="O72" s="105">
        <v>7.4293574509566014</v>
      </c>
      <c r="P72" s="105">
        <v>7.3469394218424586</v>
      </c>
      <c r="Q72" s="105">
        <v>6.6482635785480744</v>
      </c>
      <c r="R72" s="105">
        <v>7.1223242622648488</v>
      </c>
      <c r="S72" s="105">
        <v>7.4563915500298821</v>
      </c>
      <c r="T72" s="105">
        <v>7.2826850957535623</v>
      </c>
      <c r="U72" s="105">
        <v>7.1816386936773746</v>
      </c>
      <c r="V72" s="105">
        <v>7.7346392495797476</v>
      </c>
      <c r="W72" s="105">
        <v>7.6450486566272993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18.834075984223674</v>
      </c>
      <c r="E73" s="102">
        <v>16.123795305108086</v>
      </c>
      <c r="F73" s="102">
        <v>18.258082140397072</v>
      </c>
      <c r="G73" s="102">
        <v>18.518135323903156</v>
      </c>
      <c r="H73" s="102">
        <v>18.940417864867261</v>
      </c>
      <c r="I73" s="102">
        <v>0</v>
      </c>
      <c r="J73" s="102">
        <v>18.583963818229876</v>
      </c>
      <c r="K73" s="102">
        <v>0</v>
      </c>
      <c r="L73" s="102">
        <v>17.546040784576686</v>
      </c>
      <c r="M73" s="102">
        <v>16.644825818319891</v>
      </c>
      <c r="N73" s="102">
        <v>16.418559966690395</v>
      </c>
      <c r="O73" s="102">
        <v>15.555781469815122</v>
      </c>
      <c r="P73" s="102">
        <v>14.984218131371193</v>
      </c>
      <c r="Q73" s="102">
        <v>14.724019379863412</v>
      </c>
      <c r="R73" s="102">
        <v>14.622907107064924</v>
      </c>
      <c r="S73" s="102">
        <v>14.518850127466896</v>
      </c>
      <c r="T73" s="102">
        <v>14.262248540889763</v>
      </c>
      <c r="U73" s="102">
        <v>14.204747049412784</v>
      </c>
      <c r="V73" s="102">
        <v>13.85680631146362</v>
      </c>
      <c r="W73" s="102">
        <v>14.535925845168274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13.815562175200743</v>
      </c>
      <c r="E74" s="105">
        <v>11.571899476972158</v>
      </c>
      <c r="F74" s="105">
        <v>13.352894155066108</v>
      </c>
      <c r="G74" s="105">
        <v>13.556755063175487</v>
      </c>
      <c r="H74" s="105">
        <v>13.900175606060326</v>
      </c>
      <c r="I74" s="105">
        <v>0</v>
      </c>
      <c r="J74" s="105">
        <v>13.691598019050719</v>
      </c>
      <c r="K74" s="105">
        <v>0</v>
      </c>
      <c r="L74" s="105">
        <v>12.893207993872702</v>
      </c>
      <c r="M74" s="105">
        <v>12.369394648301974</v>
      </c>
      <c r="N74" s="105">
        <v>12.28028691067713</v>
      </c>
      <c r="O74" s="105">
        <v>11.71140438801809</v>
      </c>
      <c r="P74" s="105">
        <v>11.515012943674005</v>
      </c>
      <c r="Q74" s="105">
        <v>11.591672226014271</v>
      </c>
      <c r="R74" s="105">
        <v>11.5745850074461</v>
      </c>
      <c r="S74" s="105">
        <v>11.563110213155573</v>
      </c>
      <c r="T74" s="105">
        <v>11.484388170589632</v>
      </c>
      <c r="U74" s="105">
        <v>11.550499865966062</v>
      </c>
      <c r="V74" s="105">
        <v>0</v>
      </c>
      <c r="W74" s="105">
        <v>11.954437896973271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5.7072916604679866</v>
      </c>
      <c r="E75" s="99">
        <v>4.1633493348919268</v>
      </c>
      <c r="F75" s="99">
        <v>5.3169823521770558</v>
      </c>
      <c r="G75" s="99">
        <v>5.3721660980411716</v>
      </c>
      <c r="H75" s="99">
        <v>5.5252663776603974</v>
      </c>
      <c r="I75" s="99">
        <v>0</v>
      </c>
      <c r="J75" s="99">
        <v>5.4054658289692918</v>
      </c>
      <c r="K75" s="99">
        <v>0</v>
      </c>
      <c r="L75" s="99">
        <v>4.8364974034127481</v>
      </c>
      <c r="M75" s="99">
        <v>4.803953853813355</v>
      </c>
      <c r="N75" s="99">
        <v>4.7044978948467131</v>
      </c>
      <c r="O75" s="99">
        <v>4.2890505603274542</v>
      </c>
      <c r="P75" s="99">
        <v>4.3028926551919016</v>
      </c>
      <c r="Q75" s="99">
        <v>4.5809429844924558</v>
      </c>
      <c r="R75" s="99">
        <v>4.3851673350613876</v>
      </c>
      <c r="S75" s="99">
        <v>4.2220020914379983</v>
      </c>
      <c r="T75" s="99">
        <v>4.2215871375936356</v>
      </c>
      <c r="U75" s="99">
        <v>4.2543844925585343</v>
      </c>
      <c r="V75" s="99">
        <v>0</v>
      </c>
      <c r="W75" s="99">
        <v>4.2999765600379938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8.108270514732757</v>
      </c>
      <c r="E76" s="99">
        <v>7.4085501420802311</v>
      </c>
      <c r="F76" s="99">
        <v>8.0359118028890535</v>
      </c>
      <c r="G76" s="99">
        <v>8.1845889651343153</v>
      </c>
      <c r="H76" s="99">
        <v>8.3749092283999289</v>
      </c>
      <c r="I76" s="99">
        <v>0</v>
      </c>
      <c r="J76" s="99">
        <v>8.2861321900814264</v>
      </c>
      <c r="K76" s="99">
        <v>0</v>
      </c>
      <c r="L76" s="99">
        <v>8.0567105904599554</v>
      </c>
      <c r="M76" s="99">
        <v>7.5654407944886177</v>
      </c>
      <c r="N76" s="99">
        <v>7.5757890158304173</v>
      </c>
      <c r="O76" s="99">
        <v>7.4223538276906345</v>
      </c>
      <c r="P76" s="99">
        <v>7.2121202884821036</v>
      </c>
      <c r="Q76" s="99">
        <v>7.0107292415218163</v>
      </c>
      <c r="R76" s="99">
        <v>7.1894176723847094</v>
      </c>
      <c r="S76" s="99">
        <v>7.3411081217175749</v>
      </c>
      <c r="T76" s="99">
        <v>7.2628010329959958</v>
      </c>
      <c r="U76" s="99">
        <v>7.2961153734075275</v>
      </c>
      <c r="V76" s="99">
        <v>0</v>
      </c>
      <c r="W76" s="99">
        <v>7.6544613369352792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14.021122097511839</v>
      </c>
      <c r="D77" s="123">
        <v>16.161178631692412</v>
      </c>
      <c r="E77" s="123">
        <v>13.025080264338577</v>
      </c>
      <c r="F77" s="123">
        <v>15.156584962103647</v>
      </c>
      <c r="G77" s="123">
        <v>18.356391381314019</v>
      </c>
      <c r="H77" s="123">
        <v>17.308311671747738</v>
      </c>
      <c r="I77" s="123">
        <v>15.148026515151187</v>
      </c>
      <c r="J77" s="123">
        <v>16.948572136650309</v>
      </c>
      <c r="K77" s="123">
        <v>14.642932163474866</v>
      </c>
      <c r="L77" s="123">
        <v>14.25444448253967</v>
      </c>
      <c r="M77" s="123">
        <v>13.389988652076109</v>
      </c>
      <c r="N77" s="123">
        <v>12.855811445363134</v>
      </c>
      <c r="O77" s="123">
        <v>12.360664766864925</v>
      </c>
      <c r="P77" s="123">
        <v>13.968192439899083</v>
      </c>
      <c r="Q77" s="123">
        <v>13.18087033396208</v>
      </c>
      <c r="R77" s="123">
        <v>13.227888858228209</v>
      </c>
      <c r="S77" s="123">
        <v>13.652745705605048</v>
      </c>
      <c r="T77" s="123">
        <v>12.539274040425276</v>
      </c>
      <c r="U77" s="123">
        <v>11.112333421164269</v>
      </c>
      <c r="V77" s="123">
        <v>11.1157701448178</v>
      </c>
      <c r="W77" s="123">
        <v>11.85926280469255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19.882960252146898</v>
      </c>
      <c r="D78" s="99">
        <v>17.068704171650964</v>
      </c>
      <c r="E78" s="99">
        <v>20.163761317540793</v>
      </c>
      <c r="F78" s="99">
        <v>18.04398534114036</v>
      </c>
      <c r="G78" s="99">
        <v>18.555467599163261</v>
      </c>
      <c r="H78" s="99">
        <v>17.634353677213085</v>
      </c>
      <c r="I78" s="99">
        <v>18.648512037480227</v>
      </c>
      <c r="J78" s="99">
        <v>17.153130196569549</v>
      </c>
      <c r="K78" s="99">
        <v>18.53690184908098</v>
      </c>
      <c r="L78" s="99">
        <v>17.766953318876446</v>
      </c>
      <c r="M78" s="99">
        <v>15.90098529376343</v>
      </c>
      <c r="N78" s="99">
        <v>15.182128707400548</v>
      </c>
      <c r="O78" s="99">
        <v>14.368888171707303</v>
      </c>
      <c r="P78" s="99">
        <v>14.014702029197105</v>
      </c>
      <c r="Q78" s="99">
        <v>13.304480551091283</v>
      </c>
      <c r="R78" s="99">
        <v>13.45456848727366</v>
      </c>
      <c r="S78" s="99">
        <v>14.062193379186954</v>
      </c>
      <c r="T78" s="99">
        <v>13.522358372889538</v>
      </c>
      <c r="U78" s="99">
        <v>12.394616778497925</v>
      </c>
      <c r="V78" s="99">
        <v>12.650227372223444</v>
      </c>
      <c r="W78" s="99">
        <v>13.169217051634234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12.966435308325606</v>
      </c>
      <c r="D79" s="110">
        <v>16.013872187730822</v>
      </c>
      <c r="E79" s="110">
        <v>11.802727275395005</v>
      </c>
      <c r="F79" s="110">
        <v>14.361212267219141</v>
      </c>
      <c r="G79" s="110">
        <v>14.684415461553117</v>
      </c>
      <c r="H79" s="110">
        <v>15.388527719460418</v>
      </c>
      <c r="I79" s="110">
        <v>13.421339802174868</v>
      </c>
      <c r="J79" s="110">
        <v>15.112267264810706</v>
      </c>
      <c r="K79" s="110">
        <v>12.39352078241366</v>
      </c>
      <c r="L79" s="110">
        <v>12.57701265149487</v>
      </c>
      <c r="M79" s="110">
        <v>12.140519938963291</v>
      </c>
      <c r="N79" s="110">
        <v>11.762007396689153</v>
      </c>
      <c r="O79" s="110">
        <v>10.954500799716675</v>
      </c>
      <c r="P79" s="110">
        <v>10.487414776835058</v>
      </c>
      <c r="Q79" s="110">
        <v>10.392208188664338</v>
      </c>
      <c r="R79" s="110">
        <v>10.2273801133001</v>
      </c>
      <c r="S79" s="110">
        <v>9.9274100635239275</v>
      </c>
      <c r="T79" s="110">
        <v>9.5178053559741986</v>
      </c>
      <c r="U79" s="110">
        <v>9.272277452075782</v>
      </c>
      <c r="V79" s="110">
        <v>8.9044786639180717</v>
      </c>
      <c r="W79" s="110">
        <v>9.4421718662457739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185.05230842336118</v>
      </c>
      <c r="D81" s="118">
        <f t="shared" si="28"/>
        <v>177.86466556539446</v>
      </c>
      <c r="E81" s="118">
        <f t="shared" si="28"/>
        <v>197.49203913140107</v>
      </c>
      <c r="F81" s="118">
        <f t="shared" si="28"/>
        <v>190.69924128999779</v>
      </c>
      <c r="G81" s="118">
        <f t="shared" si="28"/>
        <v>196.07632234850703</v>
      </c>
      <c r="H81" s="118">
        <f t="shared" si="28"/>
        <v>182.90893743031657</v>
      </c>
      <c r="I81" s="118">
        <f t="shared" si="28"/>
        <v>174.04907764844197</v>
      </c>
      <c r="J81" s="118">
        <f t="shared" si="28"/>
        <v>169.47803531721755</v>
      </c>
      <c r="K81" s="118">
        <f t="shared" si="28"/>
        <v>169.99413181070548</v>
      </c>
      <c r="L81" s="118">
        <f t="shared" si="28"/>
        <v>172.63668047941755</v>
      </c>
      <c r="M81" s="118">
        <f t="shared" si="28"/>
        <v>162.59143406957821</v>
      </c>
      <c r="N81" s="118">
        <f t="shared" si="28"/>
        <v>156.53536686971145</v>
      </c>
      <c r="O81" s="118">
        <f t="shared" si="28"/>
        <v>148.25320196875651</v>
      </c>
      <c r="P81" s="118">
        <f t="shared" si="28"/>
        <v>125.98049920806388</v>
      </c>
      <c r="Q81" s="118">
        <f t="shared" si="28"/>
        <v>134.73069749694028</v>
      </c>
      <c r="R81" s="118">
        <f t="shared" ref="R81:V81" si="29">R82+R85+R87+R100</f>
        <v>127.59582983576448</v>
      </c>
      <c r="S81" s="118">
        <f t="shared" si="29"/>
        <v>117.85787888236538</v>
      </c>
      <c r="T81" s="118">
        <f t="shared" si="29"/>
        <v>109.0171136212779</v>
      </c>
      <c r="U81" s="118">
        <f t="shared" si="29"/>
        <v>99.690786022568503</v>
      </c>
      <c r="V81" s="118">
        <f t="shared" si="29"/>
        <v>95.713820546821808</v>
      </c>
      <c r="W81" s="118">
        <f t="shared" ref="W81" si="30">W82+W85+W87+W100</f>
        <v>92.494748813662113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150.06608895388368</v>
      </c>
      <c r="D82" s="123">
        <f t="shared" si="31"/>
        <v>141.3176696673334</v>
      </c>
      <c r="E82" s="123">
        <f t="shared" si="31"/>
        <v>159.77332414272706</v>
      </c>
      <c r="F82" s="123">
        <f t="shared" si="31"/>
        <v>153.60534316242453</v>
      </c>
      <c r="G82" s="123">
        <f t="shared" si="31"/>
        <v>158.68854438045662</v>
      </c>
      <c r="H82" s="123">
        <f t="shared" si="31"/>
        <v>141.69028235678357</v>
      </c>
      <c r="I82" s="123">
        <f t="shared" si="31"/>
        <v>132.34294401501901</v>
      </c>
      <c r="J82" s="123">
        <f t="shared" si="31"/>
        <v>130.21862008051355</v>
      </c>
      <c r="K82" s="123">
        <f t="shared" si="31"/>
        <v>132.11478885479562</v>
      </c>
      <c r="L82" s="123">
        <f t="shared" si="31"/>
        <v>137.95777471832207</v>
      </c>
      <c r="M82" s="123">
        <f t="shared" si="31"/>
        <v>129.46162333288055</v>
      </c>
      <c r="N82" s="123">
        <f t="shared" si="31"/>
        <v>124.36723387335121</v>
      </c>
      <c r="O82" s="123">
        <f t="shared" si="31"/>
        <v>119.29452551142994</v>
      </c>
      <c r="P82" s="123">
        <f t="shared" si="31"/>
        <v>98.656566232454395</v>
      </c>
      <c r="Q82" s="123">
        <f t="shared" si="31"/>
        <v>107.75408821645911</v>
      </c>
      <c r="R82" s="123">
        <f t="shared" ref="R82:V82" si="32">SUM(R83:R84)</f>
        <v>99.899531027129299</v>
      </c>
      <c r="S82" s="123">
        <f t="shared" si="32"/>
        <v>91.724907536445087</v>
      </c>
      <c r="T82" s="123">
        <f t="shared" si="32"/>
        <v>82.912659717605706</v>
      </c>
      <c r="U82" s="123">
        <f t="shared" si="32"/>
        <v>75.200990825747837</v>
      </c>
      <c r="V82" s="123">
        <f t="shared" si="32"/>
        <v>69.800605927078351</v>
      </c>
      <c r="W82" s="123">
        <f t="shared" ref="W82" si="33">SUM(W83:W84)</f>
        <v>63.314263382250012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149.3008109947977</v>
      </c>
      <c r="D83" s="99">
        <v>140.58216222855214</v>
      </c>
      <c r="E83" s="99">
        <v>158.97519102184361</v>
      </c>
      <c r="F83" s="99">
        <v>152.78966589311912</v>
      </c>
      <c r="G83" s="99">
        <v>157.84897914956653</v>
      </c>
      <c r="H83" s="99">
        <v>140.95541720159764</v>
      </c>
      <c r="I83" s="99">
        <v>131.66863804441797</v>
      </c>
      <c r="J83" s="99">
        <v>129.55131311747692</v>
      </c>
      <c r="K83" s="99">
        <v>131.43314065344683</v>
      </c>
      <c r="L83" s="99">
        <v>137.2610038206586</v>
      </c>
      <c r="M83" s="99">
        <v>128.80522409568903</v>
      </c>
      <c r="N83" s="99">
        <v>123.73752938594599</v>
      </c>
      <c r="O83" s="99">
        <v>118.69165809566917</v>
      </c>
      <c r="P83" s="99">
        <v>98.156232457614109</v>
      </c>
      <c r="Q83" s="99">
        <v>107.20243039715324</v>
      </c>
      <c r="R83" s="99">
        <v>99.375972051935236</v>
      </c>
      <c r="S83" s="99">
        <v>91.242007933577739</v>
      </c>
      <c r="T83" s="99">
        <v>82.469846021656551</v>
      </c>
      <c r="U83" s="99">
        <v>74.791039060377415</v>
      </c>
      <c r="V83" s="99">
        <v>69.415261450176175</v>
      </c>
      <c r="W83" s="99">
        <v>62.961778080142473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0.76527795908597285</v>
      </c>
      <c r="D84" s="99">
        <v>0.73550743878125557</v>
      </c>
      <c r="E84" s="99">
        <v>0.7981331208834449</v>
      </c>
      <c r="F84" s="99">
        <v>0.81567726930539863</v>
      </c>
      <c r="G84" s="99">
        <v>0.83956523089009338</v>
      </c>
      <c r="H84" s="99">
        <v>0.73486515518593465</v>
      </c>
      <c r="I84" s="99">
        <v>0.67430597060104824</v>
      </c>
      <c r="J84" s="99">
        <v>0.66730696303663106</v>
      </c>
      <c r="K84" s="99">
        <v>0.681648201348801</v>
      </c>
      <c r="L84" s="99">
        <v>0.69677089766347367</v>
      </c>
      <c r="M84" s="99">
        <v>0.65639923719153193</v>
      </c>
      <c r="N84" s="99">
        <v>0.629704487405221</v>
      </c>
      <c r="O84" s="99">
        <v>0.60286741576076608</v>
      </c>
      <c r="P84" s="99">
        <v>0.5003337748402823</v>
      </c>
      <c r="Q84" s="99">
        <v>0.55165781930587487</v>
      </c>
      <c r="R84" s="99">
        <v>0.52355897519406314</v>
      </c>
      <c r="S84" s="99">
        <v>0.48289960286735101</v>
      </c>
      <c r="T84" s="99">
        <v>0.44281369594915154</v>
      </c>
      <c r="U84" s="99">
        <v>0.40995176537042793</v>
      </c>
      <c r="V84" s="99">
        <v>0.38534447690217744</v>
      </c>
      <c r="W84" s="99">
        <v>0.35248530210753781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1.5106704245136595</v>
      </c>
      <c r="D85" s="123">
        <f t="shared" si="34"/>
        <v>1.3342333723549133</v>
      </c>
      <c r="E85" s="123">
        <f t="shared" si="34"/>
        <v>5.8508187583551257</v>
      </c>
      <c r="F85" s="123">
        <f t="shared" si="34"/>
        <v>2.9562681910703517</v>
      </c>
      <c r="G85" s="123">
        <f t="shared" si="34"/>
        <v>2.9969935194990036</v>
      </c>
      <c r="H85" s="123">
        <f t="shared" si="34"/>
        <v>6.1580044893754771</v>
      </c>
      <c r="I85" s="123">
        <f t="shared" si="34"/>
        <v>8.2120250528703362</v>
      </c>
      <c r="J85" s="123">
        <f t="shared" si="34"/>
        <v>4.5910250153336882</v>
      </c>
      <c r="K85" s="123">
        <f t="shared" si="34"/>
        <v>4.0251551890725281</v>
      </c>
      <c r="L85" s="123">
        <f t="shared" si="34"/>
        <v>2.1634513520962382</v>
      </c>
      <c r="M85" s="123">
        <f t="shared" si="34"/>
        <v>3.09611956366893</v>
      </c>
      <c r="N85" s="123">
        <f t="shared" si="34"/>
        <v>3.2548220028045769</v>
      </c>
      <c r="O85" s="123">
        <f t="shared" si="34"/>
        <v>1.6199254404054639</v>
      </c>
      <c r="P85" s="123">
        <f t="shared" si="34"/>
        <v>1.3202131568542665</v>
      </c>
      <c r="Q85" s="123">
        <f t="shared" si="34"/>
        <v>1.0384295105347539</v>
      </c>
      <c r="R85" s="123">
        <f t="shared" si="34"/>
        <v>1.4034386663331431</v>
      </c>
      <c r="S85" s="123">
        <f t="shared" si="34"/>
        <v>0.71309175851511442</v>
      </c>
      <c r="T85" s="123">
        <f t="shared" si="34"/>
        <v>1.6372237071512028</v>
      </c>
      <c r="U85" s="123">
        <f t="shared" si="34"/>
        <v>0.25352002471296475</v>
      </c>
      <c r="V85" s="123">
        <f t="shared" si="34"/>
        <v>2.182810443302754</v>
      </c>
      <c r="W85" s="123">
        <f t="shared" si="34"/>
        <v>4.4298553338777937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1.5106704245136595</v>
      </c>
      <c r="D86" s="99">
        <f>RES_hhdet_in_fech!D86/RES_summary!D$21</f>
        <v>1.3342333723549133</v>
      </c>
      <c r="E86" s="99">
        <f>RES_hhdet_in_fech!E86/RES_summary!E$21</f>
        <v>5.8508187583551257</v>
      </c>
      <c r="F86" s="99">
        <f>RES_hhdet_in_fech!F86/RES_summary!F$21</f>
        <v>2.9562681910703517</v>
      </c>
      <c r="G86" s="99">
        <f>RES_hhdet_in_fech!G86/RES_summary!G$21</f>
        <v>2.9969935194990036</v>
      </c>
      <c r="H86" s="99">
        <f>RES_hhdet_in_fech!H86/RES_summary!H$21</f>
        <v>6.1580044893754771</v>
      </c>
      <c r="I86" s="99">
        <f>RES_hhdet_in_fech!I86/RES_summary!I$21</f>
        <v>8.2120250528703362</v>
      </c>
      <c r="J86" s="99">
        <f>RES_hhdet_in_fech!J86/RES_summary!J$21</f>
        <v>4.5910250153336882</v>
      </c>
      <c r="K86" s="99">
        <f>RES_hhdet_in_fech!K86/RES_summary!K$21</f>
        <v>4.0251551890725281</v>
      </c>
      <c r="L86" s="99">
        <f>RES_hhdet_in_fech!L86/RES_summary!L$21</f>
        <v>2.1634513520962382</v>
      </c>
      <c r="M86" s="99">
        <f>RES_hhdet_in_fech!M86/RES_summary!M$21</f>
        <v>3.09611956366893</v>
      </c>
      <c r="N86" s="99">
        <f>RES_hhdet_in_fech!N86/RES_summary!N$21</f>
        <v>3.2548220028045769</v>
      </c>
      <c r="O86" s="99">
        <f>RES_hhdet_in_fech!O86/RES_summary!O$21</f>
        <v>1.6199254404054639</v>
      </c>
      <c r="P86" s="99">
        <f>RES_hhdet_in_fech!P86/RES_summary!P$21</f>
        <v>1.3202131568542665</v>
      </c>
      <c r="Q86" s="99">
        <f>RES_hhdet_in_fech!Q86/RES_summary!Q$21</f>
        <v>1.0384295105347539</v>
      </c>
      <c r="R86" s="99">
        <f>RES_hhdet_in_fech!R86/RES_summary!R$21</f>
        <v>1.4034386663331431</v>
      </c>
      <c r="S86" s="99">
        <f>RES_hhdet_in_fech!S86/RES_summary!S$21</f>
        <v>0.71309175851511442</v>
      </c>
      <c r="T86" s="99">
        <f>RES_hhdet_in_fech!T86/RES_summary!T$21</f>
        <v>1.6372237071512028</v>
      </c>
      <c r="U86" s="99">
        <f>RES_hhdet_in_fech!U86/RES_summary!U$21</f>
        <v>0.25352002471296475</v>
      </c>
      <c r="V86" s="99">
        <f>RES_hhdet_in_fech!V86/RES_summary!V$21</f>
        <v>2.182810443302754</v>
      </c>
      <c r="W86" s="99">
        <f>RES_hhdet_in_fech!W86/RES_summary!W$21</f>
        <v>4.4298553338777937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17.297472845270224</v>
      </c>
      <c r="D87" s="123">
        <v>18.72444974598854</v>
      </c>
      <c r="E87" s="123">
        <v>16.196168847386797</v>
      </c>
      <c r="F87" s="123">
        <v>18.226809430543693</v>
      </c>
      <c r="G87" s="123">
        <v>18.429394545039958</v>
      </c>
      <c r="H87" s="123">
        <v>18.811922717079476</v>
      </c>
      <c r="I87" s="123">
        <v>17.69810485491265</v>
      </c>
      <c r="J87" s="123">
        <v>18.043585555636053</v>
      </c>
      <c r="K87" s="123">
        <v>17.281287641292579</v>
      </c>
      <c r="L87" s="123">
        <v>17.216631531329522</v>
      </c>
      <c r="M87" s="123">
        <v>16.125265820047844</v>
      </c>
      <c r="N87" s="123">
        <v>15.909821345168371</v>
      </c>
      <c r="O87" s="123">
        <v>15.004961291079455</v>
      </c>
      <c r="P87" s="123">
        <v>14.35111966140567</v>
      </c>
      <c r="Q87" s="123">
        <v>14.117822872528929</v>
      </c>
      <c r="R87" s="123">
        <v>14.132646236188656</v>
      </c>
      <c r="S87" s="123">
        <v>13.998071234260257</v>
      </c>
      <c r="T87" s="123">
        <v>13.668129709048037</v>
      </c>
      <c r="U87" s="123">
        <v>13.568473405867648</v>
      </c>
      <c r="V87" s="123">
        <v>13.45137592604657</v>
      </c>
      <c r="W87" s="123">
        <v>14.022945140980593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19.36172718107753</v>
      </c>
      <c r="D88" s="99">
        <v>18.32240376052529</v>
      </c>
      <c r="E88" s="99">
        <v>19.050896430928137</v>
      </c>
      <c r="F88" s="99">
        <v>18.417829965529627</v>
      </c>
      <c r="G88" s="99">
        <v>18.225291451055309</v>
      </c>
      <c r="H88" s="99">
        <v>17.926609477335742</v>
      </c>
      <c r="I88" s="99">
        <v>17.822557859113004</v>
      </c>
      <c r="J88" s="99">
        <v>16.803145104945745</v>
      </c>
      <c r="K88" s="99">
        <v>16.838011735671785</v>
      </c>
      <c r="L88" s="99">
        <v>16.326610932876854</v>
      </c>
      <c r="M88" s="99">
        <v>15.609871374298372</v>
      </c>
      <c r="N88" s="99">
        <v>15.126648016218439</v>
      </c>
      <c r="O88" s="99">
        <v>14.285760995469044</v>
      </c>
      <c r="P88" s="99">
        <v>13.943286651909576</v>
      </c>
      <c r="Q88" s="99">
        <v>13.597916619278559</v>
      </c>
      <c r="R88" s="99">
        <v>13.818870850506412</v>
      </c>
      <c r="S88" s="99">
        <v>13.344747671989051</v>
      </c>
      <c r="T88" s="99">
        <v>12.894902566371421</v>
      </c>
      <c r="U88" s="99">
        <v>12.387381685922401</v>
      </c>
      <c r="V88" s="99">
        <v>12.836963280521742</v>
      </c>
      <c r="W88" s="99">
        <v>12.795979578880816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13.291276900200968</v>
      </c>
      <c r="F89" s="99">
        <v>0</v>
      </c>
      <c r="G89" s="99">
        <v>0</v>
      </c>
      <c r="H89" s="99">
        <v>0</v>
      </c>
      <c r="I89" s="99">
        <v>13.34044119139563</v>
      </c>
      <c r="J89" s="99">
        <v>12.763173978120166</v>
      </c>
      <c r="K89" s="99">
        <v>12.866051766792328</v>
      </c>
      <c r="L89" s="99">
        <v>12.650964908200594</v>
      </c>
      <c r="M89" s="99">
        <v>12.298679932177857</v>
      </c>
      <c r="N89" s="99">
        <v>12.025682207638546</v>
      </c>
      <c r="O89" s="99">
        <v>11.404509924844247</v>
      </c>
      <c r="P89" s="99">
        <v>11.262160978084045</v>
      </c>
      <c r="Q89" s="99">
        <v>11.155920669727227</v>
      </c>
      <c r="R89" s="99">
        <v>11.435730132974495</v>
      </c>
      <c r="S89" s="99">
        <v>0</v>
      </c>
      <c r="T89" s="99">
        <v>10.935522935656207</v>
      </c>
      <c r="U89" s="99">
        <v>10.636406449997972</v>
      </c>
      <c r="V89" s="99">
        <v>11.052306151377097</v>
      </c>
      <c r="W89" s="99">
        <v>11.18152064308523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4.9219490578531442</v>
      </c>
      <c r="F90" s="102">
        <v>0</v>
      </c>
      <c r="G90" s="102">
        <v>0</v>
      </c>
      <c r="H90" s="102">
        <v>0</v>
      </c>
      <c r="I90" s="102">
        <v>5.1084271199495692</v>
      </c>
      <c r="J90" s="102">
        <v>4.8826527939921105</v>
      </c>
      <c r="K90" s="102">
        <v>4.600783659111519</v>
      </c>
      <c r="L90" s="102">
        <v>4.5017161632665177</v>
      </c>
      <c r="M90" s="102">
        <v>4.5042601381444554</v>
      </c>
      <c r="N90" s="102">
        <v>4.3337476124761443</v>
      </c>
      <c r="O90" s="102">
        <v>3.9371602475604002</v>
      </c>
      <c r="P90" s="102">
        <v>4.0025685924512393</v>
      </c>
      <c r="Q90" s="102">
        <v>4.2218685940424505</v>
      </c>
      <c r="R90" s="102">
        <v>4.1406913393568363</v>
      </c>
      <c r="S90" s="102">
        <v>0</v>
      </c>
      <c r="T90" s="102">
        <v>3.8097230850025698</v>
      </c>
      <c r="U90" s="102">
        <v>3.7003788244222777</v>
      </c>
      <c r="V90" s="102">
        <v>3.3606254139837999</v>
      </c>
      <c r="W90" s="102">
        <v>3.7811643828542447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8.3693278423478255</v>
      </c>
      <c r="F91" s="105">
        <v>0</v>
      </c>
      <c r="G91" s="105">
        <v>0</v>
      </c>
      <c r="H91" s="105">
        <v>0</v>
      </c>
      <c r="I91" s="105">
        <v>8.2320140714460592</v>
      </c>
      <c r="J91" s="105">
        <v>7.8805211841280558</v>
      </c>
      <c r="K91" s="105">
        <v>8.2652681076808108</v>
      </c>
      <c r="L91" s="105">
        <v>8.1492487449340754</v>
      </c>
      <c r="M91" s="105">
        <v>7.794419794033403</v>
      </c>
      <c r="N91" s="105">
        <v>7.6919345951624019</v>
      </c>
      <c r="O91" s="105">
        <v>7.4673496772838455</v>
      </c>
      <c r="P91" s="105">
        <v>7.2595923856328097</v>
      </c>
      <c r="Q91" s="105">
        <v>6.9340520756847788</v>
      </c>
      <c r="R91" s="105">
        <v>7.2950387936176595</v>
      </c>
      <c r="S91" s="105">
        <v>0</v>
      </c>
      <c r="T91" s="105">
        <v>7.125799850653638</v>
      </c>
      <c r="U91" s="105">
        <v>6.9360276255756936</v>
      </c>
      <c r="V91" s="105">
        <v>7.6916807373932983</v>
      </c>
      <c r="W91" s="105">
        <v>7.4003562602309847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19.969108812642574</v>
      </c>
      <c r="D92" s="102">
        <v>19.428013207519705</v>
      </c>
      <c r="E92" s="102">
        <v>20.501538455641544</v>
      </c>
      <c r="F92" s="102">
        <v>20.304228481137205</v>
      </c>
      <c r="G92" s="102">
        <v>20.169284762485141</v>
      </c>
      <c r="H92" s="102">
        <v>20.326081392416349</v>
      </c>
      <c r="I92" s="102">
        <v>19.525008477441947</v>
      </c>
      <c r="J92" s="102">
        <v>21.348354790096646</v>
      </c>
      <c r="K92" s="102">
        <v>22.662354107530899</v>
      </c>
      <c r="L92" s="102">
        <v>20.740053746676693</v>
      </c>
      <c r="M92" s="102">
        <v>18.067838011787</v>
      </c>
      <c r="N92" s="102">
        <v>17.084614024102596</v>
      </c>
      <c r="O92" s="102">
        <v>16.555663154829858</v>
      </c>
      <c r="P92" s="102">
        <v>14.699577960999504</v>
      </c>
      <c r="Q92" s="102">
        <v>14.354412569348877</v>
      </c>
      <c r="R92" s="102">
        <v>14.791185021250195</v>
      </c>
      <c r="S92" s="102">
        <v>14.307984788895679</v>
      </c>
      <c r="T92" s="102">
        <v>13.441037863722986</v>
      </c>
      <c r="U92" s="102">
        <v>13.942858625391747</v>
      </c>
      <c r="V92" s="102">
        <v>13.391913959095426</v>
      </c>
      <c r="W92" s="102">
        <v>13.65760229707641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13.707620597304009</v>
      </c>
      <c r="F93" s="105">
        <v>0</v>
      </c>
      <c r="G93" s="105">
        <v>0</v>
      </c>
      <c r="H93" s="105">
        <v>0</v>
      </c>
      <c r="I93" s="105">
        <v>13.438087162056492</v>
      </c>
      <c r="J93" s="105">
        <v>14.790641090777132</v>
      </c>
      <c r="K93" s="105">
        <v>15.612737619539132</v>
      </c>
      <c r="L93" s="105">
        <v>14.382769347781762</v>
      </c>
      <c r="M93" s="105">
        <v>12.761786994823318</v>
      </c>
      <c r="N93" s="105">
        <v>12.272313818964721</v>
      </c>
      <c r="O93" s="105">
        <v>12.14554490369539</v>
      </c>
      <c r="P93" s="105">
        <v>11.170472810800501</v>
      </c>
      <c r="Q93" s="105">
        <v>11.314719398976132</v>
      </c>
      <c r="R93" s="105">
        <v>11.818931677686422</v>
      </c>
      <c r="S93" s="105">
        <v>11.569842286663798</v>
      </c>
      <c r="T93" s="105">
        <v>11.039747551940346</v>
      </c>
      <c r="U93" s="105">
        <v>11.598766003987542</v>
      </c>
      <c r="V93" s="105">
        <v>11.121025160280208</v>
      </c>
      <c r="W93" s="105">
        <v>11.48513773689074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5.2972966383420115</v>
      </c>
      <c r="F94" s="99">
        <v>0</v>
      </c>
      <c r="G94" s="99">
        <v>0</v>
      </c>
      <c r="H94" s="99">
        <v>0</v>
      </c>
      <c r="I94" s="99">
        <v>5.5925422470402557</v>
      </c>
      <c r="J94" s="99">
        <v>6.2033306879243799</v>
      </c>
      <c r="K94" s="99">
        <v>6.2037148477628019</v>
      </c>
      <c r="L94" s="99">
        <v>5.7234431720135399</v>
      </c>
      <c r="M94" s="99">
        <v>5.2085634894398476</v>
      </c>
      <c r="N94" s="99">
        <v>4.8866579842078108</v>
      </c>
      <c r="O94" s="99">
        <v>4.5657917600374258</v>
      </c>
      <c r="P94" s="99">
        <v>4.2064674812504217</v>
      </c>
      <c r="Q94" s="99">
        <v>4.4528320161706345</v>
      </c>
      <c r="R94" s="99">
        <v>4.424635332447191</v>
      </c>
      <c r="S94" s="99">
        <v>4.1498699713719915</v>
      </c>
      <c r="T94" s="99">
        <v>3.9659128167630118</v>
      </c>
      <c r="U94" s="99">
        <v>4.1664772681932218</v>
      </c>
      <c r="V94" s="99">
        <v>3.5016754206603813</v>
      </c>
      <c r="W94" s="99">
        <v>4.0349852814052838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8.4103239589619996</v>
      </c>
      <c r="F95" s="99">
        <v>0</v>
      </c>
      <c r="G95" s="99">
        <v>0</v>
      </c>
      <c r="H95" s="99">
        <v>0</v>
      </c>
      <c r="I95" s="99">
        <v>7.8455449150162355</v>
      </c>
      <c r="J95" s="99">
        <v>8.5873104028527525</v>
      </c>
      <c r="K95" s="99">
        <v>9.4090227717763302</v>
      </c>
      <c r="L95" s="99">
        <v>8.6593261757682214</v>
      </c>
      <c r="M95" s="99">
        <v>7.5532235053834693</v>
      </c>
      <c r="N95" s="99">
        <v>7.3856558347569088</v>
      </c>
      <c r="O95" s="99">
        <v>7.579753143657963</v>
      </c>
      <c r="P95" s="99">
        <v>6.964005329550079</v>
      </c>
      <c r="Q95" s="99">
        <v>6.8618873828054987</v>
      </c>
      <c r="R95" s="99">
        <v>7.3942963452392325</v>
      </c>
      <c r="S95" s="99">
        <v>7.4199723152918065</v>
      </c>
      <c r="T95" s="99">
        <v>7.0738347351773347</v>
      </c>
      <c r="U95" s="99">
        <v>7.4322887357943204</v>
      </c>
      <c r="V95" s="99">
        <v>7.6193497396198264</v>
      </c>
      <c r="W95" s="99">
        <v>7.4501524554854548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17.277002339976068</v>
      </c>
      <c r="D96" s="102">
        <v>18.834075984223674</v>
      </c>
      <c r="E96" s="102">
        <v>16.123795305108089</v>
      </c>
      <c r="F96" s="102">
        <v>18.258082140397075</v>
      </c>
      <c r="G96" s="102">
        <v>18.518135323903152</v>
      </c>
      <c r="H96" s="102">
        <v>18.940417864867261</v>
      </c>
      <c r="I96" s="102">
        <v>18.051047527123966</v>
      </c>
      <c r="J96" s="102">
        <v>18.583963818229876</v>
      </c>
      <c r="K96" s="102">
        <v>17.525157359356594</v>
      </c>
      <c r="L96" s="102">
        <v>17.546040784576682</v>
      </c>
      <c r="M96" s="102">
        <v>16.644825818319891</v>
      </c>
      <c r="N96" s="102">
        <v>16.418559966690395</v>
      </c>
      <c r="O96" s="102">
        <v>15.555781469815122</v>
      </c>
      <c r="P96" s="102">
        <v>14.984218131371195</v>
      </c>
      <c r="Q96" s="102">
        <v>14.724019379863412</v>
      </c>
      <c r="R96" s="102">
        <v>14.622907107064927</v>
      </c>
      <c r="S96" s="102">
        <v>14.518850127466898</v>
      </c>
      <c r="T96" s="102">
        <v>14.262248540889761</v>
      </c>
      <c r="U96" s="102">
        <v>14.204747049412783</v>
      </c>
      <c r="V96" s="102">
        <v>13.856806311463624</v>
      </c>
      <c r="W96" s="102">
        <v>14.53592584516827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12.54466151886389</v>
      </c>
      <c r="D97" s="105">
        <v>13.81556217520075</v>
      </c>
      <c r="E97" s="105">
        <v>11.571899476972163</v>
      </c>
      <c r="F97" s="105">
        <v>13.352894155066108</v>
      </c>
      <c r="G97" s="105">
        <v>13.556755063175487</v>
      </c>
      <c r="H97" s="105">
        <v>13.900175606060326</v>
      </c>
      <c r="I97" s="105">
        <v>13.240533082838937</v>
      </c>
      <c r="J97" s="105">
        <v>13.691598019050723</v>
      </c>
      <c r="K97" s="105">
        <v>12.828363642374832</v>
      </c>
      <c r="L97" s="105">
        <v>12.893207993872702</v>
      </c>
      <c r="M97" s="105">
        <v>12.369394648301975</v>
      </c>
      <c r="N97" s="105">
        <v>12.28028691067713</v>
      </c>
      <c r="O97" s="105">
        <v>11.711404388018089</v>
      </c>
      <c r="P97" s="105">
        <v>11.515012943674005</v>
      </c>
      <c r="Q97" s="105">
        <v>11.591672226014271</v>
      </c>
      <c r="R97" s="105">
        <v>11.574585007446096</v>
      </c>
      <c r="S97" s="105">
        <v>11.563110213155571</v>
      </c>
      <c r="T97" s="105">
        <v>11.484388170589632</v>
      </c>
      <c r="U97" s="105">
        <v>11.550499865966062</v>
      </c>
      <c r="V97" s="105">
        <v>11.209036080354503</v>
      </c>
      <c r="W97" s="105">
        <v>11.954437896973271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4.9472238969691844</v>
      </c>
      <c r="D98" s="99">
        <v>5.7072916604679875</v>
      </c>
      <c r="E98" s="99">
        <v>4.1633493348919286</v>
      </c>
      <c r="F98" s="99">
        <v>5.3169823521770558</v>
      </c>
      <c r="G98" s="99">
        <v>5.3721660980411716</v>
      </c>
      <c r="H98" s="99">
        <v>5.5252663776603965</v>
      </c>
      <c r="I98" s="99">
        <v>5.1732451356653009</v>
      </c>
      <c r="J98" s="99">
        <v>5.4054658289692945</v>
      </c>
      <c r="K98" s="99">
        <v>4.7881624890645007</v>
      </c>
      <c r="L98" s="99">
        <v>4.8364974034127481</v>
      </c>
      <c r="M98" s="99">
        <v>4.803953853813355</v>
      </c>
      <c r="N98" s="99">
        <v>4.7044978948467131</v>
      </c>
      <c r="O98" s="99">
        <v>4.2890505603274542</v>
      </c>
      <c r="P98" s="99">
        <v>4.3028926551919016</v>
      </c>
      <c r="Q98" s="99">
        <v>4.5809429844924558</v>
      </c>
      <c r="R98" s="99">
        <v>4.3851673350613876</v>
      </c>
      <c r="S98" s="99">
        <v>4.2220020914379983</v>
      </c>
      <c r="T98" s="99">
        <v>4.2215871375936374</v>
      </c>
      <c r="U98" s="99">
        <v>4.2543844925585352</v>
      </c>
      <c r="V98" s="99">
        <v>3.6283078922803154</v>
      </c>
      <c r="W98" s="99">
        <v>4.2999765600379929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7.5974376218947066</v>
      </c>
      <c r="D99" s="99">
        <v>8.1082705147327605</v>
      </c>
      <c r="E99" s="99">
        <v>7.4085501420802338</v>
      </c>
      <c r="F99" s="99">
        <v>8.0359118028890535</v>
      </c>
      <c r="G99" s="99">
        <v>8.1845889651343153</v>
      </c>
      <c r="H99" s="99">
        <v>8.3749092283999289</v>
      </c>
      <c r="I99" s="99">
        <v>8.0672879471736358</v>
      </c>
      <c r="J99" s="99">
        <v>8.2861321900814282</v>
      </c>
      <c r="K99" s="99">
        <v>8.0402011533103313</v>
      </c>
      <c r="L99" s="99">
        <v>8.0567105904599536</v>
      </c>
      <c r="M99" s="99">
        <v>7.5654407944886204</v>
      </c>
      <c r="N99" s="99">
        <v>7.5757890158304182</v>
      </c>
      <c r="O99" s="99">
        <v>7.4223538276906336</v>
      </c>
      <c r="P99" s="99">
        <v>7.2121202884821036</v>
      </c>
      <c r="Q99" s="99">
        <v>7.0107292415218163</v>
      </c>
      <c r="R99" s="99">
        <v>7.1894176723847094</v>
      </c>
      <c r="S99" s="99">
        <v>7.3411081217175749</v>
      </c>
      <c r="T99" s="99">
        <v>7.2628010329959958</v>
      </c>
      <c r="U99" s="99">
        <v>7.2961153734075275</v>
      </c>
      <c r="V99" s="99">
        <v>7.5807281880741879</v>
      </c>
      <c r="W99" s="99">
        <v>7.6544613369352765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16.178076199693646</v>
      </c>
      <c r="D100" s="123">
        <v>16.488312779717592</v>
      </c>
      <c r="E100" s="123">
        <v>15.671727382932097</v>
      </c>
      <c r="F100" s="123">
        <v>15.910820505959208</v>
      </c>
      <c r="G100" s="123">
        <v>15.961389903511447</v>
      </c>
      <c r="H100" s="123">
        <v>16.248727867078035</v>
      </c>
      <c r="I100" s="123">
        <v>15.796003725639967</v>
      </c>
      <c r="J100" s="123">
        <v>16.624804665734267</v>
      </c>
      <c r="K100" s="123">
        <v>16.572900125544759</v>
      </c>
      <c r="L100" s="123">
        <v>15.298822877669709</v>
      </c>
      <c r="M100" s="123">
        <v>13.908425352980871</v>
      </c>
      <c r="N100" s="123">
        <v>13.003489648387312</v>
      </c>
      <c r="O100" s="123">
        <v>12.333789725841664</v>
      </c>
      <c r="P100" s="123">
        <v>11.652600157349536</v>
      </c>
      <c r="Q100" s="123">
        <v>11.820356897417478</v>
      </c>
      <c r="R100" s="123">
        <v>12.160213906113375</v>
      </c>
      <c r="S100" s="123">
        <v>11.421808353144918</v>
      </c>
      <c r="T100" s="123">
        <v>10.799100487472961</v>
      </c>
      <c r="U100" s="123">
        <v>10.667801766240045</v>
      </c>
      <c r="V100" s="123">
        <v>10.279028250394139</v>
      </c>
      <c r="W100" s="123">
        <v>10.727684956553718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19.72554500059622</v>
      </c>
      <c r="D101" s="99">
        <v>17.139881152624611</v>
      </c>
      <c r="E101" s="99">
        <v>20.23302091016307</v>
      </c>
      <c r="F101" s="99">
        <v>18.268463733354757</v>
      </c>
      <c r="G101" s="99">
        <v>18.407238003596429</v>
      </c>
      <c r="H101" s="99">
        <v>17.46804848223583</v>
      </c>
      <c r="I101" s="99">
        <v>19.243921949641155</v>
      </c>
      <c r="J101" s="99">
        <v>16.935229634718549</v>
      </c>
      <c r="K101" s="99">
        <v>18.203050916967776</v>
      </c>
      <c r="L101" s="99">
        <v>16.990116791854835</v>
      </c>
      <c r="M101" s="99">
        <v>16.186055953810669</v>
      </c>
      <c r="N101" s="99">
        <v>16.140140800253139</v>
      </c>
      <c r="O101" s="99">
        <v>14.327319996713252</v>
      </c>
      <c r="P101" s="99">
        <v>14.247840482216292</v>
      </c>
      <c r="Q101" s="99">
        <v>14.046880506989396</v>
      </c>
      <c r="R101" s="99">
        <v>14.52796613160567</v>
      </c>
      <c r="S101" s="99">
        <v>13.633456305378488</v>
      </c>
      <c r="T101" s="99">
        <v>12.930150834411583</v>
      </c>
      <c r="U101" s="99">
        <v>12.043090904000673</v>
      </c>
      <c r="V101" s="99">
        <v>13.577372828736921</v>
      </c>
      <c r="W101" s="99">
        <v>13.290520980873511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19.521694309231645</v>
      </c>
      <c r="D102" s="99">
        <v>17.06395461949656</v>
      </c>
      <c r="E102" s="99">
        <v>19.836748591691709</v>
      </c>
      <c r="F102" s="99">
        <v>18.241952042769746</v>
      </c>
      <c r="G102" s="99">
        <v>18.09796266024453</v>
      </c>
      <c r="H102" s="99">
        <v>17.443587929069839</v>
      </c>
      <c r="I102" s="99">
        <v>17.999231838974506</v>
      </c>
      <c r="J102" s="99">
        <v>17.433097539620238</v>
      </c>
      <c r="K102" s="99">
        <v>19.993058473914225</v>
      </c>
      <c r="L102" s="99">
        <v>17.84674426592294</v>
      </c>
      <c r="M102" s="99">
        <v>15.721594296299973</v>
      </c>
      <c r="N102" s="99">
        <v>14.896404779230409</v>
      </c>
      <c r="O102" s="99">
        <v>14.676629609585371</v>
      </c>
      <c r="P102" s="99">
        <v>13.443019343365739</v>
      </c>
      <c r="Q102" s="99">
        <v>13.531859646387055</v>
      </c>
      <c r="R102" s="99">
        <v>14.113348871938083</v>
      </c>
      <c r="S102" s="99">
        <v>13.667685853052056</v>
      </c>
      <c r="T102" s="99">
        <v>12.764795992697476</v>
      </c>
      <c r="U102" s="99">
        <v>13.182159981726555</v>
      </c>
      <c r="V102" s="99">
        <v>12.66618816120765</v>
      </c>
      <c r="W102" s="99">
        <v>12.948422195102447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12.966435308325604</v>
      </c>
      <c r="D103" s="110">
        <v>16.013872187730822</v>
      </c>
      <c r="E103" s="110">
        <v>11.802727275395007</v>
      </c>
      <c r="F103" s="110">
        <v>14.361212267219141</v>
      </c>
      <c r="G103" s="110">
        <v>14.684415461553121</v>
      </c>
      <c r="H103" s="110">
        <v>15.388527719460416</v>
      </c>
      <c r="I103" s="110">
        <v>13.421339802174868</v>
      </c>
      <c r="J103" s="110">
        <v>15.112267264810704</v>
      </c>
      <c r="K103" s="110">
        <v>12.39352078241366</v>
      </c>
      <c r="L103" s="110">
        <v>12.57701265149487</v>
      </c>
      <c r="M103" s="110">
        <v>12.140519938963291</v>
      </c>
      <c r="N103" s="110">
        <v>11.762007396689153</v>
      </c>
      <c r="O103" s="110">
        <v>10.954500799716675</v>
      </c>
      <c r="P103" s="110">
        <v>10.487414776835058</v>
      </c>
      <c r="Q103" s="110">
        <v>10.392208188664336</v>
      </c>
      <c r="R103" s="110">
        <v>10.227380113300098</v>
      </c>
      <c r="S103" s="110">
        <v>9.9274100635239257</v>
      </c>
      <c r="T103" s="110">
        <v>9.5178053559741986</v>
      </c>
      <c r="U103" s="110">
        <v>9.272277452075782</v>
      </c>
      <c r="V103" s="110">
        <v>8.90447866391807</v>
      </c>
      <c r="W103" s="110">
        <v>9.4421718662457739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138.80150483941887</v>
      </c>
      <c r="D124" s="118">
        <f t="shared" si="42"/>
        <v>141.31424505193365</v>
      </c>
      <c r="E124" s="118">
        <f t="shared" si="42"/>
        <v>155.02970867572657</v>
      </c>
      <c r="F124" s="118">
        <f t="shared" si="42"/>
        <v>153.90448071113389</v>
      </c>
      <c r="G124" s="118">
        <f t="shared" si="42"/>
        <v>160.84306661553421</v>
      </c>
      <c r="H124" s="118">
        <f t="shared" si="42"/>
        <v>151.23882343779212</v>
      </c>
      <c r="I124" s="118">
        <f t="shared" si="42"/>
        <v>142.81383286720217</v>
      </c>
      <c r="J124" s="118">
        <f t="shared" si="42"/>
        <v>143.17791450427427</v>
      </c>
      <c r="K124" s="118">
        <f t="shared" si="42"/>
        <v>145.03900696348151</v>
      </c>
      <c r="L124" s="118">
        <f t="shared" si="42"/>
        <v>148.52576621256685</v>
      </c>
      <c r="M124" s="118">
        <f t="shared" si="42"/>
        <v>141.84929965601469</v>
      </c>
      <c r="N124" s="118">
        <f t="shared" si="42"/>
        <v>133.66736899270379</v>
      </c>
      <c r="O124" s="118">
        <f t="shared" si="42"/>
        <v>131.4351664308104</v>
      </c>
      <c r="P124" s="118">
        <f t="shared" si="42"/>
        <v>0</v>
      </c>
      <c r="Q124" s="118">
        <f t="shared" si="42"/>
        <v>115.36851528751289</v>
      </c>
      <c r="R124" s="118">
        <f t="shared" ref="R124:V124" si="43">R125+R128+R130+R139</f>
        <v>113.71486225635412</v>
      </c>
      <c r="S124" s="118">
        <f t="shared" si="43"/>
        <v>107.05552369604156</v>
      </c>
      <c r="T124" s="118">
        <f t="shared" si="43"/>
        <v>98.96276197872713</v>
      </c>
      <c r="U124" s="118">
        <f t="shared" si="43"/>
        <v>91.500283468264655</v>
      </c>
      <c r="V124" s="118">
        <f t="shared" si="43"/>
        <v>89.822488419578619</v>
      </c>
      <c r="W124" s="118">
        <f t="shared" ref="W124" si="44">W125+W128+W130+W139</f>
        <v>86.430368493632415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104.87126661690593</v>
      </c>
      <c r="D125" s="123">
        <f t="shared" si="45"/>
        <v>106.37150440183076</v>
      </c>
      <c r="E125" s="123">
        <f t="shared" si="45"/>
        <v>118.46639251539746</v>
      </c>
      <c r="F125" s="123">
        <f t="shared" si="45"/>
        <v>117.32380650853808</v>
      </c>
      <c r="G125" s="123">
        <f t="shared" si="45"/>
        <v>124.06885669939857</v>
      </c>
      <c r="H125" s="123">
        <f t="shared" si="45"/>
        <v>110.5731392279734</v>
      </c>
      <c r="I125" s="123">
        <f t="shared" si="45"/>
        <v>103.89483479510281</v>
      </c>
      <c r="J125" s="123">
        <f t="shared" si="45"/>
        <v>107.6648231607968</v>
      </c>
      <c r="K125" s="123">
        <f t="shared" si="45"/>
        <v>109.98488544040229</v>
      </c>
      <c r="L125" s="123">
        <f t="shared" si="45"/>
        <v>116.20857475389744</v>
      </c>
      <c r="M125" s="123">
        <f t="shared" si="45"/>
        <v>111.32377869896308</v>
      </c>
      <c r="N125" s="123">
        <f t="shared" si="45"/>
        <v>104.13698406552533</v>
      </c>
      <c r="O125" s="123">
        <f t="shared" si="45"/>
        <v>103.86592580972764</v>
      </c>
      <c r="P125" s="123">
        <f t="shared" si="45"/>
        <v>0</v>
      </c>
      <c r="Q125" s="123">
        <f t="shared" si="45"/>
        <v>88.849771450887914</v>
      </c>
      <c r="R125" s="123">
        <f t="shared" ref="R125:V125" si="46">SUM(R126:R127)</f>
        <v>86.626422512635159</v>
      </c>
      <c r="S125" s="123">
        <f t="shared" si="46"/>
        <v>81.493197548853502</v>
      </c>
      <c r="T125" s="123">
        <f t="shared" si="46"/>
        <v>73.354779849737611</v>
      </c>
      <c r="U125" s="123">
        <f t="shared" si="46"/>
        <v>67.67940793776684</v>
      </c>
      <c r="V125" s="123">
        <f t="shared" si="46"/>
        <v>64.742773326640588</v>
      </c>
      <c r="W125" s="123">
        <f t="shared" ref="W125" si="47">SUM(W126:W127)</f>
        <v>58.152615108664008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104.49952669626039</v>
      </c>
      <c r="D126" s="99">
        <v>105.99334918293378</v>
      </c>
      <c r="E126" s="99">
        <v>118.06912349858651</v>
      </c>
      <c r="F126" s="99">
        <v>116.912614036538</v>
      </c>
      <c r="G126" s="99">
        <v>123.64285720818752</v>
      </c>
      <c r="H126" s="99">
        <v>110.20708437524669</v>
      </c>
      <c r="I126" s="99">
        <v>103.56240575908878</v>
      </c>
      <c r="J126" s="99">
        <v>107.32380424046254</v>
      </c>
      <c r="K126" s="99">
        <v>109.63950072035479</v>
      </c>
      <c r="L126" s="99">
        <v>115.8566439728629</v>
      </c>
      <c r="M126" s="99">
        <v>110.98951081306524</v>
      </c>
      <c r="N126" s="99">
        <v>103.82757736300938</v>
      </c>
      <c r="O126" s="99">
        <v>103.55959451619842</v>
      </c>
      <c r="P126" s="99">
        <v>0</v>
      </c>
      <c r="Q126" s="99">
        <v>88.58651724497831</v>
      </c>
      <c r="R126" s="99">
        <v>86.366716805128803</v>
      </c>
      <c r="S126" s="99">
        <v>81.251054972864992</v>
      </c>
      <c r="T126" s="99">
        <v>73.136609134675453</v>
      </c>
      <c r="U126" s="99">
        <v>67.476376357189253</v>
      </c>
      <c r="V126" s="99">
        <v>64.547919511407073</v>
      </c>
      <c r="W126" s="99">
        <v>57.977347991985226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0.37173992064553446</v>
      </c>
      <c r="D127" s="99">
        <v>0.37815521889697362</v>
      </c>
      <c r="E127" s="99">
        <v>0.39726901681095572</v>
      </c>
      <c r="F127" s="99">
        <v>0.41119247200007908</v>
      </c>
      <c r="G127" s="99">
        <v>0.42599949121104252</v>
      </c>
      <c r="H127" s="99">
        <v>0.36605485272669935</v>
      </c>
      <c r="I127" s="99">
        <v>0.33242903601403095</v>
      </c>
      <c r="J127" s="99">
        <v>0.34101892033425796</v>
      </c>
      <c r="K127" s="99">
        <v>0.34538472004750193</v>
      </c>
      <c r="L127" s="99">
        <v>0.35193078103453501</v>
      </c>
      <c r="M127" s="99">
        <v>0.33426788589784145</v>
      </c>
      <c r="N127" s="99">
        <v>0.30940670251594143</v>
      </c>
      <c r="O127" s="99">
        <v>0.30633129352922983</v>
      </c>
      <c r="P127" s="99">
        <v>0</v>
      </c>
      <c r="Q127" s="99">
        <v>0.26325420590959814</v>
      </c>
      <c r="R127" s="99">
        <v>0.2597057075063528</v>
      </c>
      <c r="S127" s="99">
        <v>0.24214257598850814</v>
      </c>
      <c r="T127" s="99">
        <v>0.21817071506215083</v>
      </c>
      <c r="U127" s="99">
        <v>0.20303158057758339</v>
      </c>
      <c r="V127" s="99">
        <v>0.1948538152335107</v>
      </c>
      <c r="W127" s="99">
        <v>0.17526711667877934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1.5098474949525591</v>
      </c>
      <c r="D128" s="123">
        <f t="shared" si="48"/>
        <v>1.33540347533651</v>
      </c>
      <c r="E128" s="123">
        <f t="shared" si="48"/>
        <v>5.849600520610049</v>
      </c>
      <c r="F128" s="123">
        <f t="shared" si="48"/>
        <v>2.9564667556785618</v>
      </c>
      <c r="G128" s="123">
        <f t="shared" si="48"/>
        <v>2.9956071099812824</v>
      </c>
      <c r="H128" s="123">
        <f t="shared" si="48"/>
        <v>6.1579322847035405</v>
      </c>
      <c r="I128" s="123">
        <f t="shared" si="48"/>
        <v>8.2105403352697657</v>
      </c>
      <c r="J128" s="123">
        <f t="shared" si="48"/>
        <v>4.5886604509036104</v>
      </c>
      <c r="K128" s="123">
        <f t="shared" si="48"/>
        <v>4.0280663336640137</v>
      </c>
      <c r="L128" s="123">
        <f t="shared" si="48"/>
        <v>2.1637986006469645</v>
      </c>
      <c r="M128" s="123">
        <f t="shared" si="48"/>
        <v>3.0941440873271651</v>
      </c>
      <c r="N128" s="123">
        <f t="shared" si="48"/>
        <v>3.2560580722790147</v>
      </c>
      <c r="O128" s="123">
        <f t="shared" si="48"/>
        <v>1.6178931004249828</v>
      </c>
      <c r="P128" s="123">
        <f t="shared" si="48"/>
        <v>0</v>
      </c>
      <c r="Q128" s="123">
        <f t="shared" si="48"/>
        <v>1.0334917026551873</v>
      </c>
      <c r="R128" s="123">
        <f t="shared" si="48"/>
        <v>1.4012766914563051</v>
      </c>
      <c r="S128" s="123">
        <f t="shared" si="48"/>
        <v>0.71258599503594799</v>
      </c>
      <c r="T128" s="123">
        <f t="shared" si="48"/>
        <v>1.6364170780833507</v>
      </c>
      <c r="U128" s="123">
        <f t="shared" si="48"/>
        <v>0.25466694640695869</v>
      </c>
      <c r="V128" s="123">
        <f t="shared" si="48"/>
        <v>2.1827212248258885</v>
      </c>
      <c r="W128" s="123">
        <f t="shared" si="48"/>
        <v>4.429749640806623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1.5098474949525591</v>
      </c>
      <c r="D129" s="99">
        <f>RES_hhdet_in_fech!D129/RES_summary!D$21</f>
        <v>1.33540347533651</v>
      </c>
      <c r="E129" s="99">
        <f>RES_hhdet_in_fech!E129/RES_summary!E$21</f>
        <v>5.849600520610049</v>
      </c>
      <c r="F129" s="99">
        <f>RES_hhdet_in_fech!F129/RES_summary!F$21</f>
        <v>2.9564667556785618</v>
      </c>
      <c r="G129" s="99">
        <f>RES_hhdet_in_fech!G129/RES_summary!G$21</f>
        <v>2.9956071099812824</v>
      </c>
      <c r="H129" s="99">
        <f>RES_hhdet_in_fech!H129/RES_summary!H$21</f>
        <v>6.1579322847035405</v>
      </c>
      <c r="I129" s="99">
        <f>RES_hhdet_in_fech!I129/RES_summary!I$21</f>
        <v>8.2105403352697657</v>
      </c>
      <c r="J129" s="99">
        <f>RES_hhdet_in_fech!J129/RES_summary!J$21</f>
        <v>4.5886604509036104</v>
      </c>
      <c r="K129" s="99">
        <f>RES_hhdet_in_fech!K129/RES_summary!K$21</f>
        <v>4.0280663336640137</v>
      </c>
      <c r="L129" s="99">
        <f>RES_hhdet_in_fech!L129/RES_summary!L$21</f>
        <v>2.1637986006469645</v>
      </c>
      <c r="M129" s="99">
        <f>RES_hhdet_in_fech!M129/RES_summary!M$21</f>
        <v>3.0941440873271651</v>
      </c>
      <c r="N129" s="99">
        <f>RES_hhdet_in_fech!N129/RES_summary!N$21</f>
        <v>3.2560580722790147</v>
      </c>
      <c r="O129" s="99">
        <f>RES_hhdet_in_fech!O129/RES_summary!O$21</f>
        <v>1.6178931004249828</v>
      </c>
      <c r="P129" s="99">
        <f>RES_hhdet_in_fech!P129/RES_summary!P$21</f>
        <v>0</v>
      </c>
      <c r="Q129" s="99">
        <f>RES_hhdet_in_fech!Q129/RES_summary!Q$21</f>
        <v>1.0334917026551873</v>
      </c>
      <c r="R129" s="99">
        <f>RES_hhdet_in_fech!R129/RES_summary!R$21</f>
        <v>1.4012766914563051</v>
      </c>
      <c r="S129" s="99">
        <f>RES_hhdet_in_fech!S129/RES_summary!S$21</f>
        <v>0.71258599503594799</v>
      </c>
      <c r="T129" s="99">
        <f>RES_hhdet_in_fech!T129/RES_summary!T$21</f>
        <v>1.6364170780833507</v>
      </c>
      <c r="U129" s="99">
        <f>RES_hhdet_in_fech!U129/RES_summary!U$21</f>
        <v>0.25466694640695869</v>
      </c>
      <c r="V129" s="99">
        <f>RES_hhdet_in_fech!V129/RES_summary!V$21</f>
        <v>2.1827212248258885</v>
      </c>
      <c r="W129" s="99">
        <f>RES_hhdet_in_fech!W129/RES_summary!W$21</f>
        <v>4.429749640806623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16.347359716243727</v>
      </c>
      <c r="D130" s="123">
        <v>17.145135307526694</v>
      </c>
      <c r="E130" s="123">
        <v>15.278386592322436</v>
      </c>
      <c r="F130" s="123">
        <v>17.837230952915963</v>
      </c>
      <c r="G130" s="123">
        <v>17.935190071364836</v>
      </c>
      <c r="H130" s="123">
        <v>18.326235294382609</v>
      </c>
      <c r="I130" s="123">
        <v>15.074907950094335</v>
      </c>
      <c r="J130" s="123">
        <v>14.342683128394837</v>
      </c>
      <c r="K130" s="123">
        <v>14.726128291238796</v>
      </c>
      <c r="L130" s="123">
        <v>15.10344280536672</v>
      </c>
      <c r="M130" s="123">
        <v>13.872401030162321</v>
      </c>
      <c r="N130" s="123">
        <v>13.673659307049197</v>
      </c>
      <c r="O130" s="123">
        <v>13.800923275597301</v>
      </c>
      <c r="P130" s="123">
        <v>0</v>
      </c>
      <c r="Q130" s="123">
        <v>13.773862660547998</v>
      </c>
      <c r="R130" s="123">
        <v>13.685663081880522</v>
      </c>
      <c r="S130" s="123">
        <v>13.547154798344886</v>
      </c>
      <c r="T130" s="123">
        <v>13.323871386901398</v>
      </c>
      <c r="U130" s="123">
        <v>13.013284362467161</v>
      </c>
      <c r="V130" s="123">
        <v>12.990057651717837</v>
      </c>
      <c r="W130" s="123">
        <v>13.394532099631643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13.652453613167694</v>
      </c>
      <c r="D131" s="99">
        <v>13.619883243308733</v>
      </c>
      <c r="E131" s="99">
        <v>13.966360526907172</v>
      </c>
      <c r="F131" s="99">
        <v>14.157377737520342</v>
      </c>
      <c r="G131" s="99">
        <v>14.390976716813597</v>
      </c>
      <c r="H131" s="99">
        <v>14.235801039219725</v>
      </c>
      <c r="I131" s="99">
        <v>14.297444759245035</v>
      </c>
      <c r="J131" s="99">
        <v>14.16063395292327</v>
      </c>
      <c r="K131" s="99">
        <v>14.499393651554772</v>
      </c>
      <c r="L131" s="99">
        <v>14.35313366955784</v>
      </c>
      <c r="M131" s="99">
        <v>12.482906394386726</v>
      </c>
      <c r="N131" s="99">
        <v>13.109799309721053</v>
      </c>
      <c r="O131" s="99">
        <v>13.372683851659732</v>
      </c>
      <c r="P131" s="99">
        <v>0</v>
      </c>
      <c r="Q131" s="99">
        <v>11.835803818836965</v>
      </c>
      <c r="R131" s="99">
        <v>11.675182714214793</v>
      </c>
      <c r="S131" s="99">
        <v>12.154103311827278</v>
      </c>
      <c r="T131" s="99">
        <v>12.357331957976552</v>
      </c>
      <c r="U131" s="99">
        <v>11.603448654171478</v>
      </c>
      <c r="V131" s="99">
        <v>12.015890079683274</v>
      </c>
      <c r="W131" s="99">
        <v>12.455727169565801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11.772713351215643</v>
      </c>
      <c r="F132" s="99">
        <v>0</v>
      </c>
      <c r="G132" s="99">
        <v>0</v>
      </c>
      <c r="H132" s="99">
        <v>0</v>
      </c>
      <c r="I132" s="99">
        <v>12.225583966376083</v>
      </c>
      <c r="J132" s="99">
        <v>12.145700959574267</v>
      </c>
      <c r="K132" s="99">
        <v>12.411558691479858</v>
      </c>
      <c r="L132" s="99">
        <v>12.315182861309381</v>
      </c>
      <c r="M132" s="99">
        <v>10.769520496712721</v>
      </c>
      <c r="N132" s="99">
        <v>11.348140801563185</v>
      </c>
      <c r="O132" s="99">
        <v>11.607374396008215</v>
      </c>
      <c r="P132" s="99">
        <v>0</v>
      </c>
      <c r="Q132" s="99">
        <v>0</v>
      </c>
      <c r="R132" s="99">
        <v>0</v>
      </c>
      <c r="S132" s="99">
        <v>10.777828278163541</v>
      </c>
      <c r="T132" s="99">
        <v>11.005738883336544</v>
      </c>
      <c r="U132" s="99">
        <v>10.37021176164564</v>
      </c>
      <c r="V132" s="99">
        <v>10.71063176200925</v>
      </c>
      <c r="W132" s="99">
        <v>11.215124026072843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3.6073182635547236</v>
      </c>
      <c r="F133" s="102">
        <v>0</v>
      </c>
      <c r="G133" s="102">
        <v>0</v>
      </c>
      <c r="H133" s="102">
        <v>0</v>
      </c>
      <c r="I133" s="102">
        <v>4.0964906793554219</v>
      </c>
      <c r="J133" s="102">
        <v>4.1153743926557844</v>
      </c>
      <c r="K133" s="102">
        <v>3.96447243809948</v>
      </c>
      <c r="L133" s="102">
        <v>3.9578254424501118</v>
      </c>
      <c r="M133" s="102">
        <v>3.5977759144923782</v>
      </c>
      <c r="N133" s="102">
        <v>3.7556505624674248</v>
      </c>
      <c r="O133" s="102">
        <v>3.6900476111156437</v>
      </c>
      <c r="P133" s="102">
        <v>0</v>
      </c>
      <c r="Q133" s="102">
        <v>0</v>
      </c>
      <c r="R133" s="102">
        <v>0</v>
      </c>
      <c r="S133" s="102">
        <v>3.5269931095015155</v>
      </c>
      <c r="T133" s="102">
        <v>3.649954225720859</v>
      </c>
      <c r="U133" s="102">
        <v>3.4656923632925785</v>
      </c>
      <c r="V133" s="102">
        <v>3.141480613058826</v>
      </c>
      <c r="W133" s="102">
        <v>3.6823739408937715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8.1653950876609187</v>
      </c>
      <c r="F134" s="105">
        <v>0</v>
      </c>
      <c r="G134" s="105">
        <v>0</v>
      </c>
      <c r="H134" s="105">
        <v>0</v>
      </c>
      <c r="I134" s="105">
        <v>8.1290932870206571</v>
      </c>
      <c r="J134" s="105">
        <v>8.0303265669184842</v>
      </c>
      <c r="K134" s="105">
        <v>8.4470862533803768</v>
      </c>
      <c r="L134" s="105">
        <v>8.3573574188592694</v>
      </c>
      <c r="M134" s="105">
        <v>7.1717445822203407</v>
      </c>
      <c r="N134" s="105">
        <v>7.5924902390957607</v>
      </c>
      <c r="O134" s="105">
        <v>7.9173267848925706</v>
      </c>
      <c r="P134" s="105">
        <v>0</v>
      </c>
      <c r="Q134" s="105">
        <v>0</v>
      </c>
      <c r="R134" s="105">
        <v>0</v>
      </c>
      <c r="S134" s="105">
        <v>7.2508351686620269</v>
      </c>
      <c r="T134" s="105">
        <v>7.3557846576156845</v>
      </c>
      <c r="U134" s="105">
        <v>6.9045193983530639</v>
      </c>
      <c r="V134" s="105">
        <v>7.5691511489504233</v>
      </c>
      <c r="W134" s="105">
        <v>7.5327500851790727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17.277002339976075</v>
      </c>
      <c r="D135" s="102">
        <v>18.834075984223681</v>
      </c>
      <c r="E135" s="102">
        <v>16.123795305108089</v>
      </c>
      <c r="F135" s="102">
        <v>18.258082140397068</v>
      </c>
      <c r="G135" s="102">
        <v>18.518135323903159</v>
      </c>
      <c r="H135" s="102">
        <v>18.940417864867261</v>
      </c>
      <c r="I135" s="102">
        <v>18.05104752712397</v>
      </c>
      <c r="J135" s="102">
        <v>18.583963818229876</v>
      </c>
      <c r="K135" s="102">
        <v>17.525157359356591</v>
      </c>
      <c r="L135" s="102">
        <v>17.546040784576689</v>
      </c>
      <c r="M135" s="102">
        <v>16.644825818319898</v>
      </c>
      <c r="N135" s="102">
        <v>16.418559966690395</v>
      </c>
      <c r="O135" s="102">
        <v>15.555781469815122</v>
      </c>
      <c r="P135" s="102">
        <v>0</v>
      </c>
      <c r="Q135" s="102">
        <v>14.724019379863412</v>
      </c>
      <c r="R135" s="102">
        <v>14.622907107064924</v>
      </c>
      <c r="S135" s="102">
        <v>14.518850127466896</v>
      </c>
      <c r="T135" s="102">
        <v>14.262248540889761</v>
      </c>
      <c r="U135" s="102">
        <v>14.204747049412784</v>
      </c>
      <c r="V135" s="102">
        <v>13.85680631146362</v>
      </c>
      <c r="W135" s="102">
        <v>14.535925845168272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12.54466151886389</v>
      </c>
      <c r="D136" s="105">
        <v>13.815562175200748</v>
      </c>
      <c r="E136" s="105">
        <v>11.57189947697216</v>
      </c>
      <c r="F136" s="105">
        <v>13.352894155066114</v>
      </c>
      <c r="G136" s="105">
        <v>13.556755063175487</v>
      </c>
      <c r="H136" s="105">
        <v>13.900175606060326</v>
      </c>
      <c r="I136" s="105">
        <v>13.240533082838935</v>
      </c>
      <c r="J136" s="105">
        <v>13.691598019050719</v>
      </c>
      <c r="K136" s="105">
        <v>12.828363642374834</v>
      </c>
      <c r="L136" s="105">
        <v>12.893207993872707</v>
      </c>
      <c r="M136" s="105">
        <v>12.369394648301974</v>
      </c>
      <c r="N136" s="105">
        <v>12.28028691067713</v>
      </c>
      <c r="O136" s="105">
        <v>11.71140438801809</v>
      </c>
      <c r="P136" s="105">
        <v>0</v>
      </c>
      <c r="Q136" s="105">
        <v>11.591672226014269</v>
      </c>
      <c r="R136" s="105">
        <v>11.574585007446094</v>
      </c>
      <c r="S136" s="105">
        <v>11.563110213155573</v>
      </c>
      <c r="T136" s="105">
        <v>11.484388170589632</v>
      </c>
      <c r="U136" s="105">
        <v>11.550499865966067</v>
      </c>
      <c r="V136" s="105">
        <v>11.209036080354503</v>
      </c>
      <c r="W136" s="105">
        <v>11.954437896973271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4.9472238969691835</v>
      </c>
      <c r="D137" s="99">
        <v>5.7072916604679866</v>
      </c>
      <c r="E137" s="99">
        <v>4.1633493348919268</v>
      </c>
      <c r="F137" s="99">
        <v>5.3169823521770576</v>
      </c>
      <c r="G137" s="99">
        <v>5.3721660980411716</v>
      </c>
      <c r="H137" s="99">
        <v>5.5252663776603974</v>
      </c>
      <c r="I137" s="99">
        <v>5.1732451356653</v>
      </c>
      <c r="J137" s="99">
        <v>5.4054658289692927</v>
      </c>
      <c r="K137" s="99">
        <v>4.7881624890645025</v>
      </c>
      <c r="L137" s="99">
        <v>4.8364974034127481</v>
      </c>
      <c r="M137" s="99">
        <v>4.803953853813355</v>
      </c>
      <c r="N137" s="99">
        <v>4.7044978948467122</v>
      </c>
      <c r="O137" s="99">
        <v>4.289050560327456</v>
      </c>
      <c r="P137" s="99">
        <v>0</v>
      </c>
      <c r="Q137" s="99">
        <v>4.5809429844924541</v>
      </c>
      <c r="R137" s="99">
        <v>4.3851673350613867</v>
      </c>
      <c r="S137" s="99">
        <v>4.2220020914379983</v>
      </c>
      <c r="T137" s="99">
        <v>4.2215871375936356</v>
      </c>
      <c r="U137" s="99">
        <v>4.2543844925585343</v>
      </c>
      <c r="V137" s="99">
        <v>3.628307892280314</v>
      </c>
      <c r="W137" s="99">
        <v>4.2999765600379938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7.5974376218947048</v>
      </c>
      <c r="D138" s="99">
        <v>8.1082705147327605</v>
      </c>
      <c r="E138" s="99">
        <v>7.4085501420802311</v>
      </c>
      <c r="F138" s="99">
        <v>8.0359118028890553</v>
      </c>
      <c r="G138" s="99">
        <v>8.1845889651343153</v>
      </c>
      <c r="H138" s="99">
        <v>8.3749092283999289</v>
      </c>
      <c r="I138" s="99">
        <v>8.0672879471736341</v>
      </c>
      <c r="J138" s="99">
        <v>8.2861321900814247</v>
      </c>
      <c r="K138" s="99">
        <v>8.040201153310333</v>
      </c>
      <c r="L138" s="99">
        <v>8.0567105904599554</v>
      </c>
      <c r="M138" s="99">
        <v>7.5654407944886186</v>
      </c>
      <c r="N138" s="99">
        <v>7.57578901583042</v>
      </c>
      <c r="O138" s="99">
        <v>7.4223538276906345</v>
      </c>
      <c r="P138" s="99">
        <v>0</v>
      </c>
      <c r="Q138" s="99">
        <v>7.0107292415218154</v>
      </c>
      <c r="R138" s="99">
        <v>7.1894176723847085</v>
      </c>
      <c r="S138" s="99">
        <v>7.3411081217175749</v>
      </c>
      <c r="T138" s="99">
        <v>7.2628010329959958</v>
      </c>
      <c r="U138" s="99">
        <v>7.296115373407531</v>
      </c>
      <c r="V138" s="99">
        <v>7.5807281880741879</v>
      </c>
      <c r="W138" s="99">
        <v>7.6544613369352774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16.073031011316658</v>
      </c>
      <c r="D139" s="123">
        <v>16.462201867239674</v>
      </c>
      <c r="E139" s="123">
        <v>15.435329047396616</v>
      </c>
      <c r="F139" s="123">
        <v>15.786976494001262</v>
      </c>
      <c r="G139" s="123">
        <v>15.843412734789531</v>
      </c>
      <c r="H139" s="123">
        <v>16.181516630732563</v>
      </c>
      <c r="I139" s="123">
        <v>15.633549786735252</v>
      </c>
      <c r="J139" s="123">
        <v>16.581747764179021</v>
      </c>
      <c r="K139" s="123">
        <v>16.299926898176402</v>
      </c>
      <c r="L139" s="123">
        <v>15.049950052655726</v>
      </c>
      <c r="M139" s="123">
        <v>13.558975839562114</v>
      </c>
      <c r="N139" s="123">
        <v>12.600667547850241</v>
      </c>
      <c r="O139" s="123">
        <v>12.150424245060472</v>
      </c>
      <c r="P139" s="123">
        <v>0</v>
      </c>
      <c r="Q139" s="123">
        <v>11.711389473421784</v>
      </c>
      <c r="R139" s="123">
        <v>12.001499970382142</v>
      </c>
      <c r="S139" s="123">
        <v>11.302585353807221</v>
      </c>
      <c r="T139" s="123">
        <v>10.647693664004764</v>
      </c>
      <c r="U139" s="123">
        <v>10.552924221623693</v>
      </c>
      <c r="V139" s="123">
        <v>9.9069362163943175</v>
      </c>
      <c r="W139" s="123">
        <v>10.453471644530147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19.521694309231648</v>
      </c>
      <c r="D140" s="99">
        <v>17.063954619496556</v>
      </c>
      <c r="E140" s="99">
        <v>19.836748591691709</v>
      </c>
      <c r="F140" s="99">
        <v>18.241952042769746</v>
      </c>
      <c r="G140" s="99">
        <v>18.097962660244526</v>
      </c>
      <c r="H140" s="99">
        <v>17.443587929069839</v>
      </c>
      <c r="I140" s="99">
        <v>17.999231838974499</v>
      </c>
      <c r="J140" s="99">
        <v>17.433097539620238</v>
      </c>
      <c r="K140" s="99">
        <v>19.993058473914214</v>
      </c>
      <c r="L140" s="99">
        <v>17.84674426592294</v>
      </c>
      <c r="M140" s="99">
        <v>15.721594296299967</v>
      </c>
      <c r="N140" s="99">
        <v>14.896404779230409</v>
      </c>
      <c r="O140" s="99">
        <v>14.676629609585369</v>
      </c>
      <c r="P140" s="99">
        <v>0</v>
      </c>
      <c r="Q140" s="99">
        <v>13.531859646387055</v>
      </c>
      <c r="R140" s="99">
        <v>14.113348871938088</v>
      </c>
      <c r="S140" s="99">
        <v>13.667685853052058</v>
      </c>
      <c r="T140" s="99">
        <v>12.764795992697476</v>
      </c>
      <c r="U140" s="99">
        <v>13.182159981726551</v>
      </c>
      <c r="V140" s="99">
        <v>12.666188161207652</v>
      </c>
      <c r="W140" s="99">
        <v>12.948422195102443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12.966435308325606</v>
      </c>
      <c r="D141" s="110">
        <v>16.013872187730822</v>
      </c>
      <c r="E141" s="110">
        <v>11.802727275395007</v>
      </c>
      <c r="F141" s="110">
        <v>14.361212267219141</v>
      </c>
      <c r="G141" s="110">
        <v>14.684415461553117</v>
      </c>
      <c r="H141" s="110">
        <v>15.388527719460418</v>
      </c>
      <c r="I141" s="110">
        <v>13.421339802174868</v>
      </c>
      <c r="J141" s="110">
        <v>15.112267264810706</v>
      </c>
      <c r="K141" s="110">
        <v>12.39352078241366</v>
      </c>
      <c r="L141" s="110">
        <v>12.577012651494869</v>
      </c>
      <c r="M141" s="110">
        <v>12.140519938963291</v>
      </c>
      <c r="N141" s="110">
        <v>11.762007396689148</v>
      </c>
      <c r="O141" s="110">
        <v>10.954500799716675</v>
      </c>
      <c r="P141" s="110">
        <v>0</v>
      </c>
      <c r="Q141" s="110">
        <v>10.392208188664336</v>
      </c>
      <c r="R141" s="110">
        <v>10.227380113300098</v>
      </c>
      <c r="S141" s="110">
        <v>9.9274100635239257</v>
      </c>
      <c r="T141" s="110">
        <v>9.5178053559741969</v>
      </c>
      <c r="U141" s="110">
        <v>9.272277452075782</v>
      </c>
      <c r="V141" s="110">
        <v>8.9044786639180717</v>
      </c>
      <c r="W141" s="110">
        <v>9.4421718662457739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96.215978984830841</v>
      </c>
      <c r="D143" s="118">
        <f t="shared" si="49"/>
        <v>86.672967370349397</v>
      </c>
      <c r="E143" s="118">
        <f t="shared" si="49"/>
        <v>85.680022611877831</v>
      </c>
      <c r="F143" s="118">
        <f t="shared" si="49"/>
        <v>90.386991805553109</v>
      </c>
      <c r="G143" s="118">
        <f t="shared" si="49"/>
        <v>89.684469432099945</v>
      </c>
      <c r="H143" s="118">
        <f t="shared" si="49"/>
        <v>80.051777829191494</v>
      </c>
      <c r="I143" s="118">
        <f t="shared" si="49"/>
        <v>82.006091560438293</v>
      </c>
      <c r="J143" s="118">
        <f t="shared" si="49"/>
        <v>80.784608138364547</v>
      </c>
      <c r="K143" s="118">
        <f t="shared" si="49"/>
        <v>77.301741622896202</v>
      </c>
      <c r="L143" s="118">
        <f t="shared" si="49"/>
        <v>78.385222127179532</v>
      </c>
      <c r="M143" s="118">
        <f t="shared" si="49"/>
        <v>72.538331414820661</v>
      </c>
      <c r="N143" s="118">
        <f t="shared" si="49"/>
        <v>68.528407120829343</v>
      </c>
      <c r="O143" s="118">
        <f t="shared" si="49"/>
        <v>62.471148441548024</v>
      </c>
      <c r="P143" s="118">
        <f t="shared" si="49"/>
        <v>51.728633004064278</v>
      </c>
      <c r="Q143" s="118">
        <f t="shared" si="49"/>
        <v>55.526490718148125</v>
      </c>
      <c r="R143" s="118">
        <f t="shared" ref="R143:V143" si="50">R144+R146+R148+R157</f>
        <v>54.161179271840297</v>
      </c>
      <c r="S143" s="118">
        <f t="shared" si="50"/>
        <v>50.101955982149633</v>
      </c>
      <c r="T143" s="118">
        <f t="shared" si="50"/>
        <v>50.250737283601495</v>
      </c>
      <c r="U143" s="118">
        <f t="shared" si="50"/>
        <v>41.483603900203946</v>
      </c>
      <c r="V143" s="118">
        <f t="shared" si="50"/>
        <v>46.020803726530509</v>
      </c>
      <c r="W143" s="118">
        <f t="shared" ref="W143" si="51">W144+W146+W148+W157</f>
        <v>45.101894549765184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59.160860123245591</v>
      </c>
      <c r="D144" s="123">
        <f t="shared" si="52"/>
        <v>47.864069202278088</v>
      </c>
      <c r="E144" s="123">
        <f t="shared" si="52"/>
        <v>45.139049858353509</v>
      </c>
      <c r="F144" s="123">
        <f t="shared" si="52"/>
        <v>52.247948491133897</v>
      </c>
      <c r="G144" s="123">
        <f t="shared" si="52"/>
        <v>49.960201436326315</v>
      </c>
      <c r="H144" s="123">
        <f t="shared" si="52"/>
        <v>36.439102430575417</v>
      </c>
      <c r="I144" s="123">
        <f t="shared" si="52"/>
        <v>38.331249151968045</v>
      </c>
      <c r="J144" s="123">
        <f t="shared" si="52"/>
        <v>36.185756354110595</v>
      </c>
      <c r="K144" s="123">
        <f t="shared" si="52"/>
        <v>34.828169295366926</v>
      </c>
      <c r="L144" s="123">
        <f t="shared" si="52"/>
        <v>35.591089749200883</v>
      </c>
      <c r="M144" s="123">
        <f t="shared" si="52"/>
        <v>30.114535369755366</v>
      </c>
      <c r="N144" s="123">
        <f t="shared" si="52"/>
        <v>27.780481387201803</v>
      </c>
      <c r="O144" s="123">
        <f t="shared" si="52"/>
        <v>25.640638367117258</v>
      </c>
      <c r="P144" s="123">
        <f t="shared" si="52"/>
        <v>18.948194320798745</v>
      </c>
      <c r="Q144" s="123">
        <f t="shared" si="52"/>
        <v>20.516703960376773</v>
      </c>
      <c r="R144" s="123">
        <f t="shared" si="52"/>
        <v>19.77886603115634</v>
      </c>
      <c r="S144" s="123">
        <f t="shared" si="52"/>
        <v>18.407657249263966</v>
      </c>
      <c r="T144" s="123">
        <f t="shared" si="52"/>
        <v>16.439544829176452</v>
      </c>
      <c r="U144" s="123">
        <f t="shared" si="52"/>
        <v>14.881252705617946</v>
      </c>
      <c r="V144" s="123">
        <f t="shared" si="52"/>
        <v>14.109459158692937</v>
      </c>
      <c r="W144" s="123">
        <f t="shared" si="52"/>
        <v>12.668023423127215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59.160860123245591</v>
      </c>
      <c r="D145" s="99">
        <v>47.864069202278088</v>
      </c>
      <c r="E145" s="99">
        <v>45.139049858353509</v>
      </c>
      <c r="F145" s="99">
        <v>52.247948491133897</v>
      </c>
      <c r="G145" s="99">
        <v>49.960201436326315</v>
      </c>
      <c r="H145" s="99">
        <v>36.439102430575417</v>
      </c>
      <c r="I145" s="99">
        <v>38.331249151968045</v>
      </c>
      <c r="J145" s="99">
        <v>36.185756354110595</v>
      </c>
      <c r="K145" s="99">
        <v>34.828169295366926</v>
      </c>
      <c r="L145" s="99">
        <v>35.591089749200883</v>
      </c>
      <c r="M145" s="99">
        <v>30.114535369755366</v>
      </c>
      <c r="N145" s="99">
        <v>27.780481387201803</v>
      </c>
      <c r="O145" s="99">
        <v>25.640638367117258</v>
      </c>
      <c r="P145" s="99">
        <v>18.948194320798745</v>
      </c>
      <c r="Q145" s="99">
        <v>20.516703960376773</v>
      </c>
      <c r="R145" s="99">
        <v>19.77886603115634</v>
      </c>
      <c r="S145" s="99">
        <v>18.407657249263966</v>
      </c>
      <c r="T145" s="99">
        <v>16.439544829176452</v>
      </c>
      <c r="U145" s="99">
        <v>14.881252705617946</v>
      </c>
      <c r="V145" s="99">
        <v>14.109459158692937</v>
      </c>
      <c r="W145" s="99">
        <v>12.668023423127215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3.7050886323563867</v>
      </c>
      <c r="D146" s="123">
        <f t="shared" si="53"/>
        <v>3.6149438981040452</v>
      </c>
      <c r="E146" s="123">
        <f t="shared" si="53"/>
        <v>8.9919419529340026</v>
      </c>
      <c r="F146" s="123">
        <f t="shared" si="53"/>
        <v>4.1290684410330787</v>
      </c>
      <c r="G146" s="123">
        <f t="shared" si="53"/>
        <v>5.4471278815728414</v>
      </c>
      <c r="H146" s="123">
        <f t="shared" si="53"/>
        <v>8.599413860053799</v>
      </c>
      <c r="I146" s="123">
        <f t="shared" si="53"/>
        <v>10.347593222163754</v>
      </c>
      <c r="J146" s="123">
        <f t="shared" si="53"/>
        <v>9.7605883972607739</v>
      </c>
      <c r="K146" s="123">
        <f t="shared" si="53"/>
        <v>8.8285821870501682</v>
      </c>
      <c r="L146" s="123">
        <f t="shared" si="53"/>
        <v>10.412608680587011</v>
      </c>
      <c r="M146" s="123">
        <f t="shared" si="53"/>
        <v>12.666801071138218</v>
      </c>
      <c r="N146" s="123">
        <f t="shared" si="53"/>
        <v>12.163665913930782</v>
      </c>
      <c r="O146" s="123">
        <f t="shared" si="53"/>
        <v>9.6093779377929387</v>
      </c>
      <c r="P146" s="123">
        <f t="shared" si="53"/>
        <v>6.9441280494917512</v>
      </c>
      <c r="Q146" s="123">
        <f t="shared" si="53"/>
        <v>9.1723008209989985</v>
      </c>
      <c r="R146" s="123">
        <f t="shared" si="53"/>
        <v>8.2352987961021533</v>
      </c>
      <c r="S146" s="123">
        <f t="shared" si="53"/>
        <v>6.3522502147630622</v>
      </c>
      <c r="T146" s="123">
        <f t="shared" si="53"/>
        <v>9.4522404206541459</v>
      </c>
      <c r="U146" s="123">
        <f t="shared" si="53"/>
        <v>2.4197326683527227</v>
      </c>
      <c r="V146" s="123">
        <f t="shared" si="53"/>
        <v>8.5273657499419961</v>
      </c>
      <c r="W146" s="123">
        <f t="shared" si="53"/>
        <v>7.8972240717651188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3.7050886323563867</v>
      </c>
      <c r="D147" s="99">
        <f>RES_hhdet_in_fech!D147/RES_summary!D$21</f>
        <v>3.6149438981040452</v>
      </c>
      <c r="E147" s="99">
        <f>RES_hhdet_in_fech!E147/RES_summary!E$21</f>
        <v>8.9919419529340026</v>
      </c>
      <c r="F147" s="99">
        <f>RES_hhdet_in_fech!F147/RES_summary!F$21</f>
        <v>4.1290684410330787</v>
      </c>
      <c r="G147" s="99">
        <f>RES_hhdet_in_fech!G147/RES_summary!G$21</f>
        <v>5.4471278815728414</v>
      </c>
      <c r="H147" s="99">
        <f>RES_hhdet_in_fech!H147/RES_summary!H$21</f>
        <v>8.599413860053799</v>
      </c>
      <c r="I147" s="99">
        <f>RES_hhdet_in_fech!I147/RES_summary!I$21</f>
        <v>10.347593222163754</v>
      </c>
      <c r="J147" s="99">
        <f>RES_hhdet_in_fech!J147/RES_summary!J$21</f>
        <v>9.7605883972607739</v>
      </c>
      <c r="K147" s="99">
        <f>RES_hhdet_in_fech!K147/RES_summary!K$21</f>
        <v>8.8285821870501682</v>
      </c>
      <c r="L147" s="99">
        <f>RES_hhdet_in_fech!L147/RES_summary!L$21</f>
        <v>10.412608680587011</v>
      </c>
      <c r="M147" s="99">
        <f>RES_hhdet_in_fech!M147/RES_summary!M$21</f>
        <v>12.666801071138218</v>
      </c>
      <c r="N147" s="99">
        <f>RES_hhdet_in_fech!N147/RES_summary!N$21</f>
        <v>12.163665913930782</v>
      </c>
      <c r="O147" s="99">
        <f>RES_hhdet_in_fech!O147/RES_summary!O$21</f>
        <v>9.6093779377929387</v>
      </c>
      <c r="P147" s="99">
        <f>RES_hhdet_in_fech!P147/RES_summary!P$21</f>
        <v>6.9441280494917512</v>
      </c>
      <c r="Q147" s="99">
        <f>RES_hhdet_in_fech!Q147/RES_summary!Q$21</f>
        <v>9.1723008209989985</v>
      </c>
      <c r="R147" s="99">
        <f>RES_hhdet_in_fech!R147/RES_summary!R$21</f>
        <v>8.2352987961021533</v>
      </c>
      <c r="S147" s="99">
        <f>RES_hhdet_in_fech!S147/RES_summary!S$21</f>
        <v>6.3522502147630622</v>
      </c>
      <c r="T147" s="99">
        <f>RES_hhdet_in_fech!T147/RES_summary!T$21</f>
        <v>9.4522404206541459</v>
      </c>
      <c r="U147" s="99">
        <f>RES_hhdet_in_fech!U147/RES_summary!U$21</f>
        <v>2.4197326683527227</v>
      </c>
      <c r="V147" s="99">
        <f>RES_hhdet_in_fech!V147/RES_summary!V$21</f>
        <v>8.5273657499419961</v>
      </c>
      <c r="W147" s="99">
        <f>RES_hhdet_in_fech!W147/RES_summary!W$21</f>
        <v>7.8972240717651188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17.275414508361397</v>
      </c>
      <c r="D148" s="123">
        <v>18.732291319563277</v>
      </c>
      <c r="E148" s="123">
        <v>16.110581510533716</v>
      </c>
      <c r="F148" s="123">
        <v>18.222842371634698</v>
      </c>
      <c r="G148" s="123">
        <v>18.433316340951773</v>
      </c>
      <c r="H148" s="123">
        <v>18.831296804178137</v>
      </c>
      <c r="I148" s="123">
        <v>17.692031634261877</v>
      </c>
      <c r="J148" s="123">
        <v>18.256875729942877</v>
      </c>
      <c r="K148" s="123">
        <v>17.345227129597117</v>
      </c>
      <c r="L148" s="123">
        <v>17.33129344771427</v>
      </c>
      <c r="M148" s="123">
        <v>16.193691283564039</v>
      </c>
      <c r="N148" s="123">
        <v>15.986413120996604</v>
      </c>
      <c r="O148" s="123">
        <v>15.074490436963208</v>
      </c>
      <c r="P148" s="123">
        <v>14.360474721944252</v>
      </c>
      <c r="Q148" s="123">
        <v>14.131442785583756</v>
      </c>
      <c r="R148" s="123">
        <v>14.145076658659704</v>
      </c>
      <c r="S148" s="123">
        <v>14.039008176238569</v>
      </c>
      <c r="T148" s="123">
        <v>13.711359270959463</v>
      </c>
      <c r="U148" s="123">
        <v>13.631407536421255</v>
      </c>
      <c r="V148" s="123">
        <v>13.477967355966967</v>
      </c>
      <c r="W148" s="123">
        <v>14.082405347326663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19.96910881264257</v>
      </c>
      <c r="D149" s="99">
        <v>19.428013207519701</v>
      </c>
      <c r="E149" s="99">
        <v>20.501538455641544</v>
      </c>
      <c r="F149" s="99">
        <v>20.304228481137208</v>
      </c>
      <c r="G149" s="99">
        <v>20.169284762485145</v>
      </c>
      <c r="H149" s="99">
        <v>20.326081392416349</v>
      </c>
      <c r="I149" s="99">
        <v>19.525008477441947</v>
      </c>
      <c r="J149" s="99">
        <v>21.348354790096646</v>
      </c>
      <c r="K149" s="99">
        <v>22.662354107530899</v>
      </c>
      <c r="L149" s="99">
        <v>20.740053746676697</v>
      </c>
      <c r="M149" s="99">
        <v>18.067838011787</v>
      </c>
      <c r="N149" s="99">
        <v>17.084614024102596</v>
      </c>
      <c r="O149" s="99">
        <v>16.555663154829858</v>
      </c>
      <c r="P149" s="99">
        <v>14.699577960999505</v>
      </c>
      <c r="Q149" s="99">
        <v>14.354412569348877</v>
      </c>
      <c r="R149" s="99">
        <v>14.791185021250195</v>
      </c>
      <c r="S149" s="99">
        <v>14.307984788895675</v>
      </c>
      <c r="T149" s="99">
        <v>13.441037863722983</v>
      </c>
      <c r="U149" s="99">
        <v>13.942858625391747</v>
      </c>
      <c r="V149" s="99">
        <v>13.391913959095428</v>
      </c>
      <c r="W149" s="99">
        <v>13.657602297076409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17.277002339976072</v>
      </c>
      <c r="D153" s="102">
        <v>18.834075984223674</v>
      </c>
      <c r="E153" s="102">
        <v>16.123795305108082</v>
      </c>
      <c r="F153" s="102">
        <v>18.258082140397072</v>
      </c>
      <c r="G153" s="102">
        <v>18.518135323903152</v>
      </c>
      <c r="H153" s="102">
        <v>18.940417864867264</v>
      </c>
      <c r="I153" s="102">
        <v>18.051047527123963</v>
      </c>
      <c r="J153" s="102">
        <v>18.583963818229872</v>
      </c>
      <c r="K153" s="102">
        <v>17.525157359356594</v>
      </c>
      <c r="L153" s="102">
        <v>17.546040784576689</v>
      </c>
      <c r="M153" s="102">
        <v>16.644825818319891</v>
      </c>
      <c r="N153" s="102">
        <v>16.418559966690395</v>
      </c>
      <c r="O153" s="102">
        <v>15.55578146981512</v>
      </c>
      <c r="P153" s="102">
        <v>14.984218131371195</v>
      </c>
      <c r="Q153" s="102">
        <v>14.72401937986341</v>
      </c>
      <c r="R153" s="102">
        <v>14.622907107064927</v>
      </c>
      <c r="S153" s="102">
        <v>14.518850127466898</v>
      </c>
      <c r="T153" s="102">
        <v>14.262248540889759</v>
      </c>
      <c r="U153" s="102">
        <v>14.204747049412783</v>
      </c>
      <c r="V153" s="102">
        <v>13.856806311463624</v>
      </c>
      <c r="W153" s="102">
        <v>14.535925845168272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12.54466151886389</v>
      </c>
      <c r="D154" s="105">
        <v>13.815562175200744</v>
      </c>
      <c r="E154" s="105">
        <v>11.57189947697216</v>
      </c>
      <c r="F154" s="105">
        <v>13.352894155066112</v>
      </c>
      <c r="G154" s="105">
        <v>13.556755063175489</v>
      </c>
      <c r="H154" s="105">
        <v>13.900175606060328</v>
      </c>
      <c r="I154" s="105">
        <v>13.240533082838935</v>
      </c>
      <c r="J154" s="105">
        <v>13.691598019050721</v>
      </c>
      <c r="K154" s="105">
        <v>12.828363642374837</v>
      </c>
      <c r="L154" s="105">
        <v>12.893207993872704</v>
      </c>
      <c r="M154" s="105">
        <v>12.369394648301974</v>
      </c>
      <c r="N154" s="105">
        <v>12.280286910677129</v>
      </c>
      <c r="O154" s="105">
        <v>11.711404388018089</v>
      </c>
      <c r="P154" s="105">
        <v>11.515012943674003</v>
      </c>
      <c r="Q154" s="105">
        <v>11.591672226014275</v>
      </c>
      <c r="R154" s="105">
        <v>11.5745850074461</v>
      </c>
      <c r="S154" s="105">
        <v>11.563110213155577</v>
      </c>
      <c r="T154" s="105">
        <v>11.484388170589634</v>
      </c>
      <c r="U154" s="105">
        <v>11.550499865966065</v>
      </c>
      <c r="V154" s="105">
        <v>11.209036080354503</v>
      </c>
      <c r="W154" s="105">
        <v>11.954437896973277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4.9472238969691853</v>
      </c>
      <c r="D155" s="99">
        <v>5.7072916604679857</v>
      </c>
      <c r="E155" s="99">
        <v>4.1633493348919286</v>
      </c>
      <c r="F155" s="99">
        <v>5.3169823521770558</v>
      </c>
      <c r="G155" s="99">
        <v>5.3721660980411716</v>
      </c>
      <c r="H155" s="99">
        <v>5.5252663776603983</v>
      </c>
      <c r="I155" s="99">
        <v>5.1732451356653018</v>
      </c>
      <c r="J155" s="99">
        <v>5.4054658289692936</v>
      </c>
      <c r="K155" s="99">
        <v>4.7881624890645007</v>
      </c>
      <c r="L155" s="99">
        <v>4.8364974034127481</v>
      </c>
      <c r="M155" s="99">
        <v>4.803953853813355</v>
      </c>
      <c r="N155" s="99">
        <v>4.7044978948467113</v>
      </c>
      <c r="O155" s="99">
        <v>4.2890505603274542</v>
      </c>
      <c r="P155" s="99">
        <v>4.3028926551918998</v>
      </c>
      <c r="Q155" s="99">
        <v>4.5809429844924558</v>
      </c>
      <c r="R155" s="99">
        <v>4.3851673350613876</v>
      </c>
      <c r="S155" s="99">
        <v>4.2220020914379983</v>
      </c>
      <c r="T155" s="99">
        <v>4.2215871375936356</v>
      </c>
      <c r="U155" s="99">
        <v>4.2543844925585343</v>
      </c>
      <c r="V155" s="99">
        <v>3.6283078922803154</v>
      </c>
      <c r="W155" s="99">
        <v>4.2999765600379938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7.597437621894704</v>
      </c>
      <c r="D156" s="99">
        <v>8.1082705147327587</v>
      </c>
      <c r="E156" s="99">
        <v>7.4085501420802311</v>
      </c>
      <c r="F156" s="99">
        <v>8.0359118028890535</v>
      </c>
      <c r="G156" s="99">
        <v>8.1845889651343153</v>
      </c>
      <c r="H156" s="99">
        <v>8.3749092283999325</v>
      </c>
      <c r="I156" s="99">
        <v>8.0672879471736323</v>
      </c>
      <c r="J156" s="99">
        <v>8.28613219008143</v>
      </c>
      <c r="K156" s="99">
        <v>8.040201153310333</v>
      </c>
      <c r="L156" s="99">
        <v>8.0567105904599536</v>
      </c>
      <c r="M156" s="99">
        <v>7.5654407944886186</v>
      </c>
      <c r="N156" s="99">
        <v>7.5757890158304173</v>
      </c>
      <c r="O156" s="99">
        <v>7.4223538276906345</v>
      </c>
      <c r="P156" s="99">
        <v>7.2121202884821036</v>
      </c>
      <c r="Q156" s="99">
        <v>7.010729241521819</v>
      </c>
      <c r="R156" s="99">
        <v>7.1894176723847112</v>
      </c>
      <c r="S156" s="99">
        <v>7.3411081217175767</v>
      </c>
      <c r="T156" s="99">
        <v>7.2628010329959976</v>
      </c>
      <c r="U156" s="99">
        <v>7.2961153734075301</v>
      </c>
      <c r="V156" s="99">
        <v>7.5807281880741888</v>
      </c>
      <c r="W156" s="99">
        <v>7.6544613369352792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16.07461572086747</v>
      </c>
      <c r="D157" s="123">
        <v>16.461662950403991</v>
      </c>
      <c r="E157" s="123">
        <v>15.438449290056603</v>
      </c>
      <c r="F157" s="123">
        <v>15.787132501751424</v>
      </c>
      <c r="G157" s="123">
        <v>15.84382377324901</v>
      </c>
      <c r="H157" s="123">
        <v>16.181964734384142</v>
      </c>
      <c r="I157" s="123">
        <v>15.635217552044617</v>
      </c>
      <c r="J157" s="123">
        <v>16.5813876570503</v>
      </c>
      <c r="K157" s="123">
        <v>16.299763010881986</v>
      </c>
      <c r="L157" s="123">
        <v>15.050230249677369</v>
      </c>
      <c r="M157" s="123">
        <v>13.563303690363046</v>
      </c>
      <c r="N157" s="123">
        <v>12.597846698700156</v>
      </c>
      <c r="O157" s="123">
        <v>12.146641699674618</v>
      </c>
      <c r="P157" s="123">
        <v>11.475835911829524</v>
      </c>
      <c r="Q157" s="123">
        <v>11.706043151188592</v>
      </c>
      <c r="R157" s="123">
        <v>12.001937785922093</v>
      </c>
      <c r="S157" s="123">
        <v>11.303040341884032</v>
      </c>
      <c r="T157" s="123">
        <v>10.647592762811435</v>
      </c>
      <c r="U157" s="123">
        <v>10.551210989812017</v>
      </c>
      <c r="V157" s="123">
        <v>9.9060114619286086</v>
      </c>
      <c r="W157" s="123">
        <v>10.45424170754619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19.521694309231645</v>
      </c>
      <c r="D158" s="99">
        <v>17.06395461949656</v>
      </c>
      <c r="E158" s="99">
        <v>19.836748591691705</v>
      </c>
      <c r="F158" s="99">
        <v>18.241952042769746</v>
      </c>
      <c r="G158" s="99">
        <v>18.097962660244526</v>
      </c>
      <c r="H158" s="99">
        <v>17.443587929069839</v>
      </c>
      <c r="I158" s="99">
        <v>17.999231838974502</v>
      </c>
      <c r="J158" s="99">
        <v>17.433097539620235</v>
      </c>
      <c r="K158" s="99">
        <v>19.993058473914221</v>
      </c>
      <c r="L158" s="99">
        <v>17.846744265922936</v>
      </c>
      <c r="M158" s="99">
        <v>15.721594296299971</v>
      </c>
      <c r="N158" s="99">
        <v>14.89640477923041</v>
      </c>
      <c r="O158" s="99">
        <v>14.676629609585369</v>
      </c>
      <c r="P158" s="99">
        <v>13.443019343365739</v>
      </c>
      <c r="Q158" s="99">
        <v>13.531859646387055</v>
      </c>
      <c r="R158" s="99">
        <v>14.113348871938086</v>
      </c>
      <c r="S158" s="99">
        <v>13.667685853052056</v>
      </c>
      <c r="T158" s="99">
        <v>12.764795992697476</v>
      </c>
      <c r="U158" s="99">
        <v>13.182159981726555</v>
      </c>
      <c r="V158" s="99">
        <v>12.666188161207652</v>
      </c>
      <c r="W158" s="99">
        <v>12.948422195102447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12.966435308325606</v>
      </c>
      <c r="D159" s="110">
        <v>16.013872187730822</v>
      </c>
      <c r="E159" s="110">
        <v>11.802727275395007</v>
      </c>
      <c r="F159" s="110">
        <v>14.361212267219139</v>
      </c>
      <c r="G159" s="110">
        <v>14.684415461553121</v>
      </c>
      <c r="H159" s="110">
        <v>15.388527719460422</v>
      </c>
      <c r="I159" s="110">
        <v>13.421339802174868</v>
      </c>
      <c r="J159" s="110">
        <v>15.112267264810706</v>
      </c>
      <c r="K159" s="110">
        <v>12.39352078241366</v>
      </c>
      <c r="L159" s="110">
        <v>12.57701265149487</v>
      </c>
      <c r="M159" s="110">
        <v>12.140519938963289</v>
      </c>
      <c r="N159" s="110">
        <v>11.762007396689151</v>
      </c>
      <c r="O159" s="110">
        <v>10.954500799716671</v>
      </c>
      <c r="P159" s="110">
        <v>10.48741477683506</v>
      </c>
      <c r="Q159" s="110">
        <v>10.392208188664338</v>
      </c>
      <c r="R159" s="110">
        <v>10.227380113300097</v>
      </c>
      <c r="S159" s="110">
        <v>9.9274100635239257</v>
      </c>
      <c r="T159" s="110">
        <v>9.5178053559741969</v>
      </c>
      <c r="U159" s="110">
        <v>9.272277452075782</v>
      </c>
      <c r="V159" s="110">
        <v>8.90447866391807</v>
      </c>
      <c r="W159" s="110">
        <v>9.4421718662457739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154.01949028858434</v>
      </c>
      <c r="D161" s="118">
        <f t="shared" si="54"/>
        <v>160.43948769076573</v>
      </c>
      <c r="E161" s="118">
        <f t="shared" si="54"/>
        <v>161.15976362531373</v>
      </c>
      <c r="F161" s="118">
        <f t="shared" si="54"/>
        <v>167.28432941262568</v>
      </c>
      <c r="G161" s="118">
        <f t="shared" si="54"/>
        <v>176.56050051597975</v>
      </c>
      <c r="H161" s="118">
        <f t="shared" si="54"/>
        <v>166.25756113402093</v>
      </c>
      <c r="I161" s="118">
        <f t="shared" si="54"/>
        <v>145.54776720062335</v>
      </c>
      <c r="J161" s="118">
        <f t="shared" si="54"/>
        <v>163.77879876173381</v>
      </c>
      <c r="K161" s="118">
        <f t="shared" si="54"/>
        <v>161.72514905919269</v>
      </c>
      <c r="L161" s="118">
        <f t="shared" si="54"/>
        <v>179.48440936957491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132.37149681543738</v>
      </c>
      <c r="Q161" s="118">
        <f t="shared" si="54"/>
        <v>82.649893245165032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124.6853294169829</v>
      </c>
      <c r="U161" s="118">
        <f t="shared" si="55"/>
        <v>116.49134808692827</v>
      </c>
      <c r="V161" s="118">
        <f t="shared" si="55"/>
        <v>47.946120226772472</v>
      </c>
      <c r="W161" s="118">
        <f t="shared" ref="W161" si="56">W162+W164+W166+W175</f>
        <v>116.84586614679839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116.9635054797119</v>
      </c>
      <c r="D162" s="123">
        <f t="shared" si="57"/>
        <v>121.62027700625539</v>
      </c>
      <c r="E162" s="123">
        <f t="shared" si="57"/>
        <v>120.73098816050403</v>
      </c>
      <c r="F162" s="123">
        <f t="shared" si="57"/>
        <v>129.19364040804848</v>
      </c>
      <c r="G162" s="123">
        <f t="shared" si="57"/>
        <v>136.88365887492299</v>
      </c>
      <c r="H162" s="123">
        <f t="shared" si="57"/>
        <v>122.70340025149731</v>
      </c>
      <c r="I162" s="123">
        <f t="shared" si="57"/>
        <v>101.94214867210449</v>
      </c>
      <c r="J162" s="123">
        <f t="shared" si="57"/>
        <v>119.27192115010293</v>
      </c>
      <c r="K162" s="123">
        <f t="shared" si="57"/>
        <v>119.40395313155375</v>
      </c>
      <c r="L162" s="123">
        <f t="shared" si="57"/>
        <v>136.78016737116869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101.26644914063239</v>
      </c>
      <c r="Q162" s="123">
        <f t="shared" si="57"/>
        <v>57.533665676637277</v>
      </c>
      <c r="R162" s="123">
        <f t="shared" si="57"/>
        <v>0</v>
      </c>
      <c r="S162" s="123">
        <f t="shared" si="57"/>
        <v>0</v>
      </c>
      <c r="T162" s="123">
        <f t="shared" si="57"/>
        <v>92.743955402801049</v>
      </c>
      <c r="U162" s="123">
        <f t="shared" si="57"/>
        <v>91.070464398668207</v>
      </c>
      <c r="V162" s="123">
        <f t="shared" si="57"/>
        <v>16.27936713903707</v>
      </c>
      <c r="W162" s="123">
        <f t="shared" si="57"/>
        <v>84.62897452887708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116.9635054797119</v>
      </c>
      <c r="D163" s="110">
        <v>121.62027700625539</v>
      </c>
      <c r="E163" s="110">
        <v>120.73098816050403</v>
      </c>
      <c r="F163" s="110">
        <v>129.19364040804848</v>
      </c>
      <c r="G163" s="110">
        <v>136.88365887492299</v>
      </c>
      <c r="H163" s="110">
        <v>122.70340025149731</v>
      </c>
      <c r="I163" s="110">
        <v>101.94214867210449</v>
      </c>
      <c r="J163" s="110">
        <v>119.27192115010293</v>
      </c>
      <c r="K163" s="110">
        <v>119.40395313155375</v>
      </c>
      <c r="L163" s="110">
        <v>136.78016737116869</v>
      </c>
      <c r="M163" s="110">
        <v>0</v>
      </c>
      <c r="N163" s="110">
        <v>0</v>
      </c>
      <c r="O163" s="110">
        <v>0</v>
      </c>
      <c r="P163" s="110">
        <v>101.26644914063239</v>
      </c>
      <c r="Q163" s="110">
        <v>57.533665676637277</v>
      </c>
      <c r="R163" s="110">
        <v>0</v>
      </c>
      <c r="S163" s="110">
        <v>0</v>
      </c>
      <c r="T163" s="110">
        <v>92.743955402801049</v>
      </c>
      <c r="U163" s="110">
        <v>91.070464398668207</v>
      </c>
      <c r="V163" s="110">
        <v>16.27936713903707</v>
      </c>
      <c r="W163" s="110">
        <v>84.62897452887708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3.7128194054416968</v>
      </c>
      <c r="D164" s="123">
        <f t="shared" si="58"/>
        <v>3.6209919654167964</v>
      </c>
      <c r="E164" s="123">
        <f t="shared" si="58"/>
        <v>8.8901437509631229</v>
      </c>
      <c r="F164" s="123">
        <f t="shared" si="58"/>
        <v>4.0812042996546873</v>
      </c>
      <c r="G164" s="123">
        <f t="shared" si="58"/>
        <v>5.4030859207065793</v>
      </c>
      <c r="H164" s="123">
        <f t="shared" si="58"/>
        <v>8.5382522007027006</v>
      </c>
      <c r="I164" s="123">
        <f t="shared" si="58"/>
        <v>10.279240830242488</v>
      </c>
      <c r="J164" s="123">
        <f t="shared" si="58"/>
        <v>9.6660439349747751</v>
      </c>
      <c r="K164" s="123">
        <f t="shared" si="58"/>
        <v>8.6699229707774084</v>
      </c>
      <c r="L164" s="123">
        <f t="shared" si="58"/>
        <v>10.332917150378348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4.1556124833333952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7.5790319911684696</v>
      </c>
      <c r="U164" s="123">
        <f t="shared" si="58"/>
        <v>1.2361221139978973</v>
      </c>
      <c r="V164" s="123">
        <f t="shared" si="58"/>
        <v>8.279546300525789</v>
      </c>
      <c r="W164" s="123">
        <f t="shared" si="58"/>
        <v>7.6837855833390334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3.7128194054416968</v>
      </c>
      <c r="D165" s="99">
        <f>RES_hhdet_in_fech!D165/RES_summary!D$21</f>
        <v>3.6209919654167964</v>
      </c>
      <c r="E165" s="99">
        <f>RES_hhdet_in_fech!E165/RES_summary!E$21</f>
        <v>8.8901437509631229</v>
      </c>
      <c r="F165" s="99">
        <f>RES_hhdet_in_fech!F165/RES_summary!F$21</f>
        <v>4.0812042996546873</v>
      </c>
      <c r="G165" s="99">
        <f>RES_hhdet_in_fech!G165/RES_summary!G$21</f>
        <v>5.4030859207065793</v>
      </c>
      <c r="H165" s="99">
        <f>RES_hhdet_in_fech!H165/RES_summary!H$21</f>
        <v>8.5382522007027006</v>
      </c>
      <c r="I165" s="99">
        <f>RES_hhdet_in_fech!I165/RES_summary!I$21</f>
        <v>10.279240830242488</v>
      </c>
      <c r="J165" s="99">
        <f>RES_hhdet_in_fech!J165/RES_summary!J$21</f>
        <v>9.6660439349747751</v>
      </c>
      <c r="K165" s="99">
        <f>RES_hhdet_in_fech!K165/RES_summary!K$21</f>
        <v>8.6699229707774084</v>
      </c>
      <c r="L165" s="99">
        <f>RES_hhdet_in_fech!L165/RES_summary!L$21</f>
        <v>10.332917150378348</v>
      </c>
      <c r="M165" s="99">
        <f>RES_hhdet_in_fech!M165/RES_summary!M$21</f>
        <v>0</v>
      </c>
      <c r="N165" s="99">
        <f>RES_hhdet_in_fech!N165/RES_summary!N$21</f>
        <v>0</v>
      </c>
      <c r="O165" s="99">
        <f>RES_hhdet_in_fech!O165/RES_summary!O$21</f>
        <v>0</v>
      </c>
      <c r="P165" s="99">
        <f>RES_hhdet_in_fech!P165/RES_summary!P$21</f>
        <v>4.1556124833333952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7.5790319911684696</v>
      </c>
      <c r="U165" s="99">
        <f>RES_hhdet_in_fech!U165/RES_summary!U$21</f>
        <v>1.2361221139978973</v>
      </c>
      <c r="V165" s="99">
        <f>RES_hhdet_in_fech!V165/RES_summary!V$21</f>
        <v>8.279546300525789</v>
      </c>
      <c r="W165" s="99">
        <f>RES_hhdet_in_fech!W165/RES_summary!W$21</f>
        <v>7.6837855833390334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17.272585709988007</v>
      </c>
      <c r="D166" s="123">
        <v>18.735430694328542</v>
      </c>
      <c r="E166" s="123">
        <v>16.108386854248138</v>
      </c>
      <c r="F166" s="123">
        <v>18.222766040005613</v>
      </c>
      <c r="G166" s="123">
        <v>18.431099632239892</v>
      </c>
      <c r="H166" s="123">
        <v>18.833912384846151</v>
      </c>
      <c r="I166" s="123">
        <v>17.691717847472631</v>
      </c>
      <c r="J166" s="123">
        <v>18.257994233106633</v>
      </c>
      <c r="K166" s="123">
        <v>17.346225421469658</v>
      </c>
      <c r="L166" s="123">
        <v>17.327916070087127</v>
      </c>
      <c r="M166" s="123">
        <v>0</v>
      </c>
      <c r="N166" s="123">
        <v>0</v>
      </c>
      <c r="O166" s="123">
        <v>0</v>
      </c>
      <c r="P166" s="123">
        <v>14.984218131371193</v>
      </c>
      <c r="Q166" s="123">
        <v>14.724019379863412</v>
      </c>
      <c r="R166" s="123">
        <v>0</v>
      </c>
      <c r="S166" s="123">
        <v>0</v>
      </c>
      <c r="T166" s="123">
        <v>13.715506927873996</v>
      </c>
      <c r="U166" s="123">
        <v>13.633626711446448</v>
      </c>
      <c r="V166" s="123">
        <v>13.478811981082401</v>
      </c>
      <c r="W166" s="123">
        <v>14.081496647102792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19.969108812642574</v>
      </c>
      <c r="D167" s="99">
        <v>19.428013207519708</v>
      </c>
      <c r="E167" s="99">
        <v>20.501538455641551</v>
      </c>
      <c r="F167" s="99">
        <v>20.304228481137208</v>
      </c>
      <c r="G167" s="99">
        <v>20.169284762485141</v>
      </c>
      <c r="H167" s="99">
        <v>20.326081392416341</v>
      </c>
      <c r="I167" s="99">
        <v>19.525008477441943</v>
      </c>
      <c r="J167" s="99">
        <v>21.348354790096646</v>
      </c>
      <c r="K167" s="99">
        <v>22.662354107530891</v>
      </c>
      <c r="L167" s="99">
        <v>20.740053746676701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13.441037863722981</v>
      </c>
      <c r="U167" s="99">
        <v>13.942858625391752</v>
      </c>
      <c r="V167" s="99">
        <v>13.391913959095428</v>
      </c>
      <c r="W167" s="99">
        <v>13.65760229707641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17.277002339976072</v>
      </c>
      <c r="D171" s="102">
        <v>18.834075984223677</v>
      </c>
      <c r="E171" s="102">
        <v>16.123795305108086</v>
      </c>
      <c r="F171" s="102">
        <v>18.258082140397072</v>
      </c>
      <c r="G171" s="102">
        <v>18.518135323903152</v>
      </c>
      <c r="H171" s="102">
        <v>18.940417864867264</v>
      </c>
      <c r="I171" s="102">
        <v>18.051047527123966</v>
      </c>
      <c r="J171" s="102">
        <v>18.583963818229876</v>
      </c>
      <c r="K171" s="102">
        <v>17.525157359356594</v>
      </c>
      <c r="L171" s="102">
        <v>17.546040784576693</v>
      </c>
      <c r="M171" s="102">
        <v>0</v>
      </c>
      <c r="N171" s="102">
        <v>0</v>
      </c>
      <c r="O171" s="102">
        <v>0</v>
      </c>
      <c r="P171" s="102">
        <v>14.984218131371193</v>
      </c>
      <c r="Q171" s="102">
        <v>14.724019379863412</v>
      </c>
      <c r="R171" s="102">
        <v>0</v>
      </c>
      <c r="S171" s="102">
        <v>0</v>
      </c>
      <c r="T171" s="102">
        <v>14.262248540889759</v>
      </c>
      <c r="U171" s="102">
        <v>14.204747049412777</v>
      </c>
      <c r="V171" s="102">
        <v>13.856806311463625</v>
      </c>
      <c r="W171" s="102">
        <v>14.535925845168272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12.54466151886389</v>
      </c>
      <c r="D172" s="105">
        <v>13.815562175200744</v>
      </c>
      <c r="E172" s="105">
        <v>11.571899476972161</v>
      </c>
      <c r="F172" s="105">
        <v>13.352894155066112</v>
      </c>
      <c r="G172" s="105">
        <v>13.556755063175487</v>
      </c>
      <c r="H172" s="105">
        <v>13.900175606060328</v>
      </c>
      <c r="I172" s="105">
        <v>13.240533082838935</v>
      </c>
      <c r="J172" s="105">
        <v>13.691598019050719</v>
      </c>
      <c r="K172" s="105">
        <v>12.828363642374837</v>
      </c>
      <c r="L172" s="105">
        <v>12.893207993872704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11.484388170589632</v>
      </c>
      <c r="U172" s="105">
        <v>11.550499865966065</v>
      </c>
      <c r="V172" s="105">
        <v>11.209036080354503</v>
      </c>
      <c r="W172" s="105">
        <v>11.954437896973273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4.9472238969691835</v>
      </c>
      <c r="D173" s="99">
        <v>5.7072916604679884</v>
      </c>
      <c r="E173" s="99">
        <v>4.1633493348919277</v>
      </c>
      <c r="F173" s="99">
        <v>5.3169823521770558</v>
      </c>
      <c r="G173" s="99">
        <v>5.3721660980411716</v>
      </c>
      <c r="H173" s="99">
        <v>5.5252663776603965</v>
      </c>
      <c r="I173" s="99">
        <v>5.1732451356653</v>
      </c>
      <c r="J173" s="99">
        <v>5.4054658289692936</v>
      </c>
      <c r="K173" s="99">
        <v>4.7881624890645007</v>
      </c>
      <c r="L173" s="99">
        <v>4.8364974034127481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4.2215871375936365</v>
      </c>
      <c r="U173" s="99">
        <v>4.2543844925585343</v>
      </c>
      <c r="V173" s="99">
        <v>3.6283078922803154</v>
      </c>
      <c r="W173" s="99">
        <v>4.2999765600379938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7.5974376218947066</v>
      </c>
      <c r="D174" s="110">
        <v>8.108270514732757</v>
      </c>
      <c r="E174" s="110">
        <v>7.4085501420802338</v>
      </c>
      <c r="F174" s="110">
        <v>8.0359118028890553</v>
      </c>
      <c r="G174" s="110">
        <v>8.1845889651343153</v>
      </c>
      <c r="H174" s="110">
        <v>8.3749092283999307</v>
      </c>
      <c r="I174" s="110">
        <v>8.0672879471736358</v>
      </c>
      <c r="J174" s="110">
        <v>8.2861321900814264</v>
      </c>
      <c r="K174" s="110">
        <v>8.040201153310333</v>
      </c>
      <c r="L174" s="110">
        <v>8.0567105904599536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7.2628010329959958</v>
      </c>
      <c r="U174" s="110">
        <v>7.296115373407531</v>
      </c>
      <c r="V174" s="110">
        <v>7.5807281880741879</v>
      </c>
      <c r="W174" s="110">
        <v>7.6544613369352792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16.070579693442738</v>
      </c>
      <c r="D175" s="123">
        <v>16.462788024765</v>
      </c>
      <c r="E175" s="123">
        <v>15.43024485959844</v>
      </c>
      <c r="F175" s="123">
        <v>15.786718664916883</v>
      </c>
      <c r="G175" s="123">
        <v>15.842656088110298</v>
      </c>
      <c r="H175" s="123">
        <v>16.181996296974763</v>
      </c>
      <c r="I175" s="123">
        <v>15.634659850803768</v>
      </c>
      <c r="J175" s="123">
        <v>16.582839443549464</v>
      </c>
      <c r="K175" s="123">
        <v>16.305047535391889</v>
      </c>
      <c r="L175" s="123">
        <v>15.043408777940742</v>
      </c>
      <c r="M175" s="123">
        <v>0</v>
      </c>
      <c r="N175" s="123">
        <v>0</v>
      </c>
      <c r="O175" s="123">
        <v>0</v>
      </c>
      <c r="P175" s="123">
        <v>11.965217060100398</v>
      </c>
      <c r="Q175" s="123">
        <v>10.392208188664336</v>
      </c>
      <c r="R175" s="123">
        <v>0</v>
      </c>
      <c r="S175" s="123">
        <v>0</v>
      </c>
      <c r="T175" s="123">
        <v>10.646835095139398</v>
      </c>
      <c r="U175" s="123">
        <v>10.55113486281572</v>
      </c>
      <c r="V175" s="123">
        <v>9.9083948061272107</v>
      </c>
      <c r="W175" s="123">
        <v>10.451609387479479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19.521694309231648</v>
      </c>
      <c r="D176" s="99">
        <v>17.06395461949656</v>
      </c>
      <c r="E176" s="99">
        <v>19.836748591691709</v>
      </c>
      <c r="F176" s="99">
        <v>18.241952042769746</v>
      </c>
      <c r="G176" s="99">
        <v>18.097962660244523</v>
      </c>
      <c r="H176" s="99">
        <v>17.443587929069839</v>
      </c>
      <c r="I176" s="99">
        <v>17.999231838974495</v>
      </c>
      <c r="J176" s="99">
        <v>17.433097539620238</v>
      </c>
      <c r="K176" s="99">
        <v>19.993058473914218</v>
      </c>
      <c r="L176" s="99">
        <v>17.84674426592294</v>
      </c>
      <c r="M176" s="99">
        <v>0</v>
      </c>
      <c r="N176" s="99">
        <v>0</v>
      </c>
      <c r="O176" s="99">
        <v>0</v>
      </c>
      <c r="P176" s="99">
        <v>13.443019343365737</v>
      </c>
      <c r="Q176" s="99">
        <v>0</v>
      </c>
      <c r="R176" s="99">
        <v>0</v>
      </c>
      <c r="S176" s="99">
        <v>0</v>
      </c>
      <c r="T176" s="99">
        <v>12.764795992697476</v>
      </c>
      <c r="U176" s="99">
        <v>13.182159981726551</v>
      </c>
      <c r="V176" s="99">
        <v>12.666188161207652</v>
      </c>
      <c r="W176" s="99">
        <v>12.948422195102447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12.966435308325609</v>
      </c>
      <c r="D177" s="110">
        <v>16.013872187730826</v>
      </c>
      <c r="E177" s="110">
        <v>11.802727275395007</v>
      </c>
      <c r="F177" s="110">
        <v>14.361212267219139</v>
      </c>
      <c r="G177" s="110">
        <v>14.684415461553121</v>
      </c>
      <c r="H177" s="110">
        <v>15.388527719460418</v>
      </c>
      <c r="I177" s="110">
        <v>13.421339802174863</v>
      </c>
      <c r="J177" s="110">
        <v>15.112267264810704</v>
      </c>
      <c r="K177" s="110">
        <v>12.39352078241366</v>
      </c>
      <c r="L177" s="110">
        <v>12.57701265149487</v>
      </c>
      <c r="M177" s="110">
        <v>0</v>
      </c>
      <c r="N177" s="110">
        <v>0</v>
      </c>
      <c r="O177" s="110">
        <v>0</v>
      </c>
      <c r="P177" s="110">
        <v>10.487414776835058</v>
      </c>
      <c r="Q177" s="110">
        <v>10.392208188664336</v>
      </c>
      <c r="R177" s="110">
        <v>0</v>
      </c>
      <c r="S177" s="110">
        <v>0</v>
      </c>
      <c r="T177" s="110">
        <v>9.5178053559741969</v>
      </c>
      <c r="U177" s="110">
        <v>9.272277452075782</v>
      </c>
      <c r="V177" s="110">
        <v>8.90447866391807</v>
      </c>
      <c r="W177" s="110">
        <v>9.4421718662457739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77.661238148132696</v>
      </c>
      <c r="D3" s="118">
        <f t="shared" si="0"/>
        <v>103.17716135779581</v>
      </c>
      <c r="E3" s="118">
        <f t="shared" si="0"/>
        <v>135.95701749580275</v>
      </c>
      <c r="F3" s="118">
        <f t="shared" si="0"/>
        <v>103.24819562804029</v>
      </c>
      <c r="G3" s="118">
        <f t="shared" si="0"/>
        <v>137.66118833379846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88.228946590554159</v>
      </c>
      <c r="L3" s="118">
        <f t="shared" si="0"/>
        <v>138.50792872471311</v>
      </c>
      <c r="M3" s="118">
        <f t="shared" si="0"/>
        <v>109.88117938228538</v>
      </c>
      <c r="N3" s="118">
        <f t="shared" si="0"/>
        <v>98.172135313813129</v>
      </c>
      <c r="O3" s="118">
        <f t="shared" si="0"/>
        <v>120.76040919937982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93.564050806098095</v>
      </c>
      <c r="T3" s="118">
        <f t="shared" si="1"/>
        <v>74.771213838783368</v>
      </c>
      <c r="U3" s="118">
        <f t="shared" si="1"/>
        <v>75.04870761454417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52.764280916723536</v>
      </c>
      <c r="D4" s="123">
        <f t="shared" si="3"/>
        <v>77.281062590767291</v>
      </c>
      <c r="E4" s="123">
        <f t="shared" si="3"/>
        <v>101.94710258032367</v>
      </c>
      <c r="F4" s="123">
        <f t="shared" si="3"/>
        <v>73.84664843909961</v>
      </c>
      <c r="G4" s="123">
        <f t="shared" si="3"/>
        <v>107.60816876049101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54.69126266170197</v>
      </c>
      <c r="L4" s="123">
        <f t="shared" si="3"/>
        <v>110.67615940982954</v>
      </c>
      <c r="M4" s="123">
        <f t="shared" si="3"/>
        <v>80.36978470914795</v>
      </c>
      <c r="N4" s="123">
        <f t="shared" si="3"/>
        <v>67.84606421438238</v>
      </c>
      <c r="O4" s="123">
        <f t="shared" si="3"/>
        <v>95.554444950880509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72.485375288018716</v>
      </c>
      <c r="T4" s="123">
        <f t="shared" si="4"/>
        <v>51.88104066124896</v>
      </c>
      <c r="U4" s="123">
        <f t="shared" si="4"/>
        <v>56.933494769220665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52.260219049632816</v>
      </c>
      <c r="D5" s="99">
        <v>76.54194317487719</v>
      </c>
      <c r="E5" s="99">
        <v>101.02869928160128</v>
      </c>
      <c r="F5" s="99">
        <v>73.152790943857511</v>
      </c>
      <c r="G5" s="99">
        <v>106.61932112213297</v>
      </c>
      <c r="H5" s="99">
        <v>0</v>
      </c>
      <c r="I5" s="99">
        <v>0</v>
      </c>
      <c r="J5" s="99">
        <v>0</v>
      </c>
      <c r="K5" s="99">
        <v>54.234992924850708</v>
      </c>
      <c r="L5" s="99">
        <v>109.78752662686547</v>
      </c>
      <c r="M5" s="99">
        <v>79.731911613470629</v>
      </c>
      <c r="N5" s="99">
        <v>67.315412371866188</v>
      </c>
      <c r="O5" s="99">
        <v>94.816535984306697</v>
      </c>
      <c r="P5" s="99">
        <v>0</v>
      </c>
      <c r="Q5" s="99">
        <v>0</v>
      </c>
      <c r="R5" s="99">
        <v>0</v>
      </c>
      <c r="S5" s="99">
        <v>71.933120970092247</v>
      </c>
      <c r="T5" s="99">
        <v>51.48703080453469</v>
      </c>
      <c r="U5" s="99">
        <v>56.499118949641776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0.50406186709072176</v>
      </c>
      <c r="D6" s="99">
        <v>0.73911941589009633</v>
      </c>
      <c r="E6" s="99">
        <v>0.9184032987223919</v>
      </c>
      <c r="F6" s="99">
        <v>0.6938574952420975</v>
      </c>
      <c r="G6" s="99">
        <v>0.98884763835803413</v>
      </c>
      <c r="H6" s="99">
        <v>0</v>
      </c>
      <c r="I6" s="99">
        <v>0</v>
      </c>
      <c r="J6" s="99">
        <v>0</v>
      </c>
      <c r="K6" s="99">
        <v>0.45626973685126371</v>
      </c>
      <c r="L6" s="99">
        <v>0.88863278296406045</v>
      </c>
      <c r="M6" s="99">
        <v>0.63787309567732342</v>
      </c>
      <c r="N6" s="99">
        <v>0.53065184251619024</v>
      </c>
      <c r="O6" s="99">
        <v>0.73790896657381366</v>
      </c>
      <c r="P6" s="99">
        <v>0</v>
      </c>
      <c r="Q6" s="99">
        <v>0</v>
      </c>
      <c r="R6" s="99">
        <v>0</v>
      </c>
      <c r="S6" s="99">
        <v>0.55225431792647095</v>
      </c>
      <c r="T6" s="99">
        <v>0.39400985671426686</v>
      </c>
      <c r="U6" s="99">
        <v>0.43437581957888827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3.6692392174392778</v>
      </c>
      <c r="D7" s="123">
        <f t="shared" si="6"/>
        <v>3.1327124090805918</v>
      </c>
      <c r="E7" s="123">
        <f t="shared" si="6"/>
        <v>13.733301517574962</v>
      </c>
      <c r="F7" s="123">
        <f t="shared" si="6"/>
        <v>7.3085776670780964</v>
      </c>
      <c r="G7" s="123">
        <f t="shared" si="6"/>
        <v>7.5662608452435176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12.952761481538197</v>
      </c>
      <c r="L7" s="123">
        <f t="shared" si="6"/>
        <v>6.3230914688367097</v>
      </c>
      <c r="M7" s="123">
        <f t="shared" si="6"/>
        <v>9.3374134647084617</v>
      </c>
      <c r="N7" s="123">
        <f t="shared" si="6"/>
        <v>10.087974676509905</v>
      </c>
      <c r="O7" s="123">
        <f t="shared" si="6"/>
        <v>5.1039032692971338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2.5657712210124277</v>
      </c>
      <c r="T7" s="123">
        <f t="shared" si="6"/>
        <v>4.6144699562071727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3.6692392174392778</v>
      </c>
      <c r="D8" s="99">
        <f>RES_hhdet_in_tesh!D8/RES_summary!D$21</f>
        <v>3.1327124090805918</v>
      </c>
      <c r="E8" s="99">
        <f>RES_hhdet_in_tesh!E8/RES_summary!E$21</f>
        <v>13.733301517574962</v>
      </c>
      <c r="F8" s="99">
        <f>RES_hhdet_in_tesh!F8/RES_summary!F$21</f>
        <v>7.3085776670780964</v>
      </c>
      <c r="G8" s="99">
        <f>RES_hhdet_in_tesh!G8/RES_summary!G$21</f>
        <v>7.5662608452435176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12.952761481538197</v>
      </c>
      <c r="L8" s="99">
        <f>RES_hhdet_in_tesh!L8/RES_summary!L$21</f>
        <v>6.3230914688367097</v>
      </c>
      <c r="M8" s="99">
        <f>RES_hhdet_in_tesh!M8/RES_summary!M$21</f>
        <v>9.3374134647084617</v>
      </c>
      <c r="N8" s="99">
        <f>RES_hhdet_in_tesh!N8/RES_summary!N$21</f>
        <v>10.087974676509905</v>
      </c>
      <c r="O8" s="99">
        <f>RES_hhdet_in_tesh!O8/RES_summary!O$21</f>
        <v>5.1039032692971338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2.5657712210124277</v>
      </c>
      <c r="T8" s="99">
        <f>RES_hhdet_in_tesh!T8/RES_summary!T$21</f>
        <v>4.6144699562071727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10.662698618341533</v>
      </c>
      <c r="D9" s="123">
        <v>11.57573026523677</v>
      </c>
      <c r="E9" s="123">
        <v>10.110525280119028</v>
      </c>
      <c r="F9" s="123">
        <v>11.2753016635856</v>
      </c>
      <c r="G9" s="123">
        <v>11.515729533153793</v>
      </c>
      <c r="H9" s="123">
        <v>0</v>
      </c>
      <c r="I9" s="123">
        <v>0</v>
      </c>
      <c r="J9" s="123">
        <v>0</v>
      </c>
      <c r="K9" s="123">
        <v>9.7523646432839506</v>
      </c>
      <c r="L9" s="123">
        <v>11.425583888901469</v>
      </c>
      <c r="M9" s="123">
        <v>10.84311343122646</v>
      </c>
      <c r="N9" s="123">
        <v>11.222185079895075</v>
      </c>
      <c r="O9" s="123">
        <v>11.527478289249965</v>
      </c>
      <c r="P9" s="123">
        <v>0</v>
      </c>
      <c r="Q9" s="123">
        <v>0</v>
      </c>
      <c r="R9" s="123">
        <v>0</v>
      </c>
      <c r="S9" s="123">
        <v>10.381484209579899</v>
      </c>
      <c r="T9" s="123">
        <v>10.441131048680003</v>
      </c>
      <c r="U9" s="123">
        <v>10.23194208202173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10.164595427563937</v>
      </c>
      <c r="E10" s="99">
        <v>12.996177295671302</v>
      </c>
      <c r="F10" s="99">
        <v>9.4672879419635247</v>
      </c>
      <c r="G10" s="99">
        <v>0</v>
      </c>
      <c r="H10" s="99">
        <v>0</v>
      </c>
      <c r="I10" s="99">
        <v>0</v>
      </c>
      <c r="J10" s="99">
        <v>0</v>
      </c>
      <c r="K10" s="99">
        <v>6.502592805721064</v>
      </c>
      <c r="L10" s="99">
        <v>12.357632371421341</v>
      </c>
      <c r="M10" s="99">
        <v>11.46836415787511</v>
      </c>
      <c r="N10" s="99">
        <v>12.242518792439222</v>
      </c>
      <c r="O10" s="99">
        <v>13.047643960911305</v>
      </c>
      <c r="P10" s="99">
        <v>0</v>
      </c>
      <c r="Q10" s="99">
        <v>0</v>
      </c>
      <c r="R10" s="99">
        <v>0</v>
      </c>
      <c r="S10" s="99">
        <v>11.408586668905865</v>
      </c>
      <c r="T10" s="99">
        <v>11.54635827281297</v>
      </c>
      <c r="U10" s="99">
        <v>9.084262116833127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10.964326167013919</v>
      </c>
      <c r="D11" s="99">
        <v>10.70232203899066</v>
      </c>
      <c r="E11" s="99">
        <v>11.336857142536777</v>
      </c>
      <c r="F11" s="99">
        <v>11.271323553334645</v>
      </c>
      <c r="G11" s="99">
        <v>11.24525195923594</v>
      </c>
      <c r="H11" s="99">
        <v>0</v>
      </c>
      <c r="I11" s="99">
        <v>0</v>
      </c>
      <c r="J11" s="99">
        <v>0</v>
      </c>
      <c r="K11" s="99">
        <v>0</v>
      </c>
      <c r="L11" s="99">
        <v>11.946424583797691</v>
      </c>
      <c r="M11" s="99">
        <v>10.59922645635657</v>
      </c>
      <c r="N11" s="99">
        <v>10.325151839073047</v>
      </c>
      <c r="O11" s="99">
        <v>10.437183867597078</v>
      </c>
      <c r="P11" s="99">
        <v>0</v>
      </c>
      <c r="Q11" s="99">
        <v>0</v>
      </c>
      <c r="R11" s="99">
        <v>0</v>
      </c>
      <c r="S11" s="99">
        <v>10.434522407933809</v>
      </c>
      <c r="T11" s="99">
        <v>0</v>
      </c>
      <c r="U11" s="99">
        <v>10.602563656982884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10.644936692544759</v>
      </c>
      <c r="D15" s="102">
        <v>11.63179232665672</v>
      </c>
      <c r="E15" s="102">
        <v>9.9832869666245863</v>
      </c>
      <c r="F15" s="102">
        <v>11.333737711794871</v>
      </c>
      <c r="G15" s="102">
        <v>11.526485560089576</v>
      </c>
      <c r="H15" s="102">
        <v>0</v>
      </c>
      <c r="I15" s="102">
        <v>0</v>
      </c>
      <c r="J15" s="102">
        <v>0</v>
      </c>
      <c r="K15" s="102">
        <v>11.052273378309108</v>
      </c>
      <c r="L15" s="102">
        <v>11.113313573374723</v>
      </c>
      <c r="M15" s="102">
        <v>10.624734614490881</v>
      </c>
      <c r="N15" s="102">
        <v>10.611377928046025</v>
      </c>
      <c r="O15" s="102">
        <v>10.241849727223871</v>
      </c>
      <c r="P15" s="102">
        <v>0</v>
      </c>
      <c r="Q15" s="102">
        <v>0</v>
      </c>
      <c r="R15" s="102">
        <v>0</v>
      </c>
      <c r="S15" s="102">
        <v>10.331283841983845</v>
      </c>
      <c r="T15" s="102">
        <v>10.300102337354234</v>
      </c>
      <c r="U15" s="102">
        <v>10.400232302014778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10.645587072290306</v>
      </c>
      <c r="D16" s="105">
        <v>11.633053540872803</v>
      </c>
      <c r="E16" s="105">
        <v>9.9863496220428765</v>
      </c>
      <c r="F16" s="105">
        <v>11.336438272998711</v>
      </c>
      <c r="G16" s="105">
        <v>11.528456685743599</v>
      </c>
      <c r="H16" s="105">
        <v>0</v>
      </c>
      <c r="I16" s="105">
        <v>0</v>
      </c>
      <c r="J16" s="105">
        <v>0</v>
      </c>
      <c r="K16" s="105">
        <v>0</v>
      </c>
      <c r="L16" s="105">
        <v>11.120051939135344</v>
      </c>
      <c r="M16" s="105">
        <v>10.631903330903409</v>
      </c>
      <c r="N16" s="105">
        <v>10.616323948564739</v>
      </c>
      <c r="O16" s="105">
        <v>10.246243543329667</v>
      </c>
      <c r="P16" s="105">
        <v>0</v>
      </c>
      <c r="Q16" s="105">
        <v>0</v>
      </c>
      <c r="R16" s="105">
        <v>0</v>
      </c>
      <c r="S16" s="105">
        <v>10.345388874335658</v>
      </c>
      <c r="T16" s="105">
        <v>10.311603570590822</v>
      </c>
      <c r="U16" s="105">
        <v>10.411030892197225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3.0481494503955999</v>
      </c>
      <c r="D17" s="99">
        <v>3.5247830261400432</v>
      </c>
      <c r="E17" s="99">
        <v>2.5777994799626427</v>
      </c>
      <c r="F17" s="99">
        <v>3.3005264701096557</v>
      </c>
      <c r="G17" s="99">
        <v>3.3438677206092846</v>
      </c>
      <c r="H17" s="99">
        <v>0</v>
      </c>
      <c r="I17" s="99">
        <v>0</v>
      </c>
      <c r="J17" s="99">
        <v>0</v>
      </c>
      <c r="K17" s="99">
        <v>0</v>
      </c>
      <c r="L17" s="99">
        <v>3.0633413486753884</v>
      </c>
      <c r="M17" s="99">
        <v>3.0664625364147913</v>
      </c>
      <c r="N17" s="99">
        <v>3.0405349327343223</v>
      </c>
      <c r="O17" s="99">
        <v>2.8238897156390315</v>
      </c>
      <c r="P17" s="99">
        <v>0</v>
      </c>
      <c r="Q17" s="99">
        <v>0</v>
      </c>
      <c r="R17" s="99">
        <v>0</v>
      </c>
      <c r="S17" s="99">
        <v>3.0042807526180826</v>
      </c>
      <c r="T17" s="99">
        <v>3.0488025375948249</v>
      </c>
      <c r="U17" s="99">
        <v>3.114915518789696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7.5974376218947066</v>
      </c>
      <c r="D18" s="99">
        <v>8.108270514732757</v>
      </c>
      <c r="E18" s="99">
        <v>7.408550142080232</v>
      </c>
      <c r="F18" s="99">
        <v>8.0359118028890553</v>
      </c>
      <c r="G18" s="99">
        <v>8.1845889651343153</v>
      </c>
      <c r="H18" s="99">
        <v>0</v>
      </c>
      <c r="I18" s="99">
        <v>0</v>
      </c>
      <c r="J18" s="99">
        <v>0</v>
      </c>
      <c r="K18" s="99">
        <v>0</v>
      </c>
      <c r="L18" s="99">
        <v>8.0567105904599554</v>
      </c>
      <c r="M18" s="99">
        <v>7.5654407944886177</v>
      </c>
      <c r="N18" s="99">
        <v>7.5757890158304173</v>
      </c>
      <c r="O18" s="99">
        <v>7.4223538276906345</v>
      </c>
      <c r="P18" s="99">
        <v>0</v>
      </c>
      <c r="Q18" s="99">
        <v>0</v>
      </c>
      <c r="R18" s="99">
        <v>0</v>
      </c>
      <c r="S18" s="99">
        <v>7.3411081217175758</v>
      </c>
      <c r="T18" s="99">
        <v>7.2628010329959967</v>
      </c>
      <c r="U18" s="99">
        <v>7.2961153734075275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10.565019395628347</v>
      </c>
      <c r="D19" s="123">
        <v>11.187656092711155</v>
      </c>
      <c r="E19" s="123">
        <v>10.166088117785065</v>
      </c>
      <c r="F19" s="123">
        <v>10.817667858276991</v>
      </c>
      <c r="G19" s="123">
        <v>10.971029194910146</v>
      </c>
      <c r="H19" s="123">
        <v>0</v>
      </c>
      <c r="I19" s="123">
        <v>0</v>
      </c>
      <c r="J19" s="123">
        <v>0</v>
      </c>
      <c r="K19" s="123">
        <v>10.832557804030051</v>
      </c>
      <c r="L19" s="123">
        <v>10.083093957145396</v>
      </c>
      <c r="M19" s="123">
        <v>9.3308677772025188</v>
      </c>
      <c r="N19" s="123">
        <v>9.0159113430257847</v>
      </c>
      <c r="O19" s="123">
        <v>8.5745826899522104</v>
      </c>
      <c r="P19" s="123">
        <v>0</v>
      </c>
      <c r="Q19" s="123">
        <v>0</v>
      </c>
      <c r="R19" s="123">
        <v>0</v>
      </c>
      <c r="S19" s="123">
        <v>8.131420087487065</v>
      </c>
      <c r="T19" s="123">
        <v>7.8345721726472259</v>
      </c>
      <c r="U19" s="123">
        <v>7.8832707633017831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11.492891023697645</v>
      </c>
      <c r="D21" s="99">
        <v>10.056028571329575</v>
      </c>
      <c r="E21" s="99">
        <v>11.701614032015391</v>
      </c>
      <c r="F21" s="99">
        <v>10.771440868213594</v>
      </c>
      <c r="G21" s="99">
        <v>10.696786833736978</v>
      </c>
      <c r="H21" s="99">
        <v>0</v>
      </c>
      <c r="I21" s="99">
        <v>0</v>
      </c>
      <c r="J21" s="99">
        <v>0</v>
      </c>
      <c r="K21" s="99">
        <v>11.860625072790098</v>
      </c>
      <c r="L21" s="99">
        <v>10.596269178856236</v>
      </c>
      <c r="M21" s="99">
        <v>9.3387167298146725</v>
      </c>
      <c r="N21" s="99">
        <v>8.8485494475983391</v>
      </c>
      <c r="O21" s="99">
        <v>8.7180017426467469</v>
      </c>
      <c r="P21" s="99">
        <v>0</v>
      </c>
      <c r="Q21" s="99">
        <v>0</v>
      </c>
      <c r="R21" s="99">
        <v>0</v>
      </c>
      <c r="S21" s="99">
        <v>8.1798679635872276</v>
      </c>
      <c r="T21" s="99">
        <v>7.6808726598039323</v>
      </c>
      <c r="U21" s="99">
        <v>7.9762568480867992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9.7348184652505534</v>
      </c>
      <c r="D22" s="110">
        <v>12.045502762145576</v>
      </c>
      <c r="E22" s="110">
        <v>8.8953080508358333</v>
      </c>
      <c r="F22" s="110">
        <v>10.844817042917398</v>
      </c>
      <c r="G22" s="110">
        <v>11.111339240161534</v>
      </c>
      <c r="H22" s="110">
        <v>0</v>
      </c>
      <c r="I22" s="110">
        <v>0</v>
      </c>
      <c r="J22" s="110">
        <v>0</v>
      </c>
      <c r="K22" s="110">
        <v>9.4618014456833208</v>
      </c>
      <c r="L22" s="110">
        <v>9.6269382045135377</v>
      </c>
      <c r="M22" s="110">
        <v>9.3257285820397993</v>
      </c>
      <c r="N22" s="110">
        <v>9.0772221364001933</v>
      </c>
      <c r="O22" s="110">
        <v>8.5074117412218584</v>
      </c>
      <c r="P22" s="110">
        <v>0</v>
      </c>
      <c r="Q22" s="110">
        <v>0</v>
      </c>
      <c r="R22" s="110">
        <v>0</v>
      </c>
      <c r="S22" s="110">
        <v>8.1032890626547083</v>
      </c>
      <c r="T22" s="110">
        <v>7.9114219290688705</v>
      </c>
      <c r="U22" s="110">
        <v>7.8398772570687729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115.31615387915978</v>
      </c>
      <c r="H24" s="118">
        <f t="shared" si="7"/>
        <v>140.39079889267595</v>
      </c>
      <c r="I24" s="118">
        <f t="shared" si="7"/>
        <v>76.219734078542984</v>
      </c>
      <c r="J24" s="118">
        <f t="shared" si="7"/>
        <v>174.08310425346221</v>
      </c>
      <c r="K24" s="118">
        <f t="shared" si="7"/>
        <v>108.23417915071848</v>
      </c>
      <c r="L24" s="118">
        <f t="shared" si="7"/>
        <v>109.23416585962831</v>
      </c>
      <c r="M24" s="118">
        <f t="shared" si="7"/>
        <v>0</v>
      </c>
      <c r="N24" s="118">
        <f t="shared" si="7"/>
        <v>111.11294560444779</v>
      </c>
      <c r="O24" s="118">
        <f t="shared" si="7"/>
        <v>101.3788850500693</v>
      </c>
      <c r="P24" s="118">
        <f t="shared" si="7"/>
        <v>0</v>
      </c>
      <c r="Q24" s="118">
        <f t="shared" si="7"/>
        <v>98.573184520598929</v>
      </c>
      <c r="R24" s="118">
        <f t="shared" ref="R24:V24" si="8">R25+R28+R30+R39</f>
        <v>93.332926510929852</v>
      </c>
      <c r="S24" s="118">
        <f t="shared" si="8"/>
        <v>0</v>
      </c>
      <c r="T24" s="118">
        <f t="shared" si="8"/>
        <v>0</v>
      </c>
      <c r="U24" s="118">
        <f t="shared" si="8"/>
        <v>72.234935694150977</v>
      </c>
      <c r="V24" s="118">
        <f t="shared" si="8"/>
        <v>76.03269833105864</v>
      </c>
      <c r="W24" s="118">
        <f t="shared" ref="W24" si="9">W25+W28+W30+W39</f>
        <v>82.221296142197332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85.391625688757685</v>
      </c>
      <c r="H25" s="123">
        <f t="shared" si="10"/>
        <v>101.49786944413297</v>
      </c>
      <c r="I25" s="123">
        <f t="shared" si="10"/>
        <v>32.639974030955322</v>
      </c>
      <c r="J25" s="123">
        <f t="shared" si="10"/>
        <v>139.05243073789049</v>
      </c>
      <c r="K25" s="123">
        <f t="shared" si="10"/>
        <v>75.023448444364789</v>
      </c>
      <c r="L25" s="123">
        <f t="shared" si="10"/>
        <v>81.389081916207161</v>
      </c>
      <c r="M25" s="123">
        <f t="shared" si="10"/>
        <v>0</v>
      </c>
      <c r="N25" s="123">
        <f t="shared" si="10"/>
        <v>81.340229657692532</v>
      </c>
      <c r="O25" s="123">
        <f t="shared" si="10"/>
        <v>77.432970858561731</v>
      </c>
      <c r="P25" s="123">
        <f t="shared" si="10"/>
        <v>0</v>
      </c>
      <c r="Q25" s="123">
        <f t="shared" si="10"/>
        <v>76.617662213685406</v>
      </c>
      <c r="R25" s="123">
        <f t="shared" ref="R25:V25" si="11">SUM(R26:R27)</f>
        <v>70.345407355979219</v>
      </c>
      <c r="S25" s="123">
        <f t="shared" si="11"/>
        <v>0</v>
      </c>
      <c r="T25" s="123">
        <f t="shared" si="11"/>
        <v>0</v>
      </c>
      <c r="U25" s="123">
        <f t="shared" si="11"/>
        <v>53.417597707845474</v>
      </c>
      <c r="V25" s="123">
        <f t="shared" si="11"/>
        <v>49.643634321477258</v>
      </c>
      <c r="W25" s="123">
        <f t="shared" ref="W25" si="12">SUM(W26:W27)</f>
        <v>45.793630944526001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83.456567648706084</v>
      </c>
      <c r="H26" s="99">
        <v>99.282804112666042</v>
      </c>
      <c r="I26" s="99">
        <v>31.95236923173367</v>
      </c>
      <c r="J26" s="99">
        <v>136.15780869848126</v>
      </c>
      <c r="K26" s="99">
        <v>73.478052660944726</v>
      </c>
      <c r="L26" s="99">
        <v>79.774815735531519</v>
      </c>
      <c r="M26" s="99">
        <v>0</v>
      </c>
      <c r="N26" s="99">
        <v>79.768184978708476</v>
      </c>
      <c r="O26" s="99">
        <v>75.955169542545633</v>
      </c>
      <c r="P26" s="99">
        <v>0</v>
      </c>
      <c r="Q26" s="99">
        <v>75.16625978934664</v>
      </c>
      <c r="R26" s="99">
        <v>69.003240686195255</v>
      </c>
      <c r="S26" s="99">
        <v>0</v>
      </c>
      <c r="T26" s="99">
        <v>0</v>
      </c>
      <c r="U26" s="99">
        <v>52.410248171817422</v>
      </c>
      <c r="V26" s="99">
        <v>48.707928266022662</v>
      </c>
      <c r="W26" s="99">
        <v>44.932223285840756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1.935058040051596</v>
      </c>
      <c r="H27" s="99">
        <v>2.2150653314669295</v>
      </c>
      <c r="I27" s="99">
        <v>0.68760479922165185</v>
      </c>
      <c r="J27" s="99">
        <v>2.8946220394092377</v>
      </c>
      <c r="K27" s="99">
        <v>1.5453957834200656</v>
      </c>
      <c r="L27" s="99">
        <v>1.6142661806756491</v>
      </c>
      <c r="M27" s="99">
        <v>0</v>
      </c>
      <c r="N27" s="99">
        <v>1.5720446789840581</v>
      </c>
      <c r="O27" s="99">
        <v>1.4778013160161032</v>
      </c>
      <c r="P27" s="99">
        <v>0</v>
      </c>
      <c r="Q27" s="99">
        <v>1.4514024243387658</v>
      </c>
      <c r="R27" s="99">
        <v>1.3421666697839607</v>
      </c>
      <c r="S27" s="99">
        <v>0</v>
      </c>
      <c r="T27" s="99">
        <v>0</v>
      </c>
      <c r="U27" s="99">
        <v>1.0073495360280513</v>
      </c>
      <c r="V27" s="99">
        <v>0.9357060554545944</v>
      </c>
      <c r="W27" s="99">
        <v>0.86140765868524249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7.4389405171613321</v>
      </c>
      <c r="H28" s="123">
        <f t="shared" si="13"/>
        <v>15.944231254701123</v>
      </c>
      <c r="I28" s="123">
        <f t="shared" si="13"/>
        <v>21.868623009159453</v>
      </c>
      <c r="J28" s="123">
        <f t="shared" si="13"/>
        <v>12.568375294122392</v>
      </c>
      <c r="K28" s="123">
        <f t="shared" si="13"/>
        <v>11.368325826304165</v>
      </c>
      <c r="L28" s="123">
        <f t="shared" si="13"/>
        <v>6.6149264597060959</v>
      </c>
      <c r="M28" s="123">
        <f t="shared" si="13"/>
        <v>0</v>
      </c>
      <c r="N28" s="123">
        <f t="shared" si="13"/>
        <v>10.15102451823809</v>
      </c>
      <c r="O28" s="123">
        <f t="shared" si="13"/>
        <v>5.1235336664867379</v>
      </c>
      <c r="P28" s="123">
        <f t="shared" si="13"/>
        <v>0</v>
      </c>
      <c r="Q28" s="123">
        <f t="shared" si="13"/>
        <v>3.6634417387716343</v>
      </c>
      <c r="R28" s="123">
        <f t="shared" si="13"/>
        <v>4.4298240407481071</v>
      </c>
      <c r="S28" s="123">
        <f t="shared" si="13"/>
        <v>0</v>
      </c>
      <c r="T28" s="123">
        <f t="shared" si="13"/>
        <v>0</v>
      </c>
      <c r="U28" s="123">
        <f t="shared" si="13"/>
        <v>0.52422704120263075</v>
      </c>
      <c r="V28" s="123">
        <f t="shared" si="13"/>
        <v>8.4667333938318894</v>
      </c>
      <c r="W28" s="123">
        <f t="shared" si="13"/>
        <v>17.459322565285046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7.4389405171613321</v>
      </c>
      <c r="H29" s="99">
        <f>RES_hhdet_in_tesh!H29/RES_summary!H$21</f>
        <v>15.944231254701123</v>
      </c>
      <c r="I29" s="99">
        <f>RES_hhdet_in_tesh!I29/RES_summary!I$21</f>
        <v>21.868623009159453</v>
      </c>
      <c r="J29" s="99">
        <f>RES_hhdet_in_tesh!J29/RES_summary!J$21</f>
        <v>12.568375294122392</v>
      </c>
      <c r="K29" s="99">
        <f>RES_hhdet_in_tesh!K29/RES_summary!K$21</f>
        <v>11.368325826304165</v>
      </c>
      <c r="L29" s="99">
        <f>RES_hhdet_in_tesh!L29/RES_summary!L$21</f>
        <v>6.6149264597060959</v>
      </c>
      <c r="M29" s="99">
        <f>RES_hhdet_in_tesh!M29/RES_summary!M$21</f>
        <v>0</v>
      </c>
      <c r="N29" s="99">
        <f>RES_hhdet_in_tesh!N29/RES_summary!N$21</f>
        <v>10.15102451823809</v>
      </c>
      <c r="O29" s="99">
        <f>RES_hhdet_in_tesh!O29/RES_summary!O$21</f>
        <v>5.1235336664867379</v>
      </c>
      <c r="P29" s="99">
        <f>RES_hhdet_in_tesh!P29/RES_summary!P$21</f>
        <v>0</v>
      </c>
      <c r="Q29" s="99">
        <f>RES_hhdet_in_tesh!Q29/RES_summary!Q$21</f>
        <v>3.6634417387716343</v>
      </c>
      <c r="R29" s="99">
        <f>RES_hhdet_in_tesh!R29/RES_summary!R$21</f>
        <v>4.4298240407481071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0.52422704120263075</v>
      </c>
      <c r="V29" s="99">
        <f>RES_hhdet_in_tesh!V29/RES_summary!V$21</f>
        <v>8.4667333938318894</v>
      </c>
      <c r="W29" s="99">
        <f>RES_hhdet_in_tesh!W29/RES_summary!W$21</f>
        <v>17.459322565285046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11.515646153100025</v>
      </c>
      <c r="H30" s="123">
        <v>11.803645883139367</v>
      </c>
      <c r="I30" s="123">
        <v>11.286579119384333</v>
      </c>
      <c r="J30" s="123">
        <v>11.695960006223329</v>
      </c>
      <c r="K30" s="123">
        <v>11.148180286494835</v>
      </c>
      <c r="L30" s="123">
        <v>11.150864824508242</v>
      </c>
      <c r="M30" s="123">
        <v>0</v>
      </c>
      <c r="N30" s="123">
        <v>10.605210475079955</v>
      </c>
      <c r="O30" s="123">
        <v>10.246932014107857</v>
      </c>
      <c r="P30" s="123">
        <v>0</v>
      </c>
      <c r="Q30" s="123">
        <v>10.14742447159329</v>
      </c>
      <c r="R30" s="123">
        <v>10.263731427668654</v>
      </c>
      <c r="S30" s="123">
        <v>0</v>
      </c>
      <c r="T30" s="123">
        <v>0</v>
      </c>
      <c r="U30" s="123">
        <v>10.407773824361417</v>
      </c>
      <c r="V30" s="123">
        <v>10.269448918911674</v>
      </c>
      <c r="W30" s="123">
        <v>10.86541468671985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11.24525195923594</v>
      </c>
      <c r="H31" s="99">
        <v>11.386904913538617</v>
      </c>
      <c r="I31" s="99">
        <v>10.996174108068764</v>
      </c>
      <c r="J31" s="99">
        <v>12.098068684139353</v>
      </c>
      <c r="K31" s="99">
        <v>12.939171313771347</v>
      </c>
      <c r="L31" s="99">
        <v>11.94642458379769</v>
      </c>
      <c r="M31" s="99">
        <v>0</v>
      </c>
      <c r="N31" s="99">
        <v>10.325151839073051</v>
      </c>
      <c r="O31" s="99">
        <v>10.437183867597078</v>
      </c>
      <c r="P31" s="99">
        <v>0</v>
      </c>
      <c r="Q31" s="99">
        <v>9.9196182095017917</v>
      </c>
      <c r="R31" s="99">
        <v>10.509415931054468</v>
      </c>
      <c r="S31" s="99">
        <v>0</v>
      </c>
      <c r="T31" s="99">
        <v>0</v>
      </c>
      <c r="U31" s="99">
        <v>10.602563656982884</v>
      </c>
      <c r="V31" s="99">
        <v>10.32108162954243</v>
      </c>
      <c r="W31" s="99">
        <v>10.591794745713619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11.526485560089574</v>
      </c>
      <c r="H35" s="102">
        <v>11.823151923086757</v>
      </c>
      <c r="I35" s="102">
        <v>11.302334328410566</v>
      </c>
      <c r="J35" s="102">
        <v>11.675289225556359</v>
      </c>
      <c r="K35" s="102">
        <v>11.052273378309108</v>
      </c>
      <c r="L35" s="102">
        <v>11.113313573374729</v>
      </c>
      <c r="M35" s="102">
        <v>0</v>
      </c>
      <c r="N35" s="102">
        <v>10.611377928046025</v>
      </c>
      <c r="O35" s="102">
        <v>10.241849727223872</v>
      </c>
      <c r="P35" s="102">
        <v>0</v>
      </c>
      <c r="Q35" s="102">
        <v>10.153070047547455</v>
      </c>
      <c r="R35" s="102">
        <v>10.24513532387251</v>
      </c>
      <c r="S35" s="102">
        <v>0</v>
      </c>
      <c r="T35" s="102">
        <v>0</v>
      </c>
      <c r="U35" s="102">
        <v>10.400232302014778</v>
      </c>
      <c r="V35" s="102">
        <v>10.268269386998018</v>
      </c>
      <c r="W35" s="102">
        <v>10.872910010369649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11.528456685743599</v>
      </c>
      <c r="H36" s="105">
        <v>11.823938931159336</v>
      </c>
      <c r="I36" s="105">
        <v>11.306421077716598</v>
      </c>
      <c r="J36" s="105">
        <v>11.682091069971749</v>
      </c>
      <c r="K36" s="105">
        <v>11.059864813029318</v>
      </c>
      <c r="L36" s="105">
        <v>11.120051939135342</v>
      </c>
      <c r="M36" s="105">
        <v>0</v>
      </c>
      <c r="N36" s="105">
        <v>10.616323948564739</v>
      </c>
      <c r="O36" s="105">
        <v>10.246243543329664</v>
      </c>
      <c r="P36" s="105">
        <v>0</v>
      </c>
      <c r="Q36" s="105">
        <v>10.169556583801807</v>
      </c>
      <c r="R36" s="105">
        <v>10.261763850650686</v>
      </c>
      <c r="S36" s="105">
        <v>0</v>
      </c>
      <c r="T36" s="105">
        <v>0</v>
      </c>
      <c r="U36" s="105">
        <v>10.411030892197227</v>
      </c>
      <c r="V36" s="105">
        <v>10.269402765713577</v>
      </c>
      <c r="W36" s="105">
        <v>10.87085489053425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3.3438677206092846</v>
      </c>
      <c r="H37" s="99">
        <v>3.4490297027594083</v>
      </c>
      <c r="I37" s="99">
        <v>3.2391331305429651</v>
      </c>
      <c r="J37" s="99">
        <v>3.395958879890324</v>
      </c>
      <c r="K37" s="99">
        <v>3.0196636597189865</v>
      </c>
      <c r="L37" s="99">
        <v>3.0633413486753884</v>
      </c>
      <c r="M37" s="99">
        <v>0</v>
      </c>
      <c r="N37" s="99">
        <v>3.040534932734321</v>
      </c>
      <c r="O37" s="99">
        <v>2.8238897156390306</v>
      </c>
      <c r="P37" s="99">
        <v>0</v>
      </c>
      <c r="Q37" s="99">
        <v>3.1588273422799893</v>
      </c>
      <c r="R37" s="99">
        <v>3.0723461782659758</v>
      </c>
      <c r="S37" s="99">
        <v>0</v>
      </c>
      <c r="T37" s="99">
        <v>0</v>
      </c>
      <c r="U37" s="99">
        <v>3.1149155187896955</v>
      </c>
      <c r="V37" s="99">
        <v>2.6886745776393872</v>
      </c>
      <c r="W37" s="99">
        <v>3.2163935535989747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8.1845889651343153</v>
      </c>
      <c r="H38" s="99">
        <v>8.3749092283999289</v>
      </c>
      <c r="I38" s="99">
        <v>8.0672879471736323</v>
      </c>
      <c r="J38" s="99">
        <v>8.2861321900814264</v>
      </c>
      <c r="K38" s="99">
        <v>8.0402011533103313</v>
      </c>
      <c r="L38" s="99">
        <v>8.0567105904599554</v>
      </c>
      <c r="M38" s="99">
        <v>0</v>
      </c>
      <c r="N38" s="99">
        <v>7.5757890158304182</v>
      </c>
      <c r="O38" s="99">
        <v>7.4223538276906327</v>
      </c>
      <c r="P38" s="99">
        <v>0</v>
      </c>
      <c r="Q38" s="99">
        <v>7.0107292415218172</v>
      </c>
      <c r="R38" s="99">
        <v>7.1894176723847094</v>
      </c>
      <c r="S38" s="99">
        <v>0</v>
      </c>
      <c r="T38" s="99">
        <v>0</v>
      </c>
      <c r="U38" s="99">
        <v>7.296115373407531</v>
      </c>
      <c r="V38" s="99">
        <v>7.5807281880741897</v>
      </c>
      <c r="W38" s="99">
        <v>7.6544613369352774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10.969941520140756</v>
      </c>
      <c r="H39" s="123">
        <v>11.145052310702496</v>
      </c>
      <c r="I39" s="123">
        <v>10.424557919043883</v>
      </c>
      <c r="J39" s="123">
        <v>10.766338215226007</v>
      </c>
      <c r="K39" s="123">
        <v>10.694224593554694</v>
      </c>
      <c r="L39" s="123">
        <v>10.079292659206796</v>
      </c>
      <c r="M39" s="123">
        <v>0</v>
      </c>
      <c r="N39" s="123">
        <v>9.0164809534372026</v>
      </c>
      <c r="O39" s="123">
        <v>8.5754485109129757</v>
      </c>
      <c r="P39" s="123">
        <v>0</v>
      </c>
      <c r="Q39" s="123">
        <v>8.1446560965485837</v>
      </c>
      <c r="R39" s="123">
        <v>8.2939636865338695</v>
      </c>
      <c r="S39" s="123">
        <v>0</v>
      </c>
      <c r="T39" s="123">
        <v>0</v>
      </c>
      <c r="U39" s="123">
        <v>7.8853371207414478</v>
      </c>
      <c r="V39" s="123">
        <v>7.6528816968378228</v>
      </c>
      <c r="W39" s="123">
        <v>8.1029279456664316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10.696786833736978</v>
      </c>
      <c r="H40" s="99">
        <v>10.319892816481893</v>
      </c>
      <c r="I40" s="99">
        <v>10.658655903828867</v>
      </c>
      <c r="J40" s="99">
        <v>10.332863984232517</v>
      </c>
      <c r="K40" s="99">
        <v>11.860625072790096</v>
      </c>
      <c r="L40" s="99">
        <v>10.596269178856234</v>
      </c>
      <c r="M40" s="99">
        <v>0</v>
      </c>
      <c r="N40" s="99">
        <v>8.8485494475983391</v>
      </c>
      <c r="O40" s="99">
        <v>8.7180017426467469</v>
      </c>
      <c r="P40" s="99">
        <v>0</v>
      </c>
      <c r="Q40" s="99">
        <v>8.0380018516925951</v>
      </c>
      <c r="R40" s="99">
        <v>8.4073847934445176</v>
      </c>
      <c r="S40" s="99">
        <v>0</v>
      </c>
      <c r="T40" s="99">
        <v>0</v>
      </c>
      <c r="U40" s="99">
        <v>7.9762568480867966</v>
      </c>
      <c r="V40" s="99">
        <v>7.7036354903234603</v>
      </c>
      <c r="W40" s="99">
        <v>7.9127588737020647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11.111339240161536</v>
      </c>
      <c r="H41" s="110">
        <v>11.668324185086293</v>
      </c>
      <c r="I41" s="110">
        <v>10.198532278561828</v>
      </c>
      <c r="J41" s="110">
        <v>11.509436896929133</v>
      </c>
      <c r="K41" s="110">
        <v>9.4618014456833226</v>
      </c>
      <c r="L41" s="110">
        <v>9.6269382045135359</v>
      </c>
      <c r="M41" s="110">
        <v>0</v>
      </c>
      <c r="N41" s="110">
        <v>9.0772221364001968</v>
      </c>
      <c r="O41" s="110">
        <v>8.5074117412218619</v>
      </c>
      <c r="P41" s="110">
        <v>0</v>
      </c>
      <c r="Q41" s="110">
        <v>8.222066435556961</v>
      </c>
      <c r="R41" s="110">
        <v>8.2057472700478087</v>
      </c>
      <c r="S41" s="110">
        <v>0</v>
      </c>
      <c r="T41" s="110">
        <v>0</v>
      </c>
      <c r="U41" s="110">
        <v>7.8398772570687729</v>
      </c>
      <c r="V41" s="110">
        <v>7.6348507438889781</v>
      </c>
      <c r="W41" s="110">
        <v>8.1799011414615332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97.923939212022091</v>
      </c>
      <c r="D43" s="118">
        <f t="shared" si="14"/>
        <v>109.49751169406362</v>
      </c>
      <c r="E43" s="118">
        <f t="shared" si="14"/>
        <v>121.9170466316601</v>
      </c>
      <c r="F43" s="118">
        <f t="shared" si="14"/>
        <v>119.69443913135026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115.63718341532831</v>
      </c>
      <c r="L43" s="118">
        <f t="shared" si="14"/>
        <v>114.09561884447548</v>
      </c>
      <c r="M43" s="118">
        <f t="shared" si="14"/>
        <v>114.58162818840317</v>
      </c>
      <c r="N43" s="118">
        <f t="shared" si="14"/>
        <v>107.39456585494656</v>
      </c>
      <c r="O43" s="118">
        <f t="shared" si="14"/>
        <v>99.303666378143291</v>
      </c>
      <c r="P43" s="118">
        <f t="shared" si="14"/>
        <v>83.108222789004856</v>
      </c>
      <c r="Q43" s="118">
        <f t="shared" si="14"/>
        <v>94.688356127401448</v>
      </c>
      <c r="R43" s="118">
        <f t="shared" ref="R43:V43" si="15">R44+R47+R49+R58</f>
        <v>93.118845108054344</v>
      </c>
      <c r="S43" s="118">
        <f t="shared" si="15"/>
        <v>90.1771589416186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73.36108313927032</v>
      </c>
      <c r="D44" s="123">
        <f t="shared" si="17"/>
        <v>83.596385840069374</v>
      </c>
      <c r="E44" s="123">
        <f t="shared" si="17"/>
        <v>87.738917990350842</v>
      </c>
      <c r="F44" s="123">
        <f t="shared" si="17"/>
        <v>90.29945106724044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82.157828952165502</v>
      </c>
      <c r="L44" s="123">
        <f t="shared" si="17"/>
        <v>86.410122468016326</v>
      </c>
      <c r="M44" s="123">
        <f t="shared" si="17"/>
        <v>85.727748459152053</v>
      </c>
      <c r="N44" s="123">
        <f t="shared" si="17"/>
        <v>77.734816030288556</v>
      </c>
      <c r="O44" s="123">
        <f t="shared" si="17"/>
        <v>74.878098794650398</v>
      </c>
      <c r="P44" s="123">
        <f t="shared" si="17"/>
        <v>60.279658203631641</v>
      </c>
      <c r="Q44" s="123">
        <f t="shared" si="17"/>
        <v>72.741358325980357</v>
      </c>
      <c r="R44" s="123">
        <f t="shared" ref="R44:V44" si="18">SUM(R45:R46)</f>
        <v>69.705959372873792</v>
      </c>
      <c r="S44" s="123">
        <f t="shared" si="18"/>
        <v>68.893885652033504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71.633772492381837</v>
      </c>
      <c r="D45" s="99">
        <v>81.62585658071842</v>
      </c>
      <c r="E45" s="99">
        <v>85.789246086210255</v>
      </c>
      <c r="F45" s="99">
        <v>88.207813424512409</v>
      </c>
      <c r="G45" s="99">
        <v>0</v>
      </c>
      <c r="H45" s="99">
        <v>0</v>
      </c>
      <c r="I45" s="99">
        <v>0</v>
      </c>
      <c r="J45" s="99">
        <v>0</v>
      </c>
      <c r="K45" s="99">
        <v>80.4654732277845</v>
      </c>
      <c r="L45" s="99">
        <v>84.696269269478364</v>
      </c>
      <c r="M45" s="99">
        <v>84.046766219260221</v>
      </c>
      <c r="N45" s="99">
        <v>76.23245238530636</v>
      </c>
      <c r="O45" s="99">
        <v>73.449056983228246</v>
      </c>
      <c r="P45" s="99">
        <v>59.135889771303724</v>
      </c>
      <c r="Q45" s="99">
        <v>71.363386448822709</v>
      </c>
      <c r="R45" s="99">
        <v>68.375993155148365</v>
      </c>
      <c r="S45" s="99">
        <v>67.596484335113161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1.7273106468884805</v>
      </c>
      <c r="D46" s="99">
        <v>1.9705292593509522</v>
      </c>
      <c r="E46" s="99">
        <v>1.9496719041405874</v>
      </c>
      <c r="F46" s="99">
        <v>2.0916376427280245</v>
      </c>
      <c r="G46" s="99">
        <v>0</v>
      </c>
      <c r="H46" s="99">
        <v>0</v>
      </c>
      <c r="I46" s="99">
        <v>0</v>
      </c>
      <c r="J46" s="99">
        <v>0</v>
      </c>
      <c r="K46" s="99">
        <v>1.6923557243809992</v>
      </c>
      <c r="L46" s="99">
        <v>1.7138531985379613</v>
      </c>
      <c r="M46" s="99">
        <v>1.6809822398918335</v>
      </c>
      <c r="N46" s="99">
        <v>1.5023636449821949</v>
      </c>
      <c r="O46" s="99">
        <v>1.429041811422157</v>
      </c>
      <c r="P46" s="99">
        <v>1.1437684323279138</v>
      </c>
      <c r="Q46" s="99">
        <v>1.3779718771576495</v>
      </c>
      <c r="R46" s="99">
        <v>1.329966217725427</v>
      </c>
      <c r="S46" s="99">
        <v>1.2974013169203467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3.372170817227869</v>
      </c>
      <c r="D47" s="123">
        <f t="shared" si="20"/>
        <v>3.0754043130904924</v>
      </c>
      <c r="E47" s="123">
        <f t="shared" si="20"/>
        <v>13.916183767678447</v>
      </c>
      <c r="F47" s="123">
        <f t="shared" si="20"/>
        <v>7.2395873656272025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11.505388512957223</v>
      </c>
      <c r="L47" s="123">
        <f t="shared" si="20"/>
        <v>6.2981760835731766</v>
      </c>
      <c r="M47" s="123">
        <f t="shared" si="20"/>
        <v>9.3073608070298448</v>
      </c>
      <c r="N47" s="123">
        <f t="shared" si="20"/>
        <v>10.180067971181352</v>
      </c>
      <c r="O47" s="123">
        <f t="shared" si="20"/>
        <v>5.2861855289148885</v>
      </c>
      <c r="P47" s="123">
        <f t="shared" si="20"/>
        <v>4.4726010073735756</v>
      </c>
      <c r="Q47" s="123">
        <f t="shared" si="20"/>
        <v>3.6839885546477222</v>
      </c>
      <c r="R47" s="123">
        <f t="shared" si="20"/>
        <v>5.0745728517004602</v>
      </c>
      <c r="S47" s="123">
        <f t="shared" si="20"/>
        <v>2.6316046486953928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3.372170817227869</v>
      </c>
      <c r="D48" s="99">
        <f>RES_hhdet_in_tesh!D48/RES_summary!D$21</f>
        <v>3.0754043130904924</v>
      </c>
      <c r="E48" s="99">
        <f>RES_hhdet_in_tesh!E48/RES_summary!E$21</f>
        <v>13.916183767678447</v>
      </c>
      <c r="F48" s="99">
        <f>RES_hhdet_in_tesh!F48/RES_summary!F$21</f>
        <v>7.2395873656272025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11.505388512957223</v>
      </c>
      <c r="L48" s="99">
        <f>RES_hhdet_in_tesh!L48/RES_summary!L$21</f>
        <v>6.2981760835731766</v>
      </c>
      <c r="M48" s="99">
        <f>RES_hhdet_in_tesh!M48/RES_summary!M$21</f>
        <v>9.3073608070298448</v>
      </c>
      <c r="N48" s="99">
        <f>RES_hhdet_in_tesh!N48/RES_summary!N$21</f>
        <v>10.180067971181352</v>
      </c>
      <c r="O48" s="99">
        <f>RES_hhdet_in_tesh!O48/RES_summary!O$21</f>
        <v>5.2861855289148885</v>
      </c>
      <c r="P48" s="99">
        <f>RES_hhdet_in_tesh!P48/RES_summary!P$21</f>
        <v>4.4726010073735756</v>
      </c>
      <c r="Q48" s="99">
        <f>RES_hhdet_in_tesh!Q48/RES_summary!Q$21</f>
        <v>3.6839885546477222</v>
      </c>
      <c r="R48" s="99">
        <f>RES_hhdet_in_tesh!R48/RES_summary!R$21</f>
        <v>5.0745728517004602</v>
      </c>
      <c r="S48" s="99">
        <f>RES_hhdet_in_tesh!S48/RES_summary!S$21</f>
        <v>2.6316046486953928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10.622760991016458</v>
      </c>
      <c r="D49" s="123">
        <v>11.629564544776269</v>
      </c>
      <c r="E49" s="123">
        <v>10.097985906039156</v>
      </c>
      <c r="F49" s="123">
        <v>11.337543840967758</v>
      </c>
      <c r="G49" s="123">
        <v>0</v>
      </c>
      <c r="H49" s="123">
        <v>0</v>
      </c>
      <c r="I49" s="123">
        <v>0</v>
      </c>
      <c r="J49" s="123">
        <v>0</v>
      </c>
      <c r="K49" s="123">
        <v>11.285493331569931</v>
      </c>
      <c r="L49" s="123">
        <v>11.30540101299888</v>
      </c>
      <c r="M49" s="123">
        <v>10.215646417623994</v>
      </c>
      <c r="N49" s="123">
        <v>10.463595312499022</v>
      </c>
      <c r="O49" s="123">
        <v>10.564322687200107</v>
      </c>
      <c r="P49" s="123">
        <v>10.220464995014657</v>
      </c>
      <c r="Q49" s="123">
        <v>10.118033980720318</v>
      </c>
      <c r="R49" s="123">
        <v>10.040567010172023</v>
      </c>
      <c r="S49" s="123">
        <v>10.520250663915423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9.9353574120096759</v>
      </c>
      <c r="D50" s="99">
        <v>11.585941722091551</v>
      </c>
      <c r="E50" s="99">
        <v>11.008829995147849</v>
      </c>
      <c r="F50" s="99">
        <v>11.580312703713014</v>
      </c>
      <c r="G50" s="99">
        <v>0</v>
      </c>
      <c r="H50" s="99">
        <v>0</v>
      </c>
      <c r="I50" s="99">
        <v>0</v>
      </c>
      <c r="J50" s="99">
        <v>0</v>
      </c>
      <c r="K50" s="99">
        <v>11.746565005291863</v>
      </c>
      <c r="L50" s="99">
        <v>11.766637535912487</v>
      </c>
      <c r="M50" s="99">
        <v>9.51390355853537</v>
      </c>
      <c r="N50" s="99">
        <v>10.353240609414037</v>
      </c>
      <c r="O50" s="99">
        <v>10.733991436983869</v>
      </c>
      <c r="P50" s="99">
        <v>10.325635919633889</v>
      </c>
      <c r="Q50" s="99">
        <v>9.8988026630262027</v>
      </c>
      <c r="R50" s="99">
        <v>8.8234438689143744</v>
      </c>
      <c r="S50" s="99">
        <v>11.276920334037746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10.347294422018049</v>
      </c>
      <c r="O51" s="99">
        <v>10.732065331585122</v>
      </c>
      <c r="P51" s="99">
        <v>0</v>
      </c>
      <c r="Q51" s="99">
        <v>0</v>
      </c>
      <c r="R51" s="99">
        <v>0</v>
      </c>
      <c r="S51" s="99">
        <v>11.281760201819219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2.9631566229397839</v>
      </c>
      <c r="O52" s="102">
        <v>2.9579762161530994</v>
      </c>
      <c r="P52" s="102">
        <v>0</v>
      </c>
      <c r="Q52" s="102">
        <v>0</v>
      </c>
      <c r="R52" s="102">
        <v>0</v>
      </c>
      <c r="S52" s="102">
        <v>3.2793784572217564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7.384137799078264</v>
      </c>
      <c r="O53" s="105">
        <v>7.7740891154320231</v>
      </c>
      <c r="P53" s="105">
        <v>0</v>
      </c>
      <c r="Q53" s="105">
        <v>0</v>
      </c>
      <c r="R53" s="105">
        <v>0</v>
      </c>
      <c r="S53" s="105">
        <v>8.0023817445974643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10.644936692544759</v>
      </c>
      <c r="D54" s="102">
        <v>11.631792326656724</v>
      </c>
      <c r="E54" s="102">
        <v>9.9832869666245845</v>
      </c>
      <c r="F54" s="102">
        <v>11.333737711794868</v>
      </c>
      <c r="G54" s="102">
        <v>0</v>
      </c>
      <c r="H54" s="102">
        <v>0</v>
      </c>
      <c r="I54" s="102">
        <v>0</v>
      </c>
      <c r="J54" s="102">
        <v>0</v>
      </c>
      <c r="K54" s="102">
        <v>11.052273378309106</v>
      </c>
      <c r="L54" s="102">
        <v>11.113313573374725</v>
      </c>
      <c r="M54" s="102">
        <v>10.62473461449088</v>
      </c>
      <c r="N54" s="102">
        <v>10.611377928046025</v>
      </c>
      <c r="O54" s="102">
        <v>10.241849727223869</v>
      </c>
      <c r="P54" s="102">
        <v>10.101224459653315</v>
      </c>
      <c r="Q54" s="102">
        <v>10.153070047547454</v>
      </c>
      <c r="R54" s="102">
        <v>10.245135323872512</v>
      </c>
      <c r="S54" s="102">
        <v>10.331283841983845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10.645587072290306</v>
      </c>
      <c r="D55" s="105">
        <v>11.633053540872803</v>
      </c>
      <c r="E55" s="105">
        <v>9.9863496220428765</v>
      </c>
      <c r="F55" s="105">
        <v>11.336438272998707</v>
      </c>
      <c r="G55" s="105">
        <v>0</v>
      </c>
      <c r="H55" s="105">
        <v>0</v>
      </c>
      <c r="I55" s="105">
        <v>0</v>
      </c>
      <c r="J55" s="105">
        <v>0</v>
      </c>
      <c r="K55" s="105">
        <v>11.059864813029316</v>
      </c>
      <c r="L55" s="105">
        <v>11.120051939135346</v>
      </c>
      <c r="M55" s="105">
        <v>10.631903330903411</v>
      </c>
      <c r="N55" s="105">
        <v>10.616323948564739</v>
      </c>
      <c r="O55" s="105">
        <v>10.246243543329664</v>
      </c>
      <c r="P55" s="105">
        <v>10.112804471989087</v>
      </c>
      <c r="Q55" s="105">
        <v>10.169556583801807</v>
      </c>
      <c r="R55" s="105">
        <v>10.261763850650686</v>
      </c>
      <c r="S55" s="105">
        <v>10.345388874335658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3.0481494503955995</v>
      </c>
      <c r="D56" s="99">
        <v>3.5247830261400432</v>
      </c>
      <c r="E56" s="99">
        <v>2.5777994799626427</v>
      </c>
      <c r="F56" s="99">
        <v>3.3005264701096566</v>
      </c>
      <c r="G56" s="99">
        <v>0</v>
      </c>
      <c r="H56" s="99">
        <v>0</v>
      </c>
      <c r="I56" s="99">
        <v>0</v>
      </c>
      <c r="J56" s="99">
        <v>0</v>
      </c>
      <c r="K56" s="99">
        <v>3.0196636597189865</v>
      </c>
      <c r="L56" s="99">
        <v>3.0633413486753884</v>
      </c>
      <c r="M56" s="99">
        <v>3.0664625364147917</v>
      </c>
      <c r="N56" s="99">
        <v>3.040534932734321</v>
      </c>
      <c r="O56" s="99">
        <v>2.8238897156390306</v>
      </c>
      <c r="P56" s="99">
        <v>2.9006841835069852</v>
      </c>
      <c r="Q56" s="99">
        <v>3.1588273422799888</v>
      </c>
      <c r="R56" s="99">
        <v>3.0723461782659771</v>
      </c>
      <c r="S56" s="99">
        <v>3.0042807526180835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7.5974376218947066</v>
      </c>
      <c r="D57" s="99">
        <v>8.1082705147327605</v>
      </c>
      <c r="E57" s="99">
        <v>7.4085501420802347</v>
      </c>
      <c r="F57" s="99">
        <v>8.0359118028890535</v>
      </c>
      <c r="G57" s="99">
        <v>0</v>
      </c>
      <c r="H57" s="99">
        <v>0</v>
      </c>
      <c r="I57" s="99">
        <v>0</v>
      </c>
      <c r="J57" s="99">
        <v>0</v>
      </c>
      <c r="K57" s="99">
        <v>8.0402011533103313</v>
      </c>
      <c r="L57" s="99">
        <v>8.0567105904599572</v>
      </c>
      <c r="M57" s="99">
        <v>7.5654407944886177</v>
      </c>
      <c r="N57" s="99">
        <v>7.5757890158304173</v>
      </c>
      <c r="O57" s="99">
        <v>7.4223538276906345</v>
      </c>
      <c r="P57" s="99">
        <v>7.2121202884821045</v>
      </c>
      <c r="Q57" s="99">
        <v>7.0107292415218172</v>
      </c>
      <c r="R57" s="99">
        <v>7.1894176723847112</v>
      </c>
      <c r="S57" s="99">
        <v>7.3411081217175749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10.567924264507438</v>
      </c>
      <c r="D58" s="123">
        <v>11.19615699612749</v>
      </c>
      <c r="E58" s="123">
        <v>10.163958967591661</v>
      </c>
      <c r="F58" s="123">
        <v>10.817856857514862</v>
      </c>
      <c r="G58" s="123">
        <v>0</v>
      </c>
      <c r="H58" s="123">
        <v>0</v>
      </c>
      <c r="I58" s="123">
        <v>0</v>
      </c>
      <c r="J58" s="123">
        <v>0</v>
      </c>
      <c r="K58" s="123">
        <v>10.68847261863565</v>
      </c>
      <c r="L58" s="123">
        <v>10.081919279887085</v>
      </c>
      <c r="M58" s="123">
        <v>9.3308725045972789</v>
      </c>
      <c r="N58" s="123">
        <v>9.0160865409776232</v>
      </c>
      <c r="O58" s="123">
        <v>8.5750593673779001</v>
      </c>
      <c r="P58" s="123">
        <v>8.135498582984992</v>
      </c>
      <c r="Q58" s="123">
        <v>8.1449752660530574</v>
      </c>
      <c r="R58" s="123">
        <v>8.2977458733080578</v>
      </c>
      <c r="S58" s="123">
        <v>8.1314179769742854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11.492891023697647</v>
      </c>
      <c r="D59" s="99">
        <v>10.056028571329575</v>
      </c>
      <c r="E59" s="99">
        <v>11.701614032015391</v>
      </c>
      <c r="F59" s="99">
        <v>10.771440868213594</v>
      </c>
      <c r="G59" s="99">
        <v>0</v>
      </c>
      <c r="H59" s="99">
        <v>0</v>
      </c>
      <c r="I59" s="99">
        <v>0</v>
      </c>
      <c r="J59" s="99">
        <v>0</v>
      </c>
      <c r="K59" s="99">
        <v>11.860625072790098</v>
      </c>
      <c r="L59" s="99">
        <v>10.596269178856238</v>
      </c>
      <c r="M59" s="99">
        <v>9.3387167298146743</v>
      </c>
      <c r="N59" s="99">
        <v>8.8485494475983373</v>
      </c>
      <c r="O59" s="99">
        <v>8.7180017426467451</v>
      </c>
      <c r="P59" s="99">
        <v>7.9852302047164194</v>
      </c>
      <c r="Q59" s="99">
        <v>8.0380018516925933</v>
      </c>
      <c r="R59" s="99">
        <v>8.4073847934445194</v>
      </c>
      <c r="S59" s="99">
        <v>8.1798679635872276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9.7348184652505534</v>
      </c>
      <c r="D60" s="110">
        <v>12.045502762145576</v>
      </c>
      <c r="E60" s="110">
        <v>8.8953080508358315</v>
      </c>
      <c r="F60" s="110">
        <v>10.844817042917397</v>
      </c>
      <c r="G60" s="110">
        <v>0</v>
      </c>
      <c r="H60" s="110">
        <v>0</v>
      </c>
      <c r="I60" s="110">
        <v>0</v>
      </c>
      <c r="J60" s="110">
        <v>0</v>
      </c>
      <c r="K60" s="110">
        <v>9.461801445683319</v>
      </c>
      <c r="L60" s="110">
        <v>9.6269382045135341</v>
      </c>
      <c r="M60" s="110">
        <v>9.3257285820397975</v>
      </c>
      <c r="N60" s="110">
        <v>9.0772221364001968</v>
      </c>
      <c r="O60" s="110">
        <v>8.5074117412218602</v>
      </c>
      <c r="P60" s="110">
        <v>8.2113917033226542</v>
      </c>
      <c r="Q60" s="110">
        <v>8.2220664355569628</v>
      </c>
      <c r="R60" s="110">
        <v>8.2057472700478087</v>
      </c>
      <c r="S60" s="110">
        <v>8.1032890626547101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102.98489574517737</v>
      </c>
      <c r="D62" s="118">
        <f t="shared" si="21"/>
        <v>103.06532008940793</v>
      </c>
      <c r="E62" s="118">
        <f t="shared" si="21"/>
        <v>122.42746415329412</v>
      </c>
      <c r="F62" s="118">
        <f t="shared" si="21"/>
        <v>115.31841087382286</v>
      </c>
      <c r="G62" s="118">
        <f t="shared" si="21"/>
        <v>122.27531352324375</v>
      </c>
      <c r="H62" s="118">
        <f t="shared" si="21"/>
        <v>122.05814429341292</v>
      </c>
      <c r="I62" s="118">
        <f t="shared" si="21"/>
        <v>120.61935039099566</v>
      </c>
      <c r="J62" s="118">
        <f t="shared" si="21"/>
        <v>115.78834099374917</v>
      </c>
      <c r="K62" s="118">
        <f t="shared" si="21"/>
        <v>116.1991341715658</v>
      </c>
      <c r="L62" s="118">
        <f t="shared" si="21"/>
        <v>116.21685428213553</v>
      </c>
      <c r="M62" s="118">
        <f t="shared" si="21"/>
        <v>111.95805818863913</v>
      </c>
      <c r="N62" s="118">
        <f t="shared" si="21"/>
        <v>108.967118318495</v>
      </c>
      <c r="O62" s="118">
        <f t="shared" si="21"/>
        <v>101.15266926987113</v>
      </c>
      <c r="P62" s="118">
        <f t="shared" si="21"/>
        <v>88.719736207443589</v>
      </c>
      <c r="Q62" s="118">
        <f t="shared" si="21"/>
        <v>88.83781280183436</v>
      </c>
      <c r="R62" s="118">
        <f t="shared" ref="R62:V62" si="22">R63+R66+R68+R77</f>
        <v>90.541968893500467</v>
      </c>
      <c r="S62" s="118">
        <f t="shared" si="22"/>
        <v>86.072738747977908</v>
      </c>
      <c r="T62" s="118">
        <f t="shared" si="22"/>
        <v>83.042171617909105</v>
      </c>
      <c r="U62" s="118">
        <f t="shared" si="22"/>
        <v>72.280422209155489</v>
      </c>
      <c r="V62" s="118">
        <f t="shared" si="22"/>
        <v>78.741324361673875</v>
      </c>
      <c r="W62" s="118">
        <f t="shared" ref="W62" si="23">W63+W66+W68+W77</f>
        <v>83.03235329074181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78.871796008426969</v>
      </c>
      <c r="D63" s="123">
        <f t="shared" si="24"/>
        <v>77.080332016126462</v>
      </c>
      <c r="E63" s="123">
        <f t="shared" si="24"/>
        <v>88.634026459313731</v>
      </c>
      <c r="F63" s="123">
        <f t="shared" si="24"/>
        <v>86.201094589114291</v>
      </c>
      <c r="G63" s="123">
        <f t="shared" si="24"/>
        <v>92.337660563139863</v>
      </c>
      <c r="H63" s="123">
        <f t="shared" si="24"/>
        <v>83.690250574591246</v>
      </c>
      <c r="I63" s="123">
        <f t="shared" si="24"/>
        <v>77.025343950375188</v>
      </c>
      <c r="J63" s="123">
        <f t="shared" si="24"/>
        <v>81.101785190041042</v>
      </c>
      <c r="K63" s="123">
        <f t="shared" si="24"/>
        <v>83.452297081667453</v>
      </c>
      <c r="L63" s="123">
        <f t="shared" si="24"/>
        <v>88.574887484528205</v>
      </c>
      <c r="M63" s="123">
        <f t="shared" si="24"/>
        <v>82.712550830490002</v>
      </c>
      <c r="N63" s="123">
        <f t="shared" si="24"/>
        <v>79.21565016207694</v>
      </c>
      <c r="O63" s="123">
        <f t="shared" si="24"/>
        <v>77.124225451683245</v>
      </c>
      <c r="P63" s="123">
        <f t="shared" si="24"/>
        <v>65.663964096925483</v>
      </c>
      <c r="Q63" s="123">
        <f t="shared" si="24"/>
        <v>67.625913954483394</v>
      </c>
      <c r="R63" s="123">
        <f t="shared" ref="R63:V63" si="25">SUM(R64:R65)</f>
        <v>67.324408844332098</v>
      </c>
      <c r="S63" s="123">
        <f t="shared" si="25"/>
        <v>64.59768823800529</v>
      </c>
      <c r="T63" s="123">
        <f t="shared" si="25"/>
        <v>58.519522588032494</v>
      </c>
      <c r="U63" s="123">
        <f t="shared" si="25"/>
        <v>53.435878459930258</v>
      </c>
      <c r="V63" s="123">
        <f t="shared" si="25"/>
        <v>52.198764382553229</v>
      </c>
      <c r="W63" s="123">
        <f t="shared" ref="W63" si="26">SUM(W64:W65)</f>
        <v>46.817433597812148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77.014733828388827</v>
      </c>
      <c r="D64" s="99">
        <v>75.263398807448681</v>
      </c>
      <c r="E64" s="99">
        <v>86.664464090678393</v>
      </c>
      <c r="F64" s="99">
        <v>84.204388605235266</v>
      </c>
      <c r="G64" s="99">
        <v>90.245198556109784</v>
      </c>
      <c r="H64" s="99">
        <v>81.863814476525221</v>
      </c>
      <c r="I64" s="99">
        <v>75.402701845582243</v>
      </c>
      <c r="J64" s="99">
        <v>79.413508231481146</v>
      </c>
      <c r="K64" s="99">
        <v>81.733276819324203</v>
      </c>
      <c r="L64" s="99">
        <v>86.818098466185049</v>
      </c>
      <c r="M64" s="99">
        <v>81.090691730475797</v>
      </c>
      <c r="N64" s="99">
        <v>77.684666762428051</v>
      </c>
      <c r="O64" s="99">
        <v>75.65231651411446</v>
      </c>
      <c r="P64" s="99">
        <v>64.418031861844355</v>
      </c>
      <c r="Q64" s="99">
        <v>66.34484621336756</v>
      </c>
      <c r="R64" s="99">
        <v>66.039881808238519</v>
      </c>
      <c r="S64" s="99">
        <v>63.381192390851339</v>
      </c>
      <c r="T64" s="99">
        <v>57.420972678286446</v>
      </c>
      <c r="U64" s="99">
        <v>52.428184185315651</v>
      </c>
      <c r="V64" s="99">
        <v>51.214898060363517</v>
      </c>
      <c r="W64" s="99">
        <v>45.936767552571112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1.8570621800381353</v>
      </c>
      <c r="D65" s="99">
        <v>1.8169332086777823</v>
      </c>
      <c r="E65" s="99">
        <v>1.9695623686353423</v>
      </c>
      <c r="F65" s="99">
        <v>1.9967059838790282</v>
      </c>
      <c r="G65" s="99">
        <v>2.0924620070300768</v>
      </c>
      <c r="H65" s="99">
        <v>1.8264360980660281</v>
      </c>
      <c r="I65" s="99">
        <v>1.6226421047929449</v>
      </c>
      <c r="J65" s="99">
        <v>1.6882769585598973</v>
      </c>
      <c r="K65" s="99">
        <v>1.7190202623432536</v>
      </c>
      <c r="L65" s="99">
        <v>1.7567890183431611</v>
      </c>
      <c r="M65" s="99">
        <v>1.6218591000142015</v>
      </c>
      <c r="N65" s="99">
        <v>1.5309833996488911</v>
      </c>
      <c r="O65" s="99">
        <v>1.4719089375687833</v>
      </c>
      <c r="P65" s="99">
        <v>1.2459322350811219</v>
      </c>
      <c r="Q65" s="99">
        <v>1.2810677411158342</v>
      </c>
      <c r="R65" s="99">
        <v>1.2845270360935737</v>
      </c>
      <c r="S65" s="99">
        <v>1.2164958471539526</v>
      </c>
      <c r="T65" s="99">
        <v>1.0985499097460505</v>
      </c>
      <c r="U65" s="99">
        <v>1.007694274614604</v>
      </c>
      <c r="V65" s="99">
        <v>0.98386632218970949</v>
      </c>
      <c r="W65" s="99">
        <v>0.8806660452410342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3.3728549359170197</v>
      </c>
      <c r="D66" s="123">
        <f t="shared" si="27"/>
        <v>3.0763898828053269</v>
      </c>
      <c r="E66" s="123">
        <f t="shared" si="27"/>
        <v>13.915815766064373</v>
      </c>
      <c r="F66" s="123">
        <f t="shared" si="27"/>
        <v>7.2468968948184536</v>
      </c>
      <c r="G66" s="123">
        <f t="shared" si="27"/>
        <v>7.5661350245917101</v>
      </c>
      <c r="H66" s="123">
        <f t="shared" si="27"/>
        <v>16.007463096955675</v>
      </c>
      <c r="I66" s="123">
        <f t="shared" si="27"/>
        <v>21.965589973311271</v>
      </c>
      <c r="J66" s="123">
        <f t="shared" si="27"/>
        <v>12.631807917158691</v>
      </c>
      <c r="K66" s="123">
        <f t="shared" si="27"/>
        <v>11.39289210597053</v>
      </c>
      <c r="L66" s="123">
        <f t="shared" si="27"/>
        <v>6.2917728574612148</v>
      </c>
      <c r="M66" s="123">
        <f t="shared" si="27"/>
        <v>9.3070539785636335</v>
      </c>
      <c r="N66" s="123">
        <f t="shared" si="27"/>
        <v>10.167721511897335</v>
      </c>
      <c r="O66" s="123">
        <f t="shared" si="27"/>
        <v>5.2816782083752276</v>
      </c>
      <c r="P66" s="123">
        <f t="shared" si="27"/>
        <v>4.5069984236256317</v>
      </c>
      <c r="Q66" s="123">
        <f t="shared" si="27"/>
        <v>3.6797346368860131</v>
      </c>
      <c r="R66" s="123">
        <f t="shared" si="27"/>
        <v>5.0843192768670349</v>
      </c>
      <c r="S66" s="123">
        <f t="shared" si="27"/>
        <v>2.6315655710340571</v>
      </c>
      <c r="T66" s="123">
        <f t="shared" si="27"/>
        <v>6.1239752301931611</v>
      </c>
      <c r="U66" s="123">
        <f t="shared" si="27"/>
        <v>0.95996341379851824</v>
      </c>
      <c r="V66" s="123">
        <f t="shared" si="27"/>
        <v>8.3838421076162568</v>
      </c>
      <c r="W66" s="123">
        <f t="shared" si="27"/>
        <v>17.22687683162362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3.3728549359170197</v>
      </c>
      <c r="D67" s="99">
        <f>RES_hhdet_in_tesh!D67/RES_summary!D$21</f>
        <v>3.0763898828053269</v>
      </c>
      <c r="E67" s="99">
        <f>RES_hhdet_in_tesh!E67/RES_summary!E$21</f>
        <v>13.915815766064373</v>
      </c>
      <c r="F67" s="99">
        <f>RES_hhdet_in_tesh!F67/RES_summary!F$21</f>
        <v>7.2468968948184536</v>
      </c>
      <c r="G67" s="99">
        <f>RES_hhdet_in_tesh!G67/RES_summary!G$21</f>
        <v>7.5661350245917101</v>
      </c>
      <c r="H67" s="99">
        <f>RES_hhdet_in_tesh!H67/RES_summary!H$21</f>
        <v>16.007463096955675</v>
      </c>
      <c r="I67" s="99">
        <f>RES_hhdet_in_tesh!I67/RES_summary!I$21</f>
        <v>21.965589973311271</v>
      </c>
      <c r="J67" s="99">
        <f>RES_hhdet_in_tesh!J67/RES_summary!J$21</f>
        <v>12.631807917158691</v>
      </c>
      <c r="K67" s="99">
        <f>RES_hhdet_in_tesh!K67/RES_summary!K$21</f>
        <v>11.39289210597053</v>
      </c>
      <c r="L67" s="99">
        <f>RES_hhdet_in_tesh!L67/RES_summary!L$21</f>
        <v>6.2917728574612148</v>
      </c>
      <c r="M67" s="99">
        <f>RES_hhdet_in_tesh!M67/RES_summary!M$21</f>
        <v>9.3070539785636335</v>
      </c>
      <c r="N67" s="99">
        <f>RES_hhdet_in_tesh!N67/RES_summary!N$21</f>
        <v>10.167721511897335</v>
      </c>
      <c r="O67" s="99">
        <f>RES_hhdet_in_tesh!O67/RES_summary!O$21</f>
        <v>5.2816782083752276</v>
      </c>
      <c r="P67" s="99">
        <f>RES_hhdet_in_tesh!P67/RES_summary!P$21</f>
        <v>4.5069984236256317</v>
      </c>
      <c r="Q67" s="99">
        <f>RES_hhdet_in_tesh!Q67/RES_summary!Q$21</f>
        <v>3.6797346368860131</v>
      </c>
      <c r="R67" s="99">
        <f>RES_hhdet_in_tesh!R67/RES_summary!R$21</f>
        <v>5.0843192768670349</v>
      </c>
      <c r="S67" s="99">
        <f>RES_hhdet_in_tesh!S67/RES_summary!S$21</f>
        <v>2.6315655710340571</v>
      </c>
      <c r="T67" s="99">
        <f>RES_hhdet_in_tesh!T67/RES_summary!T$21</f>
        <v>6.1239752301931611</v>
      </c>
      <c r="U67" s="99">
        <f>RES_hhdet_in_tesh!U67/RES_summary!U$21</f>
        <v>0.95996341379851824</v>
      </c>
      <c r="V67" s="99">
        <f>RES_hhdet_in_tesh!V67/RES_summary!V$21</f>
        <v>8.3838421076162568</v>
      </c>
      <c r="W67" s="99">
        <f>RES_hhdet_in_tesh!W67/RES_summary!W$21</f>
        <v>17.22687683162362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10.719390608374571</v>
      </c>
      <c r="D68" s="123">
        <v>11.151314114690027</v>
      </c>
      <c r="E68" s="123">
        <v>10.556437232231337</v>
      </c>
      <c r="F68" s="123">
        <v>11.082376779914588</v>
      </c>
      <c r="G68" s="123">
        <v>11.463408404428668</v>
      </c>
      <c r="H68" s="123">
        <v>11.801589518928809</v>
      </c>
      <c r="I68" s="123">
        <v>11.171186887885296</v>
      </c>
      <c r="J68" s="123">
        <v>11.800533434249378</v>
      </c>
      <c r="K68" s="123">
        <v>11.349375904909651</v>
      </c>
      <c r="L68" s="123">
        <v>11.440341296822218</v>
      </c>
      <c r="M68" s="123">
        <v>10.586258215731837</v>
      </c>
      <c r="N68" s="123">
        <v>10.537559240531657</v>
      </c>
      <c r="O68" s="123">
        <v>10.242755087842831</v>
      </c>
      <c r="P68" s="123">
        <v>10.260152579159369</v>
      </c>
      <c r="Q68" s="123">
        <v>9.6476429646351267</v>
      </c>
      <c r="R68" s="123">
        <v>10.12715306505531</v>
      </c>
      <c r="S68" s="123">
        <v>10.465911187157301</v>
      </c>
      <c r="T68" s="123">
        <v>10.309059153806954</v>
      </c>
      <c r="U68" s="123">
        <v>10.228757064773244</v>
      </c>
      <c r="V68" s="123">
        <v>10.462203075113285</v>
      </c>
      <c r="W68" s="123">
        <v>10.852641881173952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10.719390269234399</v>
      </c>
      <c r="D69" s="99">
        <v>11.103634394912847</v>
      </c>
      <c r="E69" s="99">
        <v>10.58348124486845</v>
      </c>
      <c r="F69" s="99">
        <v>11.028059379645846</v>
      </c>
      <c r="G69" s="99">
        <v>11.459257495573917</v>
      </c>
      <c r="H69" s="99">
        <v>11.800101152239369</v>
      </c>
      <c r="I69" s="99">
        <v>11.171177282202764</v>
      </c>
      <c r="J69" s="99">
        <v>11.808211750207109</v>
      </c>
      <c r="K69" s="99">
        <v>11.349354691178082</v>
      </c>
      <c r="L69" s="99">
        <v>11.452605127806766</v>
      </c>
      <c r="M69" s="99">
        <v>10.582751256106713</v>
      </c>
      <c r="N69" s="99">
        <v>10.528957060381943</v>
      </c>
      <c r="O69" s="99">
        <v>10.2427425996751</v>
      </c>
      <c r="P69" s="99">
        <v>10.2723744963081</v>
      </c>
      <c r="Q69" s="99">
        <v>9.6012317354410133</v>
      </c>
      <c r="R69" s="99">
        <v>10.124593969936688</v>
      </c>
      <c r="S69" s="99">
        <v>10.474268634275806</v>
      </c>
      <c r="T69" s="99">
        <v>10.309412115813917</v>
      </c>
      <c r="U69" s="99">
        <v>10.217404779780896</v>
      </c>
      <c r="V69" s="99">
        <v>10.462186779614472</v>
      </c>
      <c r="W69" s="99">
        <v>10.851622791428055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10.72007694329435</v>
      </c>
      <c r="D70" s="99">
        <v>11.10454247676873</v>
      </c>
      <c r="E70" s="99">
        <v>10.588246381855933</v>
      </c>
      <c r="F70" s="99">
        <v>11.031768422554743</v>
      </c>
      <c r="G70" s="99">
        <v>11.464170492748613</v>
      </c>
      <c r="H70" s="99">
        <v>11.805846592020226</v>
      </c>
      <c r="I70" s="99">
        <v>11.18002315524685</v>
      </c>
      <c r="J70" s="99">
        <v>11.820342297600446</v>
      </c>
      <c r="K70" s="99">
        <v>11.363094661935438</v>
      </c>
      <c r="L70" s="99">
        <v>11.466182723732247</v>
      </c>
      <c r="M70" s="99">
        <v>10.595360786428142</v>
      </c>
      <c r="N70" s="99">
        <v>10.540680322751776</v>
      </c>
      <c r="O70" s="99">
        <v>10.255992796053901</v>
      </c>
      <c r="P70" s="99">
        <v>10.305633014833838</v>
      </c>
      <c r="Q70" s="99">
        <v>9.6308929541389805</v>
      </c>
      <c r="R70" s="99">
        <v>10.160752897847871</v>
      </c>
      <c r="S70" s="99">
        <v>10.510498582403548</v>
      </c>
      <c r="T70" s="99">
        <v>10.338757462547481</v>
      </c>
      <c r="U70" s="99">
        <v>10.241571762531464</v>
      </c>
      <c r="V70" s="99">
        <v>10.479829418556694</v>
      </c>
      <c r="W70" s="99">
        <v>10.856296666057839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3.0694548680602503</v>
      </c>
      <c r="D71" s="102">
        <v>3.3639727940062008</v>
      </c>
      <c r="E71" s="102">
        <v>2.7350484227100806</v>
      </c>
      <c r="F71" s="102">
        <v>3.211343107787795</v>
      </c>
      <c r="G71" s="102">
        <v>3.3253808011532437</v>
      </c>
      <c r="H71" s="102">
        <v>3.4435224508651552</v>
      </c>
      <c r="I71" s="102">
        <v>3.2021608900442913</v>
      </c>
      <c r="J71" s="102">
        <v>3.4360776113620251</v>
      </c>
      <c r="K71" s="102">
        <v>3.1040525923300892</v>
      </c>
      <c r="L71" s="102">
        <v>3.1603173902752721</v>
      </c>
      <c r="M71" s="102">
        <v>3.0549557078591456</v>
      </c>
      <c r="N71" s="102">
        <v>3.0180119428037822</v>
      </c>
      <c r="O71" s="102">
        <v>2.8266353450972987</v>
      </c>
      <c r="P71" s="102">
        <v>2.9586935929913811</v>
      </c>
      <c r="Q71" s="102">
        <v>2.982629375590907</v>
      </c>
      <c r="R71" s="102">
        <v>3.0384286355830219</v>
      </c>
      <c r="S71" s="102">
        <v>3.0541070323736657</v>
      </c>
      <c r="T71" s="102">
        <v>3.0560723667939182</v>
      </c>
      <c r="U71" s="102">
        <v>3.0599330688540891</v>
      </c>
      <c r="V71" s="102">
        <v>2.7451901689769462</v>
      </c>
      <c r="W71" s="102">
        <v>3.2112480094305416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7.6506220752341001</v>
      </c>
      <c r="D72" s="105">
        <v>7.740569682762529</v>
      </c>
      <c r="E72" s="105">
        <v>7.8531979591458523</v>
      </c>
      <c r="F72" s="105">
        <v>7.8204253147669496</v>
      </c>
      <c r="G72" s="105">
        <v>8.1387896915953686</v>
      </c>
      <c r="H72" s="105">
        <v>8.3623241411550708</v>
      </c>
      <c r="I72" s="105">
        <v>7.9778622652025595</v>
      </c>
      <c r="J72" s="105">
        <v>8.3842646862384225</v>
      </c>
      <c r="K72" s="105">
        <v>8.2590420696053499</v>
      </c>
      <c r="L72" s="105">
        <v>8.3058653334569748</v>
      </c>
      <c r="M72" s="105">
        <v>7.5404050785689956</v>
      </c>
      <c r="N72" s="105">
        <v>7.5226683799479943</v>
      </c>
      <c r="O72" s="105">
        <v>7.4293574509566014</v>
      </c>
      <c r="P72" s="105">
        <v>7.3469394218424586</v>
      </c>
      <c r="Q72" s="105">
        <v>6.6482635785480744</v>
      </c>
      <c r="R72" s="105">
        <v>7.1223242622648488</v>
      </c>
      <c r="S72" s="105">
        <v>7.4563915500298821</v>
      </c>
      <c r="T72" s="105">
        <v>7.2826850957535623</v>
      </c>
      <c r="U72" s="105">
        <v>7.1816386936773746</v>
      </c>
      <c r="V72" s="105">
        <v>7.7346392495797476</v>
      </c>
      <c r="W72" s="105">
        <v>7.6450486566272993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11.631792326656724</v>
      </c>
      <c r="E73" s="102">
        <v>9.9832869666245845</v>
      </c>
      <c r="F73" s="102">
        <v>11.333737711794871</v>
      </c>
      <c r="G73" s="102">
        <v>11.526485560089574</v>
      </c>
      <c r="H73" s="102">
        <v>11.823151923086753</v>
      </c>
      <c r="I73" s="102">
        <v>0</v>
      </c>
      <c r="J73" s="102">
        <v>11.675289225556359</v>
      </c>
      <c r="K73" s="102">
        <v>0</v>
      </c>
      <c r="L73" s="102">
        <v>11.113313573374725</v>
      </c>
      <c r="M73" s="102">
        <v>10.62473461449088</v>
      </c>
      <c r="N73" s="102">
        <v>10.611377928046025</v>
      </c>
      <c r="O73" s="102">
        <v>10.241849727223869</v>
      </c>
      <c r="P73" s="102">
        <v>10.101224459653313</v>
      </c>
      <c r="Q73" s="102">
        <v>10.153070047547454</v>
      </c>
      <c r="R73" s="102">
        <v>10.24513532387251</v>
      </c>
      <c r="S73" s="102">
        <v>10.331283841983847</v>
      </c>
      <c r="T73" s="102">
        <v>10.300102337354236</v>
      </c>
      <c r="U73" s="102">
        <v>10.400232302014777</v>
      </c>
      <c r="V73" s="102">
        <v>10.268269386998018</v>
      </c>
      <c r="W73" s="102">
        <v>10.872910010369649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11.633053540872801</v>
      </c>
      <c r="E74" s="105">
        <v>9.9863496220428747</v>
      </c>
      <c r="F74" s="105">
        <v>11.336438272998707</v>
      </c>
      <c r="G74" s="105">
        <v>11.528456685743599</v>
      </c>
      <c r="H74" s="105">
        <v>11.823938931159335</v>
      </c>
      <c r="I74" s="105">
        <v>0</v>
      </c>
      <c r="J74" s="105">
        <v>11.682091069971747</v>
      </c>
      <c r="K74" s="105">
        <v>0</v>
      </c>
      <c r="L74" s="105">
        <v>11.120051939135342</v>
      </c>
      <c r="M74" s="105">
        <v>10.631903330903411</v>
      </c>
      <c r="N74" s="105">
        <v>10.616323948564737</v>
      </c>
      <c r="O74" s="105">
        <v>10.246243543329667</v>
      </c>
      <c r="P74" s="105">
        <v>10.112804471989088</v>
      </c>
      <c r="Q74" s="105">
        <v>10.169556583801805</v>
      </c>
      <c r="R74" s="105">
        <v>10.261763850650686</v>
      </c>
      <c r="S74" s="105">
        <v>10.345388874335658</v>
      </c>
      <c r="T74" s="105">
        <v>10.311603570590819</v>
      </c>
      <c r="U74" s="105">
        <v>10.411030892197225</v>
      </c>
      <c r="V74" s="105">
        <v>0</v>
      </c>
      <c r="W74" s="105">
        <v>10.87085489053425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3.5247830261400424</v>
      </c>
      <c r="E75" s="99">
        <v>2.5777994799626427</v>
      </c>
      <c r="F75" s="99">
        <v>3.3005264701096566</v>
      </c>
      <c r="G75" s="99">
        <v>3.3438677206092833</v>
      </c>
      <c r="H75" s="99">
        <v>3.4490297027594079</v>
      </c>
      <c r="I75" s="99">
        <v>0</v>
      </c>
      <c r="J75" s="99">
        <v>3.395958879890324</v>
      </c>
      <c r="K75" s="99">
        <v>0</v>
      </c>
      <c r="L75" s="99">
        <v>3.0633413486753884</v>
      </c>
      <c r="M75" s="99">
        <v>3.0664625364147913</v>
      </c>
      <c r="N75" s="99">
        <v>3.040534932734321</v>
      </c>
      <c r="O75" s="99">
        <v>2.8238897156390306</v>
      </c>
      <c r="P75" s="99">
        <v>2.9006841835069852</v>
      </c>
      <c r="Q75" s="99">
        <v>3.1588273422799888</v>
      </c>
      <c r="R75" s="99">
        <v>3.0723461782659753</v>
      </c>
      <c r="S75" s="99">
        <v>3.0042807526180835</v>
      </c>
      <c r="T75" s="99">
        <v>3.0488025375948249</v>
      </c>
      <c r="U75" s="99">
        <v>3.1149155187896969</v>
      </c>
      <c r="V75" s="99">
        <v>0</v>
      </c>
      <c r="W75" s="99">
        <v>3.2163935535989734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8.108270514732757</v>
      </c>
      <c r="E76" s="99">
        <v>7.4085501420802311</v>
      </c>
      <c r="F76" s="99">
        <v>8.0359118028890535</v>
      </c>
      <c r="G76" s="99">
        <v>8.1845889651343153</v>
      </c>
      <c r="H76" s="99">
        <v>8.3749092283999289</v>
      </c>
      <c r="I76" s="99">
        <v>0</v>
      </c>
      <c r="J76" s="99">
        <v>8.2861321900814264</v>
      </c>
      <c r="K76" s="99">
        <v>0</v>
      </c>
      <c r="L76" s="99">
        <v>8.0567105904599554</v>
      </c>
      <c r="M76" s="99">
        <v>7.5654407944886177</v>
      </c>
      <c r="N76" s="99">
        <v>7.5757890158304173</v>
      </c>
      <c r="O76" s="99">
        <v>7.4223538276906345</v>
      </c>
      <c r="P76" s="99">
        <v>7.2121202884821036</v>
      </c>
      <c r="Q76" s="99">
        <v>7.0107292415218163</v>
      </c>
      <c r="R76" s="99">
        <v>7.1894176723847094</v>
      </c>
      <c r="S76" s="99">
        <v>7.3411081217175749</v>
      </c>
      <c r="T76" s="99">
        <v>7.2628010329959958</v>
      </c>
      <c r="U76" s="99">
        <v>7.2961153734075275</v>
      </c>
      <c r="V76" s="99">
        <v>0</v>
      </c>
      <c r="W76" s="99">
        <v>7.6544613369352792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10.020854192458808</v>
      </c>
      <c r="D77" s="123">
        <v>11.757284075786112</v>
      </c>
      <c r="E77" s="123">
        <v>9.3211846956846944</v>
      </c>
      <c r="F77" s="123">
        <v>10.788042609975536</v>
      </c>
      <c r="G77" s="123">
        <v>10.908109531083511</v>
      </c>
      <c r="H77" s="123">
        <v>10.558841102937196</v>
      </c>
      <c r="I77" s="123">
        <v>10.457229579423911</v>
      </c>
      <c r="J77" s="123">
        <v>10.254214452300058</v>
      </c>
      <c r="K77" s="123">
        <v>10.004569079018168</v>
      </c>
      <c r="L77" s="123">
        <v>9.9098526433238927</v>
      </c>
      <c r="M77" s="123">
        <v>9.3521951638536596</v>
      </c>
      <c r="N77" s="123">
        <v>9.0461874039890677</v>
      </c>
      <c r="O77" s="123">
        <v>8.5040105219698265</v>
      </c>
      <c r="P77" s="123">
        <v>8.2886211077331104</v>
      </c>
      <c r="Q77" s="123">
        <v>7.8845212458298306</v>
      </c>
      <c r="R77" s="123">
        <v>8.0060877072460315</v>
      </c>
      <c r="S77" s="123">
        <v>8.3775737517812559</v>
      </c>
      <c r="T77" s="123">
        <v>8.0896146458764981</v>
      </c>
      <c r="U77" s="123">
        <v>7.6558232706534701</v>
      </c>
      <c r="V77" s="123">
        <v>7.6965147963911136</v>
      </c>
      <c r="W77" s="123">
        <v>8.1354009801320881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11.610610655258386</v>
      </c>
      <c r="D78" s="99">
        <v>9.9816263928627436</v>
      </c>
      <c r="E78" s="99">
        <v>11.808352938477983</v>
      </c>
      <c r="F78" s="99">
        <v>10.581937320907592</v>
      </c>
      <c r="G78" s="99">
        <v>10.89709143000607</v>
      </c>
      <c r="H78" s="99">
        <v>10.3704146455211</v>
      </c>
      <c r="I78" s="99">
        <v>10.981682654511506</v>
      </c>
      <c r="J78" s="99">
        <v>10.114386980305618</v>
      </c>
      <c r="K78" s="99">
        <v>10.944157421252385</v>
      </c>
      <c r="L78" s="99">
        <v>10.502269841958828</v>
      </c>
      <c r="M78" s="99">
        <v>9.4053837690216859</v>
      </c>
      <c r="N78" s="99">
        <v>8.9801823148524509</v>
      </c>
      <c r="O78" s="99">
        <v>8.4991530456964242</v>
      </c>
      <c r="P78" s="99">
        <v>8.2896530345691684</v>
      </c>
      <c r="Q78" s="99">
        <v>7.8695592203067886</v>
      </c>
      <c r="R78" s="99">
        <v>7.9910040132865348</v>
      </c>
      <c r="S78" s="99">
        <v>8.4077200898973175</v>
      </c>
      <c r="T78" s="99">
        <v>8.1475925653413981</v>
      </c>
      <c r="U78" s="99">
        <v>7.5275612136312775</v>
      </c>
      <c r="V78" s="99">
        <v>7.739304655552746</v>
      </c>
      <c r="W78" s="99">
        <v>8.1112839002176038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9.7348184652505516</v>
      </c>
      <c r="D79" s="110">
        <v>12.045502762145576</v>
      </c>
      <c r="E79" s="110">
        <v>8.8953080508358298</v>
      </c>
      <c r="F79" s="110">
        <v>10.844817042917397</v>
      </c>
      <c r="G79" s="110">
        <v>11.111339240161534</v>
      </c>
      <c r="H79" s="110">
        <v>11.668324185086293</v>
      </c>
      <c r="I79" s="110">
        <v>10.198532278561828</v>
      </c>
      <c r="J79" s="110">
        <v>11.509436896929133</v>
      </c>
      <c r="K79" s="110">
        <v>9.4618014456833208</v>
      </c>
      <c r="L79" s="110">
        <v>9.6269382045135377</v>
      </c>
      <c r="M79" s="110">
        <v>9.3257285820397957</v>
      </c>
      <c r="N79" s="110">
        <v>9.077222136400195</v>
      </c>
      <c r="O79" s="110">
        <v>8.5074117412218602</v>
      </c>
      <c r="P79" s="110">
        <v>8.2113917033226542</v>
      </c>
      <c r="Q79" s="110">
        <v>8.2220664355569628</v>
      </c>
      <c r="R79" s="110">
        <v>8.2057472700478087</v>
      </c>
      <c r="S79" s="110">
        <v>8.1032890626547101</v>
      </c>
      <c r="T79" s="110">
        <v>7.9114219290688714</v>
      </c>
      <c r="U79" s="110">
        <v>7.8398772570687729</v>
      </c>
      <c r="V79" s="110">
        <v>7.634850743888979</v>
      </c>
      <c r="W79" s="110">
        <v>8.1799011414615332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104.73945673616296</v>
      </c>
      <c r="D81" s="118">
        <f t="shared" si="28"/>
        <v>102.69218359422484</v>
      </c>
      <c r="E81" s="118">
        <f t="shared" si="28"/>
        <v>122.84405323178983</v>
      </c>
      <c r="F81" s="118">
        <f t="shared" si="28"/>
        <v>116.19621845089571</v>
      </c>
      <c r="G81" s="118">
        <f t="shared" si="28"/>
        <v>121.40270347664907</v>
      </c>
      <c r="H81" s="118">
        <f t="shared" si="28"/>
        <v>121.98195320681735</v>
      </c>
      <c r="I81" s="118">
        <f t="shared" si="28"/>
        <v>122.73271683635778</v>
      </c>
      <c r="J81" s="118">
        <f t="shared" si="28"/>
        <v>114.04273106956276</v>
      </c>
      <c r="K81" s="118">
        <f t="shared" si="28"/>
        <v>114.95947035565757</v>
      </c>
      <c r="L81" s="118">
        <f t="shared" si="28"/>
        <v>114.30370511957356</v>
      </c>
      <c r="M81" s="118">
        <f t="shared" si="28"/>
        <v>112.02623348026499</v>
      </c>
      <c r="N81" s="118">
        <f t="shared" si="28"/>
        <v>110.3637686443346</v>
      </c>
      <c r="O81" s="118">
        <f t="shared" si="28"/>
        <v>102.16381300048025</v>
      </c>
      <c r="P81" s="118">
        <f t="shared" si="28"/>
        <v>87.921055276301757</v>
      </c>
      <c r="Q81" s="118">
        <f t="shared" si="28"/>
        <v>93.947281206491823</v>
      </c>
      <c r="R81" s="118">
        <f t="shared" ref="R81:V81" si="29">R82+R85+R87+R100</f>
        <v>91.478120650604978</v>
      </c>
      <c r="S81" s="118">
        <f t="shared" si="29"/>
        <v>84.470961187656258</v>
      </c>
      <c r="T81" s="118">
        <f t="shared" si="29"/>
        <v>82.536159895195141</v>
      </c>
      <c r="U81" s="118">
        <f t="shared" si="29"/>
        <v>72.903726216040994</v>
      </c>
      <c r="V81" s="118">
        <f t="shared" si="29"/>
        <v>76.889062186952287</v>
      </c>
      <c r="W81" s="118">
        <f t="shared" ref="W81" si="30">W82+W85+W87+W100</f>
        <v>82.485120095994546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80.107907082210602</v>
      </c>
      <c r="D82" s="123">
        <f t="shared" si="31"/>
        <v>76.903400438990928</v>
      </c>
      <c r="E82" s="123">
        <f t="shared" si="31"/>
        <v>88.596544960857727</v>
      </c>
      <c r="F82" s="123">
        <f t="shared" si="31"/>
        <v>86.811820812202399</v>
      </c>
      <c r="G82" s="123">
        <f t="shared" si="31"/>
        <v>91.362990157995057</v>
      </c>
      <c r="H82" s="123">
        <f t="shared" si="31"/>
        <v>83.079471672086726</v>
      </c>
      <c r="I82" s="123">
        <f t="shared" si="31"/>
        <v>79.010267893046574</v>
      </c>
      <c r="J82" s="123">
        <f t="shared" si="31"/>
        <v>79.139601946019567</v>
      </c>
      <c r="K82" s="123">
        <f t="shared" si="31"/>
        <v>81.706494671586583</v>
      </c>
      <c r="L82" s="123">
        <f t="shared" si="31"/>
        <v>86.780420912123247</v>
      </c>
      <c r="M82" s="123">
        <f t="shared" si="31"/>
        <v>82.704013907836938</v>
      </c>
      <c r="N82" s="123">
        <f t="shared" si="31"/>
        <v>80.510360401275491</v>
      </c>
      <c r="O82" s="123">
        <f t="shared" si="31"/>
        <v>78.067436366121569</v>
      </c>
      <c r="P82" s="123">
        <f t="shared" si="31"/>
        <v>65.171822604085591</v>
      </c>
      <c r="Q82" s="123">
        <f t="shared" si="31"/>
        <v>71.975775392454281</v>
      </c>
      <c r="R82" s="123">
        <f t="shared" ref="R82:V82" si="32">SUM(R83:R84)</f>
        <v>67.816367670385432</v>
      </c>
      <c r="S82" s="123">
        <f t="shared" si="32"/>
        <v>63.382318261811349</v>
      </c>
      <c r="T82" s="123">
        <f t="shared" si="32"/>
        <v>58.307260525099451</v>
      </c>
      <c r="U82" s="123">
        <f t="shared" si="32"/>
        <v>53.732242075485047</v>
      </c>
      <c r="V82" s="123">
        <f t="shared" si="32"/>
        <v>50.532853486931472</v>
      </c>
      <c r="W82" s="123">
        <f t="shared" ref="W82" si="33">SUM(W83:W84)</f>
        <v>46.317796091908932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79.342629123124624</v>
      </c>
      <c r="D83" s="99">
        <v>76.167893000209673</v>
      </c>
      <c r="E83" s="99">
        <v>87.798411839974278</v>
      </c>
      <c r="F83" s="99">
        <v>85.996143542897002</v>
      </c>
      <c r="G83" s="99">
        <v>90.523424927104969</v>
      </c>
      <c r="H83" s="99">
        <v>82.344606516900797</v>
      </c>
      <c r="I83" s="99">
        <v>78.33596192244552</v>
      </c>
      <c r="J83" s="99">
        <v>78.47229498298293</v>
      </c>
      <c r="K83" s="99">
        <v>81.024846470237776</v>
      </c>
      <c r="L83" s="99">
        <v>86.083650014459778</v>
      </c>
      <c r="M83" s="99">
        <v>82.047614670645402</v>
      </c>
      <c r="N83" s="99">
        <v>79.880655913870271</v>
      </c>
      <c r="O83" s="99">
        <v>77.4645689503608</v>
      </c>
      <c r="P83" s="99">
        <v>64.671488829245305</v>
      </c>
      <c r="Q83" s="99">
        <v>71.424117573148408</v>
      </c>
      <c r="R83" s="99">
        <v>67.292808695191368</v>
      </c>
      <c r="S83" s="99">
        <v>62.899418658944001</v>
      </c>
      <c r="T83" s="99">
        <v>57.864446829150303</v>
      </c>
      <c r="U83" s="99">
        <v>53.322290310114617</v>
      </c>
      <c r="V83" s="99">
        <v>50.147509010029296</v>
      </c>
      <c r="W83" s="99">
        <v>45.965310789801393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0.76527795908597285</v>
      </c>
      <c r="D84" s="99">
        <v>0.73550743878125557</v>
      </c>
      <c r="E84" s="99">
        <v>0.7981331208834449</v>
      </c>
      <c r="F84" s="99">
        <v>0.81567726930539863</v>
      </c>
      <c r="G84" s="99">
        <v>0.83956523089009338</v>
      </c>
      <c r="H84" s="99">
        <v>0.73486515518593465</v>
      </c>
      <c r="I84" s="99">
        <v>0.67430597060104824</v>
      </c>
      <c r="J84" s="99">
        <v>0.66730696303663106</v>
      </c>
      <c r="K84" s="99">
        <v>0.681648201348801</v>
      </c>
      <c r="L84" s="99">
        <v>0.69677089766347367</v>
      </c>
      <c r="M84" s="99">
        <v>0.65639923719153193</v>
      </c>
      <c r="N84" s="99">
        <v>0.629704487405221</v>
      </c>
      <c r="O84" s="99">
        <v>0.60286741576076608</v>
      </c>
      <c r="P84" s="99">
        <v>0.5003337748402823</v>
      </c>
      <c r="Q84" s="99">
        <v>0.55165781930587487</v>
      </c>
      <c r="R84" s="99">
        <v>0.52355897519406314</v>
      </c>
      <c r="S84" s="99">
        <v>0.48289960286735101</v>
      </c>
      <c r="T84" s="99">
        <v>0.44281369594915154</v>
      </c>
      <c r="U84" s="99">
        <v>0.40995176537042793</v>
      </c>
      <c r="V84" s="99">
        <v>0.38534447690217744</v>
      </c>
      <c r="W84" s="99">
        <v>0.35248530210753781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3.3730815459270356</v>
      </c>
      <c r="D85" s="123">
        <f t="shared" si="34"/>
        <v>3.0755686238407778</v>
      </c>
      <c r="E85" s="123">
        <f t="shared" si="34"/>
        <v>13.914221843679274</v>
      </c>
      <c r="F85" s="123">
        <f t="shared" si="34"/>
        <v>7.2466743083431124</v>
      </c>
      <c r="G85" s="123">
        <f t="shared" si="34"/>
        <v>7.5677404689527457</v>
      </c>
      <c r="H85" s="123">
        <f t="shared" si="34"/>
        <v>16.008013627993346</v>
      </c>
      <c r="I85" s="123">
        <f t="shared" si="34"/>
        <v>21.96506199872529</v>
      </c>
      <c r="J85" s="123">
        <f t="shared" si="34"/>
        <v>12.631375726368358</v>
      </c>
      <c r="K85" s="123">
        <f t="shared" si="34"/>
        <v>11.390340549018228</v>
      </c>
      <c r="L85" s="123">
        <f t="shared" si="34"/>
        <v>6.296251381198906</v>
      </c>
      <c r="M85" s="123">
        <f t="shared" si="34"/>
        <v>9.3082386487996462</v>
      </c>
      <c r="N85" s="123">
        <f t="shared" si="34"/>
        <v>10.16372917971273</v>
      </c>
      <c r="O85" s="123">
        <f t="shared" si="34"/>
        <v>5.2833676172457231</v>
      </c>
      <c r="P85" s="123">
        <f t="shared" si="34"/>
        <v>4.5046139977570361</v>
      </c>
      <c r="Q85" s="123">
        <f t="shared" si="34"/>
        <v>3.6775079762554648</v>
      </c>
      <c r="R85" s="123">
        <f t="shared" si="34"/>
        <v>5.0840680582702014</v>
      </c>
      <c r="S85" s="123">
        <f t="shared" si="34"/>
        <v>2.6293003670276343</v>
      </c>
      <c r="T85" s="123">
        <f t="shared" si="34"/>
        <v>6.1251210321783525</v>
      </c>
      <c r="U85" s="123">
        <f t="shared" si="34"/>
        <v>0.96091808425694314</v>
      </c>
      <c r="V85" s="123">
        <f t="shared" si="34"/>
        <v>8.3828857734882725</v>
      </c>
      <c r="W85" s="123">
        <f t="shared" si="34"/>
        <v>17.22975773905042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3.3730815459270356</v>
      </c>
      <c r="D86" s="99">
        <f>RES_hhdet_in_tesh!D86/RES_summary!D$21</f>
        <v>3.0755686238407778</v>
      </c>
      <c r="E86" s="99">
        <f>RES_hhdet_in_tesh!E86/RES_summary!E$21</f>
        <v>13.914221843679274</v>
      </c>
      <c r="F86" s="99">
        <f>RES_hhdet_in_tesh!F86/RES_summary!F$21</f>
        <v>7.2466743083431124</v>
      </c>
      <c r="G86" s="99">
        <f>RES_hhdet_in_tesh!G86/RES_summary!G$21</f>
        <v>7.5677404689527457</v>
      </c>
      <c r="H86" s="99">
        <f>RES_hhdet_in_tesh!H86/RES_summary!H$21</f>
        <v>16.008013627993346</v>
      </c>
      <c r="I86" s="99">
        <f>RES_hhdet_in_tesh!I86/RES_summary!I$21</f>
        <v>21.96506199872529</v>
      </c>
      <c r="J86" s="99">
        <f>RES_hhdet_in_tesh!J86/RES_summary!J$21</f>
        <v>12.631375726368358</v>
      </c>
      <c r="K86" s="99">
        <f>RES_hhdet_in_tesh!K86/RES_summary!K$21</f>
        <v>11.390340549018228</v>
      </c>
      <c r="L86" s="99">
        <f>RES_hhdet_in_tesh!L86/RES_summary!L$21</f>
        <v>6.296251381198906</v>
      </c>
      <c r="M86" s="99">
        <f>RES_hhdet_in_tesh!M86/RES_summary!M$21</f>
        <v>9.3082386487996462</v>
      </c>
      <c r="N86" s="99">
        <f>RES_hhdet_in_tesh!N86/RES_summary!N$21</f>
        <v>10.16372917971273</v>
      </c>
      <c r="O86" s="99">
        <f>RES_hhdet_in_tesh!O86/RES_summary!O$21</f>
        <v>5.2833676172457231</v>
      </c>
      <c r="P86" s="99">
        <f>RES_hhdet_in_tesh!P86/RES_summary!P$21</f>
        <v>4.5046139977570361</v>
      </c>
      <c r="Q86" s="99">
        <f>RES_hhdet_in_tesh!Q86/RES_summary!Q$21</f>
        <v>3.6775079762554648</v>
      </c>
      <c r="R86" s="99">
        <f>RES_hhdet_in_tesh!R86/RES_summary!R$21</f>
        <v>5.0840680582702014</v>
      </c>
      <c r="S86" s="99">
        <f>RES_hhdet_in_tesh!S86/RES_summary!S$21</f>
        <v>2.6293003670276343</v>
      </c>
      <c r="T86" s="99">
        <f>RES_hhdet_in_tesh!T86/RES_summary!T$21</f>
        <v>6.1251210321783525</v>
      </c>
      <c r="U86" s="99">
        <f>RES_hhdet_in_tesh!U86/RES_summary!U$21</f>
        <v>0.96091808425694314</v>
      </c>
      <c r="V86" s="99">
        <f>RES_hhdet_in_tesh!V86/RES_summary!V$21</f>
        <v>8.3828857734882725</v>
      </c>
      <c r="W86" s="99">
        <f>RES_hhdet_in_tesh!W86/RES_summary!W$21</f>
        <v>17.22975773905042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10.663695689884113</v>
      </c>
      <c r="D87" s="123">
        <v>11.56325123087429</v>
      </c>
      <c r="E87" s="123">
        <v>10.087946202095905</v>
      </c>
      <c r="F87" s="123">
        <v>11.327170366657114</v>
      </c>
      <c r="G87" s="123">
        <v>11.511109420026504</v>
      </c>
      <c r="H87" s="123">
        <v>11.795100320345032</v>
      </c>
      <c r="I87" s="123">
        <v>11.298691491014804</v>
      </c>
      <c r="J87" s="123">
        <v>11.609975300581599</v>
      </c>
      <c r="K87" s="123">
        <v>11.171651219680889</v>
      </c>
      <c r="L87" s="123">
        <v>11.160711196646947</v>
      </c>
      <c r="M87" s="123">
        <v>10.661557080646658</v>
      </c>
      <c r="N87" s="123">
        <v>10.622431065372435</v>
      </c>
      <c r="O87" s="123">
        <v>10.252480137157397</v>
      </c>
      <c r="P87" s="123">
        <v>10.094683362379248</v>
      </c>
      <c r="Q87" s="123">
        <v>10.144492403857045</v>
      </c>
      <c r="R87" s="123">
        <v>10.264844610486104</v>
      </c>
      <c r="S87" s="123">
        <v>10.332766718020935</v>
      </c>
      <c r="T87" s="123">
        <v>10.284628694193396</v>
      </c>
      <c r="U87" s="123">
        <v>10.382417038756051</v>
      </c>
      <c r="V87" s="123">
        <v>10.275705921054362</v>
      </c>
      <c r="W87" s="123">
        <v>10.849899973939312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10.947221287591409</v>
      </c>
      <c r="D88" s="99">
        <v>10.604483772218925</v>
      </c>
      <c r="E88" s="99">
        <v>11.283173780517707</v>
      </c>
      <c r="F88" s="99">
        <v>11.158849341262727</v>
      </c>
      <c r="G88" s="99">
        <v>11.292038583368912</v>
      </c>
      <c r="H88" s="99">
        <v>11.354268241629477</v>
      </c>
      <c r="I88" s="99">
        <v>11.535386285099909</v>
      </c>
      <c r="J88" s="99">
        <v>11.108850192451882</v>
      </c>
      <c r="K88" s="99">
        <v>11.365050553717419</v>
      </c>
      <c r="L88" s="99">
        <v>11.244526699756326</v>
      </c>
      <c r="M88" s="99">
        <v>10.948705005471522</v>
      </c>
      <c r="N88" s="99">
        <v>10.776885146645537</v>
      </c>
      <c r="O88" s="99">
        <v>10.308256632084806</v>
      </c>
      <c r="P88" s="99">
        <v>10.172663775448994</v>
      </c>
      <c r="Q88" s="99">
        <v>10.050178698574866</v>
      </c>
      <c r="R88" s="99">
        <v>10.407513684653477</v>
      </c>
      <c r="S88" s="99">
        <v>10.260433966835983</v>
      </c>
      <c r="T88" s="99">
        <v>10.118465240101136</v>
      </c>
      <c r="U88" s="99">
        <v>9.9006521415439614</v>
      </c>
      <c r="V88" s="99">
        <v>10.416713661643378</v>
      </c>
      <c r="W88" s="99">
        <v>10.509123688330014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11.284424607477151</v>
      </c>
      <c r="F89" s="99">
        <v>0</v>
      </c>
      <c r="G89" s="99">
        <v>0</v>
      </c>
      <c r="H89" s="99">
        <v>0</v>
      </c>
      <c r="I89" s="99">
        <v>11.538367772397455</v>
      </c>
      <c r="J89" s="99">
        <v>11.108527494342571</v>
      </c>
      <c r="K89" s="99">
        <v>11.37063112163724</v>
      </c>
      <c r="L89" s="99">
        <v>11.249688131937674</v>
      </c>
      <c r="M89" s="99">
        <v>10.953690894860436</v>
      </c>
      <c r="N89" s="99">
        <v>10.779485797790338</v>
      </c>
      <c r="O89" s="99">
        <v>10.308308464594331</v>
      </c>
      <c r="P89" s="99">
        <v>10.179763615391058</v>
      </c>
      <c r="Q89" s="99">
        <v>10.05442227650447</v>
      </c>
      <c r="R89" s="99">
        <v>10.413549867675723</v>
      </c>
      <c r="S89" s="99">
        <v>0</v>
      </c>
      <c r="T89" s="99">
        <v>10.115240865162738</v>
      </c>
      <c r="U89" s="99">
        <v>9.8935665519959066</v>
      </c>
      <c r="V89" s="99">
        <v>10.418702066076898</v>
      </c>
      <c r="W89" s="99">
        <v>10.505763231253894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2.9150967651293263</v>
      </c>
      <c r="F90" s="102">
        <v>0</v>
      </c>
      <c r="G90" s="102">
        <v>0</v>
      </c>
      <c r="H90" s="102">
        <v>0</v>
      </c>
      <c r="I90" s="102">
        <v>3.3063537009513966</v>
      </c>
      <c r="J90" s="102">
        <v>3.2280063102145129</v>
      </c>
      <c r="K90" s="102">
        <v>3.1053630139564272</v>
      </c>
      <c r="L90" s="102">
        <v>3.1004393870035987</v>
      </c>
      <c r="M90" s="102">
        <v>3.1592711008270355</v>
      </c>
      <c r="N90" s="102">
        <v>3.0875512026279353</v>
      </c>
      <c r="O90" s="102">
        <v>2.8409587873104853</v>
      </c>
      <c r="P90" s="102">
        <v>2.9201712297582514</v>
      </c>
      <c r="Q90" s="102">
        <v>3.120370200819691</v>
      </c>
      <c r="R90" s="102">
        <v>3.1185110740580626</v>
      </c>
      <c r="S90" s="102">
        <v>0</v>
      </c>
      <c r="T90" s="102">
        <v>2.9894410145090995</v>
      </c>
      <c r="U90" s="102">
        <v>2.957538926420213</v>
      </c>
      <c r="V90" s="102">
        <v>2.7270213286836009</v>
      </c>
      <c r="W90" s="102">
        <v>3.10540697102291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8.3693278423478255</v>
      </c>
      <c r="F91" s="105">
        <v>0</v>
      </c>
      <c r="G91" s="105">
        <v>0</v>
      </c>
      <c r="H91" s="105">
        <v>0</v>
      </c>
      <c r="I91" s="105">
        <v>8.2320140714460592</v>
      </c>
      <c r="J91" s="105">
        <v>7.8805211841280558</v>
      </c>
      <c r="K91" s="105">
        <v>8.2652681076808108</v>
      </c>
      <c r="L91" s="105">
        <v>8.1492487449340754</v>
      </c>
      <c r="M91" s="105">
        <v>7.794419794033403</v>
      </c>
      <c r="N91" s="105">
        <v>7.6919345951624019</v>
      </c>
      <c r="O91" s="105">
        <v>7.4673496772838455</v>
      </c>
      <c r="P91" s="105">
        <v>7.2595923856328097</v>
      </c>
      <c r="Q91" s="105">
        <v>6.9340520756847788</v>
      </c>
      <c r="R91" s="105">
        <v>7.2950387936176595</v>
      </c>
      <c r="S91" s="105">
        <v>0</v>
      </c>
      <c r="T91" s="105">
        <v>7.125799850653638</v>
      </c>
      <c r="U91" s="105">
        <v>6.9360276255756936</v>
      </c>
      <c r="V91" s="105">
        <v>7.6916807373932983</v>
      </c>
      <c r="W91" s="105">
        <v>7.4003562602309847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10.964326167013921</v>
      </c>
      <c r="D92" s="102">
        <v>10.702322038990665</v>
      </c>
      <c r="E92" s="102">
        <v>11.336857142536777</v>
      </c>
      <c r="F92" s="102">
        <v>11.271323553334646</v>
      </c>
      <c r="G92" s="102">
        <v>11.24525195923594</v>
      </c>
      <c r="H92" s="102">
        <v>11.386904913538615</v>
      </c>
      <c r="I92" s="102">
        <v>10.996174108068768</v>
      </c>
      <c r="J92" s="102">
        <v>12.098068684139355</v>
      </c>
      <c r="K92" s="102">
        <v>12.939171313771345</v>
      </c>
      <c r="L92" s="102">
        <v>11.946424583797686</v>
      </c>
      <c r="M92" s="102">
        <v>10.599226456356567</v>
      </c>
      <c r="N92" s="102">
        <v>10.325151839073049</v>
      </c>
      <c r="O92" s="102">
        <v>10.437183867597078</v>
      </c>
      <c r="P92" s="102">
        <v>9.7340937121298534</v>
      </c>
      <c r="Q92" s="102">
        <v>9.91961820950179</v>
      </c>
      <c r="R92" s="102">
        <v>10.509415931054466</v>
      </c>
      <c r="S92" s="102">
        <v>10.434522407933812</v>
      </c>
      <c r="T92" s="102">
        <v>10.030651246641456</v>
      </c>
      <c r="U92" s="102">
        <v>10.602563656982884</v>
      </c>
      <c r="V92" s="102">
        <v>10.321081629542434</v>
      </c>
      <c r="W92" s="102">
        <v>10.591794745713623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11.339601454914895</v>
      </c>
      <c r="F93" s="105">
        <v>0</v>
      </c>
      <c r="G93" s="105">
        <v>0</v>
      </c>
      <c r="H93" s="105">
        <v>0</v>
      </c>
      <c r="I93" s="105">
        <v>10.995175724459125</v>
      </c>
      <c r="J93" s="105">
        <v>12.102725125478262</v>
      </c>
      <c r="K93" s="105">
        <v>12.951061203269868</v>
      </c>
      <c r="L93" s="105">
        <v>11.956071837532365</v>
      </c>
      <c r="M93" s="105">
        <v>10.608749235737497</v>
      </c>
      <c r="N93" s="105">
        <v>10.338926280397811</v>
      </c>
      <c r="O93" s="105">
        <v>10.458164455546003</v>
      </c>
      <c r="P93" s="105">
        <v>9.7495375923235805</v>
      </c>
      <c r="Q93" s="105">
        <v>9.9390173829405306</v>
      </c>
      <c r="R93" s="105">
        <v>10.538083201067275</v>
      </c>
      <c r="S93" s="105">
        <v>10.446388113545868</v>
      </c>
      <c r="T93" s="105">
        <v>10.033478829842247</v>
      </c>
      <c r="U93" s="105">
        <v>10.600601751673414</v>
      </c>
      <c r="V93" s="105">
        <v>10.318073608903056</v>
      </c>
      <c r="W93" s="105">
        <v>10.579379311927809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2.929277495952896</v>
      </c>
      <c r="F94" s="99">
        <v>0</v>
      </c>
      <c r="G94" s="99">
        <v>0</v>
      </c>
      <c r="H94" s="99">
        <v>0</v>
      </c>
      <c r="I94" s="99">
        <v>3.1496308094428906</v>
      </c>
      <c r="J94" s="99">
        <v>3.5154147226255099</v>
      </c>
      <c r="K94" s="99">
        <v>3.5420384314935349</v>
      </c>
      <c r="L94" s="99">
        <v>3.2967456617641449</v>
      </c>
      <c r="M94" s="99">
        <v>3.0555257303540269</v>
      </c>
      <c r="N94" s="99">
        <v>2.9532704456409027</v>
      </c>
      <c r="O94" s="99">
        <v>2.8784113118880397</v>
      </c>
      <c r="P94" s="99">
        <v>2.7855322627735011</v>
      </c>
      <c r="Q94" s="99">
        <v>3.077130000135031</v>
      </c>
      <c r="R94" s="99">
        <v>3.1437868558280422</v>
      </c>
      <c r="S94" s="99">
        <v>3.0264157982540616</v>
      </c>
      <c r="T94" s="99">
        <v>2.9596440946649136</v>
      </c>
      <c r="U94" s="99">
        <v>3.1683130158790953</v>
      </c>
      <c r="V94" s="99">
        <v>2.6987238692832314</v>
      </c>
      <c r="W94" s="99">
        <v>3.1292268564423531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8.4103239589619996</v>
      </c>
      <c r="F95" s="99">
        <v>0</v>
      </c>
      <c r="G95" s="99">
        <v>0</v>
      </c>
      <c r="H95" s="99">
        <v>0</v>
      </c>
      <c r="I95" s="99">
        <v>7.8455449150162355</v>
      </c>
      <c r="J95" s="99">
        <v>8.5873104028527525</v>
      </c>
      <c r="K95" s="99">
        <v>9.4090227717763302</v>
      </c>
      <c r="L95" s="99">
        <v>8.6593261757682214</v>
      </c>
      <c r="M95" s="99">
        <v>7.5532235053834693</v>
      </c>
      <c r="N95" s="99">
        <v>7.3856558347569088</v>
      </c>
      <c r="O95" s="99">
        <v>7.579753143657963</v>
      </c>
      <c r="P95" s="99">
        <v>6.964005329550079</v>
      </c>
      <c r="Q95" s="99">
        <v>6.8618873828054987</v>
      </c>
      <c r="R95" s="99">
        <v>7.3942963452392325</v>
      </c>
      <c r="S95" s="99">
        <v>7.4199723152918065</v>
      </c>
      <c r="T95" s="99">
        <v>7.0738347351773347</v>
      </c>
      <c r="U95" s="99">
        <v>7.4322887357943204</v>
      </c>
      <c r="V95" s="99">
        <v>7.6193497396198264</v>
      </c>
      <c r="W95" s="99">
        <v>7.4501524554854548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10.644936692544755</v>
      </c>
      <c r="D96" s="102">
        <v>11.63179232665672</v>
      </c>
      <c r="E96" s="102">
        <v>9.9832869666245863</v>
      </c>
      <c r="F96" s="102">
        <v>11.333737711794873</v>
      </c>
      <c r="G96" s="102">
        <v>11.526485560089574</v>
      </c>
      <c r="H96" s="102">
        <v>11.823151923086751</v>
      </c>
      <c r="I96" s="102">
        <v>11.302334328410568</v>
      </c>
      <c r="J96" s="102">
        <v>11.675289225556359</v>
      </c>
      <c r="K96" s="102">
        <v>11.052273378309108</v>
      </c>
      <c r="L96" s="102">
        <v>11.113313573374725</v>
      </c>
      <c r="M96" s="102">
        <v>10.624734614490881</v>
      </c>
      <c r="N96" s="102">
        <v>10.611377928046025</v>
      </c>
      <c r="O96" s="102">
        <v>10.241849727223871</v>
      </c>
      <c r="P96" s="102">
        <v>10.101224459653315</v>
      </c>
      <c r="Q96" s="102">
        <v>10.153070047547454</v>
      </c>
      <c r="R96" s="102">
        <v>10.24513532387251</v>
      </c>
      <c r="S96" s="102">
        <v>10.331283841983847</v>
      </c>
      <c r="T96" s="102">
        <v>10.300102337354236</v>
      </c>
      <c r="U96" s="102">
        <v>10.400232302014778</v>
      </c>
      <c r="V96" s="102">
        <v>10.268269386998016</v>
      </c>
      <c r="W96" s="102">
        <v>10.872910010369647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10.645587072290306</v>
      </c>
      <c r="D97" s="105">
        <v>11.633053540872803</v>
      </c>
      <c r="E97" s="105">
        <v>9.9863496220428765</v>
      </c>
      <c r="F97" s="105">
        <v>11.336438272998706</v>
      </c>
      <c r="G97" s="105">
        <v>11.528456685743597</v>
      </c>
      <c r="H97" s="105">
        <v>11.823938931159335</v>
      </c>
      <c r="I97" s="105">
        <v>11.3064210777166</v>
      </c>
      <c r="J97" s="105">
        <v>11.682091069971754</v>
      </c>
      <c r="K97" s="105">
        <v>11.05986481302932</v>
      </c>
      <c r="L97" s="105">
        <v>11.120051939135342</v>
      </c>
      <c r="M97" s="105">
        <v>10.631903330903413</v>
      </c>
      <c r="N97" s="105">
        <v>10.616323948564737</v>
      </c>
      <c r="O97" s="105">
        <v>10.246243543329664</v>
      </c>
      <c r="P97" s="105">
        <v>10.11280447198909</v>
      </c>
      <c r="Q97" s="105">
        <v>10.169556583801805</v>
      </c>
      <c r="R97" s="105">
        <v>10.261763850650684</v>
      </c>
      <c r="S97" s="105">
        <v>10.345388874335658</v>
      </c>
      <c r="T97" s="105">
        <v>10.311603570590821</v>
      </c>
      <c r="U97" s="105">
        <v>10.411030892197225</v>
      </c>
      <c r="V97" s="105">
        <v>10.269402765713576</v>
      </c>
      <c r="W97" s="105">
        <v>10.87085489053425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3.048149450395599</v>
      </c>
      <c r="D98" s="99">
        <v>3.5247830261400432</v>
      </c>
      <c r="E98" s="99">
        <v>2.5777994799626427</v>
      </c>
      <c r="F98" s="99">
        <v>3.3005264701096557</v>
      </c>
      <c r="G98" s="99">
        <v>3.3438677206092842</v>
      </c>
      <c r="H98" s="99">
        <v>3.449029702759407</v>
      </c>
      <c r="I98" s="99">
        <v>3.2391331305429665</v>
      </c>
      <c r="J98" s="99">
        <v>3.3959588798903257</v>
      </c>
      <c r="K98" s="99">
        <v>3.0196636597189856</v>
      </c>
      <c r="L98" s="99">
        <v>3.0633413486753884</v>
      </c>
      <c r="M98" s="99">
        <v>3.0664625364147904</v>
      </c>
      <c r="N98" s="99">
        <v>3.040534932734321</v>
      </c>
      <c r="O98" s="99">
        <v>2.8238897156390306</v>
      </c>
      <c r="P98" s="99">
        <v>2.9006841835069852</v>
      </c>
      <c r="Q98" s="99">
        <v>3.1588273422799893</v>
      </c>
      <c r="R98" s="99">
        <v>3.0723461782659758</v>
      </c>
      <c r="S98" s="99">
        <v>3.0042807526180835</v>
      </c>
      <c r="T98" s="99">
        <v>3.0488025375948249</v>
      </c>
      <c r="U98" s="99">
        <v>3.114915518789696</v>
      </c>
      <c r="V98" s="99">
        <v>2.6886745776393872</v>
      </c>
      <c r="W98" s="99">
        <v>3.2163935535989738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7.5974376218947066</v>
      </c>
      <c r="D99" s="99">
        <v>8.1082705147327605</v>
      </c>
      <c r="E99" s="99">
        <v>7.4085501420802338</v>
      </c>
      <c r="F99" s="99">
        <v>8.0359118028890535</v>
      </c>
      <c r="G99" s="99">
        <v>8.1845889651343153</v>
      </c>
      <c r="H99" s="99">
        <v>8.3749092283999289</v>
      </c>
      <c r="I99" s="99">
        <v>8.0672879471736358</v>
      </c>
      <c r="J99" s="99">
        <v>8.2861321900814282</v>
      </c>
      <c r="K99" s="99">
        <v>8.0402011533103313</v>
      </c>
      <c r="L99" s="99">
        <v>8.0567105904599536</v>
      </c>
      <c r="M99" s="99">
        <v>7.5654407944886204</v>
      </c>
      <c r="N99" s="99">
        <v>7.5757890158304182</v>
      </c>
      <c r="O99" s="99">
        <v>7.4223538276906336</v>
      </c>
      <c r="P99" s="99">
        <v>7.2121202884821036</v>
      </c>
      <c r="Q99" s="99">
        <v>7.0107292415218163</v>
      </c>
      <c r="R99" s="99">
        <v>7.1894176723847094</v>
      </c>
      <c r="S99" s="99">
        <v>7.3411081217175749</v>
      </c>
      <c r="T99" s="99">
        <v>7.2628010329959958</v>
      </c>
      <c r="U99" s="99">
        <v>7.2961153734075275</v>
      </c>
      <c r="V99" s="99">
        <v>7.5807281880741879</v>
      </c>
      <c r="W99" s="99">
        <v>7.6544613369352765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10.594772418141224</v>
      </c>
      <c r="D100" s="123">
        <v>11.149963300518856</v>
      </c>
      <c r="E100" s="123">
        <v>10.245340225156928</v>
      </c>
      <c r="F100" s="123">
        <v>10.810552963693091</v>
      </c>
      <c r="G100" s="123">
        <v>10.960863429674761</v>
      </c>
      <c r="H100" s="123">
        <v>11.099367586392253</v>
      </c>
      <c r="I100" s="123">
        <v>10.458695453571103</v>
      </c>
      <c r="J100" s="123">
        <v>10.661778096593242</v>
      </c>
      <c r="K100" s="123">
        <v>10.690983915371879</v>
      </c>
      <c r="L100" s="123">
        <v>10.066321629604468</v>
      </c>
      <c r="M100" s="123">
        <v>9.3524238429817537</v>
      </c>
      <c r="N100" s="123">
        <v>9.0672479979739418</v>
      </c>
      <c r="O100" s="123">
        <v>8.5605288799555694</v>
      </c>
      <c r="P100" s="123">
        <v>8.1499353120798865</v>
      </c>
      <c r="Q100" s="123">
        <v>8.1495054339250306</v>
      </c>
      <c r="R100" s="123">
        <v>8.312840311463237</v>
      </c>
      <c r="S100" s="123">
        <v>8.1265758407963364</v>
      </c>
      <c r="T100" s="123">
        <v>7.8191496437239376</v>
      </c>
      <c r="U100" s="123">
        <v>7.8281490175429544</v>
      </c>
      <c r="V100" s="123">
        <v>7.6976170054781861</v>
      </c>
      <c r="W100" s="123">
        <v>8.0876662910958839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11.499574966120553</v>
      </c>
      <c r="D101" s="99">
        <v>9.9989060661432436</v>
      </c>
      <c r="E101" s="99">
        <v>11.811172399176014</v>
      </c>
      <c r="F101" s="99">
        <v>10.671393903469969</v>
      </c>
      <c r="G101" s="99">
        <v>10.759463700705997</v>
      </c>
      <c r="H101" s="99">
        <v>10.217054004480035</v>
      </c>
      <c r="I101" s="99">
        <v>11.262889781898586</v>
      </c>
      <c r="J101" s="99">
        <v>9.9177850031125256</v>
      </c>
      <c r="K101" s="99">
        <v>10.666570201005751</v>
      </c>
      <c r="L101" s="99">
        <v>9.9614584926775969</v>
      </c>
      <c r="M101" s="99">
        <v>9.4929217417214673</v>
      </c>
      <c r="N101" s="99">
        <v>9.4659930717153475</v>
      </c>
      <c r="O101" s="99">
        <v>8.4027960786444531</v>
      </c>
      <c r="P101" s="99">
        <v>8.3561823258350767</v>
      </c>
      <c r="Q101" s="99">
        <v>8.2383217844226966</v>
      </c>
      <c r="R101" s="99">
        <v>8.5368680632252119</v>
      </c>
      <c r="S101" s="99">
        <v>8.0363992213387601</v>
      </c>
      <c r="T101" s="99">
        <v>7.6496663008584829</v>
      </c>
      <c r="U101" s="99">
        <v>7.1517235221012294</v>
      </c>
      <c r="V101" s="99">
        <v>8.0910365606897177</v>
      </c>
      <c r="W101" s="99">
        <v>7.9456443225586479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11.492891023697647</v>
      </c>
      <c r="D102" s="99">
        <v>10.056028571329577</v>
      </c>
      <c r="E102" s="99">
        <v>11.701614032015391</v>
      </c>
      <c r="F102" s="99">
        <v>10.771440868213594</v>
      </c>
      <c r="G102" s="99">
        <v>10.696786833736978</v>
      </c>
      <c r="H102" s="99">
        <v>10.319892816481897</v>
      </c>
      <c r="I102" s="99">
        <v>10.658655903828871</v>
      </c>
      <c r="J102" s="99">
        <v>10.332863984232517</v>
      </c>
      <c r="K102" s="99">
        <v>11.860625072790098</v>
      </c>
      <c r="L102" s="99">
        <v>10.596269178856236</v>
      </c>
      <c r="M102" s="99">
        <v>9.3387167298146725</v>
      </c>
      <c r="N102" s="99">
        <v>8.8485494475983373</v>
      </c>
      <c r="O102" s="99">
        <v>8.7180017426467469</v>
      </c>
      <c r="P102" s="99">
        <v>7.9852302047164203</v>
      </c>
      <c r="Q102" s="99">
        <v>8.0380018516925933</v>
      </c>
      <c r="R102" s="99">
        <v>8.4073847934445194</v>
      </c>
      <c r="S102" s="99">
        <v>8.1798679635872276</v>
      </c>
      <c r="T102" s="99">
        <v>7.6808726598039323</v>
      </c>
      <c r="U102" s="99">
        <v>7.9762568480868001</v>
      </c>
      <c r="V102" s="99">
        <v>7.7036354903234576</v>
      </c>
      <c r="W102" s="99">
        <v>7.9127588737020647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9.7348184652505534</v>
      </c>
      <c r="D103" s="110">
        <v>12.045502762145576</v>
      </c>
      <c r="E103" s="110">
        <v>8.8953080508358333</v>
      </c>
      <c r="F103" s="110">
        <v>10.844817042917398</v>
      </c>
      <c r="G103" s="110">
        <v>11.111339240161536</v>
      </c>
      <c r="H103" s="110">
        <v>11.668324185086293</v>
      </c>
      <c r="I103" s="110">
        <v>10.198532278561828</v>
      </c>
      <c r="J103" s="110">
        <v>11.509436896929131</v>
      </c>
      <c r="K103" s="110">
        <v>9.4618014456833208</v>
      </c>
      <c r="L103" s="110">
        <v>9.6269382045135359</v>
      </c>
      <c r="M103" s="110">
        <v>9.3257285820397957</v>
      </c>
      <c r="N103" s="110">
        <v>9.0772221364001933</v>
      </c>
      <c r="O103" s="110">
        <v>8.5074117412218602</v>
      </c>
      <c r="P103" s="110">
        <v>8.2113917033226542</v>
      </c>
      <c r="Q103" s="110">
        <v>8.222066435556961</v>
      </c>
      <c r="R103" s="110">
        <v>8.2057472700478087</v>
      </c>
      <c r="S103" s="110">
        <v>8.1032890626547101</v>
      </c>
      <c r="T103" s="110">
        <v>7.9114219290688705</v>
      </c>
      <c r="U103" s="110">
        <v>7.8398772570687729</v>
      </c>
      <c r="V103" s="110">
        <v>7.6348507438889781</v>
      </c>
      <c r="W103" s="110">
        <v>8.1799011414615332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102.05273794493868</v>
      </c>
      <c r="D124" s="118">
        <f t="shared" si="42"/>
        <v>104.3239415137374</v>
      </c>
      <c r="E124" s="118">
        <f t="shared" si="42"/>
        <v>122.17913716059059</v>
      </c>
      <c r="F124" s="118">
        <f t="shared" si="42"/>
        <v>116.5024945107314</v>
      </c>
      <c r="G124" s="118">
        <f t="shared" si="42"/>
        <v>122.33759250724508</v>
      </c>
      <c r="H124" s="118">
        <f t="shared" si="42"/>
        <v>121.33086626495171</v>
      </c>
      <c r="I124" s="118">
        <f t="shared" si="42"/>
        <v>121.31781415051177</v>
      </c>
      <c r="J124" s="118">
        <f t="shared" si="42"/>
        <v>115.25855491810123</v>
      </c>
      <c r="K124" s="118">
        <f t="shared" si="42"/>
        <v>116.10872880468567</v>
      </c>
      <c r="L124" s="118">
        <f t="shared" si="42"/>
        <v>115.10871400344064</v>
      </c>
      <c r="M124" s="118">
        <f t="shared" si="42"/>
        <v>112.81388550383473</v>
      </c>
      <c r="N124" s="118">
        <f t="shared" si="42"/>
        <v>108.62240324802511</v>
      </c>
      <c r="O124" s="118">
        <f t="shared" si="42"/>
        <v>103.63119356091828</v>
      </c>
      <c r="P124" s="118">
        <f t="shared" si="42"/>
        <v>0</v>
      </c>
      <c r="Q124" s="118">
        <f t="shared" si="42"/>
        <v>90.34351646885257</v>
      </c>
      <c r="R124" s="118">
        <f t="shared" ref="R124:V124" si="43">R125+R128+R130+R139</f>
        <v>90.554979334531936</v>
      </c>
      <c r="S124" s="118">
        <f t="shared" si="43"/>
        <v>84.385524745095793</v>
      </c>
      <c r="T124" s="118">
        <f t="shared" si="43"/>
        <v>81.535447201730548</v>
      </c>
      <c r="U124" s="118">
        <f t="shared" si="43"/>
        <v>72.109956140449157</v>
      </c>
      <c r="V124" s="118">
        <f t="shared" si="43"/>
        <v>77.214249533108017</v>
      </c>
      <c r="W124" s="118">
        <f t="shared" ref="W124" si="44">W125+W128+W130+W139</f>
        <v>82.014997034980695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77.454379774186421</v>
      </c>
      <c r="D125" s="123">
        <f t="shared" si="45"/>
        <v>78.700371233851058</v>
      </c>
      <c r="E125" s="123">
        <f t="shared" si="45"/>
        <v>87.800204283103653</v>
      </c>
      <c r="F125" s="123">
        <f t="shared" si="45"/>
        <v>87.11452031142754</v>
      </c>
      <c r="G125" s="123">
        <f t="shared" si="45"/>
        <v>92.290053748779414</v>
      </c>
      <c r="H125" s="123">
        <f t="shared" si="45"/>
        <v>82.40190210624209</v>
      </c>
      <c r="I125" s="123">
        <f t="shared" si="45"/>
        <v>77.570802838038688</v>
      </c>
      <c r="J125" s="123">
        <f t="shared" si="45"/>
        <v>80.545598802049795</v>
      </c>
      <c r="K125" s="123">
        <f t="shared" si="45"/>
        <v>82.454437042464036</v>
      </c>
      <c r="L125" s="123">
        <f t="shared" si="45"/>
        <v>87.311608016361618</v>
      </c>
      <c r="M125" s="123">
        <f t="shared" si="45"/>
        <v>83.898907041365717</v>
      </c>
      <c r="N125" s="123">
        <f t="shared" si="45"/>
        <v>78.808483127919899</v>
      </c>
      <c r="O125" s="123">
        <f t="shared" si="45"/>
        <v>79.029516487750655</v>
      </c>
      <c r="P125" s="123">
        <f t="shared" si="45"/>
        <v>0</v>
      </c>
      <c r="Q125" s="123">
        <f t="shared" si="45"/>
        <v>68.43123332808176</v>
      </c>
      <c r="R125" s="123">
        <f t="shared" ref="R125:V125" si="46">SUM(R126:R127)</f>
        <v>67.019430285989714</v>
      </c>
      <c r="S125" s="123">
        <f t="shared" si="46"/>
        <v>63.322034014375468</v>
      </c>
      <c r="T125" s="123">
        <f t="shared" si="46"/>
        <v>57.236857611508931</v>
      </c>
      <c r="U125" s="123">
        <f t="shared" si="46"/>
        <v>53.019532428656511</v>
      </c>
      <c r="V125" s="123">
        <f t="shared" si="46"/>
        <v>50.910169802708324</v>
      </c>
      <c r="W125" s="123">
        <f t="shared" ref="W125" si="47">SUM(W126:W127)</f>
        <v>45.88615174763369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77.082639853540883</v>
      </c>
      <c r="D126" s="99">
        <v>78.32221601495408</v>
      </c>
      <c r="E126" s="99">
        <v>87.402935266292701</v>
      </c>
      <c r="F126" s="99">
        <v>86.703327839427459</v>
      </c>
      <c r="G126" s="99">
        <v>91.86405425756837</v>
      </c>
      <c r="H126" s="99">
        <v>82.035847253515385</v>
      </c>
      <c r="I126" s="99">
        <v>77.238373802024654</v>
      </c>
      <c r="J126" s="99">
        <v>80.204579881715532</v>
      </c>
      <c r="K126" s="99">
        <v>82.109052322416531</v>
      </c>
      <c r="L126" s="99">
        <v>86.959677235327078</v>
      </c>
      <c r="M126" s="99">
        <v>83.564639155467873</v>
      </c>
      <c r="N126" s="99">
        <v>78.499076425403956</v>
      </c>
      <c r="O126" s="99">
        <v>78.723185194221429</v>
      </c>
      <c r="P126" s="99">
        <v>0</v>
      </c>
      <c r="Q126" s="99">
        <v>68.167979122172156</v>
      </c>
      <c r="R126" s="99">
        <v>66.759724578483358</v>
      </c>
      <c r="S126" s="99">
        <v>63.079891438386959</v>
      </c>
      <c r="T126" s="99">
        <v>57.018686896446781</v>
      </c>
      <c r="U126" s="99">
        <v>52.816500848078931</v>
      </c>
      <c r="V126" s="99">
        <v>50.715315987474817</v>
      </c>
      <c r="W126" s="99">
        <v>45.710884630954908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0.37173992064553446</v>
      </c>
      <c r="D127" s="99">
        <v>0.37815521889697362</v>
      </c>
      <c r="E127" s="99">
        <v>0.39726901681095572</v>
      </c>
      <c r="F127" s="99">
        <v>0.41119247200007908</v>
      </c>
      <c r="G127" s="99">
        <v>0.42599949121104252</v>
      </c>
      <c r="H127" s="99">
        <v>0.36605485272669935</v>
      </c>
      <c r="I127" s="99">
        <v>0.33242903601403095</v>
      </c>
      <c r="J127" s="99">
        <v>0.34101892033425796</v>
      </c>
      <c r="K127" s="99">
        <v>0.34538472004750193</v>
      </c>
      <c r="L127" s="99">
        <v>0.35193078103453501</v>
      </c>
      <c r="M127" s="99">
        <v>0.33426788589784145</v>
      </c>
      <c r="N127" s="99">
        <v>0.30940670251594143</v>
      </c>
      <c r="O127" s="99">
        <v>0.30633129352922983</v>
      </c>
      <c r="P127" s="99">
        <v>0</v>
      </c>
      <c r="Q127" s="99">
        <v>0.26325420590959814</v>
      </c>
      <c r="R127" s="99">
        <v>0.2597057075063528</v>
      </c>
      <c r="S127" s="99">
        <v>0.24214257598850814</v>
      </c>
      <c r="T127" s="99">
        <v>0.21817071506215083</v>
      </c>
      <c r="U127" s="99">
        <v>0.20303158057758339</v>
      </c>
      <c r="V127" s="99">
        <v>0.1948538152335107</v>
      </c>
      <c r="W127" s="99">
        <v>0.17526711667877934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3.3712440779584414</v>
      </c>
      <c r="D128" s="123">
        <f t="shared" si="48"/>
        <v>3.0782658521453814</v>
      </c>
      <c r="E128" s="123">
        <f t="shared" si="48"/>
        <v>13.911324671344353</v>
      </c>
      <c r="F128" s="123">
        <f t="shared" si="48"/>
        <v>7.247161048027019</v>
      </c>
      <c r="G128" s="123">
        <f t="shared" si="48"/>
        <v>7.5642396314148792</v>
      </c>
      <c r="H128" s="123">
        <f t="shared" si="48"/>
        <v>16.00782592865432</v>
      </c>
      <c r="I128" s="123">
        <f t="shared" si="48"/>
        <v>21.96109075972673</v>
      </c>
      <c r="J128" s="123">
        <f t="shared" si="48"/>
        <v>12.624870054618418</v>
      </c>
      <c r="K128" s="123">
        <f t="shared" si="48"/>
        <v>11.398578474446413</v>
      </c>
      <c r="L128" s="123">
        <f t="shared" si="48"/>
        <v>6.2972619720610519</v>
      </c>
      <c r="M128" s="123">
        <f t="shared" si="48"/>
        <v>9.3022995353849147</v>
      </c>
      <c r="N128" s="123">
        <f t="shared" si="48"/>
        <v>10.167589014559207</v>
      </c>
      <c r="O128" s="123">
        <f t="shared" si="48"/>
        <v>5.2767391644958126</v>
      </c>
      <c r="P128" s="123">
        <f t="shared" si="48"/>
        <v>0</v>
      </c>
      <c r="Q128" s="123">
        <f t="shared" si="48"/>
        <v>3.6600211582499074</v>
      </c>
      <c r="R128" s="123">
        <f t="shared" si="48"/>
        <v>5.0762361325310925</v>
      </c>
      <c r="S128" s="123">
        <f t="shared" si="48"/>
        <v>2.627435524129758</v>
      </c>
      <c r="T128" s="123">
        <f t="shared" si="48"/>
        <v>6.1221033012188713</v>
      </c>
      <c r="U128" s="123">
        <f t="shared" si="48"/>
        <v>0.96526526668654866</v>
      </c>
      <c r="V128" s="123">
        <f t="shared" si="48"/>
        <v>8.3825431380098951</v>
      </c>
      <c r="W128" s="123">
        <f t="shared" si="48"/>
        <v>17.229346649776911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3.3712440779584414</v>
      </c>
      <c r="D129" s="99">
        <f>RES_hhdet_in_tesh!D129/RES_summary!D$21</f>
        <v>3.0782658521453814</v>
      </c>
      <c r="E129" s="99">
        <f>RES_hhdet_in_tesh!E129/RES_summary!E$21</f>
        <v>13.911324671344353</v>
      </c>
      <c r="F129" s="99">
        <f>RES_hhdet_in_tesh!F129/RES_summary!F$21</f>
        <v>7.247161048027019</v>
      </c>
      <c r="G129" s="99">
        <f>RES_hhdet_in_tesh!G129/RES_summary!G$21</f>
        <v>7.5642396314148792</v>
      </c>
      <c r="H129" s="99">
        <f>RES_hhdet_in_tesh!H129/RES_summary!H$21</f>
        <v>16.00782592865432</v>
      </c>
      <c r="I129" s="99">
        <f>RES_hhdet_in_tesh!I129/RES_summary!I$21</f>
        <v>21.96109075972673</v>
      </c>
      <c r="J129" s="99">
        <f>RES_hhdet_in_tesh!J129/RES_summary!J$21</f>
        <v>12.624870054618418</v>
      </c>
      <c r="K129" s="99">
        <f>RES_hhdet_in_tesh!K129/RES_summary!K$21</f>
        <v>11.398578474446413</v>
      </c>
      <c r="L129" s="99">
        <f>RES_hhdet_in_tesh!L129/RES_summary!L$21</f>
        <v>6.2972619720610519</v>
      </c>
      <c r="M129" s="99">
        <f>RES_hhdet_in_tesh!M129/RES_summary!M$21</f>
        <v>9.3022995353849147</v>
      </c>
      <c r="N129" s="99">
        <f>RES_hhdet_in_tesh!N129/RES_summary!N$21</f>
        <v>10.167589014559207</v>
      </c>
      <c r="O129" s="99">
        <f>RES_hhdet_in_tesh!O129/RES_summary!O$21</f>
        <v>5.2767391644958126</v>
      </c>
      <c r="P129" s="99">
        <f>RES_hhdet_in_tesh!P129/RES_summary!P$21</f>
        <v>0</v>
      </c>
      <c r="Q129" s="99">
        <f>RES_hhdet_in_tesh!Q129/RES_summary!Q$21</f>
        <v>3.6600211582499074</v>
      </c>
      <c r="R129" s="99">
        <f>RES_hhdet_in_tesh!R129/RES_summary!R$21</f>
        <v>5.0762361325310925</v>
      </c>
      <c r="S129" s="99">
        <f>RES_hhdet_in_tesh!S129/RES_summary!S$21</f>
        <v>2.627435524129758</v>
      </c>
      <c r="T129" s="99">
        <f>RES_hhdet_in_tesh!T129/RES_summary!T$21</f>
        <v>6.1221033012188713</v>
      </c>
      <c r="U129" s="99">
        <f>RES_hhdet_in_tesh!U129/RES_summary!U$21</f>
        <v>0.96526526668654866</v>
      </c>
      <c r="V129" s="99">
        <f>RES_hhdet_in_tesh!V129/RES_summary!V$21</f>
        <v>8.3825431380098951</v>
      </c>
      <c r="W129" s="99">
        <f>RES_hhdet_in_tesh!W129/RES_summary!W$21</f>
        <v>17.229346649776911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10.65912936289021</v>
      </c>
      <c r="D130" s="123">
        <v>11.349201959684535</v>
      </c>
      <c r="E130" s="123">
        <v>10.303422257343875</v>
      </c>
      <c r="F130" s="123">
        <v>11.322954144981704</v>
      </c>
      <c r="G130" s="123">
        <v>11.512712330225568</v>
      </c>
      <c r="H130" s="123">
        <v>11.773135112894334</v>
      </c>
      <c r="I130" s="123">
        <v>11.365039195227318</v>
      </c>
      <c r="J130" s="123">
        <v>11.323620035514489</v>
      </c>
      <c r="K130" s="123">
        <v>11.560839559544178</v>
      </c>
      <c r="L130" s="123">
        <v>11.418025942620329</v>
      </c>
      <c r="M130" s="123">
        <v>10.281805767464835</v>
      </c>
      <c r="N130" s="123">
        <v>10.630294150330919</v>
      </c>
      <c r="O130" s="123">
        <v>10.749863404304508</v>
      </c>
      <c r="P130" s="123">
        <v>0</v>
      </c>
      <c r="Q130" s="123">
        <v>10.107533607411161</v>
      </c>
      <c r="R130" s="123">
        <v>10.161509029863209</v>
      </c>
      <c r="S130" s="123">
        <v>10.304610623261603</v>
      </c>
      <c r="T130" s="123">
        <v>10.345290930599424</v>
      </c>
      <c r="U130" s="123">
        <v>10.24061128265142</v>
      </c>
      <c r="V130" s="123">
        <v>10.26835540894719</v>
      </c>
      <c r="W130" s="123">
        <v>10.796648730566096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10.70746165250381</v>
      </c>
      <c r="D131" s="99">
        <v>10.707781033769711</v>
      </c>
      <c r="E131" s="99">
        <v>11.007415042858121</v>
      </c>
      <c r="F131" s="99">
        <v>11.185672334560707</v>
      </c>
      <c r="G131" s="99">
        <v>11.399083805092991</v>
      </c>
      <c r="H131" s="99">
        <v>11.305306360485528</v>
      </c>
      <c r="I131" s="99">
        <v>11.384270130838813</v>
      </c>
      <c r="J131" s="99">
        <v>11.306371862146948</v>
      </c>
      <c r="K131" s="99">
        <v>11.610475396291758</v>
      </c>
      <c r="L131" s="99">
        <v>11.528603082471225</v>
      </c>
      <c r="M131" s="99">
        <v>10.068858646447364</v>
      </c>
      <c r="N131" s="99">
        <v>10.634824253615729</v>
      </c>
      <c r="O131" s="99">
        <v>10.928636212786753</v>
      </c>
      <c r="P131" s="99">
        <v>0</v>
      </c>
      <c r="Q131" s="99">
        <v>9.8341631679264125</v>
      </c>
      <c r="R131" s="99">
        <v>9.759974542554346</v>
      </c>
      <c r="S131" s="99">
        <v>10.220356210327008</v>
      </c>
      <c r="T131" s="99">
        <v>10.450166011868006</v>
      </c>
      <c r="U131" s="99">
        <v>9.865588156415388</v>
      </c>
      <c r="V131" s="99">
        <v>10.268248495799693</v>
      </c>
      <c r="W131" s="99">
        <v>10.693760399864937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11.008458550195078</v>
      </c>
      <c r="F132" s="99">
        <v>0</v>
      </c>
      <c r="G132" s="99">
        <v>0</v>
      </c>
      <c r="H132" s="99">
        <v>0</v>
      </c>
      <c r="I132" s="99">
        <v>11.390903859996643</v>
      </c>
      <c r="J132" s="99">
        <v>11.316193102979744</v>
      </c>
      <c r="K132" s="99">
        <v>11.621661053402796</v>
      </c>
      <c r="L132" s="99">
        <v>11.536328620979971</v>
      </c>
      <c r="M132" s="99">
        <v>10.073752814926982</v>
      </c>
      <c r="N132" s="99">
        <v>10.639118394586875</v>
      </c>
      <c r="O132" s="99">
        <v>10.93296585907442</v>
      </c>
      <c r="P132" s="99">
        <v>0</v>
      </c>
      <c r="Q132" s="99">
        <v>0</v>
      </c>
      <c r="R132" s="99">
        <v>0</v>
      </c>
      <c r="S132" s="99">
        <v>10.216675182165663</v>
      </c>
      <c r="T132" s="99">
        <v>10.442424049048507</v>
      </c>
      <c r="U132" s="99">
        <v>9.8511514344061304</v>
      </c>
      <c r="V132" s="99">
        <v>10.253721610706467</v>
      </c>
      <c r="W132" s="99">
        <v>10.694221438119532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2.843063462534158</v>
      </c>
      <c r="F133" s="102">
        <v>0</v>
      </c>
      <c r="G133" s="102">
        <v>0</v>
      </c>
      <c r="H133" s="102">
        <v>0</v>
      </c>
      <c r="I133" s="102">
        <v>3.2618105729759841</v>
      </c>
      <c r="J133" s="102">
        <v>3.2858665360612589</v>
      </c>
      <c r="K133" s="102">
        <v>3.1745748000224192</v>
      </c>
      <c r="L133" s="102">
        <v>3.1789712021207022</v>
      </c>
      <c r="M133" s="102">
        <v>2.9020082327066405</v>
      </c>
      <c r="N133" s="102">
        <v>3.0466281554911134</v>
      </c>
      <c r="O133" s="102">
        <v>3.0156390741818462</v>
      </c>
      <c r="P133" s="102">
        <v>0</v>
      </c>
      <c r="Q133" s="102">
        <v>0</v>
      </c>
      <c r="R133" s="102">
        <v>0</v>
      </c>
      <c r="S133" s="102">
        <v>2.9658400135036351</v>
      </c>
      <c r="T133" s="102">
        <v>3.0866393914328225</v>
      </c>
      <c r="U133" s="102">
        <v>2.9466320360530669</v>
      </c>
      <c r="V133" s="102">
        <v>2.6845704617560426</v>
      </c>
      <c r="W133" s="102">
        <v>3.1614713529404574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8.1653950876609187</v>
      </c>
      <c r="F134" s="105">
        <v>0</v>
      </c>
      <c r="G134" s="105">
        <v>0</v>
      </c>
      <c r="H134" s="105">
        <v>0</v>
      </c>
      <c r="I134" s="105">
        <v>8.1290932870206571</v>
      </c>
      <c r="J134" s="105">
        <v>8.0303265669184842</v>
      </c>
      <c r="K134" s="105">
        <v>8.4470862533803768</v>
      </c>
      <c r="L134" s="105">
        <v>8.3573574188592694</v>
      </c>
      <c r="M134" s="105">
        <v>7.1717445822203407</v>
      </c>
      <c r="N134" s="105">
        <v>7.5924902390957607</v>
      </c>
      <c r="O134" s="105">
        <v>7.9173267848925706</v>
      </c>
      <c r="P134" s="105">
        <v>0</v>
      </c>
      <c r="Q134" s="105">
        <v>0</v>
      </c>
      <c r="R134" s="105">
        <v>0</v>
      </c>
      <c r="S134" s="105">
        <v>7.2508351686620269</v>
      </c>
      <c r="T134" s="105">
        <v>7.3557846576156845</v>
      </c>
      <c r="U134" s="105">
        <v>6.9045193983530639</v>
      </c>
      <c r="V134" s="105">
        <v>7.5691511489504233</v>
      </c>
      <c r="W134" s="105">
        <v>7.5327500851790727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10.644936692544759</v>
      </c>
      <c r="D135" s="102">
        <v>11.63179232665672</v>
      </c>
      <c r="E135" s="102">
        <v>9.983286966624588</v>
      </c>
      <c r="F135" s="102">
        <v>11.333737711794871</v>
      </c>
      <c r="G135" s="102">
        <v>11.526485560089574</v>
      </c>
      <c r="H135" s="102">
        <v>11.823151923086753</v>
      </c>
      <c r="I135" s="102">
        <v>11.302334328410566</v>
      </c>
      <c r="J135" s="102">
        <v>11.675289225556355</v>
      </c>
      <c r="K135" s="102">
        <v>11.052273378309108</v>
      </c>
      <c r="L135" s="102">
        <v>11.113313573374725</v>
      </c>
      <c r="M135" s="102">
        <v>10.624734614490883</v>
      </c>
      <c r="N135" s="102">
        <v>10.611377928046027</v>
      </c>
      <c r="O135" s="102">
        <v>10.241849727223869</v>
      </c>
      <c r="P135" s="102">
        <v>0</v>
      </c>
      <c r="Q135" s="102">
        <v>10.153070047547457</v>
      </c>
      <c r="R135" s="102">
        <v>10.245135323872512</v>
      </c>
      <c r="S135" s="102">
        <v>10.331283841983847</v>
      </c>
      <c r="T135" s="102">
        <v>10.300102337354236</v>
      </c>
      <c r="U135" s="102">
        <v>10.400232302014778</v>
      </c>
      <c r="V135" s="102">
        <v>10.268269386998018</v>
      </c>
      <c r="W135" s="102">
        <v>10.872910010369649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10.645587072290304</v>
      </c>
      <c r="D136" s="105">
        <v>11.633053540872799</v>
      </c>
      <c r="E136" s="105">
        <v>9.9863496220428729</v>
      </c>
      <c r="F136" s="105">
        <v>11.336438272998711</v>
      </c>
      <c r="G136" s="105">
        <v>11.528456685743601</v>
      </c>
      <c r="H136" s="105">
        <v>11.823938931159335</v>
      </c>
      <c r="I136" s="105">
        <v>11.3064210777166</v>
      </c>
      <c r="J136" s="105">
        <v>11.682091069971749</v>
      </c>
      <c r="K136" s="105">
        <v>11.05986481302932</v>
      </c>
      <c r="L136" s="105">
        <v>11.120051939135344</v>
      </c>
      <c r="M136" s="105">
        <v>10.631903330903411</v>
      </c>
      <c r="N136" s="105">
        <v>10.616323948564739</v>
      </c>
      <c r="O136" s="105">
        <v>10.246243543329667</v>
      </c>
      <c r="P136" s="105">
        <v>0</v>
      </c>
      <c r="Q136" s="105">
        <v>10.169556583801805</v>
      </c>
      <c r="R136" s="105">
        <v>10.261763850650684</v>
      </c>
      <c r="S136" s="105">
        <v>10.345388874335658</v>
      </c>
      <c r="T136" s="105">
        <v>10.311603570590822</v>
      </c>
      <c r="U136" s="105">
        <v>10.411030892197227</v>
      </c>
      <c r="V136" s="105">
        <v>10.269402765713576</v>
      </c>
      <c r="W136" s="105">
        <v>10.87085489053425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3.048149450395599</v>
      </c>
      <c r="D137" s="99">
        <v>3.5247830261400424</v>
      </c>
      <c r="E137" s="99">
        <v>2.5777994799626422</v>
      </c>
      <c r="F137" s="99">
        <v>3.3005264701096566</v>
      </c>
      <c r="G137" s="99">
        <v>3.3438677206092846</v>
      </c>
      <c r="H137" s="99">
        <v>3.4490297027594079</v>
      </c>
      <c r="I137" s="99">
        <v>3.2391331305429651</v>
      </c>
      <c r="J137" s="99">
        <v>3.3959588798903244</v>
      </c>
      <c r="K137" s="99">
        <v>3.019663659718987</v>
      </c>
      <c r="L137" s="99">
        <v>3.0633413486753884</v>
      </c>
      <c r="M137" s="99">
        <v>3.0664625364147913</v>
      </c>
      <c r="N137" s="99">
        <v>3.040534932734321</v>
      </c>
      <c r="O137" s="99">
        <v>2.8238897156390315</v>
      </c>
      <c r="P137" s="99">
        <v>0</v>
      </c>
      <c r="Q137" s="99">
        <v>3.1588273422799888</v>
      </c>
      <c r="R137" s="99">
        <v>3.0723461782659753</v>
      </c>
      <c r="S137" s="99">
        <v>3.0042807526180826</v>
      </c>
      <c r="T137" s="99">
        <v>3.0488025375948244</v>
      </c>
      <c r="U137" s="99">
        <v>3.114915518789696</v>
      </c>
      <c r="V137" s="99">
        <v>2.6886745776393868</v>
      </c>
      <c r="W137" s="99">
        <v>3.2163935535989738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7.5974376218947048</v>
      </c>
      <c r="D138" s="99">
        <v>8.1082705147327605</v>
      </c>
      <c r="E138" s="99">
        <v>7.4085501420802311</v>
      </c>
      <c r="F138" s="99">
        <v>8.0359118028890553</v>
      </c>
      <c r="G138" s="99">
        <v>8.1845889651343153</v>
      </c>
      <c r="H138" s="99">
        <v>8.3749092283999289</v>
      </c>
      <c r="I138" s="99">
        <v>8.0672879471736341</v>
      </c>
      <c r="J138" s="99">
        <v>8.2861321900814247</v>
      </c>
      <c r="K138" s="99">
        <v>8.040201153310333</v>
      </c>
      <c r="L138" s="99">
        <v>8.0567105904599554</v>
      </c>
      <c r="M138" s="99">
        <v>7.5654407944886186</v>
      </c>
      <c r="N138" s="99">
        <v>7.57578901583042</v>
      </c>
      <c r="O138" s="99">
        <v>7.4223538276906345</v>
      </c>
      <c r="P138" s="99">
        <v>0</v>
      </c>
      <c r="Q138" s="99">
        <v>7.0107292415218154</v>
      </c>
      <c r="R138" s="99">
        <v>7.1894176723847085</v>
      </c>
      <c r="S138" s="99">
        <v>7.3411081217175749</v>
      </c>
      <c r="T138" s="99">
        <v>7.2628010329959958</v>
      </c>
      <c r="U138" s="99">
        <v>7.296115373407531</v>
      </c>
      <c r="V138" s="99">
        <v>7.5807281880741879</v>
      </c>
      <c r="W138" s="99">
        <v>7.6544613369352774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10.567984729903612</v>
      </c>
      <c r="D139" s="123">
        <v>11.196102468056425</v>
      </c>
      <c r="E139" s="123">
        <v>10.164185948798718</v>
      </c>
      <c r="F139" s="123">
        <v>10.817859006295127</v>
      </c>
      <c r="G139" s="123">
        <v>10.970586796825216</v>
      </c>
      <c r="H139" s="123">
        <v>11.148003117160973</v>
      </c>
      <c r="I139" s="123">
        <v>10.420881357519022</v>
      </c>
      <c r="J139" s="123">
        <v>10.764466025918518</v>
      </c>
      <c r="K139" s="123">
        <v>10.694873728231048</v>
      </c>
      <c r="L139" s="123">
        <v>10.081818072397645</v>
      </c>
      <c r="M139" s="123">
        <v>9.3308731596192533</v>
      </c>
      <c r="N139" s="123">
        <v>9.0160369552150676</v>
      </c>
      <c r="O139" s="123">
        <v>8.5750745043673131</v>
      </c>
      <c r="P139" s="123">
        <v>0</v>
      </c>
      <c r="Q139" s="123">
        <v>8.1447283751097483</v>
      </c>
      <c r="R139" s="123">
        <v>8.297803886147916</v>
      </c>
      <c r="S139" s="123">
        <v>8.1314445833289586</v>
      </c>
      <c r="T139" s="123">
        <v>7.831195358403324</v>
      </c>
      <c r="U139" s="123">
        <v>7.8845471624546777</v>
      </c>
      <c r="V139" s="123">
        <v>7.6531811834426149</v>
      </c>
      <c r="W139" s="123">
        <v>8.1028499070039999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11.492891023697647</v>
      </c>
      <c r="D140" s="99">
        <v>10.056028571329575</v>
      </c>
      <c r="E140" s="99">
        <v>11.701614032015392</v>
      </c>
      <c r="F140" s="99">
        <v>10.771440868213594</v>
      </c>
      <c r="G140" s="99">
        <v>10.696786833736976</v>
      </c>
      <c r="H140" s="99">
        <v>10.319892816481895</v>
      </c>
      <c r="I140" s="99">
        <v>10.658655903828871</v>
      </c>
      <c r="J140" s="99">
        <v>10.332863984232517</v>
      </c>
      <c r="K140" s="99">
        <v>11.860625072790095</v>
      </c>
      <c r="L140" s="99">
        <v>10.596269178856236</v>
      </c>
      <c r="M140" s="99">
        <v>9.3387167298146725</v>
      </c>
      <c r="N140" s="99">
        <v>8.8485494475983391</v>
      </c>
      <c r="O140" s="99">
        <v>8.7180017426467451</v>
      </c>
      <c r="P140" s="99">
        <v>0</v>
      </c>
      <c r="Q140" s="99">
        <v>8.0380018516925933</v>
      </c>
      <c r="R140" s="99">
        <v>8.4073847934445194</v>
      </c>
      <c r="S140" s="99">
        <v>8.1798679635872293</v>
      </c>
      <c r="T140" s="99">
        <v>7.6808726598039332</v>
      </c>
      <c r="U140" s="99">
        <v>7.9762568480867992</v>
      </c>
      <c r="V140" s="99">
        <v>7.7036354903234594</v>
      </c>
      <c r="W140" s="99">
        <v>7.9127588737020655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9.7348184652505516</v>
      </c>
      <c r="D141" s="110">
        <v>12.045502762145576</v>
      </c>
      <c r="E141" s="110">
        <v>8.8953080508358333</v>
      </c>
      <c r="F141" s="110">
        <v>10.844817042917397</v>
      </c>
      <c r="G141" s="110">
        <v>11.111339240161534</v>
      </c>
      <c r="H141" s="110">
        <v>11.668324185086298</v>
      </c>
      <c r="I141" s="110">
        <v>10.198532278561828</v>
      </c>
      <c r="J141" s="110">
        <v>11.509436896929131</v>
      </c>
      <c r="K141" s="110">
        <v>9.4618014456833226</v>
      </c>
      <c r="L141" s="110">
        <v>9.6269382045135359</v>
      </c>
      <c r="M141" s="110">
        <v>9.3257285820397957</v>
      </c>
      <c r="N141" s="110">
        <v>9.0772221364001933</v>
      </c>
      <c r="O141" s="110">
        <v>8.5074117412218602</v>
      </c>
      <c r="P141" s="110">
        <v>0</v>
      </c>
      <c r="Q141" s="110">
        <v>8.2220664355569628</v>
      </c>
      <c r="R141" s="110">
        <v>8.2057472700478069</v>
      </c>
      <c r="S141" s="110">
        <v>8.1032890626547083</v>
      </c>
      <c r="T141" s="110">
        <v>7.9114219290688679</v>
      </c>
      <c r="U141" s="110">
        <v>7.8398772570687729</v>
      </c>
      <c r="V141" s="110">
        <v>7.634850743888979</v>
      </c>
      <c r="W141" s="110">
        <v>8.1799011414615315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112.35830029939112</v>
      </c>
      <c r="D143" s="118">
        <f t="shared" si="49"/>
        <v>103.67325016992051</v>
      </c>
      <c r="E143" s="118">
        <f t="shared" si="49"/>
        <v>115.38622336174288</v>
      </c>
      <c r="F143" s="118">
        <f t="shared" si="49"/>
        <v>124.02324574730451</v>
      </c>
      <c r="G143" s="118">
        <f t="shared" si="49"/>
        <v>130.20753217400497</v>
      </c>
      <c r="H143" s="118">
        <f t="shared" si="49"/>
        <v>118.50167669054596</v>
      </c>
      <c r="I143" s="118">
        <f t="shared" si="49"/>
        <v>131.40665759021263</v>
      </c>
      <c r="J143" s="118">
        <f t="shared" si="49"/>
        <v>131.61688353275338</v>
      </c>
      <c r="K143" s="118">
        <f t="shared" si="49"/>
        <v>130.86133874634015</v>
      </c>
      <c r="L143" s="118">
        <f t="shared" si="49"/>
        <v>142.48152128203898</v>
      </c>
      <c r="M143" s="118">
        <f t="shared" si="49"/>
        <v>139.70186260973645</v>
      </c>
      <c r="N143" s="118">
        <f t="shared" si="49"/>
        <v>137.755993852736</v>
      </c>
      <c r="O143" s="118">
        <f t="shared" si="49"/>
        <v>128.96926047182592</v>
      </c>
      <c r="P143" s="118">
        <f t="shared" si="49"/>
        <v>103.74235667644378</v>
      </c>
      <c r="Q143" s="118">
        <f t="shared" si="49"/>
        <v>120.89209567543678</v>
      </c>
      <c r="R143" s="118">
        <f t="shared" ref="R143:V143" si="50">R144+R146+R148+R157</f>
        <v>117.15754478394268</v>
      </c>
      <c r="S143" s="118">
        <f t="shared" si="50"/>
        <v>106.58150672821895</v>
      </c>
      <c r="T143" s="118">
        <f t="shared" si="50"/>
        <v>111.65781566774396</v>
      </c>
      <c r="U143" s="118">
        <f t="shared" si="50"/>
        <v>80.404978903666034</v>
      </c>
      <c r="V143" s="118">
        <f t="shared" si="50"/>
        <v>101.19280877664967</v>
      </c>
      <c r="W143" s="118">
        <f t="shared" ref="W143" si="51">W144+W146+W148+W157</f>
        <v>95.379892478989035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82.856506378473981</v>
      </c>
      <c r="D144" s="123">
        <f t="shared" si="52"/>
        <v>72.557777861679256</v>
      </c>
      <c r="E144" s="123">
        <f t="shared" si="52"/>
        <v>73.784384201921171</v>
      </c>
      <c r="F144" s="123">
        <f t="shared" si="52"/>
        <v>91.752732616850054</v>
      </c>
      <c r="G144" s="123">
        <f t="shared" si="52"/>
        <v>93.966310538769761</v>
      </c>
      <c r="H144" s="123">
        <f t="shared" si="52"/>
        <v>73.19479762375947</v>
      </c>
      <c r="I144" s="123">
        <f t="shared" si="52"/>
        <v>82.020046793847712</v>
      </c>
      <c r="J144" s="123">
        <f t="shared" si="52"/>
        <v>82.301915954945017</v>
      </c>
      <c r="K144" s="123">
        <f t="shared" si="52"/>
        <v>84.037991758765145</v>
      </c>
      <c r="L144" s="123">
        <f t="shared" si="52"/>
        <v>90.945148514773692</v>
      </c>
      <c r="M144" s="123">
        <f t="shared" si="52"/>
        <v>81.664603268583448</v>
      </c>
      <c r="N144" s="123">
        <f t="shared" si="52"/>
        <v>80.150049615340095</v>
      </c>
      <c r="O144" s="123">
        <f t="shared" si="52"/>
        <v>78.806233517689904</v>
      </c>
      <c r="P144" s="123">
        <f t="shared" si="52"/>
        <v>61.819705436424208</v>
      </c>
      <c r="Q144" s="123">
        <f t="shared" si="52"/>
        <v>70.116989723350116</v>
      </c>
      <c r="R144" s="123">
        <f t="shared" si="52"/>
        <v>68.767813385878014</v>
      </c>
      <c r="S144" s="123">
        <f t="shared" si="52"/>
        <v>64.69100178633272</v>
      </c>
      <c r="T144" s="123">
        <f t="shared" si="52"/>
        <v>58.169960715549962</v>
      </c>
      <c r="U144" s="123">
        <f t="shared" si="52"/>
        <v>52.941073580110235</v>
      </c>
      <c r="V144" s="123">
        <f t="shared" si="52"/>
        <v>50.521553309028931</v>
      </c>
      <c r="W144" s="123">
        <f t="shared" si="52"/>
        <v>45.695027325359639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82.856506378473981</v>
      </c>
      <c r="D145" s="99">
        <v>72.557777861679256</v>
      </c>
      <c r="E145" s="99">
        <v>73.784384201921171</v>
      </c>
      <c r="F145" s="99">
        <v>91.752732616850054</v>
      </c>
      <c r="G145" s="99">
        <v>93.966310538769761</v>
      </c>
      <c r="H145" s="99">
        <v>73.19479762375947</v>
      </c>
      <c r="I145" s="99">
        <v>82.020046793847712</v>
      </c>
      <c r="J145" s="99">
        <v>82.301915954945017</v>
      </c>
      <c r="K145" s="99">
        <v>84.037991758765145</v>
      </c>
      <c r="L145" s="99">
        <v>90.945148514773692</v>
      </c>
      <c r="M145" s="99">
        <v>81.664603268583448</v>
      </c>
      <c r="N145" s="99">
        <v>80.150049615340095</v>
      </c>
      <c r="O145" s="99">
        <v>78.806233517689904</v>
      </c>
      <c r="P145" s="99">
        <v>61.819705436424208</v>
      </c>
      <c r="Q145" s="99">
        <v>70.116989723350116</v>
      </c>
      <c r="R145" s="99">
        <v>68.767813385878014</v>
      </c>
      <c r="S145" s="99">
        <v>64.69100178633272</v>
      </c>
      <c r="T145" s="99">
        <v>58.169960715549962</v>
      </c>
      <c r="U145" s="99">
        <v>52.941073580110235</v>
      </c>
      <c r="V145" s="99">
        <v>50.521553309028931</v>
      </c>
      <c r="W145" s="99">
        <v>45.695027325359639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8.2728607703091797</v>
      </c>
      <c r="D146" s="123">
        <f t="shared" si="53"/>
        <v>8.3328810838618601</v>
      </c>
      <c r="E146" s="123">
        <f t="shared" si="53"/>
        <v>21.384336159779611</v>
      </c>
      <c r="F146" s="123">
        <f t="shared" si="53"/>
        <v>10.121549282777064</v>
      </c>
      <c r="G146" s="123">
        <f t="shared" si="53"/>
        <v>13.754601016231303</v>
      </c>
      <c r="H146" s="123">
        <f t="shared" si="53"/>
        <v>22.354568675940833</v>
      </c>
      <c r="I146" s="123">
        <f t="shared" si="53"/>
        <v>27.677159433771294</v>
      </c>
      <c r="J146" s="123">
        <f t="shared" si="53"/>
        <v>26.85449522589267</v>
      </c>
      <c r="K146" s="123">
        <f t="shared" si="53"/>
        <v>24.983026231758434</v>
      </c>
      <c r="L146" s="123">
        <f t="shared" si="53"/>
        <v>30.303617284255594</v>
      </c>
      <c r="M146" s="123">
        <f t="shared" si="53"/>
        <v>38.081735818789348</v>
      </c>
      <c r="N146" s="123">
        <f t="shared" si="53"/>
        <v>37.983092800518399</v>
      </c>
      <c r="O146" s="123">
        <f t="shared" si="53"/>
        <v>31.340872210577235</v>
      </c>
      <c r="P146" s="123">
        <f t="shared" si="53"/>
        <v>23.69361057459205</v>
      </c>
      <c r="Q146" s="123">
        <f t="shared" si="53"/>
        <v>32.482907205196824</v>
      </c>
      <c r="R146" s="123">
        <f t="shared" si="53"/>
        <v>29.833024102839801</v>
      </c>
      <c r="S146" s="123">
        <f t="shared" si="53"/>
        <v>23.421913970660313</v>
      </c>
      <c r="T146" s="123">
        <f t="shared" si="53"/>
        <v>35.362373723805469</v>
      </c>
      <c r="U146" s="123">
        <f t="shared" si="53"/>
        <v>9.1715235619749951</v>
      </c>
      <c r="V146" s="123">
        <f t="shared" si="53"/>
        <v>32.748575695083929</v>
      </c>
      <c r="W146" s="123">
        <f t="shared" si="53"/>
        <v>30.715959622184805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8.2728607703091797</v>
      </c>
      <c r="D147" s="99">
        <f>RES_hhdet_in_tesh!D147/RES_summary!D$21</f>
        <v>8.3328810838618601</v>
      </c>
      <c r="E147" s="99">
        <f>RES_hhdet_in_tesh!E147/RES_summary!E$21</f>
        <v>21.384336159779611</v>
      </c>
      <c r="F147" s="99">
        <f>RES_hhdet_in_tesh!F147/RES_summary!F$21</f>
        <v>10.121549282777064</v>
      </c>
      <c r="G147" s="99">
        <f>RES_hhdet_in_tesh!G147/RES_summary!G$21</f>
        <v>13.754601016231303</v>
      </c>
      <c r="H147" s="99">
        <f>RES_hhdet_in_tesh!H147/RES_summary!H$21</f>
        <v>22.354568675940833</v>
      </c>
      <c r="I147" s="99">
        <f>RES_hhdet_in_tesh!I147/RES_summary!I$21</f>
        <v>27.677159433771294</v>
      </c>
      <c r="J147" s="99">
        <f>RES_hhdet_in_tesh!J147/RES_summary!J$21</f>
        <v>26.85449522589267</v>
      </c>
      <c r="K147" s="99">
        <f>RES_hhdet_in_tesh!K147/RES_summary!K$21</f>
        <v>24.983026231758434</v>
      </c>
      <c r="L147" s="99">
        <f>RES_hhdet_in_tesh!L147/RES_summary!L$21</f>
        <v>30.303617284255594</v>
      </c>
      <c r="M147" s="99">
        <f>RES_hhdet_in_tesh!M147/RES_summary!M$21</f>
        <v>38.081735818789348</v>
      </c>
      <c r="N147" s="99">
        <f>RES_hhdet_in_tesh!N147/RES_summary!N$21</f>
        <v>37.983092800518399</v>
      </c>
      <c r="O147" s="99">
        <f>RES_hhdet_in_tesh!O147/RES_summary!O$21</f>
        <v>31.340872210577235</v>
      </c>
      <c r="P147" s="99">
        <f>RES_hhdet_in_tesh!P147/RES_summary!P$21</f>
        <v>23.69361057459205</v>
      </c>
      <c r="Q147" s="99">
        <f>RES_hhdet_in_tesh!Q147/RES_summary!Q$21</f>
        <v>32.482907205196824</v>
      </c>
      <c r="R147" s="99">
        <f>RES_hhdet_in_tesh!R147/RES_summary!R$21</f>
        <v>29.833024102839801</v>
      </c>
      <c r="S147" s="99">
        <f>RES_hhdet_in_tesh!S147/RES_summary!S$21</f>
        <v>23.421913970660313</v>
      </c>
      <c r="T147" s="99">
        <f>RES_hhdet_in_tesh!T147/RES_summary!T$21</f>
        <v>35.362373723805469</v>
      </c>
      <c r="U147" s="99">
        <f>RES_hhdet_in_tesh!U147/RES_summary!U$21</f>
        <v>9.1715235619749951</v>
      </c>
      <c r="V147" s="99">
        <f>RES_hhdet_in_tesh!V147/RES_summary!V$21</f>
        <v>32.748575695083929</v>
      </c>
      <c r="W147" s="99">
        <f>RES_hhdet_in_tesh!W147/RES_summary!W$21</f>
        <v>30.715959622184805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10.660523413183824</v>
      </c>
      <c r="D148" s="123">
        <v>11.585467730636639</v>
      </c>
      <c r="E148" s="123">
        <v>10.052227141807649</v>
      </c>
      <c r="F148" s="123">
        <v>11.331107791142509</v>
      </c>
      <c r="G148" s="123">
        <v>11.516083740042012</v>
      </c>
      <c r="H148" s="123">
        <v>11.804601297683293</v>
      </c>
      <c r="I148" s="123">
        <v>11.288402378093865</v>
      </c>
      <c r="J148" s="123">
        <v>11.695823765342942</v>
      </c>
      <c r="K148" s="123">
        <v>11.14549875924738</v>
      </c>
      <c r="L148" s="123">
        <v>11.150885870292358</v>
      </c>
      <c r="M148" s="123">
        <v>10.624634666123749</v>
      </c>
      <c r="N148" s="123">
        <v>10.606608684157798</v>
      </c>
      <c r="O148" s="123">
        <v>10.24729424743215</v>
      </c>
      <c r="P148" s="123">
        <v>10.09328249159519</v>
      </c>
      <c r="Q148" s="123">
        <v>10.147156939352859</v>
      </c>
      <c r="R148" s="123">
        <v>10.258880691436469</v>
      </c>
      <c r="S148" s="123">
        <v>10.33713707241094</v>
      </c>
      <c r="T148" s="123">
        <v>10.294278705598554</v>
      </c>
      <c r="U148" s="123">
        <v>10.407894357917352</v>
      </c>
      <c r="V148" s="123">
        <v>10.26951549869381</v>
      </c>
      <c r="W148" s="123">
        <v>10.866114295773533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10.964326167013919</v>
      </c>
      <c r="D149" s="99">
        <v>10.70232203899066</v>
      </c>
      <c r="E149" s="99">
        <v>11.336857142536774</v>
      </c>
      <c r="F149" s="99">
        <v>11.271323553334645</v>
      </c>
      <c r="G149" s="99">
        <v>11.245251959235944</v>
      </c>
      <c r="H149" s="99">
        <v>11.386904913538617</v>
      </c>
      <c r="I149" s="99">
        <v>10.99617410806877</v>
      </c>
      <c r="J149" s="99">
        <v>12.098068684139355</v>
      </c>
      <c r="K149" s="99">
        <v>12.939171313771345</v>
      </c>
      <c r="L149" s="99">
        <v>11.94642458379769</v>
      </c>
      <c r="M149" s="99">
        <v>10.599226456356568</v>
      </c>
      <c r="N149" s="99">
        <v>10.325151839073047</v>
      </c>
      <c r="O149" s="99">
        <v>10.437183867597076</v>
      </c>
      <c r="P149" s="99">
        <v>9.7340937121298516</v>
      </c>
      <c r="Q149" s="99">
        <v>9.9196182095017917</v>
      </c>
      <c r="R149" s="99">
        <v>10.509415931054466</v>
      </c>
      <c r="S149" s="99">
        <v>10.434522407933811</v>
      </c>
      <c r="T149" s="99">
        <v>10.030651246641456</v>
      </c>
      <c r="U149" s="99">
        <v>10.602563656982881</v>
      </c>
      <c r="V149" s="99">
        <v>10.32108162954243</v>
      </c>
      <c r="W149" s="99">
        <v>10.591794745713617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10.644936692544759</v>
      </c>
      <c r="D153" s="102">
        <v>11.631792326656724</v>
      </c>
      <c r="E153" s="102">
        <v>9.9832869666245845</v>
      </c>
      <c r="F153" s="102">
        <v>11.333737711794871</v>
      </c>
      <c r="G153" s="102">
        <v>11.526485560089572</v>
      </c>
      <c r="H153" s="102">
        <v>11.823151923086753</v>
      </c>
      <c r="I153" s="102">
        <v>11.302334328410565</v>
      </c>
      <c r="J153" s="102">
        <v>11.675289225556355</v>
      </c>
      <c r="K153" s="102">
        <v>11.052273378309106</v>
      </c>
      <c r="L153" s="102">
        <v>11.113313573374725</v>
      </c>
      <c r="M153" s="102">
        <v>10.624734614490881</v>
      </c>
      <c r="N153" s="102">
        <v>10.611377928046027</v>
      </c>
      <c r="O153" s="102">
        <v>10.241849727223871</v>
      </c>
      <c r="P153" s="102">
        <v>10.101224459653313</v>
      </c>
      <c r="Q153" s="102">
        <v>10.153070047547452</v>
      </c>
      <c r="R153" s="102">
        <v>10.245135323872512</v>
      </c>
      <c r="S153" s="102">
        <v>10.331283841983849</v>
      </c>
      <c r="T153" s="102">
        <v>10.300102337354236</v>
      </c>
      <c r="U153" s="102">
        <v>10.400232302014778</v>
      </c>
      <c r="V153" s="102">
        <v>10.268269386998016</v>
      </c>
      <c r="W153" s="102">
        <v>10.872910010369649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10.645587072290304</v>
      </c>
      <c r="D154" s="105">
        <v>11.633053540872799</v>
      </c>
      <c r="E154" s="105">
        <v>9.9863496220428729</v>
      </c>
      <c r="F154" s="105">
        <v>11.336438272998709</v>
      </c>
      <c r="G154" s="105">
        <v>11.528456685743599</v>
      </c>
      <c r="H154" s="105">
        <v>11.823938931159342</v>
      </c>
      <c r="I154" s="105">
        <v>11.306421077716598</v>
      </c>
      <c r="J154" s="105">
        <v>11.682091069971753</v>
      </c>
      <c r="K154" s="105">
        <v>11.059864813029321</v>
      </c>
      <c r="L154" s="105">
        <v>11.120051939135344</v>
      </c>
      <c r="M154" s="105">
        <v>10.631903330903411</v>
      </c>
      <c r="N154" s="105">
        <v>10.616323948564739</v>
      </c>
      <c r="O154" s="105">
        <v>10.246243543329667</v>
      </c>
      <c r="P154" s="105">
        <v>10.112804471989087</v>
      </c>
      <c r="Q154" s="105">
        <v>10.169556583801809</v>
      </c>
      <c r="R154" s="105">
        <v>10.261763850650686</v>
      </c>
      <c r="S154" s="105">
        <v>10.345388874335661</v>
      </c>
      <c r="T154" s="105">
        <v>10.311603570590822</v>
      </c>
      <c r="U154" s="105">
        <v>10.411030892197225</v>
      </c>
      <c r="V154" s="105">
        <v>10.269402765713576</v>
      </c>
      <c r="W154" s="105">
        <v>10.870854890534256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3.0481494503955995</v>
      </c>
      <c r="D155" s="99">
        <v>3.5247830261400419</v>
      </c>
      <c r="E155" s="99">
        <v>2.5777994799626427</v>
      </c>
      <c r="F155" s="99">
        <v>3.3005264701096557</v>
      </c>
      <c r="G155" s="99">
        <v>3.3438677206092833</v>
      </c>
      <c r="H155" s="99">
        <v>3.4490297027594079</v>
      </c>
      <c r="I155" s="99">
        <v>3.2391331305429651</v>
      </c>
      <c r="J155" s="99">
        <v>3.3959588798903253</v>
      </c>
      <c r="K155" s="99">
        <v>3.0196636597189865</v>
      </c>
      <c r="L155" s="99">
        <v>3.0633413486753884</v>
      </c>
      <c r="M155" s="99">
        <v>3.0664625364147913</v>
      </c>
      <c r="N155" s="99">
        <v>3.040534932734321</v>
      </c>
      <c r="O155" s="99">
        <v>2.8238897156390315</v>
      </c>
      <c r="P155" s="99">
        <v>2.9006841835069852</v>
      </c>
      <c r="Q155" s="99">
        <v>3.1588273422799893</v>
      </c>
      <c r="R155" s="99">
        <v>3.0723461782659767</v>
      </c>
      <c r="S155" s="99">
        <v>3.0042807526180826</v>
      </c>
      <c r="T155" s="99">
        <v>3.0488025375948249</v>
      </c>
      <c r="U155" s="99">
        <v>3.114915518789696</v>
      </c>
      <c r="V155" s="99">
        <v>2.6886745776393877</v>
      </c>
      <c r="W155" s="99">
        <v>3.2163935535989738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7.597437621894704</v>
      </c>
      <c r="D156" s="99">
        <v>8.1082705147327587</v>
      </c>
      <c r="E156" s="99">
        <v>7.4085501420802311</v>
      </c>
      <c r="F156" s="99">
        <v>8.0359118028890535</v>
      </c>
      <c r="G156" s="99">
        <v>8.1845889651343153</v>
      </c>
      <c r="H156" s="99">
        <v>8.3749092283999325</v>
      </c>
      <c r="I156" s="99">
        <v>8.0672879471736323</v>
      </c>
      <c r="J156" s="99">
        <v>8.28613219008143</v>
      </c>
      <c r="K156" s="99">
        <v>8.040201153310333</v>
      </c>
      <c r="L156" s="99">
        <v>8.0567105904599536</v>
      </c>
      <c r="M156" s="99">
        <v>7.5654407944886186</v>
      </c>
      <c r="N156" s="99">
        <v>7.5757890158304173</v>
      </c>
      <c r="O156" s="99">
        <v>7.4223538276906345</v>
      </c>
      <c r="P156" s="99">
        <v>7.2121202884821036</v>
      </c>
      <c r="Q156" s="99">
        <v>7.010729241521819</v>
      </c>
      <c r="R156" s="99">
        <v>7.1894176723847112</v>
      </c>
      <c r="S156" s="99">
        <v>7.3411081217175767</v>
      </c>
      <c r="T156" s="99">
        <v>7.2628010329959976</v>
      </c>
      <c r="U156" s="99">
        <v>7.2961153734075301</v>
      </c>
      <c r="V156" s="99">
        <v>7.5807281880741888</v>
      </c>
      <c r="W156" s="99">
        <v>7.6544613369352792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10.56840973742414</v>
      </c>
      <c r="D157" s="123">
        <v>11.197123493742746</v>
      </c>
      <c r="E157" s="123">
        <v>10.165275858234446</v>
      </c>
      <c r="F157" s="123">
        <v>10.817856056534874</v>
      </c>
      <c r="G157" s="123">
        <v>10.970536878961896</v>
      </c>
      <c r="H157" s="123">
        <v>11.147709093162383</v>
      </c>
      <c r="I157" s="123">
        <v>10.42104898449975</v>
      </c>
      <c r="J157" s="123">
        <v>10.764648586572747</v>
      </c>
      <c r="K157" s="123">
        <v>10.694821996569205</v>
      </c>
      <c r="L157" s="123">
        <v>10.081869612717316</v>
      </c>
      <c r="M157" s="123">
        <v>9.3308888562399162</v>
      </c>
      <c r="N157" s="123">
        <v>9.0162427527197018</v>
      </c>
      <c r="O157" s="123">
        <v>8.5748604961266253</v>
      </c>
      <c r="P157" s="123">
        <v>8.1357581738323326</v>
      </c>
      <c r="Q157" s="123">
        <v>8.1450418075369804</v>
      </c>
      <c r="R157" s="123">
        <v>8.2978266037883959</v>
      </c>
      <c r="S157" s="123">
        <v>8.1314538988149874</v>
      </c>
      <c r="T157" s="123">
        <v>7.8312025227899822</v>
      </c>
      <c r="U157" s="123">
        <v>7.8844874036634565</v>
      </c>
      <c r="V157" s="123">
        <v>7.6531642738430072</v>
      </c>
      <c r="W157" s="123">
        <v>8.1027912356710576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11.492891023697647</v>
      </c>
      <c r="D158" s="99">
        <v>10.056028571329575</v>
      </c>
      <c r="E158" s="99">
        <v>11.701614032015391</v>
      </c>
      <c r="F158" s="99">
        <v>10.771440868213592</v>
      </c>
      <c r="G158" s="99">
        <v>10.696786833736976</v>
      </c>
      <c r="H158" s="99">
        <v>10.319892816481897</v>
      </c>
      <c r="I158" s="99">
        <v>10.658655903828869</v>
      </c>
      <c r="J158" s="99">
        <v>10.332863984232517</v>
      </c>
      <c r="K158" s="99">
        <v>11.860625072790098</v>
      </c>
      <c r="L158" s="99">
        <v>10.596269178856238</v>
      </c>
      <c r="M158" s="99">
        <v>9.3387167298146743</v>
      </c>
      <c r="N158" s="99">
        <v>8.8485494475983391</v>
      </c>
      <c r="O158" s="99">
        <v>8.7180017426467469</v>
      </c>
      <c r="P158" s="99">
        <v>7.9852302047164203</v>
      </c>
      <c r="Q158" s="99">
        <v>8.0380018516925933</v>
      </c>
      <c r="R158" s="99">
        <v>8.4073847934445176</v>
      </c>
      <c r="S158" s="99">
        <v>8.1798679635872276</v>
      </c>
      <c r="T158" s="99">
        <v>7.6808726598039332</v>
      </c>
      <c r="U158" s="99">
        <v>7.9762568480867992</v>
      </c>
      <c r="V158" s="99">
        <v>7.7036354903234594</v>
      </c>
      <c r="W158" s="99">
        <v>7.9127588737020647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9.7348184652505516</v>
      </c>
      <c r="D159" s="110">
        <v>12.045502762145576</v>
      </c>
      <c r="E159" s="110">
        <v>8.8953080508358333</v>
      </c>
      <c r="F159" s="110">
        <v>10.844817042917395</v>
      </c>
      <c r="G159" s="110">
        <v>11.111339240161534</v>
      </c>
      <c r="H159" s="110">
        <v>11.668324185086295</v>
      </c>
      <c r="I159" s="110">
        <v>10.198532278561826</v>
      </c>
      <c r="J159" s="110">
        <v>11.509436896929131</v>
      </c>
      <c r="K159" s="110">
        <v>9.4618014456833226</v>
      </c>
      <c r="L159" s="110">
        <v>9.6269382045135359</v>
      </c>
      <c r="M159" s="110">
        <v>9.3257285820397939</v>
      </c>
      <c r="N159" s="110">
        <v>9.0772221364001986</v>
      </c>
      <c r="O159" s="110">
        <v>8.5074117412218584</v>
      </c>
      <c r="P159" s="110">
        <v>8.2113917033226542</v>
      </c>
      <c r="Q159" s="110">
        <v>8.2220664355569628</v>
      </c>
      <c r="R159" s="110">
        <v>8.2057472700478087</v>
      </c>
      <c r="S159" s="110">
        <v>8.1032890626547083</v>
      </c>
      <c r="T159" s="110">
        <v>7.9114219290688688</v>
      </c>
      <c r="U159" s="110">
        <v>7.8398772570687738</v>
      </c>
      <c r="V159" s="110">
        <v>7.6348507438889781</v>
      </c>
      <c r="W159" s="110">
        <v>8.1799011414615332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108.4147033746986</v>
      </c>
      <c r="D161" s="118">
        <f t="shared" si="54"/>
        <v>113.52563779675572</v>
      </c>
      <c r="E161" s="118">
        <f t="shared" si="54"/>
        <v>123.51975276426299</v>
      </c>
      <c r="F161" s="118">
        <f t="shared" si="54"/>
        <v>120.46958518142654</v>
      </c>
      <c r="G161" s="118">
        <f t="shared" si="54"/>
        <v>130.13058101320112</v>
      </c>
      <c r="H161" s="118">
        <f t="shared" si="54"/>
        <v>129.80066555049967</v>
      </c>
      <c r="I161" s="118">
        <f t="shared" si="54"/>
        <v>119.86578695718045</v>
      </c>
      <c r="J161" s="118">
        <f t="shared" si="54"/>
        <v>132.1339861417591</v>
      </c>
      <c r="K161" s="118">
        <f t="shared" si="54"/>
        <v>129.97502814619503</v>
      </c>
      <c r="L161" s="118">
        <f t="shared" si="54"/>
        <v>147.58622133035496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106.74549703231862</v>
      </c>
      <c r="Q161" s="118">
        <f t="shared" si="54"/>
        <v>61.252486993876495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119.22572274835906</v>
      </c>
      <c r="U161" s="118">
        <f t="shared" si="55"/>
        <v>95.5213702554436</v>
      </c>
      <c r="V161" s="118">
        <f t="shared" si="55"/>
        <v>62.830859569088013</v>
      </c>
      <c r="W161" s="118">
        <f t="shared" ref="W161" si="56">W162+W164+W166+W175</f>
        <v>117.38985467811614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78.896902704862512</v>
      </c>
      <c r="D162" s="123">
        <f t="shared" si="57"/>
        <v>82.398571257087426</v>
      </c>
      <c r="E162" s="123">
        <f t="shared" si="57"/>
        <v>82.163093141513755</v>
      </c>
      <c r="F162" s="123">
        <f t="shared" si="57"/>
        <v>88.3163988730997</v>
      </c>
      <c r="G162" s="123">
        <f t="shared" si="57"/>
        <v>94.000383762550157</v>
      </c>
      <c r="H162" s="123">
        <f t="shared" si="57"/>
        <v>84.65310394763172</v>
      </c>
      <c r="I162" s="123">
        <f t="shared" si="57"/>
        <v>70.66225960250145</v>
      </c>
      <c r="J162" s="123">
        <f t="shared" si="57"/>
        <v>83.079806376315219</v>
      </c>
      <c r="K162" s="123">
        <f t="shared" si="57"/>
        <v>83.599948383185733</v>
      </c>
      <c r="L162" s="123">
        <f t="shared" si="57"/>
        <v>96.283861141770245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74.366864808035928</v>
      </c>
      <c r="Q162" s="123">
        <f t="shared" si="57"/>
        <v>42.877350510772082</v>
      </c>
      <c r="R162" s="123">
        <f t="shared" si="57"/>
        <v>0</v>
      </c>
      <c r="S162" s="123">
        <f t="shared" si="57"/>
        <v>0</v>
      </c>
      <c r="T162" s="123">
        <f t="shared" si="57"/>
        <v>72.74601525285162</v>
      </c>
      <c r="U162" s="123">
        <f t="shared" si="57"/>
        <v>72.543599516438576</v>
      </c>
      <c r="V162" s="123">
        <f t="shared" si="57"/>
        <v>13.111318493365264</v>
      </c>
      <c r="W162" s="123">
        <f t="shared" si="57"/>
        <v>68.535106365135292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78.896902704862512</v>
      </c>
      <c r="D163" s="110">
        <v>82.398571257087426</v>
      </c>
      <c r="E163" s="110">
        <v>82.163093141513755</v>
      </c>
      <c r="F163" s="110">
        <v>88.3163988730997</v>
      </c>
      <c r="G163" s="110">
        <v>94.000383762550157</v>
      </c>
      <c r="H163" s="110">
        <v>84.65310394763172</v>
      </c>
      <c r="I163" s="110">
        <v>70.66225960250145</v>
      </c>
      <c r="J163" s="110">
        <v>83.079806376315219</v>
      </c>
      <c r="K163" s="110">
        <v>83.599948383185733</v>
      </c>
      <c r="L163" s="110">
        <v>96.283861141770245</v>
      </c>
      <c r="M163" s="110">
        <v>0</v>
      </c>
      <c r="N163" s="110">
        <v>0</v>
      </c>
      <c r="O163" s="110">
        <v>0</v>
      </c>
      <c r="P163" s="110">
        <v>74.366864808035928</v>
      </c>
      <c r="Q163" s="110">
        <v>42.877350510772082</v>
      </c>
      <c r="R163" s="110">
        <v>0</v>
      </c>
      <c r="S163" s="110">
        <v>0</v>
      </c>
      <c r="T163" s="110">
        <v>72.74601525285162</v>
      </c>
      <c r="U163" s="110">
        <v>72.543599516438576</v>
      </c>
      <c r="V163" s="110">
        <v>13.111318493365264</v>
      </c>
      <c r="W163" s="110">
        <v>68.535106365135292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8.2901223302144125</v>
      </c>
      <c r="D164" s="123">
        <f t="shared" si="58"/>
        <v>8.3468226074718892</v>
      </c>
      <c r="E164" s="123">
        <f t="shared" si="58"/>
        <v>21.142243074348144</v>
      </c>
      <c r="F164" s="123">
        <f t="shared" si="58"/>
        <v>10.004220332492581</v>
      </c>
      <c r="G164" s="123">
        <f t="shared" si="58"/>
        <v>13.643390188643208</v>
      </c>
      <c r="H164" s="123">
        <f t="shared" si="58"/>
        <v>22.195576151967803</v>
      </c>
      <c r="I164" s="123">
        <f t="shared" si="58"/>
        <v>27.494334306394581</v>
      </c>
      <c r="J164" s="123">
        <f t="shared" si="58"/>
        <v>26.594373222202147</v>
      </c>
      <c r="K164" s="123">
        <f t="shared" si="58"/>
        <v>24.534054100325292</v>
      </c>
      <c r="L164" s="123">
        <f t="shared" si="58"/>
        <v>30.071692537410705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14.179096810609845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28.35439534004459</v>
      </c>
      <c r="U164" s="123">
        <f t="shared" si="58"/>
        <v>4.6852791807485117</v>
      </c>
      <c r="V164" s="123">
        <f t="shared" si="58"/>
        <v>31.796847548794904</v>
      </c>
      <c r="W164" s="123">
        <f t="shared" si="58"/>
        <v>29.885798551314942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8.2901223302144125</v>
      </c>
      <c r="D165" s="99">
        <f>RES_hhdet_in_tesh!D165/RES_summary!D$21</f>
        <v>8.3468226074718892</v>
      </c>
      <c r="E165" s="99">
        <f>RES_hhdet_in_tesh!E165/RES_summary!E$21</f>
        <v>21.142243074348144</v>
      </c>
      <c r="F165" s="99">
        <f>RES_hhdet_in_tesh!F165/RES_summary!F$21</f>
        <v>10.004220332492581</v>
      </c>
      <c r="G165" s="99">
        <f>RES_hhdet_in_tesh!G165/RES_summary!G$21</f>
        <v>13.643390188643208</v>
      </c>
      <c r="H165" s="99">
        <f>RES_hhdet_in_tesh!H165/RES_summary!H$21</f>
        <v>22.195576151967803</v>
      </c>
      <c r="I165" s="99">
        <f>RES_hhdet_in_tesh!I165/RES_summary!I$21</f>
        <v>27.494334306394581</v>
      </c>
      <c r="J165" s="99">
        <f>RES_hhdet_in_tesh!J165/RES_summary!J$21</f>
        <v>26.594373222202147</v>
      </c>
      <c r="K165" s="99">
        <f>RES_hhdet_in_tesh!K165/RES_summary!K$21</f>
        <v>24.534054100325292</v>
      </c>
      <c r="L165" s="99">
        <f>RES_hhdet_in_tesh!L165/RES_summary!L$21</f>
        <v>30.071692537410705</v>
      </c>
      <c r="M165" s="99">
        <f>RES_hhdet_in_tesh!M165/RES_summary!M$21</f>
        <v>0</v>
      </c>
      <c r="N165" s="99">
        <f>RES_hhdet_in_tesh!N165/RES_summary!N$21</f>
        <v>0</v>
      </c>
      <c r="O165" s="99">
        <f>RES_hhdet_in_tesh!O165/RES_summary!O$21</f>
        <v>0</v>
      </c>
      <c r="P165" s="99">
        <f>RES_hhdet_in_tesh!P165/RES_summary!P$21</f>
        <v>14.179096810609845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28.35439534004459</v>
      </c>
      <c r="U165" s="99">
        <f>RES_hhdet_in_tesh!U165/RES_summary!U$21</f>
        <v>4.6852791807485117</v>
      </c>
      <c r="V165" s="99">
        <f>RES_hhdet_in_tesh!V165/RES_summary!V$21</f>
        <v>31.796847548794904</v>
      </c>
      <c r="W165" s="99">
        <f>RES_hhdet_in_tesh!W165/RES_summary!W$21</f>
        <v>29.885798551314942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10.660351035257701</v>
      </c>
      <c r="D166" s="123">
        <v>11.585251991497749</v>
      </c>
      <c r="E166" s="123">
        <v>10.052006520534837</v>
      </c>
      <c r="F166" s="123">
        <v>11.331102094563477</v>
      </c>
      <c r="G166" s="123">
        <v>11.516128375519544</v>
      </c>
      <c r="H166" s="123">
        <v>11.804297067587067</v>
      </c>
      <c r="I166" s="123">
        <v>11.28820011829943</v>
      </c>
      <c r="J166" s="123">
        <v>11.695893957353075</v>
      </c>
      <c r="K166" s="123">
        <v>11.144535585401618</v>
      </c>
      <c r="L166" s="123">
        <v>11.150052801379866</v>
      </c>
      <c r="M166" s="123">
        <v>0</v>
      </c>
      <c r="N166" s="123">
        <v>0</v>
      </c>
      <c r="O166" s="123">
        <v>0</v>
      </c>
      <c r="P166" s="123">
        <v>10.101224459653313</v>
      </c>
      <c r="Q166" s="123">
        <v>10.153070047547454</v>
      </c>
      <c r="R166" s="123">
        <v>0</v>
      </c>
      <c r="S166" s="123">
        <v>0</v>
      </c>
      <c r="T166" s="123">
        <v>10.294055835250056</v>
      </c>
      <c r="U166" s="123">
        <v>10.408006809958934</v>
      </c>
      <c r="V166" s="123">
        <v>10.269485672439789</v>
      </c>
      <c r="W166" s="123">
        <v>10.865957968736767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10.964326167013917</v>
      </c>
      <c r="D167" s="99">
        <v>10.702322038990664</v>
      </c>
      <c r="E167" s="99">
        <v>11.336857142536781</v>
      </c>
      <c r="F167" s="99">
        <v>11.271323553334645</v>
      </c>
      <c r="G167" s="99">
        <v>11.24525195923594</v>
      </c>
      <c r="H167" s="99">
        <v>11.386904913538613</v>
      </c>
      <c r="I167" s="99">
        <v>10.996174108068764</v>
      </c>
      <c r="J167" s="99">
        <v>12.098068684139353</v>
      </c>
      <c r="K167" s="99">
        <v>12.939171313771341</v>
      </c>
      <c r="L167" s="99">
        <v>11.946424583797686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10.030651246641456</v>
      </c>
      <c r="U167" s="99">
        <v>10.602563656982884</v>
      </c>
      <c r="V167" s="99">
        <v>10.32108162954243</v>
      </c>
      <c r="W167" s="99">
        <v>10.591794745713623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10.644936692544757</v>
      </c>
      <c r="D171" s="102">
        <v>11.631792326656722</v>
      </c>
      <c r="E171" s="102">
        <v>9.9832869666245863</v>
      </c>
      <c r="F171" s="102">
        <v>11.333737711794873</v>
      </c>
      <c r="G171" s="102">
        <v>11.526485560089572</v>
      </c>
      <c r="H171" s="102">
        <v>11.823151923086753</v>
      </c>
      <c r="I171" s="102">
        <v>11.302334328410566</v>
      </c>
      <c r="J171" s="102">
        <v>11.675289225556359</v>
      </c>
      <c r="K171" s="102">
        <v>11.05227337830911</v>
      </c>
      <c r="L171" s="102">
        <v>11.113313573374729</v>
      </c>
      <c r="M171" s="102">
        <v>0</v>
      </c>
      <c r="N171" s="102">
        <v>0</v>
      </c>
      <c r="O171" s="102">
        <v>0</v>
      </c>
      <c r="P171" s="102">
        <v>10.101224459653313</v>
      </c>
      <c r="Q171" s="102">
        <v>10.153070047547454</v>
      </c>
      <c r="R171" s="102">
        <v>0</v>
      </c>
      <c r="S171" s="102">
        <v>0</v>
      </c>
      <c r="T171" s="102">
        <v>10.300102337354236</v>
      </c>
      <c r="U171" s="102">
        <v>10.400232302014777</v>
      </c>
      <c r="V171" s="102">
        <v>10.268269386998019</v>
      </c>
      <c r="W171" s="102">
        <v>10.872910010369649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10.645587072290306</v>
      </c>
      <c r="D172" s="105">
        <v>11.633053540872803</v>
      </c>
      <c r="E172" s="105">
        <v>9.9863496220428747</v>
      </c>
      <c r="F172" s="105">
        <v>11.336438272998711</v>
      </c>
      <c r="G172" s="105">
        <v>11.528456685743597</v>
      </c>
      <c r="H172" s="105">
        <v>11.823938931159335</v>
      </c>
      <c r="I172" s="105">
        <v>11.3064210777166</v>
      </c>
      <c r="J172" s="105">
        <v>11.682091069971753</v>
      </c>
      <c r="K172" s="105">
        <v>11.059864813029323</v>
      </c>
      <c r="L172" s="105">
        <v>11.120051939135344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10.311603570590819</v>
      </c>
      <c r="U172" s="105">
        <v>10.411030892197227</v>
      </c>
      <c r="V172" s="105">
        <v>10.269402765713577</v>
      </c>
      <c r="W172" s="105">
        <v>10.870854890534254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3.048149450395599</v>
      </c>
      <c r="D173" s="99">
        <v>3.5247830261400432</v>
      </c>
      <c r="E173" s="99">
        <v>2.5777994799626427</v>
      </c>
      <c r="F173" s="99">
        <v>3.3005264701096557</v>
      </c>
      <c r="G173" s="99">
        <v>3.3438677206092842</v>
      </c>
      <c r="H173" s="99">
        <v>3.449029702759407</v>
      </c>
      <c r="I173" s="99">
        <v>3.2391331305429647</v>
      </c>
      <c r="J173" s="99">
        <v>3.3959588798903244</v>
      </c>
      <c r="K173" s="99">
        <v>3.0196636597189865</v>
      </c>
      <c r="L173" s="99">
        <v>3.0633413486753884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3.0488025375948249</v>
      </c>
      <c r="U173" s="99">
        <v>3.1149155187896955</v>
      </c>
      <c r="V173" s="99">
        <v>2.6886745776393872</v>
      </c>
      <c r="W173" s="99">
        <v>3.2163935535989747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7.5974376218947066</v>
      </c>
      <c r="D174" s="110">
        <v>8.108270514732757</v>
      </c>
      <c r="E174" s="110">
        <v>7.4085501420802338</v>
      </c>
      <c r="F174" s="110">
        <v>8.0359118028890553</v>
      </c>
      <c r="G174" s="110">
        <v>8.1845889651343153</v>
      </c>
      <c r="H174" s="110">
        <v>8.3749092283999307</v>
      </c>
      <c r="I174" s="110">
        <v>8.0672879471736358</v>
      </c>
      <c r="J174" s="110">
        <v>8.2861321900814264</v>
      </c>
      <c r="K174" s="110">
        <v>8.040201153310333</v>
      </c>
      <c r="L174" s="110">
        <v>8.0567105904599536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7.2628010329959958</v>
      </c>
      <c r="U174" s="110">
        <v>7.296115373407531</v>
      </c>
      <c r="V174" s="110">
        <v>7.5807281880741879</v>
      </c>
      <c r="W174" s="110">
        <v>7.6544613369352792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10.567327304363969</v>
      </c>
      <c r="D175" s="123">
        <v>11.19499194069865</v>
      </c>
      <c r="E175" s="123">
        <v>10.162410027866255</v>
      </c>
      <c r="F175" s="123">
        <v>10.817863881270782</v>
      </c>
      <c r="G175" s="123">
        <v>10.970678686488208</v>
      </c>
      <c r="H175" s="123">
        <v>11.147688383313072</v>
      </c>
      <c r="I175" s="123">
        <v>10.420992929984989</v>
      </c>
      <c r="J175" s="123">
        <v>10.763912585888651</v>
      </c>
      <c r="K175" s="123">
        <v>10.696490077282396</v>
      </c>
      <c r="L175" s="123">
        <v>10.080614849794136</v>
      </c>
      <c r="M175" s="123">
        <v>0</v>
      </c>
      <c r="N175" s="123">
        <v>0</v>
      </c>
      <c r="O175" s="123">
        <v>0</v>
      </c>
      <c r="P175" s="123">
        <v>8.0983109540195368</v>
      </c>
      <c r="Q175" s="123">
        <v>8.2220664355569628</v>
      </c>
      <c r="R175" s="123">
        <v>0</v>
      </c>
      <c r="S175" s="123">
        <v>0</v>
      </c>
      <c r="T175" s="123">
        <v>7.8312563202127876</v>
      </c>
      <c r="U175" s="123">
        <v>7.8844847482975862</v>
      </c>
      <c r="V175" s="123">
        <v>7.6532078544880537</v>
      </c>
      <c r="W175" s="123">
        <v>8.1029917929291333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11.492891023697645</v>
      </c>
      <c r="D176" s="99">
        <v>10.056028571329575</v>
      </c>
      <c r="E176" s="99">
        <v>11.701614032015392</v>
      </c>
      <c r="F176" s="99">
        <v>10.771440868213595</v>
      </c>
      <c r="G176" s="99">
        <v>10.696786833736976</v>
      </c>
      <c r="H176" s="99">
        <v>10.319892816481895</v>
      </c>
      <c r="I176" s="99">
        <v>10.658655903828869</v>
      </c>
      <c r="J176" s="99">
        <v>10.332863984232519</v>
      </c>
      <c r="K176" s="99">
        <v>11.860625072790096</v>
      </c>
      <c r="L176" s="99">
        <v>10.596269178856234</v>
      </c>
      <c r="M176" s="99">
        <v>0</v>
      </c>
      <c r="N176" s="99">
        <v>0</v>
      </c>
      <c r="O176" s="99">
        <v>0</v>
      </c>
      <c r="P176" s="99">
        <v>7.9852302047164194</v>
      </c>
      <c r="Q176" s="99">
        <v>0</v>
      </c>
      <c r="R176" s="99">
        <v>0</v>
      </c>
      <c r="S176" s="99">
        <v>0</v>
      </c>
      <c r="T176" s="99">
        <v>7.6808726598039314</v>
      </c>
      <c r="U176" s="99">
        <v>7.9762568480867984</v>
      </c>
      <c r="V176" s="99">
        <v>7.7036354903234594</v>
      </c>
      <c r="W176" s="99">
        <v>7.9127588737020629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9.7348184652505552</v>
      </c>
      <c r="D177" s="110">
        <v>12.045502762145574</v>
      </c>
      <c r="E177" s="110">
        <v>8.8953080508358298</v>
      </c>
      <c r="F177" s="110">
        <v>10.844817042917397</v>
      </c>
      <c r="G177" s="110">
        <v>11.111339240161536</v>
      </c>
      <c r="H177" s="110">
        <v>11.668324185086295</v>
      </c>
      <c r="I177" s="110">
        <v>10.198532278561826</v>
      </c>
      <c r="J177" s="110">
        <v>11.509436896929131</v>
      </c>
      <c r="K177" s="110">
        <v>9.4618014456833208</v>
      </c>
      <c r="L177" s="110">
        <v>9.6269382045135359</v>
      </c>
      <c r="M177" s="110">
        <v>0</v>
      </c>
      <c r="N177" s="110">
        <v>0</v>
      </c>
      <c r="O177" s="110">
        <v>0</v>
      </c>
      <c r="P177" s="110">
        <v>8.2113917033226542</v>
      </c>
      <c r="Q177" s="110">
        <v>8.2220664355569628</v>
      </c>
      <c r="R177" s="110">
        <v>0</v>
      </c>
      <c r="S177" s="110">
        <v>0</v>
      </c>
      <c r="T177" s="110">
        <v>7.9114219290688705</v>
      </c>
      <c r="U177" s="110">
        <v>7.8398772570687729</v>
      </c>
      <c r="V177" s="110">
        <v>7.6348507438889781</v>
      </c>
      <c r="W177" s="110">
        <v>8.1799011414615315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34.083983362117927</v>
      </c>
      <c r="D3" s="118">
        <f t="shared" si="0"/>
        <v>48.05075017821121</v>
      </c>
      <c r="E3" s="118">
        <f t="shared" si="0"/>
        <v>62.808896472321301</v>
      </c>
      <c r="F3" s="118">
        <f t="shared" si="0"/>
        <v>45.24125006063278</v>
      </c>
      <c r="G3" s="118">
        <f t="shared" si="0"/>
        <v>64.223510893562349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34.352616873163321</v>
      </c>
      <c r="L3" s="118">
        <f t="shared" si="0"/>
        <v>65.226879623839523</v>
      </c>
      <c r="M3" s="118">
        <f t="shared" si="0"/>
        <v>47.463456973705938</v>
      </c>
      <c r="N3" s="118">
        <f t="shared" si="0"/>
        <v>40.42728467022873</v>
      </c>
      <c r="O3" s="118">
        <f t="shared" si="0"/>
        <v>56.073632940272596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38.020119136867727</v>
      </c>
      <c r="T3" s="118">
        <f t="shared" si="1"/>
        <v>27.002046949607976</v>
      </c>
      <c r="U3" s="118">
        <f t="shared" si="1"/>
        <v>28.877775055803664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31.737881060351096</v>
      </c>
      <c r="D4" s="123">
        <f t="shared" si="3"/>
        <v>46.122503704278479</v>
      </c>
      <c r="E4" s="123">
        <f t="shared" si="3"/>
        <v>60.38470331129782</v>
      </c>
      <c r="F4" s="123">
        <f t="shared" si="3"/>
        <v>43.360173787952107</v>
      </c>
      <c r="G4" s="123">
        <f t="shared" si="3"/>
        <v>62.655832937094026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30.729135657561141</v>
      </c>
      <c r="L4" s="123">
        <f t="shared" si="3"/>
        <v>61.613287930904214</v>
      </c>
      <c r="M4" s="123">
        <f t="shared" si="3"/>
        <v>44.315208247416784</v>
      </c>
      <c r="N4" s="123">
        <f t="shared" si="3"/>
        <v>36.978313791063655</v>
      </c>
      <c r="O4" s="123">
        <f t="shared" si="3"/>
        <v>51.750211995634139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36.512541984749333</v>
      </c>
      <c r="T4" s="123">
        <f t="shared" si="4"/>
        <v>25.405428774800505</v>
      </c>
      <c r="U4" s="123">
        <f t="shared" si="4"/>
        <v>27.185878085633686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31.737881060351096</v>
      </c>
      <c r="D5" s="99">
        <v>46.122503704278479</v>
      </c>
      <c r="E5" s="99">
        <v>60.38470331129782</v>
      </c>
      <c r="F5" s="99">
        <v>43.360173787952107</v>
      </c>
      <c r="G5" s="99">
        <v>62.655832937094026</v>
      </c>
      <c r="H5" s="99">
        <v>0</v>
      </c>
      <c r="I5" s="99">
        <v>0</v>
      </c>
      <c r="J5" s="99">
        <v>0</v>
      </c>
      <c r="K5" s="99">
        <v>30.729135657561141</v>
      </c>
      <c r="L5" s="99">
        <v>61.613287930904214</v>
      </c>
      <c r="M5" s="99">
        <v>44.315208247416784</v>
      </c>
      <c r="N5" s="99">
        <v>36.978313791063655</v>
      </c>
      <c r="O5" s="99">
        <v>51.750211995634139</v>
      </c>
      <c r="P5" s="99">
        <v>0</v>
      </c>
      <c r="Q5" s="99">
        <v>0</v>
      </c>
      <c r="R5" s="99">
        <v>0</v>
      </c>
      <c r="S5" s="99">
        <v>36.512541984749333</v>
      </c>
      <c r="T5" s="99">
        <v>25.405428774800505</v>
      </c>
      <c r="U5" s="99">
        <v>27.185878085633686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0.25201015321554932</v>
      </c>
      <c r="D9" s="123">
        <v>0.25683681545431197</v>
      </c>
      <c r="E9" s="123">
        <v>0.38368788853048702</v>
      </c>
      <c r="F9" s="123">
        <v>0.3478547970475126</v>
      </c>
      <c r="G9" s="123">
        <v>0.17621748948638946</v>
      </c>
      <c r="H9" s="123">
        <v>0</v>
      </c>
      <c r="I9" s="123">
        <v>0</v>
      </c>
      <c r="J9" s="123">
        <v>0</v>
      </c>
      <c r="K9" s="123">
        <v>1.0282679796396881</v>
      </c>
      <c r="L9" s="123">
        <v>1.705795727077867</v>
      </c>
      <c r="M9" s="123">
        <v>1.7351375405401461</v>
      </c>
      <c r="N9" s="123">
        <v>2.5417021077371786</v>
      </c>
      <c r="O9" s="123">
        <v>3.26000803310228</v>
      </c>
      <c r="P9" s="123">
        <v>0</v>
      </c>
      <c r="Q9" s="123">
        <v>0</v>
      </c>
      <c r="R9" s="123">
        <v>0</v>
      </c>
      <c r="S9" s="123">
        <v>0.36705618618313862</v>
      </c>
      <c r="T9" s="123">
        <v>0.63006782224041491</v>
      </c>
      <c r="U9" s="123">
        <v>0.7391144142543834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5.9288754834191284</v>
      </c>
      <c r="E10" s="99">
        <v>7.5283520342610943</v>
      </c>
      <c r="F10" s="99">
        <v>5.445415179216913</v>
      </c>
      <c r="G10" s="99">
        <v>0</v>
      </c>
      <c r="H10" s="99">
        <v>0</v>
      </c>
      <c r="I10" s="99">
        <v>0</v>
      </c>
      <c r="J10" s="99">
        <v>0</v>
      </c>
      <c r="K10" s="99">
        <v>3.5989379287389083</v>
      </c>
      <c r="L10" s="99">
        <v>6.7837198056410921</v>
      </c>
      <c r="M10" s="99">
        <v>6.2435266056680616</v>
      </c>
      <c r="N10" s="99">
        <v>6.5960194043134681</v>
      </c>
      <c r="O10" s="99">
        <v>6.9931955274596644</v>
      </c>
      <c r="P10" s="99">
        <v>0</v>
      </c>
      <c r="Q10" s="99">
        <v>0</v>
      </c>
      <c r="R10" s="99">
        <v>0</v>
      </c>
      <c r="S10" s="99">
        <v>5.7426747368413524</v>
      </c>
      <c r="T10" s="99">
        <v>5.6706104001637341</v>
      </c>
      <c r="U10" s="99">
        <v>4.3644191160841483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4.536182757879887</v>
      </c>
      <c r="D11" s="99">
        <v>4.4132674802201759</v>
      </c>
      <c r="E11" s="99">
        <v>4.6571294755835355</v>
      </c>
      <c r="F11" s="99">
        <v>4.6123085417751284</v>
      </c>
      <c r="G11" s="99">
        <v>4.5816547266461258</v>
      </c>
      <c r="H11" s="99">
        <v>0</v>
      </c>
      <c r="I11" s="99">
        <v>0</v>
      </c>
      <c r="J11" s="99">
        <v>0</v>
      </c>
      <c r="K11" s="99">
        <v>0</v>
      </c>
      <c r="L11" s="99">
        <v>4.7113106090950803</v>
      </c>
      <c r="M11" s="99">
        <v>4.1042900827575357</v>
      </c>
      <c r="N11" s="99">
        <v>3.8809409217151463</v>
      </c>
      <c r="O11" s="99">
        <v>3.7607844422511518</v>
      </c>
      <c r="P11" s="99">
        <v>0</v>
      </c>
      <c r="Q11" s="99">
        <v>0</v>
      </c>
      <c r="R11" s="99">
        <v>0</v>
      </c>
      <c r="S11" s="99">
        <v>3.2502018246455422</v>
      </c>
      <c r="T11" s="99">
        <v>0</v>
      </c>
      <c r="U11" s="99">
        <v>3.16725976534399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2.0940921485512791</v>
      </c>
      <c r="D19" s="123">
        <v>1.6714096584784168</v>
      </c>
      <c r="E19" s="123">
        <v>2.0405052724929913</v>
      </c>
      <c r="F19" s="123">
        <v>1.5332214756331632</v>
      </c>
      <c r="G19" s="123">
        <v>1.3914604669819268</v>
      </c>
      <c r="H19" s="123">
        <v>0</v>
      </c>
      <c r="I19" s="123">
        <v>0</v>
      </c>
      <c r="J19" s="123">
        <v>0</v>
      </c>
      <c r="K19" s="123">
        <v>2.5952132359624889</v>
      </c>
      <c r="L19" s="123">
        <v>1.9077959658574379</v>
      </c>
      <c r="M19" s="123">
        <v>1.4131111857490117</v>
      </c>
      <c r="N19" s="123">
        <v>0.90726877142789319</v>
      </c>
      <c r="O19" s="123">
        <v>1.0634129115361748</v>
      </c>
      <c r="P19" s="123">
        <v>0</v>
      </c>
      <c r="Q19" s="123">
        <v>0</v>
      </c>
      <c r="R19" s="123">
        <v>0</v>
      </c>
      <c r="S19" s="123">
        <v>1.1405209659352551</v>
      </c>
      <c r="T19" s="123">
        <v>0.96655035256705313</v>
      </c>
      <c r="U19" s="123">
        <v>0.95278255591559236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4.4345480792850616</v>
      </c>
      <c r="D21" s="99">
        <v>3.8762479313648392</v>
      </c>
      <c r="E21" s="99">
        <v>4.5061158100886889</v>
      </c>
      <c r="F21" s="99">
        <v>4.143841826035576</v>
      </c>
      <c r="G21" s="99">
        <v>4.1111331979011476</v>
      </c>
      <c r="H21" s="99">
        <v>0</v>
      </c>
      <c r="I21" s="99">
        <v>0</v>
      </c>
      <c r="J21" s="99">
        <v>0</v>
      </c>
      <c r="K21" s="99">
        <v>4.5416231629343553</v>
      </c>
      <c r="L21" s="99">
        <v>4.0540664274470553</v>
      </c>
      <c r="M21" s="99">
        <v>3.5713173603475021</v>
      </c>
      <c r="N21" s="99">
        <v>3.3838673096499798</v>
      </c>
      <c r="O21" s="99">
        <v>3.3339431821134125</v>
      </c>
      <c r="P21" s="99">
        <v>0</v>
      </c>
      <c r="Q21" s="99">
        <v>0</v>
      </c>
      <c r="R21" s="99">
        <v>0</v>
      </c>
      <c r="S21" s="99">
        <v>3.1047515183793055</v>
      </c>
      <c r="T21" s="99">
        <v>2.8996510577011594</v>
      </c>
      <c r="U21" s="99">
        <v>2.9944594614490043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37.440801836210802</v>
      </c>
      <c r="H24" s="118">
        <f t="shared" si="7"/>
        <v>43.907423577233978</v>
      </c>
      <c r="I24" s="118">
        <f t="shared" si="7"/>
        <v>15.650075988325426</v>
      </c>
      <c r="J24" s="118">
        <f t="shared" si="7"/>
        <v>59.157151961785729</v>
      </c>
      <c r="K24" s="118">
        <f t="shared" si="7"/>
        <v>32.641608178954073</v>
      </c>
      <c r="L24" s="118">
        <f t="shared" si="7"/>
        <v>34.267781837512857</v>
      </c>
      <c r="M24" s="118">
        <f t="shared" si="7"/>
        <v>0</v>
      </c>
      <c r="N24" s="118">
        <f t="shared" si="7"/>
        <v>31.468099218362454</v>
      </c>
      <c r="O24" s="118">
        <f t="shared" si="7"/>
        <v>29.006808829957283</v>
      </c>
      <c r="P24" s="118">
        <f t="shared" si="7"/>
        <v>0</v>
      </c>
      <c r="Q24" s="118">
        <f t="shared" si="7"/>
        <v>26.80886029134814</v>
      </c>
      <c r="R24" s="118">
        <f t="shared" ref="R24:V24" si="8">R25+R28+R30+R39</f>
        <v>24.527549741542501</v>
      </c>
      <c r="S24" s="118">
        <f t="shared" si="8"/>
        <v>0</v>
      </c>
      <c r="T24" s="118">
        <f t="shared" si="8"/>
        <v>0</v>
      </c>
      <c r="U24" s="118">
        <f t="shared" si="8"/>
        <v>18.010910722819716</v>
      </c>
      <c r="V24" s="118">
        <f t="shared" si="8"/>
        <v>16.456406225118926</v>
      </c>
      <c r="W24" s="118">
        <f t="shared" ref="W24" si="9">W25+W28+W30+W39</f>
        <v>15.300967331846362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35.860971337444283</v>
      </c>
      <c r="H25" s="123">
        <f t="shared" si="10"/>
        <v>42.162999111107723</v>
      </c>
      <c r="I25" s="123">
        <f t="shared" si="10"/>
        <v>13.408152182985642</v>
      </c>
      <c r="J25" s="123">
        <f t="shared" si="10"/>
        <v>56.426321841158988</v>
      </c>
      <c r="K25" s="123">
        <f t="shared" si="10"/>
        <v>30.048536719328467</v>
      </c>
      <c r="L25" s="123">
        <f t="shared" si="10"/>
        <v>32.166492588744454</v>
      </c>
      <c r="M25" s="123">
        <f t="shared" si="10"/>
        <v>0</v>
      </c>
      <c r="N25" s="123">
        <f t="shared" si="10"/>
        <v>30.478299911383978</v>
      </c>
      <c r="O25" s="123">
        <f t="shared" si="10"/>
        <v>27.842901391684077</v>
      </c>
      <c r="P25" s="123">
        <f t="shared" si="10"/>
        <v>0</v>
      </c>
      <c r="Q25" s="123">
        <f t="shared" si="10"/>
        <v>25.394202636074208</v>
      </c>
      <c r="R25" s="123">
        <f t="shared" ref="R25:V25" si="11">SUM(R26:R27)</f>
        <v>22.914931997937913</v>
      </c>
      <c r="S25" s="123">
        <f t="shared" si="11"/>
        <v>0</v>
      </c>
      <c r="T25" s="123">
        <f t="shared" si="11"/>
        <v>0</v>
      </c>
      <c r="U25" s="123">
        <f t="shared" si="11"/>
        <v>16.931545780148404</v>
      </c>
      <c r="V25" s="123">
        <f t="shared" si="11"/>
        <v>15.643105258878203</v>
      </c>
      <c r="W25" s="123">
        <f t="shared" ref="W25" si="12">SUM(W26:W27)</f>
        <v>14.374579664626417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35.860971337444283</v>
      </c>
      <c r="H26" s="99">
        <v>42.162999111107723</v>
      </c>
      <c r="I26" s="99">
        <v>13.408152182985642</v>
      </c>
      <c r="J26" s="99">
        <v>56.426321841158988</v>
      </c>
      <c r="K26" s="99">
        <v>30.048536719328467</v>
      </c>
      <c r="L26" s="99">
        <v>32.166492588744454</v>
      </c>
      <c r="M26" s="99">
        <v>0</v>
      </c>
      <c r="N26" s="99">
        <v>30.478299911383978</v>
      </c>
      <c r="O26" s="99">
        <v>27.842901391684077</v>
      </c>
      <c r="P26" s="99">
        <v>0</v>
      </c>
      <c r="Q26" s="99">
        <v>25.394202636074208</v>
      </c>
      <c r="R26" s="99">
        <v>22.914931997937913</v>
      </c>
      <c r="S26" s="99">
        <v>0</v>
      </c>
      <c r="T26" s="99">
        <v>0</v>
      </c>
      <c r="U26" s="99">
        <v>16.931545780148404</v>
      </c>
      <c r="V26" s="99">
        <v>15.643105258878203</v>
      </c>
      <c r="W26" s="99">
        <v>14.374579664626417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0.17758351653667154</v>
      </c>
      <c r="H30" s="123">
        <v>0.20674355145229698</v>
      </c>
      <c r="I30" s="123">
        <v>0.23343689082819544</v>
      </c>
      <c r="J30" s="123">
        <v>0.22971279193192204</v>
      </c>
      <c r="K30" s="123">
        <v>0.25976047683364184</v>
      </c>
      <c r="L30" s="123">
        <v>0.20939158262644794</v>
      </c>
      <c r="M30" s="123">
        <v>0</v>
      </c>
      <c r="N30" s="123">
        <v>9.0959552852698744E-2</v>
      </c>
      <c r="O30" s="123">
        <v>8.6787333282718898E-2</v>
      </c>
      <c r="P30" s="123">
        <v>0</v>
      </c>
      <c r="Q30" s="123">
        <v>0.12189713492535668</v>
      </c>
      <c r="R30" s="123">
        <v>0.20999784933919971</v>
      </c>
      <c r="S30" s="123">
        <v>0</v>
      </c>
      <c r="T30" s="123">
        <v>0</v>
      </c>
      <c r="U30" s="123">
        <v>8.1211788854974112E-2</v>
      </c>
      <c r="V30" s="123">
        <v>5.9070042232002289E-2</v>
      </c>
      <c r="W30" s="123">
        <v>7.8876125537386724E-2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4.5816547266461258</v>
      </c>
      <c r="H31" s="99">
        <v>4.6172726491012988</v>
      </c>
      <c r="I31" s="99">
        <v>4.4353009257357128</v>
      </c>
      <c r="J31" s="99">
        <v>4.8494922741183544</v>
      </c>
      <c r="K31" s="99">
        <v>5.1479803590667199</v>
      </c>
      <c r="L31" s="99">
        <v>4.7113106090950785</v>
      </c>
      <c r="M31" s="99">
        <v>0</v>
      </c>
      <c r="N31" s="99">
        <v>3.8809409217151463</v>
      </c>
      <c r="O31" s="99">
        <v>3.7607844422511518</v>
      </c>
      <c r="P31" s="99">
        <v>0</v>
      </c>
      <c r="Q31" s="99">
        <v>3.2607483592532911</v>
      </c>
      <c r="R31" s="99">
        <v>3.3599655894271954</v>
      </c>
      <c r="S31" s="99">
        <v>0</v>
      </c>
      <c r="T31" s="99">
        <v>0</v>
      </c>
      <c r="U31" s="99">
        <v>3.16725976534399</v>
      </c>
      <c r="V31" s="99">
        <v>3.0421071749481179</v>
      </c>
      <c r="W31" s="99">
        <v>3.1024609378038774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1.4022469822298487</v>
      </c>
      <c r="H39" s="123">
        <v>1.5376809146739567</v>
      </c>
      <c r="I39" s="123">
        <v>2.0084869145115882</v>
      </c>
      <c r="J39" s="123">
        <v>2.501117328694821</v>
      </c>
      <c r="K39" s="123">
        <v>2.333310982791962</v>
      </c>
      <c r="L39" s="123">
        <v>1.8918976661419593</v>
      </c>
      <c r="M39" s="123">
        <v>0</v>
      </c>
      <c r="N39" s="123">
        <v>0.89883975412577599</v>
      </c>
      <c r="O39" s="123">
        <v>1.077120104990487</v>
      </c>
      <c r="P39" s="123">
        <v>0</v>
      </c>
      <c r="Q39" s="123">
        <v>1.2927605203485775</v>
      </c>
      <c r="R39" s="123">
        <v>1.4026198942653871</v>
      </c>
      <c r="S39" s="123">
        <v>0</v>
      </c>
      <c r="T39" s="123">
        <v>0</v>
      </c>
      <c r="U39" s="123">
        <v>0.99815315381633463</v>
      </c>
      <c r="V39" s="123">
        <v>0.75423092400871994</v>
      </c>
      <c r="W39" s="123">
        <v>0.84751154168255982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4.1111331979011476</v>
      </c>
      <c r="H40" s="99">
        <v>3.9624854339675037</v>
      </c>
      <c r="I40" s="99">
        <v>4.0887055045414469</v>
      </c>
      <c r="J40" s="99">
        <v>3.960102437100133</v>
      </c>
      <c r="K40" s="99">
        <v>4.5416231629343553</v>
      </c>
      <c r="L40" s="99">
        <v>4.0540664274470553</v>
      </c>
      <c r="M40" s="99">
        <v>0</v>
      </c>
      <c r="N40" s="99">
        <v>3.3838673096499803</v>
      </c>
      <c r="O40" s="99">
        <v>3.3339431821134125</v>
      </c>
      <c r="P40" s="99">
        <v>0</v>
      </c>
      <c r="Q40" s="99">
        <v>3.0738972372732842</v>
      </c>
      <c r="R40" s="99">
        <v>3.2059883297494562</v>
      </c>
      <c r="S40" s="99">
        <v>0</v>
      </c>
      <c r="T40" s="99">
        <v>0</v>
      </c>
      <c r="U40" s="99">
        <v>2.9944594614490039</v>
      </c>
      <c r="V40" s="99">
        <v>2.8772513026999316</v>
      </c>
      <c r="W40" s="99">
        <v>2.9413635858394724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42.156115422595477</v>
      </c>
      <c r="D43" s="118">
        <f t="shared" si="14"/>
        <v>46.945254511443643</v>
      </c>
      <c r="E43" s="118">
        <f t="shared" si="14"/>
        <v>49.380414837065722</v>
      </c>
      <c r="F43" s="118">
        <f t="shared" si="14"/>
        <v>48.997694696373159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44.890201764891316</v>
      </c>
      <c r="L43" s="118">
        <f t="shared" si="14"/>
        <v>45.710387178431105</v>
      </c>
      <c r="M43" s="118">
        <f t="shared" si="14"/>
        <v>43.948216920822937</v>
      </c>
      <c r="N43" s="118">
        <f t="shared" si="14"/>
        <v>39.554863635601023</v>
      </c>
      <c r="O43" s="118">
        <f t="shared" si="14"/>
        <v>37.227883384084912</v>
      </c>
      <c r="P43" s="118">
        <f t="shared" si="14"/>
        <v>28.650700309076985</v>
      </c>
      <c r="Q43" s="118">
        <f t="shared" si="14"/>
        <v>31.244862172006087</v>
      </c>
      <c r="R43" s="118">
        <f t="shared" ref="R43:V43" si="15">R44+R47+R49+R58</f>
        <v>29.568600623870424</v>
      </c>
      <c r="S43" s="118">
        <f t="shared" si="15"/>
        <v>28.916428703460163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39.887037056828937</v>
      </c>
      <c r="D44" s="123">
        <f t="shared" si="17"/>
        <v>44.9830147125191</v>
      </c>
      <c r="E44" s="123">
        <f t="shared" si="17"/>
        <v>46.685022688438934</v>
      </c>
      <c r="F44" s="123">
        <f t="shared" si="17"/>
        <v>47.381761914653794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40.54430410865708</v>
      </c>
      <c r="L44" s="123">
        <f t="shared" si="17"/>
        <v>42.052600516568326</v>
      </c>
      <c r="M44" s="123">
        <f t="shared" si="17"/>
        <v>40.789969565774904</v>
      </c>
      <c r="N44" s="123">
        <f t="shared" si="17"/>
        <v>35.808349419980111</v>
      </c>
      <c r="O44" s="123">
        <f t="shared" si="17"/>
        <v>32.969204202333756</v>
      </c>
      <c r="P44" s="123">
        <f t="shared" si="17"/>
        <v>25.300216075302245</v>
      </c>
      <c r="Q44" s="123">
        <f t="shared" si="17"/>
        <v>29.361855408813234</v>
      </c>
      <c r="R44" s="123">
        <f t="shared" ref="R44:V44" si="18">SUM(R45:R46)</f>
        <v>27.602666157849519</v>
      </c>
      <c r="S44" s="123">
        <f t="shared" si="18"/>
        <v>26.933134350195026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39.887037056828937</v>
      </c>
      <c r="D45" s="99">
        <v>44.9830147125191</v>
      </c>
      <c r="E45" s="99">
        <v>46.685022688438934</v>
      </c>
      <c r="F45" s="99">
        <v>47.381761914653794</v>
      </c>
      <c r="G45" s="99">
        <v>0</v>
      </c>
      <c r="H45" s="99">
        <v>0</v>
      </c>
      <c r="I45" s="99">
        <v>0</v>
      </c>
      <c r="J45" s="99">
        <v>0</v>
      </c>
      <c r="K45" s="99">
        <v>40.54430410865708</v>
      </c>
      <c r="L45" s="99">
        <v>42.052600516568326</v>
      </c>
      <c r="M45" s="99">
        <v>40.789969565774904</v>
      </c>
      <c r="N45" s="99">
        <v>35.808349419980111</v>
      </c>
      <c r="O45" s="99">
        <v>32.969204202333756</v>
      </c>
      <c r="P45" s="99">
        <v>25.300216075302245</v>
      </c>
      <c r="Q45" s="99">
        <v>29.361855408813234</v>
      </c>
      <c r="R45" s="99">
        <v>27.602666157849519</v>
      </c>
      <c r="S45" s="99">
        <v>26.933134350195026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0.16765899932174225</v>
      </c>
      <c r="D49" s="123">
        <v>0.30739311443915446</v>
      </c>
      <c r="E49" s="123">
        <v>0.65830567558506559</v>
      </c>
      <c r="F49" s="123">
        <v>9.3384838062355938E-2</v>
      </c>
      <c r="G49" s="123">
        <v>0</v>
      </c>
      <c r="H49" s="123">
        <v>0</v>
      </c>
      <c r="I49" s="123">
        <v>0</v>
      </c>
      <c r="J49" s="123">
        <v>0</v>
      </c>
      <c r="K49" s="123">
        <v>2.0234767206428024</v>
      </c>
      <c r="L49" s="123">
        <v>1.7549035892915885</v>
      </c>
      <c r="M49" s="123">
        <v>1.7438362898036888</v>
      </c>
      <c r="N49" s="123">
        <v>2.8418379996269265</v>
      </c>
      <c r="O49" s="123">
        <v>3.1877197796756147</v>
      </c>
      <c r="P49" s="123">
        <v>2.3257472290636811</v>
      </c>
      <c r="Q49" s="123">
        <v>0.59557640597198136</v>
      </c>
      <c r="R49" s="123">
        <v>0.50317870788099905</v>
      </c>
      <c r="S49" s="123">
        <v>0.84285895421156276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5.3602423424772043</v>
      </c>
      <c r="D50" s="99">
        <v>6.2349116663233808</v>
      </c>
      <c r="E50" s="99">
        <v>5.8936311756015689</v>
      </c>
      <c r="F50" s="99">
        <v>6.1633993121154909</v>
      </c>
      <c r="G50" s="99">
        <v>0</v>
      </c>
      <c r="H50" s="99">
        <v>0</v>
      </c>
      <c r="I50" s="99">
        <v>0</v>
      </c>
      <c r="J50" s="99">
        <v>0</v>
      </c>
      <c r="K50" s="99">
        <v>6.0361339463242913</v>
      </c>
      <c r="L50" s="99">
        <v>5.9806581525003661</v>
      </c>
      <c r="M50" s="99">
        <v>4.7287307751375476</v>
      </c>
      <c r="N50" s="99">
        <v>4.9622341299207591</v>
      </c>
      <c r="O50" s="99">
        <v>4.8744786164589504</v>
      </c>
      <c r="P50" s="99">
        <v>4.4144756322355221</v>
      </c>
      <c r="Q50" s="99">
        <v>4.0143218903674702</v>
      </c>
      <c r="R50" s="99">
        <v>3.4571496668158126</v>
      </c>
      <c r="S50" s="99">
        <v>4.2810454198966736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1.4202197631997977</v>
      </c>
      <c r="O51" s="99">
        <v>1.343264702443614</v>
      </c>
      <c r="P51" s="99">
        <v>0</v>
      </c>
      <c r="Q51" s="99">
        <v>0</v>
      </c>
      <c r="R51" s="99">
        <v>0</v>
      </c>
      <c r="S51" s="99">
        <v>1.2449469986962516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1.4202197631997977</v>
      </c>
      <c r="O52" s="102">
        <v>1.343264702443614</v>
      </c>
      <c r="P52" s="102">
        <v>0</v>
      </c>
      <c r="Q52" s="102">
        <v>0</v>
      </c>
      <c r="R52" s="102">
        <v>0</v>
      </c>
      <c r="S52" s="102">
        <v>1.2449469986962516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2.1014193664447922</v>
      </c>
      <c r="D58" s="123">
        <v>1.6548466844853817</v>
      </c>
      <c r="E58" s="123">
        <v>2.0370864730417186</v>
      </c>
      <c r="F58" s="123">
        <v>1.5225479436570108</v>
      </c>
      <c r="G58" s="123">
        <v>0</v>
      </c>
      <c r="H58" s="123">
        <v>0</v>
      </c>
      <c r="I58" s="123">
        <v>0</v>
      </c>
      <c r="J58" s="123">
        <v>0</v>
      </c>
      <c r="K58" s="123">
        <v>2.3224209355914311</v>
      </c>
      <c r="L58" s="123">
        <v>1.9028830725711963</v>
      </c>
      <c r="M58" s="123">
        <v>1.4144110652443465</v>
      </c>
      <c r="N58" s="123">
        <v>0.90467621599398618</v>
      </c>
      <c r="O58" s="123">
        <v>1.0709594020755377</v>
      </c>
      <c r="P58" s="123">
        <v>1.0247370047110611</v>
      </c>
      <c r="Q58" s="123">
        <v>1.2874303572208703</v>
      </c>
      <c r="R58" s="123">
        <v>1.4627557581399049</v>
      </c>
      <c r="S58" s="123">
        <v>1.1404353990535734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4.4345480792850607</v>
      </c>
      <c r="D59" s="99">
        <v>3.8762479313648384</v>
      </c>
      <c r="E59" s="99">
        <v>4.5061158100886889</v>
      </c>
      <c r="F59" s="99">
        <v>4.143841826035576</v>
      </c>
      <c r="G59" s="99">
        <v>0</v>
      </c>
      <c r="H59" s="99">
        <v>0</v>
      </c>
      <c r="I59" s="99">
        <v>0</v>
      </c>
      <c r="J59" s="99">
        <v>0</v>
      </c>
      <c r="K59" s="99">
        <v>4.5416231629343544</v>
      </c>
      <c r="L59" s="99">
        <v>4.0540664274470561</v>
      </c>
      <c r="M59" s="99">
        <v>3.5713173603475017</v>
      </c>
      <c r="N59" s="99">
        <v>3.3838673096499798</v>
      </c>
      <c r="O59" s="99">
        <v>3.3339431821134125</v>
      </c>
      <c r="P59" s="99">
        <v>3.0537162740389618</v>
      </c>
      <c r="Q59" s="99">
        <v>3.0738972372732829</v>
      </c>
      <c r="R59" s="99">
        <v>3.2059883297494558</v>
      </c>
      <c r="S59" s="99">
        <v>3.1047515183793055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32.247696171398978</v>
      </c>
      <c r="D62" s="118">
        <f t="shared" si="21"/>
        <v>30.798198678900626</v>
      </c>
      <c r="E62" s="118">
        <f t="shared" si="21"/>
        <v>34.466050168201413</v>
      </c>
      <c r="F62" s="118">
        <f t="shared" si="21"/>
        <v>32.974901779629661</v>
      </c>
      <c r="G62" s="118">
        <f t="shared" si="21"/>
        <v>37.926312544285857</v>
      </c>
      <c r="H62" s="118">
        <f t="shared" si="21"/>
        <v>34.239930118792763</v>
      </c>
      <c r="I62" s="118">
        <f t="shared" si="21"/>
        <v>29.950395851864695</v>
      </c>
      <c r="J62" s="118">
        <f t="shared" si="21"/>
        <v>32.748451269789946</v>
      </c>
      <c r="K62" s="118">
        <f t="shared" si="21"/>
        <v>31.41677545243002</v>
      </c>
      <c r="L62" s="118">
        <f t="shared" si="21"/>
        <v>32.293864963783136</v>
      </c>
      <c r="M62" s="118">
        <f t="shared" si="21"/>
        <v>29.439774762982125</v>
      </c>
      <c r="N62" s="118">
        <f t="shared" si="21"/>
        <v>27.58462456090319</v>
      </c>
      <c r="O62" s="118">
        <f t="shared" si="21"/>
        <v>26.472440655469502</v>
      </c>
      <c r="P62" s="118">
        <f t="shared" si="21"/>
        <v>24.073471133949361</v>
      </c>
      <c r="Q62" s="118">
        <f t="shared" si="21"/>
        <v>23.660675956368614</v>
      </c>
      <c r="R62" s="118">
        <f t="shared" ref="R62:V62" si="22">R63+R66+R68+R77</f>
        <v>23.528354167602629</v>
      </c>
      <c r="S62" s="118">
        <f t="shared" si="22"/>
        <v>22.565780757420384</v>
      </c>
      <c r="T62" s="118">
        <f t="shared" si="22"/>
        <v>20.222603339055492</v>
      </c>
      <c r="U62" s="118">
        <f t="shared" si="22"/>
        <v>18.115253349664837</v>
      </c>
      <c r="V62" s="118">
        <f t="shared" si="22"/>
        <v>17.935117057362209</v>
      </c>
      <c r="W62" s="118">
        <f t="shared" ref="W62" si="23">W63+W66+W68+W77</f>
        <v>16.636321178071196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27.691372244772385</v>
      </c>
      <c r="D63" s="123">
        <f t="shared" si="24"/>
        <v>26.640738851110477</v>
      </c>
      <c r="E63" s="123">
        <f t="shared" si="24"/>
        <v>30.233763377676322</v>
      </c>
      <c r="F63" s="123">
        <f t="shared" si="24"/>
        <v>28.957192814375702</v>
      </c>
      <c r="G63" s="123">
        <f t="shared" si="24"/>
        <v>30.591160367001564</v>
      </c>
      <c r="H63" s="123">
        <f t="shared" si="24"/>
        <v>27.357860431116766</v>
      </c>
      <c r="I63" s="123">
        <f t="shared" si="24"/>
        <v>24.862980872780419</v>
      </c>
      <c r="J63" s="123">
        <f t="shared" si="24"/>
        <v>25.849430313445364</v>
      </c>
      <c r="K63" s="123">
        <f t="shared" si="24"/>
        <v>26.235528043223411</v>
      </c>
      <c r="L63" s="123">
        <f t="shared" si="24"/>
        <v>27.478246930221218</v>
      </c>
      <c r="M63" s="123">
        <f t="shared" si="24"/>
        <v>25.21872657805212</v>
      </c>
      <c r="N63" s="123">
        <f t="shared" si="24"/>
        <v>23.627483897027261</v>
      </c>
      <c r="O63" s="123">
        <f t="shared" si="24"/>
        <v>22.393202694471007</v>
      </c>
      <c r="P63" s="123">
        <f t="shared" si="24"/>
        <v>18.515756723227479</v>
      </c>
      <c r="Q63" s="123">
        <f t="shared" si="24"/>
        <v>18.612131319427998</v>
      </c>
      <c r="R63" s="123">
        <f t="shared" ref="R63:V63" si="25">SUM(R64:R65)</f>
        <v>18.275061773848638</v>
      </c>
      <c r="S63" s="123">
        <f t="shared" si="25"/>
        <v>17.355718352874657</v>
      </c>
      <c r="T63" s="123">
        <f t="shared" si="25"/>
        <v>15.592373981078602</v>
      </c>
      <c r="U63" s="123">
        <f t="shared" si="25"/>
        <v>14.137267849492035</v>
      </c>
      <c r="V63" s="123">
        <f t="shared" si="25"/>
        <v>13.725986030026188</v>
      </c>
      <c r="W63" s="123">
        <f t="shared" ref="W63" si="26">SUM(W64:W65)</f>
        <v>12.258110165098593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27.691372244772385</v>
      </c>
      <c r="D64" s="99">
        <v>26.640738851110477</v>
      </c>
      <c r="E64" s="99">
        <v>30.233763377676322</v>
      </c>
      <c r="F64" s="99">
        <v>28.957192814375702</v>
      </c>
      <c r="G64" s="99">
        <v>30.591160367001564</v>
      </c>
      <c r="H64" s="99">
        <v>27.357860431116766</v>
      </c>
      <c r="I64" s="99">
        <v>24.862980872780419</v>
      </c>
      <c r="J64" s="99">
        <v>25.849430313445364</v>
      </c>
      <c r="K64" s="99">
        <v>26.235528043223411</v>
      </c>
      <c r="L64" s="99">
        <v>27.478246930221218</v>
      </c>
      <c r="M64" s="99">
        <v>25.21872657805212</v>
      </c>
      <c r="N64" s="99">
        <v>23.627483897027261</v>
      </c>
      <c r="O64" s="99">
        <v>22.393202694471007</v>
      </c>
      <c r="P64" s="99">
        <v>18.515756723227479</v>
      </c>
      <c r="Q64" s="99">
        <v>18.612131319427998</v>
      </c>
      <c r="R64" s="99">
        <v>18.275061773848638</v>
      </c>
      <c r="S64" s="99">
        <v>17.355718352874657</v>
      </c>
      <c r="T64" s="99">
        <v>15.592373981078602</v>
      </c>
      <c r="U64" s="99">
        <v>14.137267849492035</v>
      </c>
      <c r="V64" s="99">
        <v>13.725986030026188</v>
      </c>
      <c r="W64" s="99">
        <v>12.258110165098593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3.9452553224166707</v>
      </c>
      <c r="D68" s="123">
        <v>3.6773310936101291</v>
      </c>
      <c r="E68" s="123">
        <v>3.6383030664977944</v>
      </c>
      <c r="F68" s="123">
        <v>3.2323800717937372</v>
      </c>
      <c r="G68" s="123">
        <v>3.7885738982420203</v>
      </c>
      <c r="H68" s="123">
        <v>3.8452728774581892</v>
      </c>
      <c r="I68" s="123">
        <v>3.8458644276293272</v>
      </c>
      <c r="J68" s="123">
        <v>3.7854948081650193</v>
      </c>
      <c r="K68" s="123">
        <v>3.8119967188222437</v>
      </c>
      <c r="L68" s="123">
        <v>3.6570771450961685</v>
      </c>
      <c r="M68" s="123">
        <v>3.1548584854217117</v>
      </c>
      <c r="N68" s="123">
        <v>2.9771393818399456</v>
      </c>
      <c r="O68" s="123">
        <v>2.8845883721111751</v>
      </c>
      <c r="P68" s="123">
        <v>2.7652036203605359</v>
      </c>
      <c r="Q68" s="123">
        <v>2.475722588602919</v>
      </c>
      <c r="R68" s="123">
        <v>2.7268714306618236</v>
      </c>
      <c r="S68" s="123">
        <v>2.6512934057009758</v>
      </c>
      <c r="T68" s="123">
        <v>2.5696855451468448</v>
      </c>
      <c r="U68" s="123">
        <v>2.5027906088865666</v>
      </c>
      <c r="V68" s="123">
        <v>2.7008889667192908</v>
      </c>
      <c r="W68" s="123">
        <v>2.6533518113220733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3.9466463780276539</v>
      </c>
      <c r="D69" s="99">
        <v>4.0429113040954459</v>
      </c>
      <c r="E69" s="99">
        <v>3.8131499955279802</v>
      </c>
      <c r="F69" s="99">
        <v>3.9310026465373507</v>
      </c>
      <c r="G69" s="99">
        <v>4.0389892832586787</v>
      </c>
      <c r="H69" s="99">
        <v>4.1113379129235907</v>
      </c>
      <c r="I69" s="99">
        <v>3.8488458521639082</v>
      </c>
      <c r="J69" s="99">
        <v>4.0226144916829734</v>
      </c>
      <c r="K69" s="99">
        <v>3.8162773379986086</v>
      </c>
      <c r="L69" s="99">
        <v>3.798244049171521</v>
      </c>
      <c r="M69" s="99">
        <v>3.4390400964449608</v>
      </c>
      <c r="N69" s="99">
        <v>3.3252242493526953</v>
      </c>
      <c r="O69" s="99">
        <v>3.1167848746478857</v>
      </c>
      <c r="P69" s="99">
        <v>2.9983033475646836</v>
      </c>
      <c r="Q69" s="99">
        <v>2.7044206166125528</v>
      </c>
      <c r="R69" s="99">
        <v>2.7875688596770929</v>
      </c>
      <c r="S69" s="99">
        <v>2.8256392802169561</v>
      </c>
      <c r="T69" s="99">
        <v>2.7327363644520566</v>
      </c>
      <c r="U69" s="99">
        <v>2.6698437673518711</v>
      </c>
      <c r="V69" s="99">
        <v>2.7050053317780485</v>
      </c>
      <c r="W69" s="99">
        <v>2.7905213573872167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1.1301065296892623</v>
      </c>
      <c r="D70" s="99">
        <v>1.2248461316222898</v>
      </c>
      <c r="E70" s="99">
        <v>0.98541771270983958</v>
      </c>
      <c r="F70" s="99">
        <v>1.1446980670917186</v>
      </c>
      <c r="G70" s="99">
        <v>1.1720809506025878</v>
      </c>
      <c r="H70" s="99">
        <v>1.19977652933583</v>
      </c>
      <c r="I70" s="99">
        <v>1.1032519982690896</v>
      </c>
      <c r="J70" s="99">
        <v>1.1705426601762852</v>
      </c>
      <c r="K70" s="99">
        <v>1.0437532253065505</v>
      </c>
      <c r="L70" s="99">
        <v>1.0481158292938617</v>
      </c>
      <c r="M70" s="99">
        <v>0.99275839693657253</v>
      </c>
      <c r="N70" s="99">
        <v>0.95313965471553885</v>
      </c>
      <c r="O70" s="99">
        <v>0.86012258962983446</v>
      </c>
      <c r="P70" s="99">
        <v>0.86358425770716474</v>
      </c>
      <c r="Q70" s="99">
        <v>0.84013016218400483</v>
      </c>
      <c r="R70" s="99">
        <v>0.83655987312203806</v>
      </c>
      <c r="S70" s="99">
        <v>0.82390523844517916</v>
      </c>
      <c r="T70" s="99">
        <v>0.81007917767922766</v>
      </c>
      <c r="U70" s="99">
        <v>0.79957126182967575</v>
      </c>
      <c r="V70" s="99">
        <v>0.70977073916290367</v>
      </c>
      <c r="W70" s="99">
        <v>0.82578028433329409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1.1301065296892623</v>
      </c>
      <c r="D71" s="102">
        <v>1.2248461316222898</v>
      </c>
      <c r="E71" s="102">
        <v>0.98541771270983958</v>
      </c>
      <c r="F71" s="102">
        <v>1.1446980670917186</v>
      </c>
      <c r="G71" s="102">
        <v>1.1720809506025878</v>
      </c>
      <c r="H71" s="102">
        <v>1.19977652933583</v>
      </c>
      <c r="I71" s="102">
        <v>1.1032519982690896</v>
      </c>
      <c r="J71" s="102">
        <v>1.1705426601762852</v>
      </c>
      <c r="K71" s="102">
        <v>1.0437532253065505</v>
      </c>
      <c r="L71" s="102">
        <v>1.0481158292938617</v>
      </c>
      <c r="M71" s="102">
        <v>0.99275839693657253</v>
      </c>
      <c r="N71" s="102">
        <v>0.95313965471553885</v>
      </c>
      <c r="O71" s="102">
        <v>0.86012258962983446</v>
      </c>
      <c r="P71" s="102">
        <v>0.86358425770716474</v>
      </c>
      <c r="Q71" s="102">
        <v>0.84013016218400483</v>
      </c>
      <c r="R71" s="102">
        <v>0.83655987312203806</v>
      </c>
      <c r="S71" s="102">
        <v>0.82390523844517916</v>
      </c>
      <c r="T71" s="102">
        <v>0.81007917767922766</v>
      </c>
      <c r="U71" s="102">
        <v>0.79957126182967575</v>
      </c>
      <c r="V71" s="102">
        <v>0.70977073916290367</v>
      </c>
      <c r="W71" s="102">
        <v>0.82578028433329409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0.61106860420992093</v>
      </c>
      <c r="D77" s="123">
        <v>0.48012873418001928</v>
      </c>
      <c r="E77" s="123">
        <v>0.59398372402729482</v>
      </c>
      <c r="F77" s="123">
        <v>0.78532889346022572</v>
      </c>
      <c r="G77" s="123">
        <v>3.54657827904227</v>
      </c>
      <c r="H77" s="123">
        <v>3.03679681021781</v>
      </c>
      <c r="I77" s="123">
        <v>1.2415505514549485</v>
      </c>
      <c r="J77" s="123">
        <v>3.1135261481795653</v>
      </c>
      <c r="K77" s="123">
        <v>1.3692506903843666</v>
      </c>
      <c r="L77" s="123">
        <v>1.1585408884657502</v>
      </c>
      <c r="M77" s="123">
        <v>1.066189699508294</v>
      </c>
      <c r="N77" s="123">
        <v>0.98000128203598114</v>
      </c>
      <c r="O77" s="123">
        <v>1.1946495888873179</v>
      </c>
      <c r="P77" s="123">
        <v>2.7925107903613462</v>
      </c>
      <c r="Q77" s="123">
        <v>2.5728220483376947</v>
      </c>
      <c r="R77" s="123">
        <v>2.5264209630921695</v>
      </c>
      <c r="S77" s="123">
        <v>2.558768998844752</v>
      </c>
      <c r="T77" s="123">
        <v>2.0605438128300437</v>
      </c>
      <c r="U77" s="123">
        <v>1.4751948912862369</v>
      </c>
      <c r="V77" s="123">
        <v>1.5082420606167308</v>
      </c>
      <c r="W77" s="123">
        <v>1.7248592016505297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4.0073235833976923</v>
      </c>
      <c r="D78" s="99">
        <v>3.438105839716282</v>
      </c>
      <c r="E78" s="99">
        <v>4.0629165077470137</v>
      </c>
      <c r="F78" s="99">
        <v>3.6362677793806206</v>
      </c>
      <c r="G78" s="99">
        <v>3.73885606231923</v>
      </c>
      <c r="H78" s="99">
        <v>3.5525440749110655</v>
      </c>
      <c r="I78" s="99">
        <v>3.7585269652691058</v>
      </c>
      <c r="J78" s="99">
        <v>3.460362274438598</v>
      </c>
      <c r="K78" s="99">
        <v>3.7395688657270085</v>
      </c>
      <c r="L78" s="99">
        <v>3.5845024284102727</v>
      </c>
      <c r="M78" s="99">
        <v>3.2088594012547209</v>
      </c>
      <c r="N78" s="99">
        <v>3.0642812789722593</v>
      </c>
      <c r="O78" s="99">
        <v>2.9007971798075496</v>
      </c>
      <c r="P78" s="99">
        <v>2.8298238688001671</v>
      </c>
      <c r="Q78" s="99">
        <v>2.6868649389639692</v>
      </c>
      <c r="R78" s="99">
        <v>2.7172846516897891</v>
      </c>
      <c r="S78" s="99">
        <v>2.8400005748605981</v>
      </c>
      <c r="T78" s="99">
        <v>2.7309754969887718</v>
      </c>
      <c r="U78" s="99">
        <v>2.503216804585441</v>
      </c>
      <c r="V78" s="99">
        <v>2.5548399200942464</v>
      </c>
      <c r="W78" s="99">
        <v>2.6596550757480499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2.2565868383281948</v>
      </c>
      <c r="D81" s="118">
        <f t="shared" si="28"/>
        <v>1.8095207014382075</v>
      </c>
      <c r="E81" s="118">
        <f t="shared" si="28"/>
        <v>2.1687390379419309</v>
      </c>
      <c r="F81" s="118">
        <f t="shared" si="28"/>
        <v>1.6418474527414737</v>
      </c>
      <c r="G81" s="118">
        <f t="shared" si="28"/>
        <v>1.4992857643385515</v>
      </c>
      <c r="H81" s="118">
        <f t="shared" si="28"/>
        <v>1.6425502784435126</v>
      </c>
      <c r="I81" s="118">
        <f t="shared" si="28"/>
        <v>2.0866620718459785</v>
      </c>
      <c r="J81" s="118">
        <f t="shared" si="28"/>
        <v>2.3994751174461832</v>
      </c>
      <c r="K81" s="118">
        <f t="shared" si="28"/>
        <v>2.2204465007256937</v>
      </c>
      <c r="L81" s="118">
        <f t="shared" si="28"/>
        <v>1.8413329338329998</v>
      </c>
      <c r="M81" s="118">
        <f t="shared" si="28"/>
        <v>1.366534411944786</v>
      </c>
      <c r="N81" s="118">
        <f t="shared" si="28"/>
        <v>0.87227834849557828</v>
      </c>
      <c r="O81" s="118">
        <f t="shared" si="28"/>
        <v>1.0699939708810167</v>
      </c>
      <c r="P81" s="118">
        <f t="shared" si="28"/>
        <v>1.0444141226458501</v>
      </c>
      <c r="Q81" s="118">
        <f t="shared" si="28"/>
        <v>1.3469973967949005</v>
      </c>
      <c r="R81" s="118">
        <f t="shared" ref="R81:V81" si="29">R82+R85+R87+R100</f>
        <v>1.5070953037141719</v>
      </c>
      <c r="S81" s="118">
        <f t="shared" si="29"/>
        <v>1.190968558178273</v>
      </c>
      <c r="T81" s="118">
        <f t="shared" si="29"/>
        <v>1.0286334603381544</v>
      </c>
      <c r="U81" s="118">
        <f t="shared" si="29"/>
        <v>0.98579327237606207</v>
      </c>
      <c r="V81" s="118">
        <f t="shared" si="29"/>
        <v>0.74711343194236468</v>
      </c>
      <c r="W81" s="118">
        <f t="shared" ref="W81" si="30">W82+W85+W87+W100</f>
        <v>0.83360803959787244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0.21589028873593602</v>
      </c>
      <c r="D87" s="123">
        <v>0.21779067492458032</v>
      </c>
      <c r="E87" s="123">
        <v>0.23139478659911902</v>
      </c>
      <c r="F87" s="123">
        <v>0.19524928878936307</v>
      </c>
      <c r="G87" s="123">
        <v>0.16729767065999185</v>
      </c>
      <c r="H87" s="123">
        <v>0.19345236820867692</v>
      </c>
      <c r="I87" s="123">
        <v>0.19895465658597461</v>
      </c>
      <c r="J87" s="123">
        <v>0.19540823563233237</v>
      </c>
      <c r="K87" s="123">
        <v>0.21982194052752763</v>
      </c>
      <c r="L87" s="123">
        <v>0.18331781585849427</v>
      </c>
      <c r="M87" s="123">
        <v>0.13998451029402093</v>
      </c>
      <c r="N87" s="123">
        <v>6.992650911674464E-2</v>
      </c>
      <c r="O87" s="123">
        <v>8.937419619370307E-2</v>
      </c>
      <c r="P87" s="123">
        <v>8.9392508599267534E-2</v>
      </c>
      <c r="Q87" s="123">
        <v>0.12207232695598536</v>
      </c>
      <c r="R87" s="123">
        <v>0.13596715321398159</v>
      </c>
      <c r="S87" s="123">
        <v>0.10799785463349486</v>
      </c>
      <c r="T87" s="123">
        <v>8.716931289686769E-2</v>
      </c>
      <c r="U87" s="123">
        <v>8.0337681435032671E-2</v>
      </c>
      <c r="V87" s="123">
        <v>5.8548747923633425E-2</v>
      </c>
      <c r="W87" s="123">
        <v>6.7838220292975537E-2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4.536182757879887</v>
      </c>
      <c r="D92" s="102">
        <v>4.4132674802201768</v>
      </c>
      <c r="E92" s="102">
        <v>4.6571294755835337</v>
      </c>
      <c r="F92" s="102">
        <v>4.6123085417751284</v>
      </c>
      <c r="G92" s="102">
        <v>4.5816547266461258</v>
      </c>
      <c r="H92" s="102">
        <v>4.6172726491012988</v>
      </c>
      <c r="I92" s="102">
        <v>4.4353009257357128</v>
      </c>
      <c r="J92" s="102">
        <v>4.8494922741183553</v>
      </c>
      <c r="K92" s="102">
        <v>5.1479803590667199</v>
      </c>
      <c r="L92" s="102">
        <v>4.7113106090950785</v>
      </c>
      <c r="M92" s="102">
        <v>4.1042900827575357</v>
      </c>
      <c r="N92" s="102">
        <v>3.8809409217151463</v>
      </c>
      <c r="O92" s="102">
        <v>3.7607844422511518</v>
      </c>
      <c r="P92" s="102">
        <v>3.3391561296206489</v>
      </c>
      <c r="Q92" s="102">
        <v>3.2607483592532911</v>
      </c>
      <c r="R92" s="102">
        <v>3.3599655894271945</v>
      </c>
      <c r="S92" s="102">
        <v>3.2502018246455431</v>
      </c>
      <c r="T92" s="102">
        <v>3.0532661611233145</v>
      </c>
      <c r="U92" s="102">
        <v>3.1672597653439905</v>
      </c>
      <c r="V92" s="102">
        <v>3.0421071749481179</v>
      </c>
      <c r="W92" s="102">
        <v>3.1024609378038783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1.2033339043657714</v>
      </c>
      <c r="F93" s="105">
        <v>0</v>
      </c>
      <c r="G93" s="105">
        <v>0</v>
      </c>
      <c r="H93" s="105">
        <v>0</v>
      </c>
      <c r="I93" s="105">
        <v>1.2704018968376647</v>
      </c>
      <c r="J93" s="105">
        <v>1.4091485990689021</v>
      </c>
      <c r="K93" s="105">
        <v>1.4092358648177983</v>
      </c>
      <c r="L93" s="105">
        <v>1.3001373509545961</v>
      </c>
      <c r="M93" s="105">
        <v>1.1831772822611559</v>
      </c>
      <c r="N93" s="105">
        <v>1.1100532276926465</v>
      </c>
      <c r="O93" s="105">
        <v>1.0371652562101019</v>
      </c>
      <c r="P93" s="105">
        <v>0.95554115304084608</v>
      </c>
      <c r="Q93" s="105">
        <v>1.0115053207933213</v>
      </c>
      <c r="R93" s="105">
        <v>1.0051001621187041</v>
      </c>
      <c r="S93" s="105">
        <v>0.94268446269686168</v>
      </c>
      <c r="T93" s="105">
        <v>0.90089675545588588</v>
      </c>
      <c r="U93" s="105">
        <v>0.94645697624277236</v>
      </c>
      <c r="V93" s="105">
        <v>0.79544058855721234</v>
      </c>
      <c r="W93" s="105">
        <v>0.91658725652402462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1.2033339043657714</v>
      </c>
      <c r="F94" s="99">
        <v>0</v>
      </c>
      <c r="G94" s="99">
        <v>0</v>
      </c>
      <c r="H94" s="99">
        <v>0</v>
      </c>
      <c r="I94" s="99">
        <v>1.2704018968376647</v>
      </c>
      <c r="J94" s="99">
        <v>1.4091485990689021</v>
      </c>
      <c r="K94" s="99">
        <v>1.4092358648177983</v>
      </c>
      <c r="L94" s="99">
        <v>1.3001373509545961</v>
      </c>
      <c r="M94" s="99">
        <v>1.1831772822611559</v>
      </c>
      <c r="N94" s="99">
        <v>1.1100532276926465</v>
      </c>
      <c r="O94" s="99">
        <v>1.0371652562101019</v>
      </c>
      <c r="P94" s="99">
        <v>0.95554115304084608</v>
      </c>
      <c r="Q94" s="99">
        <v>1.0115053207933213</v>
      </c>
      <c r="R94" s="99">
        <v>1.0051001621187041</v>
      </c>
      <c r="S94" s="99">
        <v>0.94268446269686168</v>
      </c>
      <c r="T94" s="99">
        <v>0.90089675545588588</v>
      </c>
      <c r="U94" s="99">
        <v>0.94645697624277236</v>
      </c>
      <c r="V94" s="99">
        <v>0.79544058855721234</v>
      </c>
      <c r="W94" s="99">
        <v>0.91658725652402462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2.0406965495922589</v>
      </c>
      <c r="D100" s="123">
        <v>1.5917300265136272</v>
      </c>
      <c r="E100" s="123">
        <v>1.9373442513428119</v>
      </c>
      <c r="F100" s="123">
        <v>1.4465981639521106</v>
      </c>
      <c r="G100" s="123">
        <v>1.3319880936785597</v>
      </c>
      <c r="H100" s="123">
        <v>1.4490979102348358</v>
      </c>
      <c r="I100" s="123">
        <v>1.8877074152600037</v>
      </c>
      <c r="J100" s="123">
        <v>2.2040668818138509</v>
      </c>
      <c r="K100" s="123">
        <v>2.0006245601981663</v>
      </c>
      <c r="L100" s="123">
        <v>1.6580151179745055</v>
      </c>
      <c r="M100" s="123">
        <v>1.2265499016507651</v>
      </c>
      <c r="N100" s="123">
        <v>0.8023518393788337</v>
      </c>
      <c r="O100" s="123">
        <v>0.98061977468731354</v>
      </c>
      <c r="P100" s="123">
        <v>0.95502161404658259</v>
      </c>
      <c r="Q100" s="123">
        <v>1.2249250698389151</v>
      </c>
      <c r="R100" s="123">
        <v>1.3711281505001902</v>
      </c>
      <c r="S100" s="123">
        <v>1.0829707035447782</v>
      </c>
      <c r="T100" s="123">
        <v>0.94146414744128681</v>
      </c>
      <c r="U100" s="123">
        <v>0.90545559094102934</v>
      </c>
      <c r="V100" s="123">
        <v>0.68856468401873128</v>
      </c>
      <c r="W100" s="123">
        <v>0.76576981930489685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4.4345480792850624</v>
      </c>
      <c r="D102" s="99">
        <v>3.8762479313648401</v>
      </c>
      <c r="E102" s="99">
        <v>4.5061158100886898</v>
      </c>
      <c r="F102" s="99">
        <v>4.143841826035576</v>
      </c>
      <c r="G102" s="99">
        <v>4.1111331979011485</v>
      </c>
      <c r="H102" s="99">
        <v>3.9624854339675055</v>
      </c>
      <c r="I102" s="99">
        <v>4.0887055045414487</v>
      </c>
      <c r="J102" s="99">
        <v>3.9601024371001343</v>
      </c>
      <c r="K102" s="99">
        <v>4.5416231629343553</v>
      </c>
      <c r="L102" s="99">
        <v>4.0540664274470561</v>
      </c>
      <c r="M102" s="99">
        <v>3.5713173603475021</v>
      </c>
      <c r="N102" s="99">
        <v>3.3838673096499798</v>
      </c>
      <c r="O102" s="99">
        <v>3.3339431821134133</v>
      </c>
      <c r="P102" s="99">
        <v>3.0537162740389627</v>
      </c>
      <c r="Q102" s="99">
        <v>3.0738972372732833</v>
      </c>
      <c r="R102" s="99">
        <v>3.2059883297494558</v>
      </c>
      <c r="S102" s="99">
        <v>3.104751518379306</v>
      </c>
      <c r="T102" s="99">
        <v>2.8996510577011594</v>
      </c>
      <c r="U102" s="99">
        <v>2.9944594614490048</v>
      </c>
      <c r="V102" s="99">
        <v>2.8772513026999302</v>
      </c>
      <c r="W102" s="99">
        <v>2.941363585839472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2.1015718838737083</v>
      </c>
      <c r="D124" s="118">
        <f t="shared" si="42"/>
        <v>1.6549529257845332</v>
      </c>
      <c r="E124" s="118">
        <f t="shared" si="42"/>
        <v>2.0374509392163169</v>
      </c>
      <c r="F124" s="118">
        <f t="shared" si="42"/>
        <v>1.5224265935653396</v>
      </c>
      <c r="G124" s="118">
        <f t="shared" si="42"/>
        <v>1.3958477469143291</v>
      </c>
      <c r="H124" s="118">
        <f t="shared" si="42"/>
        <v>1.5290097076089204</v>
      </c>
      <c r="I124" s="118">
        <f t="shared" si="42"/>
        <v>1.9758166134902801</v>
      </c>
      <c r="J124" s="118">
        <f t="shared" si="42"/>
        <v>2.5074187328486017</v>
      </c>
      <c r="K124" s="118">
        <f t="shared" si="42"/>
        <v>2.334539970637791</v>
      </c>
      <c r="L124" s="118">
        <f t="shared" si="42"/>
        <v>1.9024597889910708</v>
      </c>
      <c r="M124" s="118">
        <f t="shared" si="42"/>
        <v>1.4145911749409892</v>
      </c>
      <c r="N124" s="118">
        <f t="shared" si="42"/>
        <v>0.905409979355983</v>
      </c>
      <c r="O124" s="118">
        <f t="shared" si="42"/>
        <v>1.0711990424302924</v>
      </c>
      <c r="P124" s="118">
        <f t="shared" si="42"/>
        <v>0</v>
      </c>
      <c r="Q124" s="118">
        <f t="shared" si="42"/>
        <v>1.291553461039195</v>
      </c>
      <c r="R124" s="118">
        <f t="shared" ref="R124:V124" si="43">R125+R128+R130+R139</f>
        <v>1.463678148399564</v>
      </c>
      <c r="S124" s="118">
        <f t="shared" si="43"/>
        <v>1.1415141050557145</v>
      </c>
      <c r="T124" s="118">
        <f t="shared" si="43"/>
        <v>1.0090210271660307</v>
      </c>
      <c r="U124" s="118">
        <f t="shared" si="43"/>
        <v>0.98080819737296887</v>
      </c>
      <c r="V124" s="118">
        <f t="shared" si="43"/>
        <v>0.76675838494224202</v>
      </c>
      <c r="W124" s="118">
        <f t="shared" ref="W124" si="44">W125+W128+W130+W139</f>
        <v>0.84837078451929904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2.1015718838737083</v>
      </c>
      <c r="D139" s="123">
        <v>1.6549529257845332</v>
      </c>
      <c r="E139" s="123">
        <v>2.0374509392163169</v>
      </c>
      <c r="F139" s="123">
        <v>1.5224265935653396</v>
      </c>
      <c r="G139" s="123">
        <v>1.3958477469143291</v>
      </c>
      <c r="H139" s="123">
        <v>1.5290097076089204</v>
      </c>
      <c r="I139" s="123">
        <v>1.9758166134902801</v>
      </c>
      <c r="J139" s="123">
        <v>2.5074187328486017</v>
      </c>
      <c r="K139" s="123">
        <v>2.334539970637791</v>
      </c>
      <c r="L139" s="123">
        <v>1.9024597889910708</v>
      </c>
      <c r="M139" s="123">
        <v>1.4145911749409892</v>
      </c>
      <c r="N139" s="123">
        <v>0.905409979355983</v>
      </c>
      <c r="O139" s="123">
        <v>1.0711990424302924</v>
      </c>
      <c r="P139" s="123">
        <v>0</v>
      </c>
      <c r="Q139" s="123">
        <v>1.291553461039195</v>
      </c>
      <c r="R139" s="123">
        <v>1.463678148399564</v>
      </c>
      <c r="S139" s="123">
        <v>1.1415141050557145</v>
      </c>
      <c r="T139" s="123">
        <v>1.0090210271660307</v>
      </c>
      <c r="U139" s="123">
        <v>0.98080819737296887</v>
      </c>
      <c r="V139" s="123">
        <v>0.76675838494224202</v>
      </c>
      <c r="W139" s="123">
        <v>0.84837078451929904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4.4345480792850624</v>
      </c>
      <c r="D140" s="99">
        <v>3.8762479313648384</v>
      </c>
      <c r="E140" s="99">
        <v>4.5061158100886898</v>
      </c>
      <c r="F140" s="99">
        <v>4.143841826035576</v>
      </c>
      <c r="G140" s="99">
        <v>4.1111331979011467</v>
      </c>
      <c r="H140" s="99">
        <v>3.9624854339675046</v>
      </c>
      <c r="I140" s="99">
        <v>4.0887055045414487</v>
      </c>
      <c r="J140" s="99">
        <v>3.960102437100133</v>
      </c>
      <c r="K140" s="99">
        <v>4.5416231629343535</v>
      </c>
      <c r="L140" s="99">
        <v>4.0540664274470561</v>
      </c>
      <c r="M140" s="99">
        <v>3.5713173603475012</v>
      </c>
      <c r="N140" s="99">
        <v>3.3838673096499803</v>
      </c>
      <c r="O140" s="99">
        <v>3.3339431821134125</v>
      </c>
      <c r="P140" s="99">
        <v>0</v>
      </c>
      <c r="Q140" s="99">
        <v>3.0738972372732842</v>
      </c>
      <c r="R140" s="99">
        <v>3.2059883297494562</v>
      </c>
      <c r="S140" s="99">
        <v>3.104751518379306</v>
      </c>
      <c r="T140" s="99">
        <v>2.8996510577011594</v>
      </c>
      <c r="U140" s="99">
        <v>2.9944594614490043</v>
      </c>
      <c r="V140" s="99">
        <v>2.8772513026999307</v>
      </c>
      <c r="W140" s="99">
        <v>2.941363585839472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2.3237577023050826</v>
      </c>
      <c r="D143" s="118">
        <f t="shared" si="49"/>
        <v>1.8730766729870101</v>
      </c>
      <c r="E143" s="118">
        <f t="shared" si="49"/>
        <v>2.2758528519346006</v>
      </c>
      <c r="F143" s="118">
        <f t="shared" si="49"/>
        <v>1.7219725099313052</v>
      </c>
      <c r="G143" s="118">
        <f t="shared" si="49"/>
        <v>1.5667481882781753</v>
      </c>
      <c r="H143" s="118">
        <f t="shared" si="49"/>
        <v>1.7264928566532298</v>
      </c>
      <c r="I143" s="118">
        <f t="shared" si="49"/>
        <v>2.1844019270221571</v>
      </c>
      <c r="J143" s="118">
        <f t="shared" si="49"/>
        <v>2.7350545897292569</v>
      </c>
      <c r="K143" s="118">
        <f t="shared" si="49"/>
        <v>2.5868823964537677</v>
      </c>
      <c r="L143" s="118">
        <f t="shared" si="49"/>
        <v>2.1122275068444116</v>
      </c>
      <c r="M143" s="118">
        <f t="shared" si="49"/>
        <v>1.5709179778832929</v>
      </c>
      <c r="N143" s="118">
        <f t="shared" si="49"/>
        <v>0.97423389223471968</v>
      </c>
      <c r="O143" s="118">
        <f t="shared" si="49"/>
        <v>1.1614960052881325</v>
      </c>
      <c r="P143" s="118">
        <f t="shared" si="49"/>
        <v>1.1121675374406077</v>
      </c>
      <c r="Q143" s="118">
        <f t="shared" si="49"/>
        <v>1.4114317545617281</v>
      </c>
      <c r="R143" s="118">
        <f t="shared" ref="R143:V143" si="50">R144+R146+R148+R157</f>
        <v>1.6051639134987046</v>
      </c>
      <c r="S143" s="118">
        <f t="shared" si="50"/>
        <v>1.2551800691571975</v>
      </c>
      <c r="T143" s="118">
        <f t="shared" si="50"/>
        <v>1.0996219937455092</v>
      </c>
      <c r="U143" s="118">
        <f t="shared" si="50"/>
        <v>1.0633643347587831</v>
      </c>
      <c r="V143" s="118">
        <f t="shared" si="50"/>
        <v>0.82872521731840565</v>
      </c>
      <c r="W143" s="118">
        <f t="shared" ref="W143" si="51">W144+W146+W148+W157</f>
        <v>0.92020852033080625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0.22111378288040809</v>
      </c>
      <c r="D148" s="123">
        <v>0.22011309128280176</v>
      </c>
      <c r="E148" s="123">
        <v>0.2366518333709754</v>
      </c>
      <c r="F148" s="123">
        <v>0.19937933177702288</v>
      </c>
      <c r="G148" s="123">
        <v>0.17040540386824191</v>
      </c>
      <c r="H148" s="123">
        <v>0.19661913338969336</v>
      </c>
      <c r="I148" s="123">
        <v>0.20709576306937186</v>
      </c>
      <c r="J148" s="123">
        <v>0.22825031849533872</v>
      </c>
      <c r="K148" s="123">
        <v>0.25244036787017188</v>
      </c>
      <c r="L148" s="123">
        <v>0.20955215899349278</v>
      </c>
      <c r="M148" s="123">
        <v>0.15201074380583465</v>
      </c>
      <c r="N148" s="123">
        <v>7.1869276328058257E-2</v>
      </c>
      <c r="O148" s="123">
        <v>9.368502169308919E-2</v>
      </c>
      <c r="P148" s="123">
        <v>9.093562444500676E-2</v>
      </c>
      <c r="Q148" s="123">
        <v>0.12511264687782414</v>
      </c>
      <c r="R148" s="123">
        <v>0.14112456005637011</v>
      </c>
      <c r="S148" s="123">
        <v>0.11328828475327009</v>
      </c>
      <c r="T148" s="123">
        <v>9.0691074092771704E-2</v>
      </c>
      <c r="U148" s="123">
        <v>8.3868249238080728E-2</v>
      </c>
      <c r="V148" s="123">
        <v>6.2674157328566626E-2</v>
      </c>
      <c r="W148" s="123">
        <v>7.1191736495499605E-2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4.536182757879887</v>
      </c>
      <c r="D149" s="99">
        <v>4.4132674802201759</v>
      </c>
      <c r="E149" s="99">
        <v>4.6571294755835346</v>
      </c>
      <c r="F149" s="99">
        <v>4.6123085417751293</v>
      </c>
      <c r="G149" s="99">
        <v>4.5816547266461258</v>
      </c>
      <c r="H149" s="99">
        <v>4.6172726491012988</v>
      </c>
      <c r="I149" s="99">
        <v>4.4353009257357146</v>
      </c>
      <c r="J149" s="99">
        <v>4.8494922741183561</v>
      </c>
      <c r="K149" s="99">
        <v>5.1479803590667199</v>
      </c>
      <c r="L149" s="99">
        <v>4.7113106090950794</v>
      </c>
      <c r="M149" s="99">
        <v>4.1042900827575357</v>
      </c>
      <c r="N149" s="99">
        <v>3.8809409217151454</v>
      </c>
      <c r="O149" s="99">
        <v>3.7607844422511518</v>
      </c>
      <c r="P149" s="99">
        <v>3.3391561296206484</v>
      </c>
      <c r="Q149" s="99">
        <v>3.2607483592532911</v>
      </c>
      <c r="R149" s="99">
        <v>3.3599655894271954</v>
      </c>
      <c r="S149" s="99">
        <v>3.2502018246455422</v>
      </c>
      <c r="T149" s="99">
        <v>3.0532661611233136</v>
      </c>
      <c r="U149" s="99">
        <v>3.1672597653439896</v>
      </c>
      <c r="V149" s="99">
        <v>3.0421071749481183</v>
      </c>
      <c r="W149" s="99">
        <v>3.102460937803877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2.1026439194246747</v>
      </c>
      <c r="D157" s="123">
        <v>1.6529635817042083</v>
      </c>
      <c r="E157" s="123">
        <v>2.0392010185636251</v>
      </c>
      <c r="F157" s="123">
        <v>1.5225931781542823</v>
      </c>
      <c r="G157" s="123">
        <v>1.3963427844099334</v>
      </c>
      <c r="H157" s="123">
        <v>1.5298737232635364</v>
      </c>
      <c r="I157" s="123">
        <v>1.9773061639527851</v>
      </c>
      <c r="J157" s="123">
        <v>2.5068042712339182</v>
      </c>
      <c r="K157" s="123">
        <v>2.3344420285835961</v>
      </c>
      <c r="L157" s="123">
        <v>1.9026753478509186</v>
      </c>
      <c r="M157" s="123">
        <v>1.4189072340774582</v>
      </c>
      <c r="N157" s="123">
        <v>0.90236461590666139</v>
      </c>
      <c r="O157" s="123">
        <v>1.0678109835950433</v>
      </c>
      <c r="P157" s="123">
        <v>1.0212319129956009</v>
      </c>
      <c r="Q157" s="123">
        <v>1.286319107683904</v>
      </c>
      <c r="R157" s="123">
        <v>1.4640393534423344</v>
      </c>
      <c r="S157" s="123">
        <v>1.1418917844039274</v>
      </c>
      <c r="T157" s="123">
        <v>1.0089309196527374</v>
      </c>
      <c r="U157" s="123">
        <v>0.97949608552070233</v>
      </c>
      <c r="V157" s="123">
        <v>0.76605105998983902</v>
      </c>
      <c r="W157" s="123">
        <v>0.84901678383530665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4.4345480792850616</v>
      </c>
      <c r="D158" s="99">
        <v>3.8762479313648392</v>
      </c>
      <c r="E158" s="99">
        <v>4.5061158100886889</v>
      </c>
      <c r="F158" s="99">
        <v>4.143841826035576</v>
      </c>
      <c r="G158" s="99">
        <v>4.1111331979011476</v>
      </c>
      <c r="H158" s="99">
        <v>3.9624854339675046</v>
      </c>
      <c r="I158" s="99">
        <v>4.0887055045414487</v>
      </c>
      <c r="J158" s="99">
        <v>3.9601024371001339</v>
      </c>
      <c r="K158" s="99">
        <v>4.5416231629343553</v>
      </c>
      <c r="L158" s="99">
        <v>4.0540664274470553</v>
      </c>
      <c r="M158" s="99">
        <v>3.5713173603475012</v>
      </c>
      <c r="N158" s="99">
        <v>3.3838673096499803</v>
      </c>
      <c r="O158" s="99">
        <v>3.3339431821134125</v>
      </c>
      <c r="P158" s="99">
        <v>3.0537162740389627</v>
      </c>
      <c r="Q158" s="99">
        <v>3.0738972372732833</v>
      </c>
      <c r="R158" s="99">
        <v>3.2059883297494558</v>
      </c>
      <c r="S158" s="99">
        <v>3.104751518379306</v>
      </c>
      <c r="T158" s="99">
        <v>2.8996510577011594</v>
      </c>
      <c r="U158" s="99">
        <v>2.9944594614490043</v>
      </c>
      <c r="V158" s="99">
        <v>2.8772513026999307</v>
      </c>
      <c r="W158" s="99">
        <v>2.9413635858394724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2.3185764729429965</v>
      </c>
      <c r="D161" s="118">
        <f t="shared" si="54"/>
        <v>1.8782505245710541</v>
      </c>
      <c r="E161" s="118">
        <f t="shared" si="54"/>
        <v>2.2704886604820476</v>
      </c>
      <c r="F161" s="118">
        <f t="shared" si="54"/>
        <v>1.7219624848390669</v>
      </c>
      <c r="G161" s="118">
        <f t="shared" si="54"/>
        <v>1.5646273891636269</v>
      </c>
      <c r="H161" s="118">
        <f t="shared" si="54"/>
        <v>1.7297709826660972</v>
      </c>
      <c r="I161" s="118">
        <f t="shared" si="54"/>
        <v>2.1868498417404529</v>
      </c>
      <c r="J161" s="118">
        <f t="shared" si="54"/>
        <v>2.7383473774699612</v>
      </c>
      <c r="K161" s="118">
        <f t="shared" si="54"/>
        <v>2.5874286159944493</v>
      </c>
      <c r="L161" s="118">
        <f t="shared" si="54"/>
        <v>2.1022671012210421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1.5268581370194807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1.1012471797932448</v>
      </c>
      <c r="U161" s="118">
        <f t="shared" si="55"/>
        <v>1.0652177341603448</v>
      </c>
      <c r="V161" s="118">
        <f t="shared" si="55"/>
        <v>0.82884453154757043</v>
      </c>
      <c r="W161" s="118">
        <f t="shared" ref="W161" si="56">W162+W164+W166+W175</f>
        <v>0.91972185345093793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0.21866287396207396</v>
      </c>
      <c r="D166" s="123">
        <v>0.22113387161017944</v>
      </c>
      <c r="E166" s="123">
        <v>0.23588933667933976</v>
      </c>
      <c r="F166" s="123">
        <v>0.19981120036570954</v>
      </c>
      <c r="G166" s="123">
        <v>0.16969091580170836</v>
      </c>
      <c r="H166" s="123">
        <v>0.19983640166953226</v>
      </c>
      <c r="I166" s="123">
        <v>0.21004178392801287</v>
      </c>
      <c r="J166" s="123">
        <v>0.2290658793074338</v>
      </c>
      <c r="K166" s="123">
        <v>0.24982845860176722</v>
      </c>
      <c r="L166" s="123">
        <v>0.20483959169978605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9.2992878003755733E-2</v>
      </c>
      <c r="U166" s="123">
        <v>8.5779951978066399E-2</v>
      </c>
      <c r="V166" s="123">
        <v>6.0970502451491805E-2</v>
      </c>
      <c r="W166" s="123">
        <v>7.2913300535931341E-2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4.536182757879887</v>
      </c>
      <c r="D167" s="99">
        <v>4.4132674802201777</v>
      </c>
      <c r="E167" s="99">
        <v>4.6571294755835355</v>
      </c>
      <c r="F167" s="99">
        <v>4.6123085417751293</v>
      </c>
      <c r="G167" s="99">
        <v>4.5816547266461258</v>
      </c>
      <c r="H167" s="99">
        <v>4.6172726491012988</v>
      </c>
      <c r="I167" s="99">
        <v>4.4353009257357137</v>
      </c>
      <c r="J167" s="99">
        <v>4.8494922741183544</v>
      </c>
      <c r="K167" s="99">
        <v>5.147980359066719</v>
      </c>
      <c r="L167" s="99">
        <v>4.7113106090950785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3.0532661611233132</v>
      </c>
      <c r="U167" s="99">
        <v>3.16725976534399</v>
      </c>
      <c r="V167" s="99">
        <v>3.042107174948117</v>
      </c>
      <c r="W167" s="99">
        <v>3.1024609378038783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2.0999135989809226</v>
      </c>
      <c r="D175" s="123">
        <v>1.6571166529608747</v>
      </c>
      <c r="E175" s="123">
        <v>2.0345993238027078</v>
      </c>
      <c r="F175" s="123">
        <v>1.5221512844733573</v>
      </c>
      <c r="G175" s="123">
        <v>1.3949364733619185</v>
      </c>
      <c r="H175" s="123">
        <v>1.529934580996565</v>
      </c>
      <c r="I175" s="123">
        <v>1.9768080578124403</v>
      </c>
      <c r="J175" s="123">
        <v>2.5092814981625273</v>
      </c>
      <c r="K175" s="123">
        <v>2.3376001573926821</v>
      </c>
      <c r="L175" s="123">
        <v>1.8974275095212561</v>
      </c>
      <c r="M175" s="123">
        <v>0</v>
      </c>
      <c r="N175" s="123">
        <v>0</v>
      </c>
      <c r="O175" s="123">
        <v>0</v>
      </c>
      <c r="P175" s="123">
        <v>1.5268581370194807</v>
      </c>
      <c r="Q175" s="123">
        <v>0</v>
      </c>
      <c r="R175" s="123">
        <v>0</v>
      </c>
      <c r="S175" s="123">
        <v>0</v>
      </c>
      <c r="T175" s="123">
        <v>1.0082543017894892</v>
      </c>
      <c r="U175" s="123">
        <v>0.97943778218227839</v>
      </c>
      <c r="V175" s="123">
        <v>0.7678740290960786</v>
      </c>
      <c r="W175" s="123">
        <v>0.84680855291500656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4.4345480792850616</v>
      </c>
      <c r="D176" s="99">
        <v>3.8762479313648392</v>
      </c>
      <c r="E176" s="99">
        <v>4.5061158100886889</v>
      </c>
      <c r="F176" s="99">
        <v>4.143841826035576</v>
      </c>
      <c r="G176" s="99">
        <v>4.1111331979011476</v>
      </c>
      <c r="H176" s="99">
        <v>3.9624854339675046</v>
      </c>
      <c r="I176" s="99">
        <v>4.0887055045414478</v>
      </c>
      <c r="J176" s="99">
        <v>3.9601024371001339</v>
      </c>
      <c r="K176" s="99">
        <v>4.5416231629343544</v>
      </c>
      <c r="L176" s="99">
        <v>4.0540664274470553</v>
      </c>
      <c r="M176" s="99">
        <v>0</v>
      </c>
      <c r="N176" s="99">
        <v>0</v>
      </c>
      <c r="O176" s="99">
        <v>0</v>
      </c>
      <c r="P176" s="99">
        <v>3.0537162740389614</v>
      </c>
      <c r="Q176" s="99">
        <v>0</v>
      </c>
      <c r="R176" s="99">
        <v>0</v>
      </c>
      <c r="S176" s="99">
        <v>0</v>
      </c>
      <c r="T176" s="99">
        <v>2.8996510577011589</v>
      </c>
      <c r="U176" s="99">
        <v>2.9944594614490039</v>
      </c>
      <c r="V176" s="99">
        <v>2.8772513026999307</v>
      </c>
      <c r="W176" s="99">
        <v>2.9413635858394716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8610</v>
      </c>
      <c r="C5" s="120">
        <v>8036</v>
      </c>
      <c r="D5" s="120">
        <v>7717</v>
      </c>
      <c r="E5" s="120">
        <v>7742</v>
      </c>
      <c r="F5" s="120">
        <v>7398</v>
      </c>
      <c r="G5" s="120">
        <v>7171</v>
      </c>
      <c r="H5" s="120">
        <v>5974</v>
      </c>
      <c r="I5" s="120">
        <v>4681</v>
      </c>
      <c r="J5" s="120">
        <v>4229</v>
      </c>
      <c r="K5" s="120">
        <v>3901</v>
      </c>
      <c r="L5" s="120">
        <v>3837</v>
      </c>
      <c r="M5" s="120">
        <v>3745</v>
      </c>
      <c r="N5" s="120">
        <v>3692</v>
      </c>
      <c r="O5" s="120">
        <v>3622</v>
      </c>
      <c r="P5" s="120">
        <v>3379</v>
      </c>
      <c r="Q5" s="120">
        <v>3048</v>
      </c>
      <c r="R5" s="120">
        <v>2777</v>
      </c>
      <c r="S5" s="120">
        <v>2770</v>
      </c>
      <c r="T5" s="120">
        <v>2538</v>
      </c>
      <c r="U5" s="120">
        <v>2378</v>
      </c>
      <c r="V5" s="120">
        <v>2070</v>
      </c>
      <c r="W5" s="120">
        <v>1661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8610</v>
      </c>
      <c r="C7" s="52">
        <v>8036</v>
      </c>
      <c r="D7" s="52">
        <v>7717</v>
      </c>
      <c r="E7" s="52">
        <v>7742</v>
      </c>
      <c r="F7" s="52">
        <v>7398</v>
      </c>
      <c r="G7" s="52">
        <v>7171</v>
      </c>
      <c r="H7" s="52">
        <v>5974</v>
      </c>
      <c r="I7" s="52">
        <v>4681</v>
      </c>
      <c r="J7" s="52">
        <v>4229</v>
      </c>
      <c r="K7" s="52">
        <v>3901</v>
      </c>
      <c r="L7" s="52">
        <v>3837</v>
      </c>
      <c r="M7" s="52">
        <v>3745</v>
      </c>
      <c r="N7" s="52">
        <v>3692</v>
      </c>
      <c r="O7" s="52">
        <v>3622</v>
      </c>
      <c r="P7" s="52">
        <v>3379</v>
      </c>
      <c r="Q7" s="52">
        <v>3048</v>
      </c>
      <c r="R7" s="52">
        <v>2777</v>
      </c>
      <c r="S7" s="52">
        <v>2770</v>
      </c>
      <c r="T7" s="52">
        <v>2538</v>
      </c>
      <c r="U7" s="52">
        <v>2378</v>
      </c>
      <c r="V7" s="52">
        <v>2070</v>
      </c>
      <c r="W7" s="52">
        <v>1661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410</v>
      </c>
      <c r="C9" s="52">
        <v>429</v>
      </c>
      <c r="D9" s="52">
        <v>452</v>
      </c>
      <c r="E9" s="52">
        <v>489</v>
      </c>
      <c r="F9" s="52">
        <v>571</v>
      </c>
      <c r="G9" s="52">
        <v>637</v>
      </c>
      <c r="H9" s="52">
        <v>658</v>
      </c>
      <c r="I9" s="52">
        <v>584</v>
      </c>
      <c r="J9" s="52">
        <v>532</v>
      </c>
      <c r="K9" s="52">
        <v>501</v>
      </c>
      <c r="L9" s="52">
        <v>464</v>
      </c>
      <c r="M9" s="52">
        <v>538</v>
      </c>
      <c r="N9" s="52">
        <v>595</v>
      </c>
      <c r="O9" s="52">
        <v>609</v>
      </c>
      <c r="P9" s="52">
        <v>673</v>
      </c>
      <c r="Q9" s="52">
        <v>666</v>
      </c>
      <c r="R9" s="52">
        <v>648</v>
      </c>
      <c r="S9" s="52">
        <v>618</v>
      </c>
      <c r="T9" s="52">
        <v>575</v>
      </c>
      <c r="U9" s="52">
        <v>447</v>
      </c>
      <c r="V9" s="52">
        <v>362</v>
      </c>
      <c r="W9" s="52">
        <v>273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2259</v>
      </c>
      <c r="C11" s="52">
        <v>2095</v>
      </c>
      <c r="D11" s="52">
        <v>2005</v>
      </c>
      <c r="E11" s="52">
        <v>1952</v>
      </c>
      <c r="F11" s="52">
        <v>1896</v>
      </c>
      <c r="G11" s="52">
        <v>1734</v>
      </c>
      <c r="H11" s="52">
        <v>1516</v>
      </c>
      <c r="I11" s="52">
        <v>1366</v>
      </c>
      <c r="J11" s="52">
        <v>1308</v>
      </c>
      <c r="K11" s="52">
        <v>1313</v>
      </c>
      <c r="L11" s="52">
        <v>1319</v>
      </c>
      <c r="M11" s="52">
        <v>1333</v>
      </c>
      <c r="N11" s="52">
        <v>1365</v>
      </c>
      <c r="O11" s="52">
        <v>1373</v>
      </c>
      <c r="P11" s="52">
        <v>1315</v>
      </c>
      <c r="Q11" s="52">
        <v>1175</v>
      </c>
      <c r="R11" s="52">
        <v>971</v>
      </c>
      <c r="S11" s="52">
        <v>926</v>
      </c>
      <c r="T11" s="52">
        <v>863</v>
      </c>
      <c r="U11" s="52">
        <v>744</v>
      </c>
      <c r="V11" s="52">
        <v>623</v>
      </c>
      <c r="W11" s="52">
        <v>579</v>
      </c>
      <c r="DA11" s="63" t="s">
        <v>1060</v>
      </c>
    </row>
    <row r="12" spans="1:105" ht="12" customHeight="1" x14ac:dyDescent="0.25">
      <c r="A12" s="97" t="s">
        <v>124</v>
      </c>
      <c r="B12" s="52">
        <v>252</v>
      </c>
      <c r="C12" s="52">
        <v>241</v>
      </c>
      <c r="D12" s="52">
        <v>239</v>
      </c>
      <c r="E12" s="52">
        <v>255</v>
      </c>
      <c r="F12" s="52">
        <v>247</v>
      </c>
      <c r="G12" s="52">
        <v>240</v>
      </c>
      <c r="H12" s="52">
        <v>200</v>
      </c>
      <c r="I12" s="52">
        <v>149</v>
      </c>
      <c r="J12" s="52">
        <v>130</v>
      </c>
      <c r="K12" s="52">
        <v>113</v>
      </c>
      <c r="L12" s="52">
        <v>107</v>
      </c>
      <c r="M12" s="52">
        <v>98</v>
      </c>
      <c r="N12" s="52">
        <v>84</v>
      </c>
      <c r="O12" s="52">
        <v>77</v>
      </c>
      <c r="P12" s="52">
        <v>70</v>
      </c>
      <c r="Q12" s="52">
        <v>65</v>
      </c>
      <c r="R12" s="52">
        <v>59</v>
      </c>
      <c r="S12" s="52">
        <v>58</v>
      </c>
      <c r="T12" s="52">
        <v>46</v>
      </c>
      <c r="U12" s="52">
        <v>44</v>
      </c>
      <c r="V12" s="52">
        <v>40</v>
      </c>
      <c r="W12" s="52">
        <v>35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6004</v>
      </c>
      <c r="C14" s="52">
        <v>5603</v>
      </c>
      <c r="D14" s="52">
        <v>5371</v>
      </c>
      <c r="E14" s="52">
        <v>5392</v>
      </c>
      <c r="F14" s="52">
        <v>5108</v>
      </c>
      <c r="G14" s="52">
        <v>5038</v>
      </c>
      <c r="H14" s="52">
        <v>4112</v>
      </c>
      <c r="I14" s="52">
        <v>3052</v>
      </c>
      <c r="J14" s="52">
        <v>2690</v>
      </c>
      <c r="K14" s="52">
        <v>2380</v>
      </c>
      <c r="L14" s="52">
        <v>2292</v>
      </c>
      <c r="M14" s="52">
        <v>2147</v>
      </c>
      <c r="N14" s="52">
        <v>2041</v>
      </c>
      <c r="O14" s="52">
        <v>1938</v>
      </c>
      <c r="P14" s="52">
        <v>1776</v>
      </c>
      <c r="Q14" s="52">
        <v>1603</v>
      </c>
      <c r="R14" s="52">
        <v>1544</v>
      </c>
      <c r="S14" s="52">
        <v>1558</v>
      </c>
      <c r="T14" s="52">
        <v>1392</v>
      </c>
      <c r="U14" s="52">
        <v>1326</v>
      </c>
      <c r="V14" s="52">
        <v>1164</v>
      </c>
      <c r="W14" s="52">
        <v>858</v>
      </c>
      <c r="DA14" s="63" t="s">
        <v>1063</v>
      </c>
    </row>
    <row r="15" spans="1:105" ht="12" customHeight="1" x14ac:dyDescent="0.25">
      <c r="A15" s="97" t="s">
        <v>121</v>
      </c>
      <c r="B15" s="52">
        <v>95</v>
      </c>
      <c r="C15" s="52">
        <v>97</v>
      </c>
      <c r="D15" s="52">
        <v>102</v>
      </c>
      <c r="E15" s="52">
        <v>143</v>
      </c>
      <c r="F15" s="52">
        <v>147</v>
      </c>
      <c r="G15" s="52">
        <v>159</v>
      </c>
      <c r="H15" s="52">
        <v>146</v>
      </c>
      <c r="I15" s="52">
        <v>114</v>
      </c>
      <c r="J15" s="52">
        <v>101</v>
      </c>
      <c r="K15" s="52">
        <v>95</v>
      </c>
      <c r="L15" s="52">
        <v>119</v>
      </c>
      <c r="M15" s="52">
        <v>167</v>
      </c>
      <c r="N15" s="52">
        <v>202</v>
      </c>
      <c r="O15" s="52">
        <v>234</v>
      </c>
      <c r="P15" s="52">
        <v>218</v>
      </c>
      <c r="Q15" s="52">
        <v>205</v>
      </c>
      <c r="R15" s="52">
        <v>203</v>
      </c>
      <c r="S15" s="52">
        <v>228</v>
      </c>
      <c r="T15" s="52">
        <v>237</v>
      </c>
      <c r="U15" s="52">
        <v>264</v>
      </c>
      <c r="V15" s="52">
        <v>243</v>
      </c>
      <c r="W15" s="52">
        <v>189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2438</v>
      </c>
      <c r="C18" s="52">
        <v>2422</v>
      </c>
      <c r="D18" s="52">
        <v>2480</v>
      </c>
      <c r="E18" s="52">
        <v>2719</v>
      </c>
      <c r="F18" s="52">
        <v>2700</v>
      </c>
      <c r="G18" s="52">
        <v>2687</v>
      </c>
      <c r="H18" s="52">
        <v>2349</v>
      </c>
      <c r="I18" s="52">
        <v>1879</v>
      </c>
      <c r="J18" s="52">
        <v>1691</v>
      </c>
      <c r="K18" s="52">
        <v>1588</v>
      </c>
      <c r="L18" s="52">
        <v>1615</v>
      </c>
      <c r="M18" s="52">
        <v>1571</v>
      </c>
      <c r="N18" s="52">
        <v>1455</v>
      </c>
      <c r="O18" s="52">
        <v>1370</v>
      </c>
      <c r="P18" s="52">
        <v>1272</v>
      </c>
      <c r="Q18" s="52">
        <v>1138</v>
      </c>
      <c r="R18" s="52">
        <v>1025</v>
      </c>
      <c r="S18" s="52">
        <v>990</v>
      </c>
      <c r="T18" s="52">
        <v>867</v>
      </c>
      <c r="U18" s="52">
        <v>798</v>
      </c>
      <c r="V18" s="52">
        <v>695</v>
      </c>
      <c r="W18" s="52">
        <v>558</v>
      </c>
      <c r="DA18" s="63" t="s">
        <v>1066</v>
      </c>
    </row>
    <row r="19" spans="1:105" ht="12" customHeight="1" x14ac:dyDescent="0.25">
      <c r="A19" s="109" t="s">
        <v>120</v>
      </c>
      <c r="B19" s="36">
        <v>6172</v>
      </c>
      <c r="C19" s="36">
        <v>5614</v>
      </c>
      <c r="D19" s="36">
        <v>5237</v>
      </c>
      <c r="E19" s="36">
        <v>5023</v>
      </c>
      <c r="F19" s="36">
        <v>4698</v>
      </c>
      <c r="G19" s="36">
        <v>4484</v>
      </c>
      <c r="H19" s="36">
        <v>3625</v>
      </c>
      <c r="I19" s="36">
        <v>2802</v>
      </c>
      <c r="J19" s="36">
        <v>2538</v>
      </c>
      <c r="K19" s="36">
        <v>2313</v>
      </c>
      <c r="L19" s="36">
        <v>2222</v>
      </c>
      <c r="M19" s="36">
        <v>2174</v>
      </c>
      <c r="N19" s="36">
        <v>2237</v>
      </c>
      <c r="O19" s="36">
        <v>2252</v>
      </c>
      <c r="P19" s="36">
        <v>2107</v>
      </c>
      <c r="Q19" s="36">
        <v>1910</v>
      </c>
      <c r="R19" s="36">
        <v>1752</v>
      </c>
      <c r="S19" s="36">
        <v>1780</v>
      </c>
      <c r="T19" s="36">
        <v>1671</v>
      </c>
      <c r="U19" s="36">
        <v>1580</v>
      </c>
      <c r="V19" s="36">
        <v>1375</v>
      </c>
      <c r="W19" s="36">
        <v>1103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673</v>
      </c>
      <c r="D23" s="52">
        <v>672</v>
      </c>
      <c r="E23" s="52">
        <v>673</v>
      </c>
      <c r="F23" s="52">
        <v>673</v>
      </c>
      <c r="G23" s="52">
        <v>678</v>
      </c>
      <c r="H23" s="52">
        <v>1197</v>
      </c>
      <c r="I23" s="52">
        <v>1293</v>
      </c>
      <c r="J23" s="52">
        <v>453</v>
      </c>
      <c r="K23" s="52">
        <v>356</v>
      </c>
      <c r="L23" s="52">
        <v>673</v>
      </c>
      <c r="M23" s="52">
        <v>672</v>
      </c>
      <c r="N23" s="52">
        <v>674</v>
      </c>
      <c r="O23" s="52">
        <v>550</v>
      </c>
      <c r="P23" s="52">
        <v>243</v>
      </c>
      <c r="Q23" s="52">
        <v>331</v>
      </c>
      <c r="R23" s="52">
        <v>271</v>
      </c>
      <c r="S23" s="52">
        <v>167</v>
      </c>
      <c r="T23" s="52">
        <v>262</v>
      </c>
      <c r="U23" s="52">
        <v>238</v>
      </c>
      <c r="V23" s="52">
        <v>308</v>
      </c>
      <c r="W23" s="52">
        <v>409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64</v>
      </c>
      <c r="D25" s="52">
        <v>64</v>
      </c>
      <c r="E25" s="52">
        <v>65</v>
      </c>
      <c r="F25" s="52">
        <v>68</v>
      </c>
      <c r="G25" s="52">
        <v>76</v>
      </c>
      <c r="H25" s="52">
        <v>85</v>
      </c>
      <c r="I25" s="52">
        <v>93</v>
      </c>
      <c r="J25" s="52">
        <v>79</v>
      </c>
      <c r="K25" s="52">
        <v>80</v>
      </c>
      <c r="L25" s="52">
        <v>91</v>
      </c>
      <c r="M25" s="52">
        <v>107</v>
      </c>
      <c r="N25" s="52">
        <v>109</v>
      </c>
      <c r="O25" s="52">
        <v>174</v>
      </c>
      <c r="P25" s="52">
        <v>64</v>
      </c>
      <c r="Q25" s="52">
        <v>43</v>
      </c>
      <c r="R25" s="52">
        <v>51</v>
      </c>
      <c r="S25" s="52">
        <v>65</v>
      </c>
      <c r="T25" s="52">
        <v>122</v>
      </c>
      <c r="U25" s="52">
        <v>172</v>
      </c>
      <c r="V25" s="52">
        <v>144</v>
      </c>
      <c r="W25" s="52">
        <v>120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176</v>
      </c>
      <c r="D27" s="52">
        <v>177</v>
      </c>
      <c r="E27" s="52">
        <v>176</v>
      </c>
      <c r="F27" s="52">
        <v>177</v>
      </c>
      <c r="G27" s="52">
        <v>177</v>
      </c>
      <c r="H27" s="52">
        <v>255</v>
      </c>
      <c r="I27" s="52">
        <v>268</v>
      </c>
      <c r="J27" s="52">
        <v>131</v>
      </c>
      <c r="K27" s="52">
        <v>133</v>
      </c>
      <c r="L27" s="52">
        <v>236</v>
      </c>
      <c r="M27" s="52">
        <v>268</v>
      </c>
      <c r="N27" s="52">
        <v>325</v>
      </c>
      <c r="O27" s="52">
        <v>331</v>
      </c>
      <c r="P27" s="52">
        <v>122</v>
      </c>
      <c r="Q27" s="52">
        <v>263</v>
      </c>
      <c r="R27" s="52">
        <v>370</v>
      </c>
      <c r="S27" s="52">
        <v>94</v>
      </c>
      <c r="T27" s="52">
        <v>146</v>
      </c>
      <c r="U27" s="52">
        <v>269</v>
      </c>
      <c r="V27" s="52">
        <v>228</v>
      </c>
      <c r="W27" s="52">
        <v>157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39</v>
      </c>
      <c r="D28" s="52">
        <v>40</v>
      </c>
      <c r="E28" s="52">
        <v>39</v>
      </c>
      <c r="F28" s="52">
        <v>40</v>
      </c>
      <c r="G28" s="52">
        <v>44</v>
      </c>
      <c r="H28" s="52">
        <v>52</v>
      </c>
      <c r="I28" s="52">
        <v>51</v>
      </c>
      <c r="J28" s="52">
        <v>19</v>
      </c>
      <c r="K28" s="52">
        <v>22</v>
      </c>
      <c r="L28" s="52">
        <v>37</v>
      </c>
      <c r="M28" s="52">
        <v>34</v>
      </c>
      <c r="N28" s="52">
        <v>23</v>
      </c>
      <c r="O28" s="52">
        <v>15</v>
      </c>
      <c r="P28" s="52">
        <v>7</v>
      </c>
      <c r="Q28" s="52">
        <v>5</v>
      </c>
      <c r="R28" s="52">
        <v>10</v>
      </c>
      <c r="S28" s="52">
        <v>14</v>
      </c>
      <c r="T28" s="52">
        <v>21</v>
      </c>
      <c r="U28" s="52">
        <v>12</v>
      </c>
      <c r="V28" s="52">
        <v>6</v>
      </c>
      <c r="W28" s="52">
        <v>5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938</v>
      </c>
      <c r="D30" s="52">
        <v>939</v>
      </c>
      <c r="E30" s="52">
        <v>947</v>
      </c>
      <c r="F30" s="52">
        <v>970</v>
      </c>
      <c r="G30" s="52">
        <v>1018</v>
      </c>
      <c r="H30" s="52">
        <v>1188</v>
      </c>
      <c r="I30" s="52">
        <v>1060</v>
      </c>
      <c r="J30" s="52">
        <v>362</v>
      </c>
      <c r="K30" s="52">
        <v>417</v>
      </c>
      <c r="L30" s="52">
        <v>696</v>
      </c>
      <c r="M30" s="52">
        <v>701</v>
      </c>
      <c r="N30" s="52">
        <v>547</v>
      </c>
      <c r="O30" s="52">
        <v>382</v>
      </c>
      <c r="P30" s="52">
        <v>163</v>
      </c>
      <c r="Q30" s="52">
        <v>173</v>
      </c>
      <c r="R30" s="52">
        <v>188</v>
      </c>
      <c r="S30" s="52">
        <v>336</v>
      </c>
      <c r="T30" s="52">
        <v>455</v>
      </c>
      <c r="U30" s="52">
        <v>338</v>
      </c>
      <c r="V30" s="52">
        <v>265</v>
      </c>
      <c r="W30" s="52">
        <v>307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15</v>
      </c>
      <c r="D31" s="52">
        <v>15</v>
      </c>
      <c r="E31" s="52">
        <v>15</v>
      </c>
      <c r="F31" s="52">
        <v>15</v>
      </c>
      <c r="G31" s="52">
        <v>17</v>
      </c>
      <c r="H31" s="52">
        <v>22</v>
      </c>
      <c r="I31" s="52">
        <v>32</v>
      </c>
      <c r="J31" s="52">
        <v>13</v>
      </c>
      <c r="K31" s="52">
        <v>16</v>
      </c>
      <c r="L31" s="52">
        <v>28</v>
      </c>
      <c r="M31" s="52">
        <v>30</v>
      </c>
      <c r="N31" s="52">
        <v>17</v>
      </c>
      <c r="O31" s="52">
        <v>12</v>
      </c>
      <c r="P31" s="52">
        <v>16</v>
      </c>
      <c r="Q31" s="52">
        <v>13</v>
      </c>
      <c r="R31" s="52">
        <v>24</v>
      </c>
      <c r="S31" s="52">
        <v>38</v>
      </c>
      <c r="T31" s="52">
        <v>56</v>
      </c>
      <c r="U31" s="52">
        <v>43</v>
      </c>
      <c r="V31" s="52">
        <v>37</v>
      </c>
      <c r="W31" s="52">
        <v>54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381</v>
      </c>
      <c r="D34" s="52">
        <v>382</v>
      </c>
      <c r="E34" s="52">
        <v>386</v>
      </c>
      <c r="F34" s="52">
        <v>404</v>
      </c>
      <c r="G34" s="52">
        <v>430</v>
      </c>
      <c r="H34" s="52">
        <v>521</v>
      </c>
      <c r="I34" s="52">
        <v>471</v>
      </c>
      <c r="J34" s="52">
        <v>215</v>
      </c>
      <c r="K34" s="52">
        <v>362</v>
      </c>
      <c r="L34" s="52">
        <v>413</v>
      </c>
      <c r="M34" s="52">
        <v>425</v>
      </c>
      <c r="N34" s="52">
        <v>352</v>
      </c>
      <c r="O34" s="52">
        <v>310</v>
      </c>
      <c r="P34" s="52">
        <v>102</v>
      </c>
      <c r="Q34" s="52">
        <v>147</v>
      </c>
      <c r="R34" s="52">
        <v>165</v>
      </c>
      <c r="S34" s="52">
        <v>217</v>
      </c>
      <c r="T34" s="52">
        <v>312</v>
      </c>
      <c r="U34" s="52">
        <v>245</v>
      </c>
      <c r="V34" s="52">
        <v>175</v>
      </c>
      <c r="W34" s="52">
        <v>167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964</v>
      </c>
      <c r="D35" s="36">
        <v>966</v>
      </c>
      <c r="E35" s="36">
        <v>971</v>
      </c>
      <c r="F35" s="36">
        <v>989</v>
      </c>
      <c r="G35" s="36">
        <v>1025</v>
      </c>
      <c r="H35" s="36">
        <v>1151</v>
      </c>
      <c r="I35" s="36">
        <v>825</v>
      </c>
      <c r="J35" s="36">
        <v>278</v>
      </c>
      <c r="K35" s="36">
        <v>468</v>
      </c>
      <c r="L35" s="36">
        <v>589</v>
      </c>
      <c r="M35" s="36">
        <v>621</v>
      </c>
      <c r="N35" s="36">
        <v>580</v>
      </c>
      <c r="O35" s="36">
        <v>455</v>
      </c>
      <c r="P35" s="36">
        <v>151</v>
      </c>
      <c r="Q35" s="36">
        <v>221</v>
      </c>
      <c r="R35" s="36">
        <v>225</v>
      </c>
      <c r="S35" s="36">
        <v>289</v>
      </c>
      <c r="T35" s="36">
        <v>473</v>
      </c>
      <c r="U35" s="36">
        <v>459</v>
      </c>
      <c r="V35" s="36">
        <v>396</v>
      </c>
      <c r="W35" s="36">
        <v>342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99</v>
      </c>
      <c r="D39" s="52">
        <v>353</v>
      </c>
      <c r="E39" s="52">
        <v>698</v>
      </c>
      <c r="F39" s="52">
        <v>329</v>
      </c>
      <c r="G39" s="52">
        <v>451</v>
      </c>
      <c r="H39" s="52">
        <v>0</v>
      </c>
      <c r="I39" s="52">
        <v>0</v>
      </c>
      <c r="J39" s="52">
        <v>1</v>
      </c>
      <c r="K39" s="52">
        <v>28</v>
      </c>
      <c r="L39" s="52">
        <v>609</v>
      </c>
      <c r="M39" s="52">
        <v>580</v>
      </c>
      <c r="N39" s="52">
        <v>621</v>
      </c>
      <c r="O39" s="52">
        <v>480</v>
      </c>
      <c r="P39" s="52">
        <v>0</v>
      </c>
      <c r="Q39" s="52">
        <v>0</v>
      </c>
      <c r="R39" s="52">
        <v>0</v>
      </c>
      <c r="S39" s="52">
        <v>160</v>
      </c>
      <c r="T39" s="52">
        <v>30</v>
      </c>
      <c r="U39" s="52">
        <v>78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83</v>
      </c>
      <c r="D41" s="52">
        <v>87</v>
      </c>
      <c r="E41" s="52">
        <v>102</v>
      </c>
      <c r="F41" s="52">
        <v>150</v>
      </c>
      <c r="G41" s="52">
        <v>142</v>
      </c>
      <c r="H41" s="52">
        <v>106</v>
      </c>
      <c r="I41" s="52">
        <v>19</v>
      </c>
      <c r="J41" s="52">
        <v>27</v>
      </c>
      <c r="K41" s="52">
        <v>49</v>
      </c>
      <c r="L41" s="52">
        <v>54</v>
      </c>
      <c r="M41" s="52">
        <v>181</v>
      </c>
      <c r="N41" s="52">
        <v>166</v>
      </c>
      <c r="O41" s="52">
        <v>188</v>
      </c>
      <c r="P41" s="52">
        <v>128</v>
      </c>
      <c r="Q41" s="52">
        <v>36</v>
      </c>
      <c r="R41" s="52">
        <v>33</v>
      </c>
      <c r="S41" s="52">
        <v>35</v>
      </c>
      <c r="T41" s="52">
        <v>79</v>
      </c>
      <c r="U41" s="52">
        <v>44</v>
      </c>
      <c r="V41" s="52">
        <v>59</v>
      </c>
      <c r="W41" s="52">
        <v>31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12</v>
      </c>
      <c r="D43" s="52">
        <v>87</v>
      </c>
      <c r="E43" s="52">
        <v>123</v>
      </c>
      <c r="F43" s="52">
        <v>121</v>
      </c>
      <c r="G43" s="52">
        <v>15</v>
      </c>
      <c r="H43" s="52">
        <v>37</v>
      </c>
      <c r="I43" s="52">
        <v>118</v>
      </c>
      <c r="J43" s="52">
        <v>73</v>
      </c>
      <c r="K43" s="52">
        <v>138</v>
      </c>
      <c r="L43" s="52">
        <v>242</v>
      </c>
      <c r="M43" s="52">
        <v>282</v>
      </c>
      <c r="N43" s="52">
        <v>357</v>
      </c>
      <c r="O43" s="52">
        <v>339</v>
      </c>
      <c r="P43" s="52">
        <v>64</v>
      </c>
      <c r="Q43" s="52">
        <v>123</v>
      </c>
      <c r="R43" s="52">
        <v>166</v>
      </c>
      <c r="S43" s="52">
        <v>49</v>
      </c>
      <c r="T43" s="52">
        <v>83</v>
      </c>
      <c r="U43" s="52">
        <v>150</v>
      </c>
      <c r="V43" s="52">
        <v>107</v>
      </c>
      <c r="W43" s="52">
        <v>113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28</v>
      </c>
      <c r="D44" s="52">
        <v>38</v>
      </c>
      <c r="E44" s="52">
        <v>55</v>
      </c>
      <c r="F44" s="52">
        <v>32</v>
      </c>
      <c r="G44" s="52">
        <v>37</v>
      </c>
      <c r="H44" s="52">
        <v>12</v>
      </c>
      <c r="I44" s="52">
        <v>0</v>
      </c>
      <c r="J44" s="52">
        <v>0</v>
      </c>
      <c r="K44" s="52">
        <v>5</v>
      </c>
      <c r="L44" s="52">
        <v>31</v>
      </c>
      <c r="M44" s="52">
        <v>25</v>
      </c>
      <c r="N44" s="52">
        <v>9</v>
      </c>
      <c r="O44" s="52">
        <v>8</v>
      </c>
      <c r="P44" s="52">
        <v>0</v>
      </c>
      <c r="Q44" s="52">
        <v>0</v>
      </c>
      <c r="R44" s="52">
        <v>4</v>
      </c>
      <c r="S44" s="52">
        <v>13</v>
      </c>
      <c r="T44" s="52">
        <v>9</v>
      </c>
      <c r="U44" s="52">
        <v>10</v>
      </c>
      <c r="V44" s="52">
        <v>2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537</v>
      </c>
      <c r="D46" s="52">
        <v>707</v>
      </c>
      <c r="E46" s="52">
        <v>968</v>
      </c>
      <c r="F46" s="52">
        <v>686</v>
      </c>
      <c r="G46" s="52">
        <v>948</v>
      </c>
      <c r="H46" s="52">
        <v>262</v>
      </c>
      <c r="I46" s="52">
        <v>0</v>
      </c>
      <c r="J46" s="52">
        <v>0</v>
      </c>
      <c r="K46" s="52">
        <v>107</v>
      </c>
      <c r="L46" s="52">
        <v>608</v>
      </c>
      <c r="M46" s="52">
        <v>556</v>
      </c>
      <c r="N46" s="52">
        <v>441</v>
      </c>
      <c r="O46" s="52">
        <v>279</v>
      </c>
      <c r="P46" s="52">
        <v>1</v>
      </c>
      <c r="Q46" s="52">
        <v>0</v>
      </c>
      <c r="R46" s="52">
        <v>129</v>
      </c>
      <c r="S46" s="52">
        <v>350</v>
      </c>
      <c r="T46" s="52">
        <v>289</v>
      </c>
      <c r="U46" s="52">
        <v>272</v>
      </c>
      <c r="V46" s="52">
        <v>103</v>
      </c>
      <c r="W46" s="52">
        <v>1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17</v>
      </c>
      <c r="D47" s="52">
        <v>20</v>
      </c>
      <c r="E47" s="52">
        <v>56</v>
      </c>
      <c r="F47" s="52">
        <v>19</v>
      </c>
      <c r="G47" s="52">
        <v>29</v>
      </c>
      <c r="H47" s="52">
        <v>9</v>
      </c>
      <c r="I47" s="52">
        <v>0</v>
      </c>
      <c r="J47" s="52">
        <v>0</v>
      </c>
      <c r="K47" s="52">
        <v>10</v>
      </c>
      <c r="L47" s="52">
        <v>52</v>
      </c>
      <c r="M47" s="52">
        <v>78</v>
      </c>
      <c r="N47" s="52">
        <v>52</v>
      </c>
      <c r="O47" s="52">
        <v>44</v>
      </c>
      <c r="P47" s="52">
        <v>0</v>
      </c>
      <c r="Q47" s="52">
        <v>0</v>
      </c>
      <c r="R47" s="52">
        <v>22</v>
      </c>
      <c r="S47" s="52">
        <v>63</v>
      </c>
      <c r="T47" s="52">
        <v>65</v>
      </c>
      <c r="U47" s="52">
        <v>70</v>
      </c>
      <c r="V47" s="52">
        <v>16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365</v>
      </c>
      <c r="D50" s="52">
        <v>440</v>
      </c>
      <c r="E50" s="52">
        <v>625</v>
      </c>
      <c r="F50" s="52">
        <v>385</v>
      </c>
      <c r="G50" s="52">
        <v>417</v>
      </c>
      <c r="H50" s="52">
        <v>183</v>
      </c>
      <c r="I50" s="52">
        <v>1</v>
      </c>
      <c r="J50" s="52">
        <v>27</v>
      </c>
      <c r="K50" s="52">
        <v>259</v>
      </c>
      <c r="L50" s="52">
        <v>440</v>
      </c>
      <c r="M50" s="52">
        <v>381</v>
      </c>
      <c r="N50" s="52">
        <v>236</v>
      </c>
      <c r="O50" s="52">
        <v>225</v>
      </c>
      <c r="P50" s="52">
        <v>4</v>
      </c>
      <c r="Q50" s="52">
        <v>13</v>
      </c>
      <c r="R50" s="52">
        <v>52</v>
      </c>
      <c r="S50" s="52">
        <v>182</v>
      </c>
      <c r="T50" s="52">
        <v>189</v>
      </c>
      <c r="U50" s="52">
        <v>176</v>
      </c>
      <c r="V50" s="52">
        <v>72</v>
      </c>
      <c r="W50" s="52">
        <v>30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406</v>
      </c>
      <c r="D51" s="36">
        <v>589</v>
      </c>
      <c r="E51" s="36">
        <v>757</v>
      </c>
      <c r="F51" s="36">
        <v>664</v>
      </c>
      <c r="G51" s="36">
        <v>811</v>
      </c>
      <c r="H51" s="36">
        <v>292</v>
      </c>
      <c r="I51" s="36">
        <v>2</v>
      </c>
      <c r="J51" s="36">
        <v>14</v>
      </c>
      <c r="K51" s="36">
        <v>243</v>
      </c>
      <c r="L51" s="36">
        <v>498</v>
      </c>
      <c r="M51" s="36">
        <v>573</v>
      </c>
      <c r="N51" s="36">
        <v>643</v>
      </c>
      <c r="O51" s="36">
        <v>470</v>
      </c>
      <c r="P51" s="36">
        <v>6</v>
      </c>
      <c r="Q51" s="36">
        <v>24</v>
      </c>
      <c r="R51" s="36">
        <v>67</v>
      </c>
      <c r="S51" s="36">
        <v>317</v>
      </c>
      <c r="T51" s="36">
        <v>364</v>
      </c>
      <c r="U51" s="36">
        <v>368</v>
      </c>
      <c r="V51" s="36">
        <v>191</v>
      </c>
      <c r="W51" s="36">
        <v>70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36</v>
      </c>
      <c r="D55" s="52">
        <v>109</v>
      </c>
      <c r="E55" s="52">
        <v>212</v>
      </c>
      <c r="F55" s="52">
        <v>100</v>
      </c>
      <c r="G55" s="52">
        <v>130</v>
      </c>
      <c r="H55" s="52">
        <v>0</v>
      </c>
      <c r="I55" s="52">
        <v>0</v>
      </c>
      <c r="J55" s="52">
        <v>0</v>
      </c>
      <c r="K55" s="52">
        <v>7</v>
      </c>
      <c r="L55" s="52">
        <v>153</v>
      </c>
      <c r="M55" s="52">
        <v>139</v>
      </c>
      <c r="N55" s="52">
        <v>138</v>
      </c>
      <c r="O55" s="52">
        <v>116</v>
      </c>
      <c r="P55" s="52">
        <v>0</v>
      </c>
      <c r="Q55" s="52">
        <v>0</v>
      </c>
      <c r="R55" s="52">
        <v>0</v>
      </c>
      <c r="S55" s="52">
        <v>49</v>
      </c>
      <c r="T55" s="52">
        <v>9</v>
      </c>
      <c r="U55" s="52">
        <v>22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5</v>
      </c>
      <c r="D57" s="52">
        <v>14</v>
      </c>
      <c r="E57" s="52">
        <v>56</v>
      </c>
      <c r="F57" s="52">
        <v>36</v>
      </c>
      <c r="G57" s="52">
        <v>41</v>
      </c>
      <c r="H57" s="52">
        <v>0</v>
      </c>
      <c r="I57" s="52">
        <v>0</v>
      </c>
      <c r="J57" s="52">
        <v>0</v>
      </c>
      <c r="K57" s="52">
        <v>3</v>
      </c>
      <c r="L57" s="52">
        <v>26</v>
      </c>
      <c r="M57" s="52">
        <v>28</v>
      </c>
      <c r="N57" s="52">
        <v>30</v>
      </c>
      <c r="O57" s="52">
        <v>16</v>
      </c>
      <c r="P57" s="52">
        <v>0</v>
      </c>
      <c r="Q57" s="52">
        <v>0</v>
      </c>
      <c r="R57" s="52">
        <v>0</v>
      </c>
      <c r="S57" s="52">
        <v>3</v>
      </c>
      <c r="T57" s="52">
        <v>1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1</v>
      </c>
      <c r="E59" s="52">
        <v>4</v>
      </c>
      <c r="F59" s="52">
        <v>3</v>
      </c>
      <c r="G59" s="52">
        <v>0</v>
      </c>
      <c r="H59" s="52">
        <v>0</v>
      </c>
      <c r="I59" s="52">
        <v>0</v>
      </c>
      <c r="J59" s="52">
        <v>0</v>
      </c>
      <c r="K59" s="52">
        <v>2</v>
      </c>
      <c r="L59" s="52">
        <v>35</v>
      </c>
      <c r="M59" s="52">
        <v>36</v>
      </c>
      <c r="N59" s="52">
        <v>52</v>
      </c>
      <c r="O59" s="52">
        <v>53</v>
      </c>
      <c r="P59" s="52">
        <v>0</v>
      </c>
      <c r="Q59" s="52">
        <v>0</v>
      </c>
      <c r="R59" s="52">
        <v>0</v>
      </c>
      <c r="S59" s="52">
        <v>2</v>
      </c>
      <c r="T59" s="52">
        <v>1</v>
      </c>
      <c r="U59" s="52">
        <v>3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2</v>
      </c>
      <c r="D60" s="52">
        <v>5</v>
      </c>
      <c r="E60" s="52">
        <v>11</v>
      </c>
      <c r="F60" s="52">
        <v>4</v>
      </c>
      <c r="G60" s="52">
        <v>5</v>
      </c>
      <c r="H60" s="52">
        <v>0</v>
      </c>
      <c r="I60" s="52">
        <v>0</v>
      </c>
      <c r="J60" s="52">
        <v>0</v>
      </c>
      <c r="K60" s="52">
        <v>0</v>
      </c>
      <c r="L60" s="52">
        <v>5</v>
      </c>
      <c r="M60" s="52">
        <v>4</v>
      </c>
      <c r="N60" s="52">
        <v>2</v>
      </c>
      <c r="O60" s="52">
        <v>2</v>
      </c>
      <c r="P60" s="52">
        <v>0</v>
      </c>
      <c r="Q60" s="52">
        <v>0</v>
      </c>
      <c r="R60" s="52">
        <v>0</v>
      </c>
      <c r="S60" s="52">
        <v>2</v>
      </c>
      <c r="T60" s="52">
        <v>0</v>
      </c>
      <c r="U60" s="52">
        <v>1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33</v>
      </c>
      <c r="D62" s="52">
        <v>100</v>
      </c>
      <c r="E62" s="52">
        <v>186</v>
      </c>
      <c r="F62" s="52">
        <v>91</v>
      </c>
      <c r="G62" s="52">
        <v>121</v>
      </c>
      <c r="H62" s="52">
        <v>0</v>
      </c>
      <c r="I62" s="52">
        <v>0</v>
      </c>
      <c r="J62" s="52">
        <v>0</v>
      </c>
      <c r="K62" s="52">
        <v>5</v>
      </c>
      <c r="L62" s="52">
        <v>104</v>
      </c>
      <c r="M62" s="52">
        <v>87</v>
      </c>
      <c r="N62" s="52">
        <v>75</v>
      </c>
      <c r="O62" s="52">
        <v>53</v>
      </c>
      <c r="P62" s="52">
        <v>0</v>
      </c>
      <c r="Q62" s="52">
        <v>0</v>
      </c>
      <c r="R62" s="52">
        <v>0</v>
      </c>
      <c r="S62" s="52">
        <v>38</v>
      </c>
      <c r="T62" s="52">
        <v>6</v>
      </c>
      <c r="U62" s="52">
        <v>14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1</v>
      </c>
      <c r="D63" s="52">
        <v>3</v>
      </c>
      <c r="E63" s="52">
        <v>11</v>
      </c>
      <c r="F63" s="52">
        <v>2</v>
      </c>
      <c r="G63" s="52">
        <v>4</v>
      </c>
      <c r="H63" s="52">
        <v>0</v>
      </c>
      <c r="I63" s="52">
        <v>0</v>
      </c>
      <c r="J63" s="52">
        <v>0</v>
      </c>
      <c r="K63" s="52">
        <v>0</v>
      </c>
      <c r="L63" s="52">
        <v>9</v>
      </c>
      <c r="M63" s="52">
        <v>12</v>
      </c>
      <c r="N63" s="52">
        <v>9</v>
      </c>
      <c r="O63" s="52">
        <v>8</v>
      </c>
      <c r="P63" s="52">
        <v>0</v>
      </c>
      <c r="Q63" s="52">
        <v>0</v>
      </c>
      <c r="R63" s="52">
        <v>0</v>
      </c>
      <c r="S63" s="52">
        <v>7</v>
      </c>
      <c r="T63" s="52">
        <v>2</v>
      </c>
      <c r="U63" s="52">
        <v>4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17</v>
      </c>
      <c r="D66" s="52">
        <v>47</v>
      </c>
      <c r="E66" s="52">
        <v>96</v>
      </c>
      <c r="F66" s="52">
        <v>37</v>
      </c>
      <c r="G66" s="52">
        <v>44</v>
      </c>
      <c r="H66" s="52">
        <v>0</v>
      </c>
      <c r="I66" s="52">
        <v>0</v>
      </c>
      <c r="J66" s="52">
        <v>0</v>
      </c>
      <c r="K66" s="52">
        <v>4</v>
      </c>
      <c r="L66" s="52">
        <v>72</v>
      </c>
      <c r="M66" s="52">
        <v>55</v>
      </c>
      <c r="N66" s="52">
        <v>37</v>
      </c>
      <c r="O66" s="52">
        <v>37</v>
      </c>
      <c r="P66" s="52">
        <v>0</v>
      </c>
      <c r="Q66" s="52">
        <v>0</v>
      </c>
      <c r="R66" s="52">
        <v>0</v>
      </c>
      <c r="S66" s="52">
        <v>18</v>
      </c>
      <c r="T66" s="52">
        <v>3</v>
      </c>
      <c r="U66" s="52">
        <v>7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19</v>
      </c>
      <c r="D67" s="36">
        <v>62</v>
      </c>
      <c r="E67" s="36">
        <v>116</v>
      </c>
      <c r="F67" s="36">
        <v>63</v>
      </c>
      <c r="G67" s="36">
        <v>86</v>
      </c>
      <c r="H67" s="36">
        <v>0</v>
      </c>
      <c r="I67" s="36">
        <v>0</v>
      </c>
      <c r="J67" s="36">
        <v>0</v>
      </c>
      <c r="K67" s="36">
        <v>3</v>
      </c>
      <c r="L67" s="36">
        <v>81</v>
      </c>
      <c r="M67" s="36">
        <v>84</v>
      </c>
      <c r="N67" s="36">
        <v>101</v>
      </c>
      <c r="O67" s="36">
        <v>79</v>
      </c>
      <c r="P67" s="36">
        <v>0</v>
      </c>
      <c r="Q67" s="36">
        <v>0</v>
      </c>
      <c r="R67" s="36">
        <v>0</v>
      </c>
      <c r="S67" s="36">
        <v>31</v>
      </c>
      <c r="T67" s="36">
        <v>6</v>
      </c>
      <c r="U67" s="36">
        <v>15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63</v>
      </c>
      <c r="D71" s="52">
        <v>244</v>
      </c>
      <c r="E71" s="52">
        <v>486</v>
      </c>
      <c r="F71" s="52">
        <v>229</v>
      </c>
      <c r="G71" s="52">
        <v>321</v>
      </c>
      <c r="H71" s="52">
        <v>0</v>
      </c>
      <c r="I71" s="52">
        <v>0</v>
      </c>
      <c r="J71" s="52">
        <v>1</v>
      </c>
      <c r="K71" s="52">
        <v>21</v>
      </c>
      <c r="L71" s="52">
        <v>456</v>
      </c>
      <c r="M71" s="52">
        <v>441</v>
      </c>
      <c r="N71" s="52">
        <v>483</v>
      </c>
      <c r="O71" s="52">
        <v>364</v>
      </c>
      <c r="P71" s="52">
        <v>0</v>
      </c>
      <c r="Q71" s="52">
        <v>0</v>
      </c>
      <c r="R71" s="52">
        <v>0</v>
      </c>
      <c r="S71" s="52">
        <v>111</v>
      </c>
      <c r="T71" s="52">
        <v>21</v>
      </c>
      <c r="U71" s="52">
        <v>56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78</v>
      </c>
      <c r="D73" s="52">
        <v>73</v>
      </c>
      <c r="E73" s="52">
        <v>46</v>
      </c>
      <c r="F73" s="52">
        <v>114</v>
      </c>
      <c r="G73" s="52">
        <v>101</v>
      </c>
      <c r="H73" s="52">
        <v>106</v>
      </c>
      <c r="I73" s="52">
        <v>19</v>
      </c>
      <c r="J73" s="52">
        <v>27</v>
      </c>
      <c r="K73" s="52">
        <v>46</v>
      </c>
      <c r="L73" s="52">
        <v>28</v>
      </c>
      <c r="M73" s="52">
        <v>153</v>
      </c>
      <c r="N73" s="52">
        <v>136</v>
      </c>
      <c r="O73" s="52">
        <v>172</v>
      </c>
      <c r="P73" s="52">
        <v>128</v>
      </c>
      <c r="Q73" s="52">
        <v>36</v>
      </c>
      <c r="R73" s="52">
        <v>33</v>
      </c>
      <c r="S73" s="52">
        <v>32</v>
      </c>
      <c r="T73" s="52">
        <v>78</v>
      </c>
      <c r="U73" s="52">
        <v>44</v>
      </c>
      <c r="V73" s="52">
        <v>59</v>
      </c>
      <c r="W73" s="52">
        <v>31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12</v>
      </c>
      <c r="D75" s="52">
        <f t="shared" si="0"/>
        <v>86</v>
      </c>
      <c r="E75" s="52">
        <f t="shared" si="0"/>
        <v>119</v>
      </c>
      <c r="F75" s="52">
        <f t="shared" si="0"/>
        <v>118</v>
      </c>
      <c r="G75" s="52">
        <f t="shared" si="0"/>
        <v>15</v>
      </c>
      <c r="H75" s="52">
        <f t="shared" si="0"/>
        <v>37</v>
      </c>
      <c r="I75" s="52">
        <f t="shared" si="0"/>
        <v>118</v>
      </c>
      <c r="J75" s="52">
        <f t="shared" si="0"/>
        <v>73</v>
      </c>
      <c r="K75" s="52">
        <f t="shared" si="0"/>
        <v>136</v>
      </c>
      <c r="L75" s="52">
        <f t="shared" si="0"/>
        <v>207</v>
      </c>
      <c r="M75" s="52">
        <f t="shared" si="0"/>
        <v>246</v>
      </c>
      <c r="N75" s="52">
        <f t="shared" si="0"/>
        <v>305</v>
      </c>
      <c r="O75" s="52">
        <f t="shared" si="0"/>
        <v>286</v>
      </c>
      <c r="P75" s="52">
        <f t="shared" si="0"/>
        <v>64</v>
      </c>
      <c r="Q75" s="52">
        <f t="shared" si="0"/>
        <v>123</v>
      </c>
      <c r="R75" s="52">
        <f t="shared" ref="R75:V75" si="1">R43-R59</f>
        <v>166</v>
      </c>
      <c r="S75" s="52">
        <f t="shared" si="1"/>
        <v>47</v>
      </c>
      <c r="T75" s="52">
        <f t="shared" si="1"/>
        <v>82</v>
      </c>
      <c r="U75" s="52">
        <f t="shared" si="1"/>
        <v>147</v>
      </c>
      <c r="V75" s="52">
        <f t="shared" si="1"/>
        <v>107</v>
      </c>
      <c r="W75" s="52">
        <f t="shared" ref="W75" si="2">W43-W59</f>
        <v>113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26</v>
      </c>
      <c r="D76" s="52">
        <f t="shared" si="3"/>
        <v>33</v>
      </c>
      <c r="E76" s="52">
        <f t="shared" si="3"/>
        <v>44</v>
      </c>
      <c r="F76" s="52">
        <f t="shared" si="3"/>
        <v>28</v>
      </c>
      <c r="G76" s="52">
        <f t="shared" si="3"/>
        <v>32</v>
      </c>
      <c r="H76" s="52">
        <f t="shared" si="3"/>
        <v>12</v>
      </c>
      <c r="I76" s="52">
        <f t="shared" si="3"/>
        <v>0</v>
      </c>
      <c r="J76" s="52">
        <f t="shared" si="3"/>
        <v>0</v>
      </c>
      <c r="K76" s="52">
        <f t="shared" si="3"/>
        <v>5</v>
      </c>
      <c r="L76" s="52">
        <f t="shared" si="3"/>
        <v>26</v>
      </c>
      <c r="M76" s="52">
        <f t="shared" si="3"/>
        <v>21</v>
      </c>
      <c r="N76" s="52">
        <f t="shared" si="3"/>
        <v>7</v>
      </c>
      <c r="O76" s="52">
        <f t="shared" si="3"/>
        <v>6</v>
      </c>
      <c r="P76" s="52">
        <f t="shared" si="3"/>
        <v>0</v>
      </c>
      <c r="Q76" s="52">
        <f t="shared" si="3"/>
        <v>0</v>
      </c>
      <c r="R76" s="52">
        <f t="shared" ref="R76:V76" si="4">R44-R60</f>
        <v>4</v>
      </c>
      <c r="S76" s="52">
        <f t="shared" si="4"/>
        <v>11</v>
      </c>
      <c r="T76" s="52">
        <f t="shared" si="4"/>
        <v>9</v>
      </c>
      <c r="U76" s="52">
        <f t="shared" si="4"/>
        <v>9</v>
      </c>
      <c r="V76" s="52">
        <f t="shared" si="4"/>
        <v>2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504</v>
      </c>
      <c r="D78" s="52">
        <f t="shared" si="9"/>
        <v>607</v>
      </c>
      <c r="E78" s="52">
        <f t="shared" si="9"/>
        <v>782</v>
      </c>
      <c r="F78" s="52">
        <f t="shared" si="9"/>
        <v>595</v>
      </c>
      <c r="G78" s="52">
        <f t="shared" si="9"/>
        <v>827</v>
      </c>
      <c r="H78" s="52">
        <f t="shared" si="9"/>
        <v>262</v>
      </c>
      <c r="I78" s="52">
        <f t="shared" si="9"/>
        <v>0</v>
      </c>
      <c r="J78" s="52">
        <f t="shared" si="9"/>
        <v>0</v>
      </c>
      <c r="K78" s="52">
        <f t="shared" si="9"/>
        <v>102</v>
      </c>
      <c r="L78" s="52">
        <f t="shared" si="9"/>
        <v>504</v>
      </c>
      <c r="M78" s="52">
        <f t="shared" si="9"/>
        <v>469</v>
      </c>
      <c r="N78" s="52">
        <f t="shared" si="9"/>
        <v>366</v>
      </c>
      <c r="O78" s="52">
        <f t="shared" si="9"/>
        <v>226</v>
      </c>
      <c r="P78" s="52">
        <f t="shared" si="9"/>
        <v>1</v>
      </c>
      <c r="Q78" s="52">
        <f t="shared" si="9"/>
        <v>0</v>
      </c>
      <c r="R78" s="52">
        <f t="shared" ref="R78:V78" si="10">R46-R62</f>
        <v>129</v>
      </c>
      <c r="S78" s="52">
        <f t="shared" si="10"/>
        <v>312</v>
      </c>
      <c r="T78" s="52">
        <f t="shared" si="10"/>
        <v>283</v>
      </c>
      <c r="U78" s="52">
        <f t="shared" si="10"/>
        <v>258</v>
      </c>
      <c r="V78" s="52">
        <f t="shared" si="10"/>
        <v>103</v>
      </c>
      <c r="W78" s="52">
        <f t="shared" ref="W78" si="11">W46-W62</f>
        <v>1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16</v>
      </c>
      <c r="D79" s="52">
        <f t="shared" si="12"/>
        <v>17</v>
      </c>
      <c r="E79" s="52">
        <f t="shared" si="12"/>
        <v>45</v>
      </c>
      <c r="F79" s="52">
        <f t="shared" si="12"/>
        <v>17</v>
      </c>
      <c r="G79" s="52">
        <f t="shared" si="12"/>
        <v>25</v>
      </c>
      <c r="H79" s="52">
        <f t="shared" si="12"/>
        <v>9</v>
      </c>
      <c r="I79" s="52">
        <f t="shared" si="12"/>
        <v>0</v>
      </c>
      <c r="J79" s="52">
        <f t="shared" si="12"/>
        <v>0</v>
      </c>
      <c r="K79" s="52">
        <f t="shared" si="12"/>
        <v>10</v>
      </c>
      <c r="L79" s="52">
        <f t="shared" si="12"/>
        <v>43</v>
      </c>
      <c r="M79" s="52">
        <f t="shared" si="12"/>
        <v>66</v>
      </c>
      <c r="N79" s="52">
        <f t="shared" si="12"/>
        <v>43</v>
      </c>
      <c r="O79" s="52">
        <f t="shared" si="12"/>
        <v>36</v>
      </c>
      <c r="P79" s="52">
        <f t="shared" si="12"/>
        <v>0</v>
      </c>
      <c r="Q79" s="52">
        <f t="shared" si="12"/>
        <v>0</v>
      </c>
      <c r="R79" s="52">
        <f t="shared" ref="R79:V79" si="13">R47-R63</f>
        <v>22</v>
      </c>
      <c r="S79" s="52">
        <f t="shared" si="13"/>
        <v>56</v>
      </c>
      <c r="T79" s="52">
        <f t="shared" si="13"/>
        <v>63</v>
      </c>
      <c r="U79" s="52">
        <f t="shared" si="13"/>
        <v>66</v>
      </c>
      <c r="V79" s="52">
        <f t="shared" si="13"/>
        <v>16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348</v>
      </c>
      <c r="D82" s="52">
        <v>393</v>
      </c>
      <c r="E82" s="52">
        <v>529</v>
      </c>
      <c r="F82" s="52">
        <v>348</v>
      </c>
      <c r="G82" s="52">
        <v>373</v>
      </c>
      <c r="H82" s="52">
        <v>183</v>
      </c>
      <c r="I82" s="52">
        <v>1</v>
      </c>
      <c r="J82" s="52">
        <v>27</v>
      </c>
      <c r="K82" s="52">
        <v>255</v>
      </c>
      <c r="L82" s="52">
        <v>368</v>
      </c>
      <c r="M82" s="52">
        <v>326</v>
      </c>
      <c r="N82" s="52">
        <v>199</v>
      </c>
      <c r="O82" s="52">
        <v>188</v>
      </c>
      <c r="P82" s="52">
        <v>4</v>
      </c>
      <c r="Q82" s="52">
        <v>13</v>
      </c>
      <c r="R82" s="52">
        <v>52</v>
      </c>
      <c r="S82" s="52">
        <v>164</v>
      </c>
      <c r="T82" s="52">
        <v>186</v>
      </c>
      <c r="U82" s="52">
        <v>169</v>
      </c>
      <c r="V82" s="52">
        <v>72</v>
      </c>
      <c r="W82" s="52">
        <v>30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387</v>
      </c>
      <c r="D83" s="36">
        <v>527</v>
      </c>
      <c r="E83" s="36">
        <v>641</v>
      </c>
      <c r="F83" s="36">
        <v>601</v>
      </c>
      <c r="G83" s="36">
        <v>725</v>
      </c>
      <c r="H83" s="36">
        <v>292</v>
      </c>
      <c r="I83" s="36">
        <v>2</v>
      </c>
      <c r="J83" s="36">
        <v>14</v>
      </c>
      <c r="K83" s="36">
        <v>240</v>
      </c>
      <c r="L83" s="36">
        <v>417</v>
      </c>
      <c r="M83" s="36">
        <v>489</v>
      </c>
      <c r="N83" s="36">
        <v>542</v>
      </c>
      <c r="O83" s="36">
        <v>391</v>
      </c>
      <c r="P83" s="36">
        <v>6</v>
      </c>
      <c r="Q83" s="36">
        <v>24</v>
      </c>
      <c r="R83" s="36">
        <v>67</v>
      </c>
      <c r="S83" s="36">
        <v>286</v>
      </c>
      <c r="T83" s="36">
        <v>358</v>
      </c>
      <c r="U83" s="36">
        <v>353</v>
      </c>
      <c r="V83" s="36">
        <v>191</v>
      </c>
      <c r="W83" s="36">
        <v>70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13</v>
      </c>
      <c r="L89" s="52">
        <f>RES_hhdet_numvin!L5</f>
        <v>350</v>
      </c>
      <c r="M89" s="52">
        <f>RES_hhdet_numvin!M5</f>
        <v>373</v>
      </c>
      <c r="N89" s="52">
        <f>RES_hhdet_numvin!N5</f>
        <v>386</v>
      </c>
      <c r="O89" s="52">
        <f>RES_hhdet_numvin!O5</f>
        <v>319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130</v>
      </c>
      <c r="T89" s="52">
        <f>RES_hhdet_numvin!T5</f>
        <v>25</v>
      </c>
      <c r="U89" s="52">
        <f>RES_hhdet_numvin!U5</f>
        <v>65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37</v>
      </c>
      <c r="Q92" s="52">
        <f>RES_hhdet_numvin!Q8</f>
        <v>11</v>
      </c>
      <c r="R92" s="52">
        <f>RES_hhdet_numvin!R8</f>
        <v>17</v>
      </c>
      <c r="S92" s="52">
        <f>RES_hhdet_numvin!S8</f>
        <v>21</v>
      </c>
      <c r="T92" s="52">
        <f>RES_hhdet_numvin!T8</f>
        <v>60</v>
      </c>
      <c r="U92" s="52">
        <f>RES_hhdet_numvin!U8</f>
        <v>38</v>
      </c>
      <c r="V92" s="52">
        <f>RES_hhdet_numvin!V8</f>
        <v>58</v>
      </c>
      <c r="W92" s="52">
        <f>RES_hhdet_numvin!W8</f>
        <v>31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21</v>
      </c>
      <c r="M94" s="52">
        <f>RES_hhdet_numvin!M10</f>
        <v>25</v>
      </c>
      <c r="N94" s="52">
        <f>RES_hhdet_numvin!N10</f>
        <v>47</v>
      </c>
      <c r="O94" s="52">
        <f>RES_hhdet_numvin!O10</f>
        <v>59</v>
      </c>
      <c r="P94" s="52">
        <f>RES_hhdet_numvin!P10</f>
        <v>8</v>
      </c>
      <c r="Q94" s="52">
        <f>RES_hhdet_numvin!Q10</f>
        <v>24</v>
      </c>
      <c r="R94" s="52">
        <f>RES_hhdet_numvin!R10</f>
        <v>45</v>
      </c>
      <c r="S94" s="52">
        <f>RES_hhdet_numvin!S10</f>
        <v>27</v>
      </c>
      <c r="T94" s="52">
        <f>RES_hhdet_numvin!T10</f>
        <v>37</v>
      </c>
      <c r="U94" s="52">
        <f>RES_hhdet_numvin!U10</f>
        <v>91</v>
      </c>
      <c r="V94" s="52">
        <f>RES_hhdet_numvin!V10</f>
        <v>82</v>
      </c>
      <c r="W94" s="52">
        <f>RES_hhdet_numvin!W10</f>
        <v>113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1</v>
      </c>
      <c r="S95" s="52">
        <f>RES_hhdet_numvin!S11</f>
        <v>13</v>
      </c>
      <c r="T95" s="52">
        <f>RES_hhdet_numvin!T11</f>
        <v>9</v>
      </c>
      <c r="U95" s="52">
        <f>RES_hhdet_numvin!U11</f>
        <v>10</v>
      </c>
      <c r="V95" s="52">
        <f>RES_hhdet_numvin!V11</f>
        <v>2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19</v>
      </c>
      <c r="S99" s="138">
        <f>RES_hhdet_numvin!S15</f>
        <v>264</v>
      </c>
      <c r="T99" s="138">
        <f>RES_hhdet_numvin!T15</f>
        <v>240</v>
      </c>
      <c r="U99" s="138">
        <f>RES_hhdet_numvin!U15</f>
        <v>237</v>
      </c>
      <c r="V99" s="138">
        <f>RES_hhdet_numvin!V15</f>
        <v>97</v>
      </c>
      <c r="W99" s="138">
        <f>RES_hhdet_numvin!W15</f>
        <v>1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3</v>
      </c>
      <c r="S100" s="138">
        <f>RES_hhdet_numvin!S16</f>
        <v>50</v>
      </c>
      <c r="T100" s="138">
        <f>RES_hhdet_numvin!T16</f>
        <v>57</v>
      </c>
      <c r="U100" s="138">
        <f>RES_hhdet_numvin!U16</f>
        <v>64</v>
      </c>
      <c r="V100" s="138">
        <f>RES_hhdet_numvin!V16</f>
        <v>15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</v>
      </c>
      <c r="Q105" s="52">
        <f>RES_hhdet_numvin!Q21</f>
        <v>7</v>
      </c>
      <c r="R105" s="52">
        <f>RES_hhdet_numvin!R21</f>
        <v>33</v>
      </c>
      <c r="S105" s="52">
        <f>RES_hhdet_numvin!S21</f>
        <v>129</v>
      </c>
      <c r="T105" s="52">
        <f>RES_hhdet_numvin!T21</f>
        <v>144</v>
      </c>
      <c r="U105" s="52">
        <f>RES_hhdet_numvin!U21</f>
        <v>147</v>
      </c>
      <c r="V105" s="52">
        <f>RES_hhdet_numvin!V21</f>
        <v>67</v>
      </c>
      <c r="W105" s="52">
        <f>RES_hhdet_numvin!W21</f>
        <v>30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</v>
      </c>
      <c r="Q106" s="36">
        <f>RES_hhdet_numvin!Q22</f>
        <v>12</v>
      </c>
      <c r="R106" s="36">
        <f>RES_hhdet_numvin!R22</f>
        <v>44</v>
      </c>
      <c r="S106" s="36">
        <f>RES_hhdet_numvin!S22</f>
        <v>220</v>
      </c>
      <c r="T106" s="36">
        <f>RES_hhdet_numvin!T22</f>
        <v>280</v>
      </c>
      <c r="U106" s="36">
        <f>RES_hhdet_numvin!U22</f>
        <v>304</v>
      </c>
      <c r="V106" s="36">
        <f>RES_hhdet_numvin!V22</f>
        <v>172</v>
      </c>
      <c r="W106" s="36">
        <f>RES_hhdet_numvin!W22</f>
        <v>70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11.953739432037565</v>
      </c>
      <c r="C110" s="117">
        <f t="shared" si="15"/>
        <v>6.988619727036931</v>
      </c>
      <c r="D110" s="117">
        <f t="shared" si="15"/>
        <v>9.295064799228058</v>
      </c>
      <c r="E110" s="117">
        <f t="shared" si="15"/>
        <v>11.702783475150813</v>
      </c>
      <c r="F110" s="117">
        <f t="shared" si="15"/>
        <v>8.7532509576631963</v>
      </c>
      <c r="G110" s="117">
        <f t="shared" si="15"/>
        <v>11.839185836287349</v>
      </c>
      <c r="H110" s="117">
        <f t="shared" si="15"/>
        <v>8.8791434184096367</v>
      </c>
      <c r="I110" s="117">
        <f t="shared" si="15"/>
        <v>4.7952352951095625</v>
      </c>
      <c r="J110" s="117">
        <f t="shared" si="15"/>
        <v>4.9377574085419624</v>
      </c>
      <c r="K110" s="117">
        <f t="shared" si="15"/>
        <v>3.9937515088444648</v>
      </c>
      <c r="L110" s="117">
        <f t="shared" si="15"/>
        <v>7.0571196341238114</v>
      </c>
      <c r="M110" s="117">
        <f t="shared" si="15"/>
        <v>5.2839718563480247</v>
      </c>
      <c r="N110" s="117">
        <f t="shared" si="15"/>
        <v>4.5680790247832883</v>
      </c>
      <c r="O110" s="117">
        <f t="shared" si="15"/>
        <v>5.9349611861523215</v>
      </c>
      <c r="P110" s="117">
        <f t="shared" si="15"/>
        <v>4.2254374348817549</v>
      </c>
      <c r="Q110" s="117">
        <f t="shared" si="15"/>
        <v>3.7739275120245601</v>
      </c>
      <c r="R110" s="117">
        <f t="shared" ref="R110:V110" si="16">R111+R114+R116+R126</f>
        <v>3.5492176012285577</v>
      </c>
      <c r="S110" s="117">
        <f t="shared" si="16"/>
        <v>4.2531521394803171</v>
      </c>
      <c r="T110" s="117">
        <f t="shared" si="16"/>
        <v>3.1193761306619461</v>
      </c>
      <c r="U110" s="117">
        <f t="shared" si="16"/>
        <v>3.2882651807652441</v>
      </c>
      <c r="V110" s="117">
        <f t="shared" si="16"/>
        <v>2.8235968415574026</v>
      </c>
      <c r="W110" s="117">
        <f t="shared" ref="W110" si="17">W111+W114+W116+W126</f>
        <v>2.1165586521214443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9.7508750438085254</v>
      </c>
      <c r="C111" s="122">
        <f t="shared" si="18"/>
        <v>5.1440355391321395</v>
      </c>
      <c r="D111" s="122">
        <f t="shared" si="18"/>
        <v>7.3002900513762388</v>
      </c>
      <c r="E111" s="122">
        <f t="shared" si="18"/>
        <v>9.7643313452844325</v>
      </c>
      <c r="F111" s="122">
        <f t="shared" si="18"/>
        <v>6.8540226676853058</v>
      </c>
      <c r="G111" s="122">
        <f t="shared" si="18"/>
        <v>9.8272842281195292</v>
      </c>
      <c r="H111" s="122">
        <f t="shared" si="18"/>
        <v>7.1453718694081187</v>
      </c>
      <c r="I111" s="122">
        <f t="shared" si="18"/>
        <v>3.556537654176839</v>
      </c>
      <c r="J111" s="122">
        <f t="shared" si="18"/>
        <v>3.7576916717808571</v>
      </c>
      <c r="K111" s="122">
        <f t="shared" si="18"/>
        <v>2.9737260988155709</v>
      </c>
      <c r="L111" s="122">
        <f t="shared" si="18"/>
        <v>5.9619706428410311</v>
      </c>
      <c r="M111" s="122">
        <f t="shared" si="18"/>
        <v>4.257408025602559</v>
      </c>
      <c r="N111" s="122">
        <f t="shared" si="18"/>
        <v>3.560664654880771</v>
      </c>
      <c r="O111" s="122">
        <f t="shared" si="18"/>
        <v>4.9784848239654433</v>
      </c>
      <c r="P111" s="122">
        <f t="shared" si="18"/>
        <v>3.3759319730154731</v>
      </c>
      <c r="Q111" s="122">
        <f t="shared" si="18"/>
        <v>2.9990202691443053</v>
      </c>
      <c r="R111" s="122">
        <f t="shared" ref="R111:V111" si="19">SUM(R112:R113)</f>
        <v>2.8602435181413952</v>
      </c>
      <c r="S111" s="122">
        <f t="shared" si="19"/>
        <v>3.5124140770354404</v>
      </c>
      <c r="T111" s="122">
        <f t="shared" si="19"/>
        <v>2.4521858976866859</v>
      </c>
      <c r="U111" s="122">
        <f t="shared" si="19"/>
        <v>2.7009344161844013</v>
      </c>
      <c r="V111" s="122">
        <f t="shared" si="19"/>
        <v>2.3162686186541444</v>
      </c>
      <c r="W111" s="122">
        <f t="shared" ref="W111" si="20">SUM(W112:W113)</f>
        <v>1.6920020116802788</v>
      </c>
      <c r="DA111" s="130" t="s">
        <v>1572</v>
      </c>
    </row>
    <row r="112" spans="1:105" ht="12" customHeight="1" x14ac:dyDescent="0.25">
      <c r="A112" s="97" t="s">
        <v>51</v>
      </c>
      <c r="B112" s="98">
        <v>9.6975129335229671</v>
      </c>
      <c r="C112" s="98">
        <v>5.1160868560270236</v>
      </c>
      <c r="D112" s="98">
        <v>7.2604625546164829</v>
      </c>
      <c r="E112" s="98">
        <v>9.7138406324887399</v>
      </c>
      <c r="F112" s="98">
        <v>6.8169016160206528</v>
      </c>
      <c r="G112" s="98">
        <v>9.7749237650747975</v>
      </c>
      <c r="H112" s="98">
        <v>7.1086555051076319</v>
      </c>
      <c r="I112" s="98">
        <v>3.5388856580026622</v>
      </c>
      <c r="J112" s="98">
        <v>3.739265760509249</v>
      </c>
      <c r="K112" s="98">
        <v>2.9592581227018595</v>
      </c>
      <c r="L112" s="98">
        <v>5.9334575331995794</v>
      </c>
      <c r="M112" s="98">
        <v>4.2368061526702947</v>
      </c>
      <c r="N112" s="98">
        <v>3.5432167765357785</v>
      </c>
      <c r="O112" s="98">
        <v>4.9538119805101752</v>
      </c>
      <c r="P112" s="98">
        <v>3.3592863284608776</v>
      </c>
      <c r="Q112" s="98">
        <v>2.9842361708225851</v>
      </c>
      <c r="R112" s="98">
        <v>2.8460112735263201</v>
      </c>
      <c r="S112" s="98">
        <v>3.4950081207604851</v>
      </c>
      <c r="T112" s="98">
        <v>2.4399780261775117</v>
      </c>
      <c r="U112" s="98">
        <v>2.6872790675456182</v>
      </c>
      <c r="V112" s="98">
        <v>2.3045094105283273</v>
      </c>
      <c r="W112" s="98">
        <v>1.6834002101843883</v>
      </c>
      <c r="DA112" s="63" t="s">
        <v>1573</v>
      </c>
    </row>
    <row r="113" spans="1:105" ht="12" customHeight="1" x14ac:dyDescent="0.25">
      <c r="A113" s="97" t="s">
        <v>53</v>
      </c>
      <c r="B113" s="98">
        <v>5.3362110285557859E-2</v>
      </c>
      <c r="C113" s="98">
        <v>2.7948683105115973E-2</v>
      </c>
      <c r="D113" s="98">
        <v>3.9827496759755721E-2</v>
      </c>
      <c r="E113" s="98">
        <v>5.0490712795693483E-2</v>
      </c>
      <c r="F113" s="98">
        <v>3.7121051664652793E-2</v>
      </c>
      <c r="G113" s="98">
        <v>5.236046304473168E-2</v>
      </c>
      <c r="H113" s="98">
        <v>3.6716364300486429E-2</v>
      </c>
      <c r="I113" s="98">
        <v>1.7651996174176905E-2</v>
      </c>
      <c r="J113" s="98">
        <v>1.8425911271608017E-2</v>
      </c>
      <c r="K113" s="98">
        <v>1.4467976113711305E-2</v>
      </c>
      <c r="L113" s="98">
        <v>2.8513109641451401E-2</v>
      </c>
      <c r="M113" s="98">
        <v>2.0601872932263975E-2</v>
      </c>
      <c r="N113" s="98">
        <v>1.7447878344992361E-2</v>
      </c>
      <c r="O113" s="98">
        <v>2.4672843455267865E-2</v>
      </c>
      <c r="P113" s="98">
        <v>1.6645644554595343E-2</v>
      </c>
      <c r="Q113" s="98">
        <v>1.4784098321720108E-2</v>
      </c>
      <c r="R113" s="98">
        <v>1.4232244615075045E-2</v>
      </c>
      <c r="S113" s="98">
        <v>1.7405956274955375E-2</v>
      </c>
      <c r="T113" s="98">
        <v>1.2207871509174158E-2</v>
      </c>
      <c r="U113" s="98">
        <v>1.3655348638783244E-2</v>
      </c>
      <c r="V113" s="98">
        <v>1.1759208125816982E-2</v>
      </c>
      <c r="W113" s="98">
        <v>8.6018014958903263E-3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4.7819896878607548E-2</v>
      </c>
      <c r="C114" s="122">
        <f t="shared" si="21"/>
        <v>4.3148334410036758E-2</v>
      </c>
      <c r="D114" s="122">
        <f t="shared" si="21"/>
        <v>4.0363087418179504E-2</v>
      </c>
      <c r="E114" s="122">
        <f t="shared" si="21"/>
        <v>8.9629202244762757E-2</v>
      </c>
      <c r="F114" s="122">
        <f t="shared" si="21"/>
        <v>3.902785122963591E-2</v>
      </c>
      <c r="G114" s="122">
        <f t="shared" si="21"/>
        <v>4.9631598390408455E-2</v>
      </c>
      <c r="H114" s="122">
        <f t="shared" si="21"/>
        <v>6.7209367170942266E-2</v>
      </c>
      <c r="I114" s="122">
        <f t="shared" si="21"/>
        <v>6.3717479072656583E-2</v>
      </c>
      <c r="J114" s="122">
        <f t="shared" si="21"/>
        <v>5.6102616786302864E-2</v>
      </c>
      <c r="K114" s="122">
        <f t="shared" si="21"/>
        <v>4.8011220278635927E-2</v>
      </c>
      <c r="L114" s="122">
        <f t="shared" si="21"/>
        <v>5.4464543431689251E-2</v>
      </c>
      <c r="M114" s="122">
        <f t="shared" si="21"/>
        <v>7.5458941340118824E-2</v>
      </c>
      <c r="N114" s="122">
        <f t="shared" si="21"/>
        <v>8.0529326913977767E-2</v>
      </c>
      <c r="O114" s="122">
        <f t="shared" si="21"/>
        <v>6.3167238386686531E-2</v>
      </c>
      <c r="P114" s="122">
        <f t="shared" si="21"/>
        <v>5.3354564482684504E-2</v>
      </c>
      <c r="Q114" s="122">
        <f t="shared" si="21"/>
        <v>8.3592429362879639E-2</v>
      </c>
      <c r="R114" s="122">
        <f t="shared" si="21"/>
        <v>6.8371448740186941E-2</v>
      </c>
      <c r="S114" s="122">
        <f t="shared" si="21"/>
        <v>7.9547330138008465E-2</v>
      </c>
      <c r="T114" s="122">
        <f t="shared" si="21"/>
        <v>7.4198954482474933E-2</v>
      </c>
      <c r="U114" s="122">
        <f t="shared" si="21"/>
        <v>5.770682890095491E-2</v>
      </c>
      <c r="V114" s="122">
        <f t="shared" si="21"/>
        <v>4.405281668988744E-2</v>
      </c>
      <c r="W114" s="122">
        <f t="shared" si="21"/>
        <v>3.4237991007351587E-2</v>
      </c>
      <c r="DA114" s="130" t="s">
        <v>1575</v>
      </c>
    </row>
    <row r="115" spans="1:105" ht="12" customHeight="1" x14ac:dyDescent="0.25">
      <c r="A115" s="97" t="s">
        <v>53</v>
      </c>
      <c r="B115" s="98">
        <v>4.7819896878607548E-2</v>
      </c>
      <c r="C115" s="98">
        <v>4.3148334410036758E-2</v>
      </c>
      <c r="D115" s="98">
        <v>4.0363087418179504E-2</v>
      </c>
      <c r="E115" s="98">
        <v>8.9629202244762757E-2</v>
      </c>
      <c r="F115" s="98">
        <v>3.902785122963591E-2</v>
      </c>
      <c r="G115" s="98">
        <v>4.9631598390408455E-2</v>
      </c>
      <c r="H115" s="98">
        <v>6.7209367170942266E-2</v>
      </c>
      <c r="I115" s="98">
        <v>6.3717479072656583E-2</v>
      </c>
      <c r="J115" s="98">
        <v>5.6102616786302864E-2</v>
      </c>
      <c r="K115" s="98">
        <v>4.8011220278635927E-2</v>
      </c>
      <c r="L115" s="98">
        <v>5.4464543431689251E-2</v>
      </c>
      <c r="M115" s="98">
        <v>7.5458941340118824E-2</v>
      </c>
      <c r="N115" s="98">
        <v>8.0529326913977767E-2</v>
      </c>
      <c r="O115" s="98">
        <v>6.3167238386686531E-2</v>
      </c>
      <c r="P115" s="98">
        <v>5.3354564482684504E-2</v>
      </c>
      <c r="Q115" s="98">
        <v>8.3592429362879639E-2</v>
      </c>
      <c r="R115" s="98">
        <v>6.8371448740186941E-2</v>
      </c>
      <c r="S115" s="98">
        <v>7.9547330138008465E-2</v>
      </c>
      <c r="T115" s="98">
        <v>7.4198954482474933E-2</v>
      </c>
      <c r="U115" s="98">
        <v>5.770682890095491E-2</v>
      </c>
      <c r="V115" s="98">
        <v>4.405281668988744E-2</v>
      </c>
      <c r="W115" s="98">
        <v>3.4237991007351587E-2</v>
      </c>
      <c r="DA115" s="63" t="s">
        <v>1576</v>
      </c>
    </row>
    <row r="116" spans="1:105" ht="12" customHeight="1" x14ac:dyDescent="0.25">
      <c r="A116" s="121" t="s">
        <v>55</v>
      </c>
      <c r="B116" s="122">
        <v>1.1929126763840747</v>
      </c>
      <c r="C116" s="122">
        <v>0.93191793703305648</v>
      </c>
      <c r="D116" s="122">
        <v>1.0403641792131142</v>
      </c>
      <c r="E116" s="122">
        <v>1.0171301171580096</v>
      </c>
      <c r="F116" s="122">
        <v>0.98885496721290944</v>
      </c>
      <c r="G116" s="122">
        <v>1.0912378125573048</v>
      </c>
      <c r="H116" s="122">
        <v>0.91657629184918166</v>
      </c>
      <c r="I116" s="122">
        <v>0.61475502246004698</v>
      </c>
      <c r="J116" s="122">
        <v>0.58432093044180822</v>
      </c>
      <c r="K116" s="122">
        <v>0.49004657873693336</v>
      </c>
      <c r="L116" s="122">
        <v>0.58363090160824782</v>
      </c>
      <c r="M116" s="122">
        <v>0.536083031311826</v>
      </c>
      <c r="N116" s="122">
        <v>0.53603071059429519</v>
      </c>
      <c r="O116" s="122">
        <v>0.52654752218271939</v>
      </c>
      <c r="P116" s="122">
        <v>0.47200284045043633</v>
      </c>
      <c r="Q116" s="122">
        <v>0.39630934061177403</v>
      </c>
      <c r="R116" s="122">
        <v>0.34502890421686805</v>
      </c>
      <c r="S116" s="122">
        <v>0.39186991255787157</v>
      </c>
      <c r="T116" s="122">
        <v>0.35749342090281205</v>
      </c>
      <c r="U116" s="122">
        <v>0.30832413210366211</v>
      </c>
      <c r="V116" s="122">
        <v>0.27757415896719612</v>
      </c>
      <c r="W116" s="122">
        <v>0.23214153776618207</v>
      </c>
      <c r="DA116" s="130" t="s">
        <v>1577</v>
      </c>
    </row>
    <row r="117" spans="1:105" ht="12" customHeight="1" x14ac:dyDescent="0.25">
      <c r="A117" s="97" t="s">
        <v>143</v>
      </c>
      <c r="B117" s="98">
        <v>0.35622739321822239</v>
      </c>
      <c r="C117" s="98">
        <v>0.17256318696523731</v>
      </c>
      <c r="D117" s="98">
        <v>0.2486518047988214</v>
      </c>
      <c r="E117" s="98">
        <v>0.31419032193946045</v>
      </c>
      <c r="F117" s="98">
        <v>0.22566072275836596</v>
      </c>
      <c r="G117" s="98">
        <v>0.31321037078074787</v>
      </c>
      <c r="H117" s="98">
        <v>0.25230752154757097</v>
      </c>
      <c r="I117" s="98">
        <v>0.13695269109449926</v>
      </c>
      <c r="J117" s="98">
        <v>0.14078583020442226</v>
      </c>
      <c r="K117" s="98">
        <v>0.11374273714336711</v>
      </c>
      <c r="L117" s="98">
        <v>0.21572561383395442</v>
      </c>
      <c r="M117" s="98">
        <v>0.20051113021878275</v>
      </c>
      <c r="N117" s="98">
        <v>0.21508072991305996</v>
      </c>
      <c r="O117" s="98">
        <v>0.22778733161364284</v>
      </c>
      <c r="P117" s="98">
        <v>0.19926913155631978</v>
      </c>
      <c r="Q117" s="98">
        <v>0.14431069074233302</v>
      </c>
      <c r="R117" s="98">
        <v>9.7496895003343825E-2</v>
      </c>
      <c r="S117" s="98">
        <v>0.13998758001337541</v>
      </c>
      <c r="T117" s="98">
        <v>0.13310881819050349</v>
      </c>
      <c r="U117" s="98">
        <v>9.0021018438903241E-2</v>
      </c>
      <c r="V117" s="98">
        <v>8.775198242094201E-2</v>
      </c>
      <c r="W117" s="98">
        <v>7.8078723607528516E-2</v>
      </c>
      <c r="DA117" s="63" t="s">
        <v>1578</v>
      </c>
    </row>
    <row r="118" spans="1:105" ht="12" customHeight="1" x14ac:dyDescent="0.25">
      <c r="A118" s="97" t="s">
        <v>124</v>
      </c>
      <c r="B118" s="98">
        <v>3.5504304519853674E-2</v>
      </c>
      <c r="C118" s="98">
        <v>3.5473144035318149E-2</v>
      </c>
      <c r="D118" s="98">
        <v>3.4229884864838522E-2</v>
      </c>
      <c r="E118" s="98">
        <v>3.9111410609578019E-2</v>
      </c>
      <c r="F118" s="98">
        <v>3.8179635950129596E-2</v>
      </c>
      <c r="G118" s="98">
        <v>3.7627712883465468E-2</v>
      </c>
      <c r="H118" s="98">
        <v>3.2289558763918008E-2</v>
      </c>
      <c r="I118" s="98">
        <v>2.3510046641659347E-2</v>
      </c>
      <c r="J118" s="98">
        <v>2.2940975376209261E-2</v>
      </c>
      <c r="K118" s="98">
        <v>2.1432872327178203E-2</v>
      </c>
      <c r="L118" s="98">
        <v>1.8767472409233592E-2</v>
      </c>
      <c r="M118" s="98">
        <v>1.5219831215992166E-2</v>
      </c>
      <c r="N118" s="98">
        <v>1.2641089822656515E-2</v>
      </c>
      <c r="O118" s="98">
        <v>1.1646579327483723E-2</v>
      </c>
      <c r="P118" s="98">
        <v>9.9663121468275273E-3</v>
      </c>
      <c r="Q118" s="98">
        <v>9.537200511187045E-3</v>
      </c>
      <c r="R118" s="98">
        <v>9.2003539346475777E-3</v>
      </c>
      <c r="S118" s="98">
        <v>8.6768942815449723E-3</v>
      </c>
      <c r="T118" s="98">
        <v>6.297525667052167E-3</v>
      </c>
      <c r="U118" s="98">
        <v>6.087208382137629E-3</v>
      </c>
      <c r="V118" s="98">
        <v>5.3235897231417792E-3</v>
      </c>
      <c r="W118" s="98">
        <v>4.8917419759252128E-3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0.79219182012703326</v>
      </c>
      <c r="C122" s="101">
        <v>0.7150762220570519</v>
      </c>
      <c r="D122" s="101">
        <v>0.74727206965603354</v>
      </c>
      <c r="E122" s="101">
        <v>0.65166782635648091</v>
      </c>
      <c r="F122" s="101">
        <v>0.71030388205893524</v>
      </c>
      <c r="G122" s="101">
        <v>0.72386807917197749</v>
      </c>
      <c r="H122" s="101">
        <v>0.61604375748255635</v>
      </c>
      <c r="I122" s="101">
        <v>0.44224357837843659</v>
      </c>
      <c r="J122" s="101">
        <v>0.40935494510872006</v>
      </c>
      <c r="K122" s="101">
        <v>0.3448894035720988</v>
      </c>
      <c r="L122" s="101">
        <v>0.33643409174787464</v>
      </c>
      <c r="M122" s="101">
        <v>0.30303625837999709</v>
      </c>
      <c r="N122" s="101">
        <v>0.28730235720480524</v>
      </c>
      <c r="O122" s="101">
        <v>0.2635708961057891</v>
      </c>
      <c r="P122" s="101">
        <v>0.24075848755609758</v>
      </c>
      <c r="Q122" s="101">
        <v>0.22113387579692023</v>
      </c>
      <c r="R122" s="101">
        <v>0.21685853611842851</v>
      </c>
      <c r="S122" s="101">
        <v>0.21887941789037807</v>
      </c>
      <c r="T122" s="101">
        <v>0.19268221799299692</v>
      </c>
      <c r="U122" s="101">
        <v>0.18338158665520957</v>
      </c>
      <c r="V122" s="101">
        <v>0.15840160051666935</v>
      </c>
      <c r="W122" s="101">
        <v>0.12671690971169558</v>
      </c>
      <c r="DA122" s="131" t="s">
        <v>1583</v>
      </c>
    </row>
    <row r="123" spans="1:105" ht="12" customHeight="1" x14ac:dyDescent="0.25">
      <c r="A123" s="107" t="s">
        <v>121</v>
      </c>
      <c r="B123" s="104">
        <v>8.9891585189653383E-3</v>
      </c>
      <c r="C123" s="104">
        <v>8.8053839754491017E-3</v>
      </c>
      <c r="D123" s="104">
        <v>1.0210419893420777E-2</v>
      </c>
      <c r="E123" s="104">
        <v>1.2160558252490253E-2</v>
      </c>
      <c r="F123" s="104">
        <v>1.4710726445478616E-2</v>
      </c>
      <c r="G123" s="104">
        <v>1.6531649721114122E-2</v>
      </c>
      <c r="H123" s="104">
        <v>1.5935454055136293E-2</v>
      </c>
      <c r="I123" s="104">
        <v>1.204870634545184E-2</v>
      </c>
      <c r="J123" s="104">
        <v>1.1239179752456654E-2</v>
      </c>
      <c r="K123" s="104">
        <v>9.9815656942892662E-3</v>
      </c>
      <c r="L123" s="104">
        <v>1.2703723617185183E-2</v>
      </c>
      <c r="M123" s="104">
        <v>1.7315811497053919E-2</v>
      </c>
      <c r="N123" s="104">
        <v>2.1006533653773508E-2</v>
      </c>
      <c r="O123" s="104">
        <v>2.3542715135803721E-2</v>
      </c>
      <c r="P123" s="104">
        <v>2.2008909191191417E-2</v>
      </c>
      <c r="Q123" s="104">
        <v>2.132757356133376E-2</v>
      </c>
      <c r="R123" s="104">
        <v>2.1473119160448112E-2</v>
      </c>
      <c r="S123" s="104">
        <v>2.4326020372573073E-2</v>
      </c>
      <c r="T123" s="104">
        <v>2.540485905225949E-2</v>
      </c>
      <c r="U123" s="104">
        <v>2.8834318627411648E-2</v>
      </c>
      <c r="V123" s="104">
        <v>2.6096986306442964E-2</v>
      </c>
      <c r="W123" s="104">
        <v>2.2454162471032778E-2</v>
      </c>
      <c r="DA123" s="132" t="s">
        <v>1584</v>
      </c>
    </row>
    <row r="124" spans="1:105" ht="12" customHeight="1" x14ac:dyDescent="0.25">
      <c r="A124" s="108" t="s">
        <v>53</v>
      </c>
      <c r="B124" s="98">
        <v>3.7907331275412698E-3</v>
      </c>
      <c r="C124" s="98">
        <v>3.5348993791123025E-3</v>
      </c>
      <c r="D124" s="98">
        <v>4.2795639859835657E-3</v>
      </c>
      <c r="E124" s="98">
        <v>4.4181641995720096E-3</v>
      </c>
      <c r="F124" s="98">
        <v>5.9043057133927159E-3</v>
      </c>
      <c r="G124" s="98">
        <v>6.5916278733002039E-3</v>
      </c>
      <c r="H124" s="98">
        <v>6.3678739749809194E-3</v>
      </c>
      <c r="I124" s="98">
        <v>4.7354927815900279E-3</v>
      </c>
      <c r="J124" s="98">
        <v>4.4717522752529175E-3</v>
      </c>
      <c r="K124" s="98">
        <v>3.7590111492646324E-3</v>
      </c>
      <c r="L124" s="98">
        <v>4.7941932210576622E-3</v>
      </c>
      <c r="M124" s="98">
        <v>6.7549315762297502E-3</v>
      </c>
      <c r="N124" s="98">
        <v>8.1125738412074159E-3</v>
      </c>
      <c r="O124" s="98">
        <v>8.7574778721065689E-3</v>
      </c>
      <c r="P124" s="98">
        <v>8.4694802102235935E-3</v>
      </c>
      <c r="Q124" s="98">
        <v>8.7836980951820597E-3</v>
      </c>
      <c r="R124" s="98">
        <v>8.5185665168015547E-3</v>
      </c>
      <c r="S124" s="98">
        <v>9.2454619056762718E-3</v>
      </c>
      <c r="T124" s="98">
        <v>9.6205778781612156E-3</v>
      </c>
      <c r="U124" s="98">
        <v>1.08466225412008E-2</v>
      </c>
      <c r="V124" s="98">
        <v>8.6275210214534995E-3</v>
      </c>
      <c r="W124" s="98">
        <v>8.2476465822810003E-3</v>
      </c>
      <c r="DA124" s="63" t="s">
        <v>1585</v>
      </c>
    </row>
    <row r="125" spans="1:105" ht="12" customHeight="1" x14ac:dyDescent="0.25">
      <c r="A125" s="108" t="s">
        <v>52</v>
      </c>
      <c r="B125" s="98">
        <v>5.1984253914240681E-3</v>
      </c>
      <c r="C125" s="98">
        <v>5.2704845963367991E-3</v>
      </c>
      <c r="D125" s="98">
        <v>5.9308559074372118E-3</v>
      </c>
      <c r="E125" s="98">
        <v>7.7423940529182424E-3</v>
      </c>
      <c r="F125" s="98">
        <v>8.8064207320859011E-3</v>
      </c>
      <c r="G125" s="98">
        <v>9.9400218478139166E-3</v>
      </c>
      <c r="H125" s="98">
        <v>9.5675800801553728E-3</v>
      </c>
      <c r="I125" s="98">
        <v>7.3132135638618121E-3</v>
      </c>
      <c r="J125" s="98">
        <v>6.7674274772037378E-3</v>
      </c>
      <c r="K125" s="98">
        <v>6.222554545024633E-3</v>
      </c>
      <c r="L125" s="98">
        <v>7.9095303961275211E-3</v>
      </c>
      <c r="M125" s="98">
        <v>1.0560879920824167E-2</v>
      </c>
      <c r="N125" s="98">
        <v>1.2893959812566094E-2</v>
      </c>
      <c r="O125" s="98">
        <v>1.4785237263697151E-2</v>
      </c>
      <c r="P125" s="98">
        <v>1.3539428980967825E-2</v>
      </c>
      <c r="Q125" s="98">
        <v>1.2543875466151702E-2</v>
      </c>
      <c r="R125" s="98">
        <v>1.2954552643646557E-2</v>
      </c>
      <c r="S125" s="98">
        <v>1.5080558466896803E-2</v>
      </c>
      <c r="T125" s="98">
        <v>1.5784281174098275E-2</v>
      </c>
      <c r="U125" s="98">
        <v>1.7987696086210848E-2</v>
      </c>
      <c r="V125" s="98">
        <v>1.7469465284989463E-2</v>
      </c>
      <c r="W125" s="98">
        <v>1.4206515888751778E-2</v>
      </c>
      <c r="DA125" s="63" t="s">
        <v>1586</v>
      </c>
    </row>
    <row r="126" spans="1:105" ht="12" customHeight="1" x14ac:dyDescent="0.25">
      <c r="A126" s="121" t="s">
        <v>54</v>
      </c>
      <c r="B126" s="122">
        <v>0.96213181496635825</v>
      </c>
      <c r="C126" s="122">
        <v>0.86951791646169807</v>
      </c>
      <c r="D126" s="122">
        <v>0.91404748122052415</v>
      </c>
      <c r="E126" s="122">
        <v>0.83169281046360743</v>
      </c>
      <c r="F126" s="122">
        <v>0.87134547153534414</v>
      </c>
      <c r="G126" s="122">
        <v>0.87103219722010627</v>
      </c>
      <c r="H126" s="122">
        <v>0.74998588998139326</v>
      </c>
      <c r="I126" s="122">
        <v>0.5602251394000195</v>
      </c>
      <c r="J126" s="122">
        <v>0.53964218953299392</v>
      </c>
      <c r="K126" s="122">
        <v>0.48196761101332442</v>
      </c>
      <c r="L126" s="122">
        <v>0.457053546242843</v>
      </c>
      <c r="M126" s="122">
        <v>0.4150218580935211</v>
      </c>
      <c r="N126" s="122">
        <v>0.3908543323942435</v>
      </c>
      <c r="O126" s="122">
        <v>0.36676160161747301</v>
      </c>
      <c r="P126" s="122">
        <v>0.3241480569331614</v>
      </c>
      <c r="Q126" s="122">
        <v>0.29500547290560114</v>
      </c>
      <c r="R126" s="122">
        <v>0.27557373013010744</v>
      </c>
      <c r="S126" s="122">
        <v>0.26932081974899641</v>
      </c>
      <c r="T126" s="122">
        <v>0.23549785758997344</v>
      </c>
      <c r="U126" s="122">
        <v>0.2212998035762257</v>
      </c>
      <c r="V126" s="122">
        <v>0.18570124724617451</v>
      </c>
      <c r="W126" s="122">
        <v>0.15817711166763174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0.29099314334316773</v>
      </c>
      <c r="C128" s="98">
        <v>0.3406615061219409</v>
      </c>
      <c r="D128" s="98">
        <v>0.30474495582175337</v>
      </c>
      <c r="E128" s="98">
        <v>0.39435351587186529</v>
      </c>
      <c r="F128" s="98">
        <v>0.36599999472026357</v>
      </c>
      <c r="G128" s="98">
        <v>0.36874502322826447</v>
      </c>
      <c r="H128" s="98">
        <v>0.3168698073796144</v>
      </c>
      <c r="I128" s="98">
        <v>0.26479192010694202</v>
      </c>
      <c r="J128" s="98">
        <v>0.23390438102591243</v>
      </c>
      <c r="K128" s="98">
        <v>0.25261393949652289</v>
      </c>
      <c r="L128" s="98">
        <v>0.23142205953464165</v>
      </c>
      <c r="M128" s="98">
        <v>0.20004734636678917</v>
      </c>
      <c r="N128" s="98">
        <v>0.17597287594092439</v>
      </c>
      <c r="O128" s="98">
        <v>0.1639575100630396</v>
      </c>
      <c r="P128" s="98">
        <v>0.14012510023523325</v>
      </c>
      <c r="Q128" s="98">
        <v>0.12699575354241005</v>
      </c>
      <c r="R128" s="98">
        <v>0.12069298733419125</v>
      </c>
      <c r="S128" s="98">
        <v>0.11424250227422528</v>
      </c>
      <c r="T128" s="98">
        <v>9.4537031906519506E-2</v>
      </c>
      <c r="U128" s="98">
        <v>9.0848407066603867E-2</v>
      </c>
      <c r="V128" s="98">
        <v>7.6577721930276177E-2</v>
      </c>
      <c r="W128" s="98">
        <v>6.398260515404719E-2</v>
      </c>
      <c r="DA128" s="63" t="s">
        <v>1589</v>
      </c>
    </row>
    <row r="129" spans="1:105" ht="12" customHeight="1" x14ac:dyDescent="0.25">
      <c r="A129" s="109" t="s">
        <v>120</v>
      </c>
      <c r="B129" s="33">
        <v>0.67113867162319052</v>
      </c>
      <c r="C129" s="33">
        <v>0.52885641033975717</v>
      </c>
      <c r="D129" s="33">
        <v>0.60930252539877072</v>
      </c>
      <c r="E129" s="33">
        <v>0.43733929459174209</v>
      </c>
      <c r="F129" s="33">
        <v>0.50534547681508057</v>
      </c>
      <c r="G129" s="33">
        <v>0.50228717399184175</v>
      </c>
      <c r="H129" s="33">
        <v>0.43311608260177886</v>
      </c>
      <c r="I129" s="33">
        <v>0.29543321929307742</v>
      </c>
      <c r="J129" s="33">
        <v>0.30573780850708154</v>
      </c>
      <c r="K129" s="33">
        <v>0.2293536715168015</v>
      </c>
      <c r="L129" s="33">
        <v>0.22563148670820132</v>
      </c>
      <c r="M129" s="33">
        <v>0.2149745117267319</v>
      </c>
      <c r="N129" s="33">
        <v>0.21488145645331913</v>
      </c>
      <c r="O129" s="33">
        <v>0.20280409155443341</v>
      </c>
      <c r="P129" s="33">
        <v>0.18402295669792818</v>
      </c>
      <c r="Q129" s="33">
        <v>0.16800971936319109</v>
      </c>
      <c r="R129" s="33">
        <v>0.15488074279591618</v>
      </c>
      <c r="S129" s="33">
        <v>0.15507831747477113</v>
      </c>
      <c r="T129" s="33">
        <v>0.14096082568345392</v>
      </c>
      <c r="U129" s="33">
        <v>0.13045139650962184</v>
      </c>
      <c r="V129" s="33">
        <v>0.10912352531589833</v>
      </c>
      <c r="W129" s="33">
        <v>9.4194506513584547E-2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6.9945640835407268</v>
      </c>
      <c r="C131" s="117">
        <f t="shared" si="22"/>
        <v>4.14644826497228</v>
      </c>
      <c r="D131" s="117">
        <f t="shared" si="22"/>
        <v>5.490673559859486</v>
      </c>
      <c r="E131" s="117">
        <f t="shared" si="22"/>
        <v>6.9511910003939787</v>
      </c>
      <c r="F131" s="117">
        <f t="shared" si="22"/>
        <v>5.2248514479827941</v>
      </c>
      <c r="G131" s="117">
        <f t="shared" si="22"/>
        <v>7.0686595631153342</v>
      </c>
      <c r="H131" s="117">
        <f t="shared" si="22"/>
        <v>5.3873404235164708</v>
      </c>
      <c r="I131" s="117">
        <f t="shared" si="22"/>
        <v>2.9835361075567421</v>
      </c>
      <c r="J131" s="117">
        <f t="shared" si="22"/>
        <v>3.0543714549002332</v>
      </c>
      <c r="K131" s="117">
        <f t="shared" si="22"/>
        <v>2.4828791367409355</v>
      </c>
      <c r="L131" s="117">
        <f t="shared" si="22"/>
        <v>4.3675319225752434</v>
      </c>
      <c r="M131" s="117">
        <f t="shared" si="22"/>
        <v>3.4285477209895321</v>
      </c>
      <c r="N131" s="117">
        <f t="shared" si="22"/>
        <v>3.0824512335534529</v>
      </c>
      <c r="O131" s="117">
        <f t="shared" si="22"/>
        <v>3.9911937479294615</v>
      </c>
      <c r="P131" s="117">
        <f t="shared" si="22"/>
        <v>2.8745450464657831</v>
      </c>
      <c r="Q131" s="117">
        <f t="shared" si="22"/>
        <v>2.6628394241944959</v>
      </c>
      <c r="R131" s="117">
        <f t="shared" ref="R131:V131" si="23">R132+R135+R137+R147</f>
        <v>2.4851137812221715</v>
      </c>
      <c r="S131" s="117">
        <f t="shared" si="23"/>
        <v>3.0001308981770882</v>
      </c>
      <c r="T131" s="117">
        <f t="shared" si="23"/>
        <v>2.2743129542979017</v>
      </c>
      <c r="U131" s="117">
        <f t="shared" si="23"/>
        <v>2.3720260657705023</v>
      </c>
      <c r="V131" s="117">
        <f t="shared" si="23"/>
        <v>2.0404508927730638</v>
      </c>
      <c r="W131" s="117">
        <f t="shared" ref="W131" si="24">W132+W135+W137+W147</f>
        <v>1.5472591130867699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5.5420036677991087</v>
      </c>
      <c r="C132" s="122">
        <f t="shared" si="25"/>
        <v>2.9256173951865452</v>
      </c>
      <c r="D132" s="122">
        <f t="shared" si="25"/>
        <v>4.1642949755522798</v>
      </c>
      <c r="E132" s="122">
        <f t="shared" si="25"/>
        <v>5.6047075221711919</v>
      </c>
      <c r="F132" s="122">
        <f t="shared" si="25"/>
        <v>3.9507611732475403</v>
      </c>
      <c r="G132" s="122">
        <f t="shared" si="25"/>
        <v>5.6979592458255661</v>
      </c>
      <c r="H132" s="122">
        <f t="shared" si="25"/>
        <v>4.1509331695452012</v>
      </c>
      <c r="I132" s="122">
        <f t="shared" si="25"/>
        <v>2.0683324890710706</v>
      </c>
      <c r="J132" s="122">
        <f t="shared" si="25"/>
        <v>2.1852301329091421</v>
      </c>
      <c r="K132" s="122">
        <f t="shared" si="25"/>
        <v>1.7342195151464899</v>
      </c>
      <c r="L132" s="122">
        <f t="shared" si="25"/>
        <v>3.5512098230511175</v>
      </c>
      <c r="M132" s="122">
        <f t="shared" si="25"/>
        <v>2.5957641157652311</v>
      </c>
      <c r="N132" s="122">
        <f t="shared" si="25"/>
        <v>2.2307844423680985</v>
      </c>
      <c r="O132" s="122">
        <f t="shared" si="25"/>
        <v>3.1949738633407061</v>
      </c>
      <c r="P132" s="122">
        <f t="shared" si="25"/>
        <v>2.1682066024606317</v>
      </c>
      <c r="Q132" s="122">
        <f t="shared" si="25"/>
        <v>1.9289075636106994</v>
      </c>
      <c r="R132" s="122">
        <f t="shared" ref="R132:V132" si="26">SUM(R133:R134)</f>
        <v>1.8434964909789542</v>
      </c>
      <c r="S132" s="122">
        <f t="shared" si="26"/>
        <v>2.2845946729292361</v>
      </c>
      <c r="T132" s="122">
        <f t="shared" si="26"/>
        <v>1.6074650604847007</v>
      </c>
      <c r="U132" s="122">
        <f t="shared" si="26"/>
        <v>1.789802022248286</v>
      </c>
      <c r="V132" s="122">
        <f t="shared" si="26"/>
        <v>1.5420652869382949</v>
      </c>
      <c r="W132" s="122">
        <f t="shared" ref="W132" si="27">SUM(W133:W134)</f>
        <v>1.1303066690371513</v>
      </c>
      <c r="DA132" s="130" t="s">
        <v>1740</v>
      </c>
    </row>
    <row r="133" spans="1:105" ht="12" customHeight="1" x14ac:dyDescent="0.25">
      <c r="A133" s="97" t="s">
        <v>51</v>
      </c>
      <c r="B133" s="98">
        <v>5.4886415575135512</v>
      </c>
      <c r="C133" s="98">
        <v>2.8976687120814293</v>
      </c>
      <c r="D133" s="98">
        <v>4.124467478792524</v>
      </c>
      <c r="E133" s="98">
        <v>5.5542168093754984</v>
      </c>
      <c r="F133" s="98">
        <v>3.9136401215828873</v>
      </c>
      <c r="G133" s="98">
        <v>5.6455987827808345</v>
      </c>
      <c r="H133" s="98">
        <v>4.1142168052447143</v>
      </c>
      <c r="I133" s="98">
        <v>2.0506804928968938</v>
      </c>
      <c r="J133" s="98">
        <v>2.1668042216375341</v>
      </c>
      <c r="K133" s="98">
        <v>1.7197515390327787</v>
      </c>
      <c r="L133" s="98">
        <v>3.5226967134096663</v>
      </c>
      <c r="M133" s="98">
        <v>2.5751622428329672</v>
      </c>
      <c r="N133" s="98">
        <v>2.213336564023106</v>
      </c>
      <c r="O133" s="98">
        <v>3.1703010198854384</v>
      </c>
      <c r="P133" s="98">
        <v>2.1515609579060362</v>
      </c>
      <c r="Q133" s="98">
        <v>1.9141234652889794</v>
      </c>
      <c r="R133" s="98">
        <v>1.8292642463638791</v>
      </c>
      <c r="S133" s="98">
        <v>2.2671887166542808</v>
      </c>
      <c r="T133" s="98">
        <v>1.5952571889755265</v>
      </c>
      <c r="U133" s="98">
        <v>1.7761466736095028</v>
      </c>
      <c r="V133" s="98">
        <v>1.530306078812478</v>
      </c>
      <c r="W133" s="98">
        <v>1.1217048675412609</v>
      </c>
      <c r="DA133" s="63" t="s">
        <v>1741</v>
      </c>
    </row>
    <row r="134" spans="1:105" ht="12" customHeight="1" x14ac:dyDescent="0.25">
      <c r="A134" s="97" t="s">
        <v>53</v>
      </c>
      <c r="B134" s="98">
        <v>5.3362110285557859E-2</v>
      </c>
      <c r="C134" s="98">
        <v>2.7948683105115973E-2</v>
      </c>
      <c r="D134" s="98">
        <v>3.9827496759755721E-2</v>
      </c>
      <c r="E134" s="98">
        <v>5.0490712795693483E-2</v>
      </c>
      <c r="F134" s="98">
        <v>3.7121051664652793E-2</v>
      </c>
      <c r="G134" s="98">
        <v>5.236046304473168E-2</v>
      </c>
      <c r="H134" s="98">
        <v>3.6716364300486429E-2</v>
      </c>
      <c r="I134" s="98">
        <v>1.7651996174176905E-2</v>
      </c>
      <c r="J134" s="98">
        <v>1.8425911271608017E-2</v>
      </c>
      <c r="K134" s="98">
        <v>1.4467976113711305E-2</v>
      </c>
      <c r="L134" s="98">
        <v>2.8513109641451401E-2</v>
      </c>
      <c r="M134" s="98">
        <v>2.0601872932263975E-2</v>
      </c>
      <c r="N134" s="98">
        <v>1.7447878344992361E-2</v>
      </c>
      <c r="O134" s="98">
        <v>2.4672843455267865E-2</v>
      </c>
      <c r="P134" s="98">
        <v>1.6645644554595343E-2</v>
      </c>
      <c r="Q134" s="98">
        <v>1.4784098321720108E-2</v>
      </c>
      <c r="R134" s="98">
        <v>1.4232244615075045E-2</v>
      </c>
      <c r="S134" s="98">
        <v>1.7405956274955375E-2</v>
      </c>
      <c r="T134" s="98">
        <v>1.2207871509174158E-2</v>
      </c>
      <c r="U134" s="98">
        <v>1.3655348638783244E-2</v>
      </c>
      <c r="V134" s="98">
        <v>1.1759208125816982E-2</v>
      </c>
      <c r="W134" s="98">
        <v>8.6018014958903263E-3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8.2740387174675092E-2</v>
      </c>
      <c r="C135" s="122">
        <f t="shared" si="28"/>
        <v>7.8063018750305968E-2</v>
      </c>
      <c r="D135" s="122">
        <f t="shared" si="28"/>
        <v>7.6705432733004564E-2</v>
      </c>
      <c r="E135" s="122">
        <f t="shared" si="28"/>
        <v>0.18028709314956859</v>
      </c>
      <c r="F135" s="122">
        <f t="shared" si="28"/>
        <v>8.3968179579766239E-2</v>
      </c>
      <c r="G135" s="122">
        <f t="shared" si="28"/>
        <v>0.1131671021455358</v>
      </c>
      <c r="H135" s="122">
        <f t="shared" si="28"/>
        <v>0.16129681010946206</v>
      </c>
      <c r="I135" s="122">
        <f t="shared" si="28"/>
        <v>0.1559893915817108</v>
      </c>
      <c r="J135" s="122">
        <f t="shared" si="28"/>
        <v>0.13882756822122991</v>
      </c>
      <c r="K135" s="122">
        <f t="shared" si="28"/>
        <v>0.12150269548031671</v>
      </c>
      <c r="L135" s="122">
        <f t="shared" si="28"/>
        <v>0.14152500389320993</v>
      </c>
      <c r="M135" s="122">
        <f t="shared" si="28"/>
        <v>0.20768565265759159</v>
      </c>
      <c r="N135" s="122">
        <f t="shared" si="28"/>
        <v>0.2334649992114127</v>
      </c>
      <c r="O135" s="122">
        <f t="shared" si="28"/>
        <v>0.19385059025663984</v>
      </c>
      <c r="P135" s="122">
        <f t="shared" si="28"/>
        <v>0.16838958312749402</v>
      </c>
      <c r="Q135" s="122">
        <f t="shared" si="28"/>
        <v>0.26599471516022144</v>
      </c>
      <c r="R135" s="122">
        <f t="shared" si="28"/>
        <v>0.21976256073457184</v>
      </c>
      <c r="S135" s="122">
        <f t="shared" si="28"/>
        <v>0.25934443952517722</v>
      </c>
      <c r="T135" s="122">
        <f t="shared" si="28"/>
        <v>0.24869845008214286</v>
      </c>
      <c r="U135" s="122">
        <f t="shared" si="28"/>
        <v>0.19969908413454579</v>
      </c>
      <c r="V135" s="122">
        <f t="shared" si="28"/>
        <v>0.15831475370214979</v>
      </c>
      <c r="W135" s="122">
        <f t="shared" si="28"/>
        <v>0.12717992514340951</v>
      </c>
      <c r="DA135" s="130" t="s">
        <v>1743</v>
      </c>
    </row>
    <row r="136" spans="1:105" ht="12" customHeight="1" x14ac:dyDescent="0.25">
      <c r="A136" s="97" t="s">
        <v>53</v>
      </c>
      <c r="B136" s="98">
        <v>8.2740387174675092E-2</v>
      </c>
      <c r="C136" s="98">
        <v>7.8063018750305968E-2</v>
      </c>
      <c r="D136" s="98">
        <v>7.6705432733004564E-2</v>
      </c>
      <c r="E136" s="98">
        <v>0.18028709314956859</v>
      </c>
      <c r="F136" s="98">
        <v>8.3968179579766239E-2</v>
      </c>
      <c r="G136" s="98">
        <v>0.1131671021455358</v>
      </c>
      <c r="H136" s="98">
        <v>0.16129681010946206</v>
      </c>
      <c r="I136" s="98">
        <v>0.1559893915817108</v>
      </c>
      <c r="J136" s="98">
        <v>0.13882756822122991</v>
      </c>
      <c r="K136" s="98">
        <v>0.12150269548031671</v>
      </c>
      <c r="L136" s="98">
        <v>0.14152500389320993</v>
      </c>
      <c r="M136" s="98">
        <v>0.20768565265759159</v>
      </c>
      <c r="N136" s="98">
        <v>0.2334649992114127</v>
      </c>
      <c r="O136" s="98">
        <v>0.19385059025663984</v>
      </c>
      <c r="P136" s="98">
        <v>0.16838958312749402</v>
      </c>
      <c r="Q136" s="98">
        <v>0.26599471516022144</v>
      </c>
      <c r="R136" s="98">
        <v>0.21976256073457184</v>
      </c>
      <c r="S136" s="98">
        <v>0.25934443952517722</v>
      </c>
      <c r="T136" s="98">
        <v>0.24869845008214286</v>
      </c>
      <c r="U136" s="98">
        <v>0.19969908413454579</v>
      </c>
      <c r="V136" s="98">
        <v>0.15831475370214979</v>
      </c>
      <c r="W136" s="98">
        <v>0.12717992514340951</v>
      </c>
      <c r="DA136" s="63" t="s">
        <v>1744</v>
      </c>
    </row>
    <row r="137" spans="1:105" ht="12" customHeight="1" x14ac:dyDescent="0.25">
      <c r="A137" s="121" t="s">
        <v>55</v>
      </c>
      <c r="B137" s="122">
        <v>0.7060415558976687</v>
      </c>
      <c r="C137" s="122">
        <v>0.55400967049164218</v>
      </c>
      <c r="D137" s="122">
        <v>0.62105868765368355</v>
      </c>
      <c r="E137" s="122">
        <v>0.61059174434669605</v>
      </c>
      <c r="F137" s="122">
        <v>0.59878051420603617</v>
      </c>
      <c r="G137" s="122">
        <v>0.66446287474760368</v>
      </c>
      <c r="H137" s="122">
        <v>0.56231287843936895</v>
      </c>
      <c r="I137" s="122">
        <v>0.37997423499119609</v>
      </c>
      <c r="J137" s="122">
        <v>0.36141246557294449</v>
      </c>
      <c r="K137" s="122">
        <v>0.30440333644770812</v>
      </c>
      <c r="L137" s="122">
        <v>0.36655251251199694</v>
      </c>
      <c r="M137" s="122">
        <v>0.34258949136622746</v>
      </c>
      <c r="N137" s="122">
        <v>0.34906161864487412</v>
      </c>
      <c r="O137" s="122">
        <v>0.3488188957826942</v>
      </c>
      <c r="P137" s="122">
        <v>0.31298753888215108</v>
      </c>
      <c r="Q137" s="122">
        <v>0.26303232164395141</v>
      </c>
      <c r="R137" s="122">
        <v>0.23056064589801681</v>
      </c>
      <c r="S137" s="122">
        <v>0.2671854243922715</v>
      </c>
      <c r="T137" s="122">
        <v>0.24975211010646375</v>
      </c>
      <c r="U137" s="122">
        <v>0.22212746308941983</v>
      </c>
      <c r="V137" s="122">
        <v>0.20376390372192868</v>
      </c>
      <c r="W137" s="122">
        <v>0.17242116852365549</v>
      </c>
      <c r="DA137" s="130" t="s">
        <v>1745</v>
      </c>
    </row>
    <row r="138" spans="1:105" ht="12" customHeight="1" x14ac:dyDescent="0.25">
      <c r="A138" s="97" t="s">
        <v>143</v>
      </c>
      <c r="B138" s="98">
        <v>0.20877716797279966</v>
      </c>
      <c r="C138" s="98">
        <v>0.10116767332704572</v>
      </c>
      <c r="D138" s="98">
        <v>0.14616907142321481</v>
      </c>
      <c r="E138" s="98">
        <v>0.18550943990639748</v>
      </c>
      <c r="F138" s="98">
        <v>0.13391079505288062</v>
      </c>
      <c r="G138" s="98">
        <v>0.18620818065608255</v>
      </c>
      <c r="H138" s="98">
        <v>0.15052330418813684</v>
      </c>
      <c r="I138" s="98">
        <v>8.2379911135096712E-2</v>
      </c>
      <c r="J138" s="98">
        <v>8.516733741484532E-2</v>
      </c>
      <c r="K138" s="98">
        <v>6.9626991684101677E-2</v>
      </c>
      <c r="L138" s="98">
        <v>0.13477337921945531</v>
      </c>
      <c r="M138" s="98">
        <v>0.12815919312712218</v>
      </c>
      <c r="N138" s="98">
        <v>0.14109360800846668</v>
      </c>
      <c r="O138" s="98">
        <v>0.15260121689818734</v>
      </c>
      <c r="P138" s="98">
        <v>0.13365718636798263</v>
      </c>
      <c r="Q138" s="98">
        <v>9.7168755108789764E-2</v>
      </c>
      <c r="R138" s="98">
        <v>6.6180342429709368E-2</v>
      </c>
      <c r="S138" s="98">
        <v>9.5419133958875899E-2</v>
      </c>
      <c r="T138" s="98">
        <v>9.1602994890438313E-2</v>
      </c>
      <c r="U138" s="98">
        <v>6.3278018517030937E-2</v>
      </c>
      <c r="V138" s="98">
        <v>6.2761561102062116E-2</v>
      </c>
      <c r="W138" s="98">
        <v>5.696149014778866E-2</v>
      </c>
      <c r="DA138" s="63" t="s">
        <v>1746</v>
      </c>
    </row>
    <row r="139" spans="1:105" ht="12" customHeight="1" x14ac:dyDescent="0.25">
      <c r="A139" s="97" t="s">
        <v>124</v>
      </c>
      <c r="B139" s="98">
        <v>1.8840810789829087E-2</v>
      </c>
      <c r="C139" s="98">
        <v>1.8897850391056379E-2</v>
      </c>
      <c r="D139" s="98">
        <v>1.8343485261515025E-2</v>
      </c>
      <c r="E139" s="98">
        <v>2.1131991235322802E-2</v>
      </c>
      <c r="F139" s="98">
        <v>2.0758532114286743E-2</v>
      </c>
      <c r="G139" s="98">
        <v>2.0617886302003074E-2</v>
      </c>
      <c r="H139" s="98">
        <v>1.782151679960179E-2</v>
      </c>
      <c r="I139" s="98">
        <v>1.3029364313417297E-2</v>
      </c>
      <c r="J139" s="98">
        <v>1.2718126042825595E-2</v>
      </c>
      <c r="K139" s="98">
        <v>1.1912123373907558E-2</v>
      </c>
      <c r="L139" s="98">
        <v>1.0554400758001741E-2</v>
      </c>
      <c r="M139" s="98">
        <v>8.6937411884158051E-3</v>
      </c>
      <c r="N139" s="98">
        <v>7.3146782225698131E-3</v>
      </c>
      <c r="O139" s="98">
        <v>6.8432077423864965E-3</v>
      </c>
      <c r="P139" s="98">
        <v>5.8692253365926492E-3</v>
      </c>
      <c r="Q139" s="98">
        <v>5.6270805676073253E-3</v>
      </c>
      <c r="R139" s="98">
        <v>5.5028593637930718E-3</v>
      </c>
      <c r="S139" s="98">
        <v>5.4498620246120309E-3</v>
      </c>
      <c r="T139" s="98">
        <v>4.2295098748743399E-3</v>
      </c>
      <c r="U139" s="98">
        <v>4.350590330073574E-3</v>
      </c>
      <c r="V139" s="98">
        <v>3.9123994409836268E-3</v>
      </c>
      <c r="W139" s="98">
        <v>3.6398495043972502E-3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0.47097149649430731</v>
      </c>
      <c r="C143" s="101">
        <v>0.42655910388463564</v>
      </c>
      <c r="D143" s="101">
        <v>0.44803704580843062</v>
      </c>
      <c r="E143" s="101">
        <v>0.39351395893305102</v>
      </c>
      <c r="F143" s="101">
        <v>0.43168777480088782</v>
      </c>
      <c r="G143" s="101">
        <v>0.44363572455662442</v>
      </c>
      <c r="H143" s="101">
        <v>0.38046027133699234</v>
      </c>
      <c r="I143" s="101">
        <v>0.27431538465137562</v>
      </c>
      <c r="J143" s="101">
        <v>0.25398603628410377</v>
      </c>
      <c r="K143" s="101">
        <v>0.21430465792264075</v>
      </c>
      <c r="L143" s="101">
        <v>0.21030782198754128</v>
      </c>
      <c r="M143" s="101">
        <v>0.19089508813201414</v>
      </c>
      <c r="N143" s="101">
        <v>0.18258439542734844</v>
      </c>
      <c r="O143" s="101">
        <v>0.16896408039995747</v>
      </c>
      <c r="P143" s="101">
        <v>0.15447619729980094</v>
      </c>
      <c r="Q143" s="101">
        <v>0.14204071104336083</v>
      </c>
      <c r="R143" s="101">
        <v>0.14038685612121407</v>
      </c>
      <c r="S143" s="101">
        <v>0.14506429055773382</v>
      </c>
      <c r="T143" s="101">
        <v>0.13150934663041505</v>
      </c>
      <c r="U143" s="101">
        <v>0.12883170809005612</v>
      </c>
      <c r="V143" s="101">
        <v>0.11342454182661746</v>
      </c>
      <c r="W143" s="101">
        <v>9.1643755607962327E-2</v>
      </c>
      <c r="DA143" s="131" t="s">
        <v>1751</v>
      </c>
    </row>
    <row r="144" spans="1:105" ht="12" customHeight="1" x14ac:dyDescent="0.25">
      <c r="A144" s="107" t="s">
        <v>121</v>
      </c>
      <c r="B144" s="104">
        <v>7.4520806407327124E-3</v>
      </c>
      <c r="C144" s="104">
        <v>7.3850428889043959E-3</v>
      </c>
      <c r="D144" s="104">
        <v>8.5090851605230163E-3</v>
      </c>
      <c r="E144" s="104">
        <v>1.0436354271924662E-2</v>
      </c>
      <c r="F144" s="104">
        <v>1.2423412237981013E-2</v>
      </c>
      <c r="G144" s="104">
        <v>1.400108323289357E-2</v>
      </c>
      <c r="H144" s="104">
        <v>1.3507786114637935E-2</v>
      </c>
      <c r="I144" s="104">
        <v>1.0249574891306462E-2</v>
      </c>
      <c r="J144" s="104">
        <v>9.5409658311698189E-3</v>
      </c>
      <c r="K144" s="104">
        <v>8.5595634670581101E-3</v>
      </c>
      <c r="L144" s="104">
        <v>1.0916910546998622E-2</v>
      </c>
      <c r="M144" s="104">
        <v>1.4841468918675353E-2</v>
      </c>
      <c r="N144" s="104">
        <v>1.8068936986489183E-2</v>
      </c>
      <c r="O144" s="104">
        <v>2.0410390742162873E-2</v>
      </c>
      <c r="P144" s="104">
        <v>1.8984929877774854E-2</v>
      </c>
      <c r="Q144" s="104">
        <v>1.8195774924193525E-2</v>
      </c>
      <c r="R144" s="104">
        <v>1.8490587983300298E-2</v>
      </c>
      <c r="S144" s="104">
        <v>2.1252137851049718E-2</v>
      </c>
      <c r="T144" s="104">
        <v>2.2410258710736042E-2</v>
      </c>
      <c r="U144" s="104">
        <v>2.5667146152259204E-2</v>
      </c>
      <c r="V144" s="104">
        <v>2.3665401352265497E-2</v>
      </c>
      <c r="W144" s="104">
        <v>2.017607326350725E-2</v>
      </c>
      <c r="DA144" s="132" t="s">
        <v>1752</v>
      </c>
    </row>
    <row r="145" spans="1:105" ht="12" customHeight="1" x14ac:dyDescent="0.25">
      <c r="A145" s="108" t="s">
        <v>53</v>
      </c>
      <c r="B145" s="98">
        <v>2.2536552493086443E-3</v>
      </c>
      <c r="C145" s="98">
        <v>2.1145582925675963E-3</v>
      </c>
      <c r="D145" s="98">
        <v>2.5782292530858041E-3</v>
      </c>
      <c r="E145" s="98">
        <v>2.6939602190064194E-3</v>
      </c>
      <c r="F145" s="98">
        <v>3.6169915058951118E-3</v>
      </c>
      <c r="G145" s="98">
        <v>4.0610613850796543E-3</v>
      </c>
      <c r="H145" s="98">
        <v>3.9402060344825634E-3</v>
      </c>
      <c r="I145" s="98">
        <v>2.9363613274446493E-3</v>
      </c>
      <c r="J145" s="98">
        <v>2.773538353966082E-3</v>
      </c>
      <c r="K145" s="98">
        <v>2.3370089220334767E-3</v>
      </c>
      <c r="L145" s="98">
        <v>3.0073801508711017E-3</v>
      </c>
      <c r="M145" s="98">
        <v>4.2805889978511855E-3</v>
      </c>
      <c r="N145" s="98">
        <v>5.1749771739230902E-3</v>
      </c>
      <c r="O145" s="98">
        <v>5.6251534784657244E-3</v>
      </c>
      <c r="P145" s="98">
        <v>5.4455008968070286E-3</v>
      </c>
      <c r="Q145" s="98">
        <v>5.6518994580418251E-3</v>
      </c>
      <c r="R145" s="98">
        <v>5.5360353396537417E-3</v>
      </c>
      <c r="S145" s="98">
        <v>6.1715793841529152E-3</v>
      </c>
      <c r="T145" s="98">
        <v>6.6259775366377689E-3</v>
      </c>
      <c r="U145" s="98">
        <v>7.6794500660483551E-3</v>
      </c>
      <c r="V145" s="98">
        <v>6.1959360672760363E-3</v>
      </c>
      <c r="W145" s="98">
        <v>5.9695573747554709E-3</v>
      </c>
      <c r="DA145" s="63" t="s">
        <v>1753</v>
      </c>
    </row>
    <row r="146" spans="1:105" ht="12" customHeight="1" x14ac:dyDescent="0.25">
      <c r="A146" s="108" t="s">
        <v>52</v>
      </c>
      <c r="B146" s="98">
        <v>5.1984253914240681E-3</v>
      </c>
      <c r="C146" s="98">
        <v>5.2704845963367991E-3</v>
      </c>
      <c r="D146" s="98">
        <v>5.9308559074372118E-3</v>
      </c>
      <c r="E146" s="98">
        <v>7.7423940529182424E-3</v>
      </c>
      <c r="F146" s="98">
        <v>8.8064207320859011E-3</v>
      </c>
      <c r="G146" s="98">
        <v>9.9400218478139166E-3</v>
      </c>
      <c r="H146" s="98">
        <v>9.5675800801553728E-3</v>
      </c>
      <c r="I146" s="98">
        <v>7.3132135638618121E-3</v>
      </c>
      <c r="J146" s="98">
        <v>6.7674274772037378E-3</v>
      </c>
      <c r="K146" s="98">
        <v>6.222554545024633E-3</v>
      </c>
      <c r="L146" s="98">
        <v>7.9095303961275211E-3</v>
      </c>
      <c r="M146" s="98">
        <v>1.0560879920824167E-2</v>
      </c>
      <c r="N146" s="98">
        <v>1.2893959812566094E-2</v>
      </c>
      <c r="O146" s="98">
        <v>1.4785237263697151E-2</v>
      </c>
      <c r="P146" s="98">
        <v>1.3539428980967825E-2</v>
      </c>
      <c r="Q146" s="98">
        <v>1.2543875466151702E-2</v>
      </c>
      <c r="R146" s="98">
        <v>1.2954552643646557E-2</v>
      </c>
      <c r="S146" s="98">
        <v>1.5080558466896803E-2</v>
      </c>
      <c r="T146" s="98">
        <v>1.5784281174098275E-2</v>
      </c>
      <c r="U146" s="98">
        <v>1.7987696086210848E-2</v>
      </c>
      <c r="V146" s="98">
        <v>1.7469465284989463E-2</v>
      </c>
      <c r="W146" s="98">
        <v>1.4206515888751778E-2</v>
      </c>
      <c r="DA146" s="63" t="s">
        <v>1754</v>
      </c>
    </row>
    <row r="147" spans="1:105" ht="12" customHeight="1" x14ac:dyDescent="0.25">
      <c r="A147" s="121" t="s">
        <v>54</v>
      </c>
      <c r="B147" s="122">
        <v>0.66377847266927503</v>
      </c>
      <c r="C147" s="122">
        <v>0.58875818054378637</v>
      </c>
      <c r="D147" s="122">
        <v>0.6286144639205179</v>
      </c>
      <c r="E147" s="122">
        <v>0.55560464072652227</v>
      </c>
      <c r="F147" s="122">
        <v>0.59134158094945144</v>
      </c>
      <c r="G147" s="122">
        <v>0.59307034039662943</v>
      </c>
      <c r="H147" s="122">
        <v>0.51279756542243859</v>
      </c>
      <c r="I147" s="122">
        <v>0.37923999191276436</v>
      </c>
      <c r="J147" s="122">
        <v>0.36890128819691653</v>
      </c>
      <c r="K147" s="122">
        <v>0.32275358966642087</v>
      </c>
      <c r="L147" s="122">
        <v>0.30824458311891889</v>
      </c>
      <c r="M147" s="122">
        <v>0.28250846120048201</v>
      </c>
      <c r="N147" s="122">
        <v>0.26914017332906709</v>
      </c>
      <c r="O147" s="122">
        <v>0.25355039854942113</v>
      </c>
      <c r="P147" s="122">
        <v>0.22496132199550606</v>
      </c>
      <c r="Q147" s="122">
        <v>0.20490482377962349</v>
      </c>
      <c r="R147" s="122">
        <v>0.1912940836106288</v>
      </c>
      <c r="S147" s="122">
        <v>0.18900636133040322</v>
      </c>
      <c r="T147" s="122">
        <v>0.16839733362459419</v>
      </c>
      <c r="U147" s="122">
        <v>0.16039749629825045</v>
      </c>
      <c r="V147" s="122">
        <v>0.1363069484106903</v>
      </c>
      <c r="W147" s="122">
        <v>0.1173513503825537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0.16943154255776874</v>
      </c>
      <c r="C149" s="98">
        <v>0.19868020275302489</v>
      </c>
      <c r="D149" s="98">
        <v>0.17810455354145324</v>
      </c>
      <c r="E149" s="98">
        <v>0.2310850113951621</v>
      </c>
      <c r="F149" s="98">
        <v>0.21488850162957557</v>
      </c>
      <c r="G149" s="98">
        <v>0.21696779304100455</v>
      </c>
      <c r="H149" s="98">
        <v>0.18682165436572867</v>
      </c>
      <c r="I149" s="98">
        <v>0.15626877770094363</v>
      </c>
      <c r="J149" s="98">
        <v>0.13807278039326309</v>
      </c>
      <c r="K149" s="98">
        <v>0.14928745491750403</v>
      </c>
      <c r="L149" s="98">
        <v>0.13699816787813063</v>
      </c>
      <c r="M149" s="98">
        <v>0.11860598281717259</v>
      </c>
      <c r="N149" s="98">
        <v>0.10443165906474373</v>
      </c>
      <c r="O149" s="98">
        <v>9.7366276347694639E-2</v>
      </c>
      <c r="P149" s="98">
        <v>8.321541389741649E-2</v>
      </c>
      <c r="Q149" s="98">
        <v>7.5420917118605352E-2</v>
      </c>
      <c r="R149" s="98">
        <v>7.1692062032319454E-2</v>
      </c>
      <c r="S149" s="98">
        <v>6.7959851995829657E-2</v>
      </c>
      <c r="T149" s="98">
        <v>5.6410990811480155E-2</v>
      </c>
      <c r="U149" s="98">
        <v>5.4444077723453235E-2</v>
      </c>
      <c r="V149" s="98">
        <v>4.6037944888783038E-2</v>
      </c>
      <c r="W149" s="98">
        <v>3.8558812611953631E-2</v>
      </c>
      <c r="DA149" s="63" t="s">
        <v>1757</v>
      </c>
    </row>
    <row r="150" spans="1:105" ht="12" customHeight="1" x14ac:dyDescent="0.25">
      <c r="A150" s="109" t="s">
        <v>120</v>
      </c>
      <c r="B150" s="33">
        <v>0.49434693011150627</v>
      </c>
      <c r="C150" s="33">
        <v>0.39007797779076148</v>
      </c>
      <c r="D150" s="33">
        <v>0.45050991037906468</v>
      </c>
      <c r="E150" s="33">
        <v>0.32451962933136014</v>
      </c>
      <c r="F150" s="33">
        <v>0.37645307931987587</v>
      </c>
      <c r="G150" s="33">
        <v>0.37610254735562487</v>
      </c>
      <c r="H150" s="33">
        <v>0.32597591105670992</v>
      </c>
      <c r="I150" s="33">
        <v>0.22297121421182076</v>
      </c>
      <c r="J150" s="33">
        <v>0.23082850780365344</v>
      </c>
      <c r="K150" s="33">
        <v>0.17346613474891681</v>
      </c>
      <c r="L150" s="33">
        <v>0.17124641524078829</v>
      </c>
      <c r="M150" s="33">
        <v>0.1639024783833094</v>
      </c>
      <c r="N150" s="33">
        <v>0.16470851426432337</v>
      </c>
      <c r="O150" s="33">
        <v>0.15618412220172648</v>
      </c>
      <c r="P150" s="33">
        <v>0.14174590809808957</v>
      </c>
      <c r="Q150" s="33">
        <v>0.12948390666101814</v>
      </c>
      <c r="R150" s="33">
        <v>0.11960202157830935</v>
      </c>
      <c r="S150" s="33">
        <v>0.12104650933457356</v>
      </c>
      <c r="T150" s="33">
        <v>0.11198634281311405</v>
      </c>
      <c r="U150" s="33">
        <v>0.10595341857479723</v>
      </c>
      <c r="V150" s="33">
        <v>9.0269003521907268E-2</v>
      </c>
      <c r="W150" s="33">
        <v>7.8792537770600066E-2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0.58513606752999747</v>
      </c>
      <c r="C152" s="119">
        <f t="shared" si="29"/>
        <v>0.5933143348651353</v>
      </c>
      <c r="D152" s="119">
        <f t="shared" si="29"/>
        <v>0.59070847578335106</v>
      </c>
      <c r="E152" s="119">
        <f t="shared" si="29"/>
        <v>0.593977579364246</v>
      </c>
      <c r="F152" s="119">
        <f t="shared" si="29"/>
        <v>0.59690410720014841</v>
      </c>
      <c r="G152" s="119">
        <f t="shared" si="29"/>
        <v>0.59705622167444539</v>
      </c>
      <c r="H152" s="119">
        <f t="shared" si="29"/>
        <v>0.60674100751054316</v>
      </c>
      <c r="I152" s="119">
        <f t="shared" si="29"/>
        <v>0.62218763500500418</v>
      </c>
      <c r="J152" s="119">
        <f t="shared" si="29"/>
        <v>0.61857462855837997</v>
      </c>
      <c r="K152" s="119">
        <f t="shared" si="29"/>
        <v>0.62169094177302009</v>
      </c>
      <c r="L152" s="119">
        <f t="shared" si="29"/>
        <v>0.61888307822593713</v>
      </c>
      <c r="M152" s="119">
        <f t="shared" si="29"/>
        <v>0.64885805871024183</v>
      </c>
      <c r="N152" s="119">
        <f t="shared" si="29"/>
        <v>0.67478062809994532</v>
      </c>
      <c r="O152" s="119">
        <f t="shared" si="29"/>
        <v>0.67248860148266298</v>
      </c>
      <c r="P152" s="119">
        <f t="shared" si="29"/>
        <v>0.68029525718115968</v>
      </c>
      <c r="Q152" s="119">
        <f t="shared" si="29"/>
        <v>0.70558838655753353</v>
      </c>
      <c r="R152" s="119">
        <f t="shared" ref="R152:V152" si="30">IF(R131=0,"",R131/R110)</f>
        <v>0.70018636793696509</v>
      </c>
      <c r="S152" s="119">
        <f t="shared" si="30"/>
        <v>0.70538997895891575</v>
      </c>
      <c r="T152" s="119">
        <f t="shared" si="30"/>
        <v>0.72909224762686187</v>
      </c>
      <c r="U152" s="119">
        <f t="shared" si="30"/>
        <v>0.72136094121778982</v>
      </c>
      <c r="V152" s="119">
        <f t="shared" si="30"/>
        <v>0.72264243348835122</v>
      </c>
      <c r="W152" s="119">
        <f t="shared" ref="W152" si="31">IF(W131=0,"",W131/W110)</f>
        <v>0.73102586197454966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0.56835962340816715</v>
      </c>
      <c r="C153" s="124">
        <f t="shared" si="32"/>
        <v>0.56873973224534369</v>
      </c>
      <c r="D153" s="124">
        <f t="shared" si="32"/>
        <v>0.57042870163319526</v>
      </c>
      <c r="E153" s="124">
        <f t="shared" si="32"/>
        <v>0.57399808793644824</v>
      </c>
      <c r="F153" s="124">
        <f t="shared" si="32"/>
        <v>0.57641495582940128</v>
      </c>
      <c r="G153" s="124">
        <f t="shared" si="32"/>
        <v>0.57981016052446899</v>
      </c>
      <c r="H153" s="124">
        <f t="shared" si="32"/>
        <v>0.5809261218883266</v>
      </c>
      <c r="I153" s="124">
        <f t="shared" si="32"/>
        <v>0.58155787740416498</v>
      </c>
      <c r="J153" s="124">
        <f t="shared" si="32"/>
        <v>0.58153524125450962</v>
      </c>
      <c r="K153" s="124">
        <f t="shared" si="32"/>
        <v>0.58318064862706287</v>
      </c>
      <c r="L153" s="124">
        <f t="shared" si="32"/>
        <v>0.59564362788590908</v>
      </c>
      <c r="M153" s="124">
        <f t="shared" si="32"/>
        <v>0.60970527141284458</v>
      </c>
      <c r="N153" s="124">
        <f t="shared" si="32"/>
        <v>0.62650787383480699</v>
      </c>
      <c r="O153" s="124">
        <f t="shared" si="32"/>
        <v>0.64175627250297773</v>
      </c>
      <c r="P153" s="124">
        <f t="shared" si="32"/>
        <v>0.64225423373206525</v>
      </c>
      <c r="Q153" s="124">
        <f t="shared" si="32"/>
        <v>0.64317923538444921</v>
      </c>
      <c r="R153" s="124">
        <f t="shared" ref="R153:V153" si="33">IF(R132=0,"",R132/R111)</f>
        <v>0.64452431385173459</v>
      </c>
      <c r="S153" s="124">
        <f t="shared" si="33"/>
        <v>0.65043432318136229</v>
      </c>
      <c r="T153" s="124">
        <f t="shared" si="33"/>
        <v>0.65552332798305868</v>
      </c>
      <c r="U153" s="124">
        <f t="shared" si="33"/>
        <v>0.66266030434634982</v>
      </c>
      <c r="V153" s="124">
        <f t="shared" si="33"/>
        <v>0.66575408159451899</v>
      </c>
      <c r="W153" s="124">
        <f t="shared" ref="W153" si="34">IF(W132=0,"",W132/W111)</f>
        <v>0.66802915199531954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0.56598445345095372</v>
      </c>
      <c r="C154" s="111">
        <f t="shared" si="35"/>
        <v>0.56638379949859941</v>
      </c>
      <c r="D154" s="111">
        <f t="shared" si="35"/>
        <v>0.56807227470239174</v>
      </c>
      <c r="E154" s="111">
        <f t="shared" si="35"/>
        <v>0.57178381028807113</v>
      </c>
      <c r="F154" s="111">
        <f t="shared" si="35"/>
        <v>0.57410834746174078</v>
      </c>
      <c r="G154" s="111">
        <f t="shared" si="35"/>
        <v>0.57755936705636646</v>
      </c>
      <c r="H154" s="111">
        <f t="shared" si="35"/>
        <v>0.57876159595701515</v>
      </c>
      <c r="I154" s="111">
        <f t="shared" si="35"/>
        <v>0.57947068401590929</v>
      </c>
      <c r="J154" s="111">
        <f t="shared" si="35"/>
        <v>0.5794731801417714</v>
      </c>
      <c r="K154" s="111">
        <f t="shared" si="35"/>
        <v>0.58114279583783401</v>
      </c>
      <c r="L154" s="111">
        <f t="shared" si="35"/>
        <v>0.59370050155395215</v>
      </c>
      <c r="M154" s="111">
        <f t="shared" si="35"/>
        <v>0.6078074261693428</v>
      </c>
      <c r="N154" s="111">
        <f t="shared" si="35"/>
        <v>0.6246686848742844</v>
      </c>
      <c r="O154" s="111">
        <f t="shared" si="35"/>
        <v>0.63997201192907216</v>
      </c>
      <c r="P154" s="111">
        <f t="shared" si="35"/>
        <v>0.64048156290738567</v>
      </c>
      <c r="Q154" s="111">
        <f t="shared" si="35"/>
        <v>0.64141152231975118</v>
      </c>
      <c r="R154" s="111">
        <f t="shared" ref="R154:V154" si="36">IF(R133=0,"",R133/R112)</f>
        <v>0.64274666210206144</v>
      </c>
      <c r="S154" s="111">
        <f t="shared" si="36"/>
        <v>0.64869340451230739</v>
      </c>
      <c r="T154" s="111">
        <f t="shared" si="36"/>
        <v>0.65379981781010899</v>
      </c>
      <c r="U154" s="111">
        <f t="shared" si="36"/>
        <v>0.6609461202076482</v>
      </c>
      <c r="V154" s="111">
        <f t="shared" si="36"/>
        <v>0.66404852669342895</v>
      </c>
      <c r="W154" s="111">
        <f t="shared" ref="W154" si="37">IF(W133=0,"",W133/W112)</f>
        <v>0.66633285463258729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1.7302502216747646</v>
      </c>
      <c r="C156" s="124">
        <f t="shared" si="41"/>
        <v>1.8091780324236035</v>
      </c>
      <c r="D156" s="124">
        <f t="shared" si="41"/>
        <v>1.9003856652069806</v>
      </c>
      <c r="E156" s="124">
        <f t="shared" si="41"/>
        <v>2.0114771596118182</v>
      </c>
      <c r="F156" s="124">
        <f t="shared" si="41"/>
        <v>2.1514937905678178</v>
      </c>
      <c r="G156" s="124">
        <f t="shared" si="41"/>
        <v>2.2801422040722725</v>
      </c>
      <c r="H156" s="124">
        <f t="shared" si="41"/>
        <v>2.3999156203809364</v>
      </c>
      <c r="I156" s="124">
        <f t="shared" si="41"/>
        <v>2.4481412926559321</v>
      </c>
      <c r="J156" s="124">
        <f t="shared" si="41"/>
        <v>2.474529285327808</v>
      </c>
      <c r="K156" s="124">
        <f t="shared" si="41"/>
        <v>2.5307145866147267</v>
      </c>
      <c r="L156" s="124">
        <f t="shared" si="41"/>
        <v>2.5984795791176332</v>
      </c>
      <c r="M156" s="124">
        <f t="shared" si="41"/>
        <v>2.7523001114140007</v>
      </c>
      <c r="N156" s="124">
        <f t="shared" si="41"/>
        <v>2.8991301449818692</v>
      </c>
      <c r="O156" s="124">
        <f t="shared" si="41"/>
        <v>3.0688470037261726</v>
      </c>
      <c r="P156" s="124">
        <f t="shared" si="41"/>
        <v>3.1560483111457609</v>
      </c>
      <c r="Q156" s="124">
        <f t="shared" si="41"/>
        <v>3.182043125048116</v>
      </c>
      <c r="R156" s="124">
        <f t="shared" ref="R156:V156" si="42">IF(R135=0,"",R135/R114)</f>
        <v>3.2142446120993364</v>
      </c>
      <c r="S156" s="124">
        <f t="shared" si="42"/>
        <v>3.2602532237755142</v>
      </c>
      <c r="T156" s="124">
        <f t="shared" si="42"/>
        <v>3.3517783615250671</v>
      </c>
      <c r="U156" s="124">
        <f t="shared" si="42"/>
        <v>3.4605797604526014</v>
      </c>
      <c r="V156" s="124">
        <f t="shared" si="42"/>
        <v>3.5937487225077205</v>
      </c>
      <c r="W156" s="124">
        <f t="shared" ref="W156" si="43">IF(W135=0,"",W135/W114)</f>
        <v>3.7145849216474591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1.7302502216747646</v>
      </c>
      <c r="C157" s="111">
        <f t="shared" si="44"/>
        <v>1.8091780324236035</v>
      </c>
      <c r="D157" s="111">
        <f t="shared" si="44"/>
        <v>1.9003856652069806</v>
      </c>
      <c r="E157" s="111">
        <f t="shared" si="44"/>
        <v>2.0114771596118182</v>
      </c>
      <c r="F157" s="111">
        <f t="shared" si="44"/>
        <v>2.1514937905678178</v>
      </c>
      <c r="G157" s="111">
        <f t="shared" si="44"/>
        <v>2.2801422040722725</v>
      </c>
      <c r="H157" s="111">
        <f t="shared" si="44"/>
        <v>2.3999156203809364</v>
      </c>
      <c r="I157" s="111">
        <f t="shared" si="44"/>
        <v>2.4481412926559321</v>
      </c>
      <c r="J157" s="111">
        <f t="shared" si="44"/>
        <v>2.474529285327808</v>
      </c>
      <c r="K157" s="111">
        <f t="shared" si="44"/>
        <v>2.5307145866147267</v>
      </c>
      <c r="L157" s="111">
        <f t="shared" si="44"/>
        <v>2.5984795791176332</v>
      </c>
      <c r="M157" s="111">
        <f t="shared" si="44"/>
        <v>2.7523001114140007</v>
      </c>
      <c r="N157" s="111">
        <f t="shared" si="44"/>
        <v>2.8991301449818692</v>
      </c>
      <c r="O157" s="111">
        <f t="shared" si="44"/>
        <v>3.0688470037261726</v>
      </c>
      <c r="P157" s="111">
        <f t="shared" si="44"/>
        <v>3.1560483111457609</v>
      </c>
      <c r="Q157" s="111">
        <f t="shared" si="44"/>
        <v>3.182043125048116</v>
      </c>
      <c r="R157" s="111">
        <f t="shared" ref="R157:V157" si="45">IF(R136=0,"",R136/R115)</f>
        <v>3.2142446120993364</v>
      </c>
      <c r="S157" s="111">
        <f t="shared" si="45"/>
        <v>3.2602532237755142</v>
      </c>
      <c r="T157" s="111">
        <f t="shared" si="45"/>
        <v>3.3517783615250671</v>
      </c>
      <c r="U157" s="111">
        <f t="shared" si="45"/>
        <v>3.4605797604526014</v>
      </c>
      <c r="V157" s="111">
        <f t="shared" si="45"/>
        <v>3.5937487225077205</v>
      </c>
      <c r="W157" s="111">
        <f t="shared" ref="W157" si="46">IF(W136=0,"",W136/W115)</f>
        <v>3.7145849216474591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0.59186357046502613</v>
      </c>
      <c r="C158" s="124">
        <f t="shared" si="47"/>
        <v>0.59448332141287097</v>
      </c>
      <c r="D158" s="124">
        <f t="shared" si="47"/>
        <v>0.59696277521148899</v>
      </c>
      <c r="E158" s="124">
        <f t="shared" si="47"/>
        <v>0.60030839127324898</v>
      </c>
      <c r="F158" s="124">
        <f t="shared" si="47"/>
        <v>0.60552915650886674</v>
      </c>
      <c r="G158" s="124">
        <f t="shared" si="47"/>
        <v>0.6089074875351338</v>
      </c>
      <c r="H158" s="124">
        <f t="shared" si="47"/>
        <v>0.61349271570717745</v>
      </c>
      <c r="I158" s="124">
        <f t="shared" si="47"/>
        <v>0.61809049313768016</v>
      </c>
      <c r="J158" s="124">
        <f t="shared" si="47"/>
        <v>0.61851706270333084</v>
      </c>
      <c r="K158" s="124">
        <f t="shared" si="47"/>
        <v>0.62117225107925467</v>
      </c>
      <c r="L158" s="124">
        <f t="shared" si="47"/>
        <v>0.62805535399501344</v>
      </c>
      <c r="M158" s="124">
        <f t="shared" si="47"/>
        <v>0.63906050248949553</v>
      </c>
      <c r="N158" s="124">
        <f t="shared" si="47"/>
        <v>0.65119705223208357</v>
      </c>
      <c r="O158" s="124">
        <f t="shared" si="47"/>
        <v>0.66246422419142859</v>
      </c>
      <c r="P158" s="124">
        <f t="shared" si="47"/>
        <v>0.66310520204383605</v>
      </c>
      <c r="Q158" s="124">
        <f t="shared" si="47"/>
        <v>0.66370457289226181</v>
      </c>
      <c r="R158" s="124">
        <f t="shared" ref="R158:V158" si="48">IF(R137=0,"",R137/R116)</f>
        <v>0.66823574222378146</v>
      </c>
      <c r="S158" s="124">
        <f t="shared" si="48"/>
        <v>0.6818217368316416</v>
      </c>
      <c r="T158" s="124">
        <f t="shared" si="48"/>
        <v>0.69862015775210928</v>
      </c>
      <c r="U158" s="124">
        <f t="shared" si="48"/>
        <v>0.72043489289621365</v>
      </c>
      <c r="V158" s="124">
        <f t="shared" si="48"/>
        <v>0.73408816036801761</v>
      </c>
      <c r="W158" s="124">
        <f t="shared" ref="W158" si="49">IF(W137=0,"",W137/W116)</f>
        <v>0.74274156268113378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0.58607836440277417</v>
      </c>
      <c r="C159" s="111">
        <f t="shared" si="50"/>
        <v>0.58626451624022136</v>
      </c>
      <c r="D159" s="111">
        <f t="shared" si="50"/>
        <v>0.58784641254253889</v>
      </c>
      <c r="E159" s="111">
        <f t="shared" si="50"/>
        <v>0.59043651873574343</v>
      </c>
      <c r="F159" s="111">
        <f t="shared" si="50"/>
        <v>0.59341649453223744</v>
      </c>
      <c r="G159" s="111">
        <f t="shared" si="50"/>
        <v>0.59451473523024301</v>
      </c>
      <c r="H159" s="111">
        <f t="shared" si="50"/>
        <v>0.59658667036510293</v>
      </c>
      <c r="I159" s="111">
        <f t="shared" si="50"/>
        <v>0.6015209374619257</v>
      </c>
      <c r="J159" s="111">
        <f t="shared" si="50"/>
        <v>0.60494253783339991</v>
      </c>
      <c r="K159" s="111">
        <f t="shared" si="50"/>
        <v>0.61214450639024354</v>
      </c>
      <c r="L159" s="111">
        <f t="shared" si="50"/>
        <v>0.62474444654120387</v>
      </c>
      <c r="M159" s="111">
        <f t="shared" si="50"/>
        <v>0.63916248932059005</v>
      </c>
      <c r="N159" s="111">
        <f t="shared" si="50"/>
        <v>0.65600301833409069</v>
      </c>
      <c r="O159" s="111">
        <f t="shared" si="50"/>
        <v>0.66992846273391093</v>
      </c>
      <c r="P159" s="111">
        <f t="shared" si="50"/>
        <v>0.67073703450254096</v>
      </c>
      <c r="Q159" s="111">
        <f t="shared" si="50"/>
        <v>0.67333026131989582</v>
      </c>
      <c r="R159" s="111">
        <f t="shared" ref="R159:V159" si="51">IF(R138=0,"",R138/R117)</f>
        <v>0.67879435983514758</v>
      </c>
      <c r="S159" s="111">
        <f t="shared" si="51"/>
        <v>0.68162571243648096</v>
      </c>
      <c r="T159" s="111">
        <f t="shared" si="51"/>
        <v>0.68818126504088839</v>
      </c>
      <c r="U159" s="111">
        <f t="shared" si="51"/>
        <v>0.70292493480261364</v>
      </c>
      <c r="V159" s="111">
        <f t="shared" si="51"/>
        <v>0.71521530762687446</v>
      </c>
      <c r="W159" s="111">
        <f t="shared" ref="W159" si="52">IF(W138=0,"",W138/W117)</f>
        <v>0.72953920755815627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0.53066271948218224</v>
      </c>
      <c r="C160" s="111">
        <f t="shared" si="53"/>
        <v>0.53273683246799608</v>
      </c>
      <c r="D160" s="111">
        <f t="shared" si="53"/>
        <v>0.53589094248919722</v>
      </c>
      <c r="E160" s="111">
        <f t="shared" si="53"/>
        <v>0.54030245664797816</v>
      </c>
      <c r="F160" s="111">
        <f t="shared" si="53"/>
        <v>0.54370691594340048</v>
      </c>
      <c r="G160" s="111">
        <f t="shared" si="53"/>
        <v>0.54794418055270844</v>
      </c>
      <c r="H160" s="111">
        <f t="shared" si="53"/>
        <v>0.5519281613571152</v>
      </c>
      <c r="I160" s="111">
        <f t="shared" si="53"/>
        <v>0.55420410312285451</v>
      </c>
      <c r="J160" s="111">
        <f t="shared" si="53"/>
        <v>0.55438471269250467</v>
      </c>
      <c r="K160" s="111">
        <f t="shared" si="53"/>
        <v>0.55578753944249704</v>
      </c>
      <c r="L160" s="111">
        <f t="shared" si="53"/>
        <v>0.56237731580780048</v>
      </c>
      <c r="M160" s="111">
        <f t="shared" si="53"/>
        <v>0.57121140602931897</v>
      </c>
      <c r="N160" s="111">
        <f t="shared" si="53"/>
        <v>0.57864300667018276</v>
      </c>
      <c r="O160" s="111">
        <f t="shared" si="53"/>
        <v>0.58757232917632918</v>
      </c>
      <c r="P160" s="111">
        <f t="shared" si="53"/>
        <v>0.58890643300400125</v>
      </c>
      <c r="Q160" s="111">
        <f t="shared" si="53"/>
        <v>0.59001386843097336</v>
      </c>
      <c r="R160" s="111">
        <f t="shared" ref="R160:V160" si="54">IF(R139=0,"",R139/R118)</f>
        <v>0.59811387723573051</v>
      </c>
      <c r="S160" s="111">
        <f t="shared" si="54"/>
        <v>0.62808901984704724</v>
      </c>
      <c r="T160" s="111">
        <f t="shared" si="54"/>
        <v>0.67161455125186453</v>
      </c>
      <c r="U160" s="111">
        <f t="shared" si="54"/>
        <v>0.71471026732713705</v>
      </c>
      <c r="V160" s="111">
        <f t="shared" si="54"/>
        <v>0.73491753580790187</v>
      </c>
      <c r="W160" s="111">
        <f t="shared" ref="W160" si="55">IF(W139=0,"",W139/W118)</f>
        <v>0.74408043643978528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0.5945169901133085</v>
      </c>
      <c r="C164" s="112">
        <f t="shared" si="65"/>
        <v>0.59652256742303322</v>
      </c>
      <c r="D164" s="112">
        <f t="shared" si="65"/>
        <v>0.59956348430720874</v>
      </c>
      <c r="E164" s="112">
        <f t="shared" si="65"/>
        <v>0.60385666288485396</v>
      </c>
      <c r="F164" s="112">
        <f t="shared" si="65"/>
        <v>0.60775083130556495</v>
      </c>
      <c r="G164" s="112">
        <f t="shared" si="65"/>
        <v>0.61286819701193773</v>
      </c>
      <c r="H164" s="112">
        <f t="shared" si="65"/>
        <v>0.61758644043684718</v>
      </c>
      <c r="I164" s="112">
        <f t="shared" si="65"/>
        <v>0.62028121619583698</v>
      </c>
      <c r="J164" s="112">
        <f t="shared" si="65"/>
        <v>0.62045430089197517</v>
      </c>
      <c r="K164" s="112">
        <f t="shared" si="65"/>
        <v>0.62137211437358808</v>
      </c>
      <c r="L164" s="112">
        <f t="shared" si="65"/>
        <v>0.62510853431924784</v>
      </c>
      <c r="M164" s="112">
        <f t="shared" si="65"/>
        <v>0.62994141081506572</v>
      </c>
      <c r="N164" s="112">
        <f t="shared" si="65"/>
        <v>0.63551304348398385</v>
      </c>
      <c r="O164" s="112">
        <f t="shared" si="65"/>
        <v>0.64105742665965892</v>
      </c>
      <c r="P164" s="112">
        <f t="shared" si="65"/>
        <v>0.64162305914057316</v>
      </c>
      <c r="Q164" s="112">
        <f t="shared" si="65"/>
        <v>0.64232904403034508</v>
      </c>
      <c r="R164" s="112">
        <f t="shared" ref="R164:V164" si="66">IF(R143=0,"",R143/R122)</f>
        <v>0.64736606007774333</v>
      </c>
      <c r="S164" s="112">
        <f t="shared" si="66"/>
        <v>0.66275893803037589</v>
      </c>
      <c r="T164" s="112">
        <f t="shared" si="66"/>
        <v>0.68251937309126676</v>
      </c>
      <c r="U164" s="112">
        <f t="shared" si="66"/>
        <v>0.70253350099038536</v>
      </c>
      <c r="V164" s="112">
        <f t="shared" si="66"/>
        <v>0.71605679145067258</v>
      </c>
      <c r="W164" s="112">
        <f t="shared" ref="W164" si="67">IF(W143=0,"",W143/W122)</f>
        <v>0.72321646587238297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0.8290075900886944</v>
      </c>
      <c r="C165" s="113">
        <f t="shared" si="68"/>
        <v>0.83869629189313533</v>
      </c>
      <c r="D165" s="113">
        <f t="shared" si="68"/>
        <v>0.83337269665138469</v>
      </c>
      <c r="E165" s="113">
        <f t="shared" si="68"/>
        <v>0.85821341876204515</v>
      </c>
      <c r="F165" s="113">
        <f t="shared" si="68"/>
        <v>0.84451385076223651</v>
      </c>
      <c r="G165" s="113">
        <f t="shared" si="68"/>
        <v>0.84692595530931625</v>
      </c>
      <c r="H165" s="113">
        <f t="shared" si="68"/>
        <v>0.84765618023191025</v>
      </c>
      <c r="I165" s="113">
        <f t="shared" si="68"/>
        <v>0.85067845438655609</v>
      </c>
      <c r="J165" s="113">
        <f t="shared" si="68"/>
        <v>0.8489023257310534</v>
      </c>
      <c r="K165" s="113">
        <f t="shared" si="68"/>
        <v>0.85753715691670263</v>
      </c>
      <c r="L165" s="113">
        <f t="shared" si="68"/>
        <v>0.85934729658559172</v>
      </c>
      <c r="M165" s="113">
        <f t="shared" si="68"/>
        <v>0.85710501764242775</v>
      </c>
      <c r="N165" s="113">
        <f t="shared" si="68"/>
        <v>0.86015795296352326</v>
      </c>
      <c r="O165" s="113">
        <f t="shared" si="68"/>
        <v>0.86695143803200447</v>
      </c>
      <c r="P165" s="113">
        <f t="shared" si="68"/>
        <v>0.86260203596883189</v>
      </c>
      <c r="Q165" s="113">
        <f t="shared" si="68"/>
        <v>0.85315729292252496</v>
      </c>
      <c r="R165" s="113">
        <f t="shared" ref="R165:V165" si="69">IF(R144=0,"",R144/R123)</f>
        <v>0.86110396189476679</v>
      </c>
      <c r="S165" s="113">
        <f t="shared" si="69"/>
        <v>0.87363808488012795</v>
      </c>
      <c r="T165" s="113">
        <f t="shared" si="69"/>
        <v>0.88212489841556074</v>
      </c>
      <c r="U165" s="113">
        <f t="shared" si="69"/>
        <v>0.89015962138458371</v>
      </c>
      <c r="V165" s="113">
        <f t="shared" si="69"/>
        <v>0.90682506686309816</v>
      </c>
      <c r="W165" s="113">
        <f t="shared" ref="W165" si="70">IF(W144=0,"",W144/W123)</f>
        <v>0.8985449040700404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0.5945169901133085</v>
      </c>
      <c r="C166" s="111">
        <f t="shared" si="71"/>
        <v>0.59819476193933763</v>
      </c>
      <c r="D166" s="111">
        <f t="shared" si="71"/>
        <v>0.60245138559208933</v>
      </c>
      <c r="E166" s="111">
        <f t="shared" si="71"/>
        <v>0.60974651400855251</v>
      </c>
      <c r="F166" s="111">
        <f t="shared" si="71"/>
        <v>0.61260234165902061</v>
      </c>
      <c r="G166" s="111">
        <f t="shared" si="71"/>
        <v>0.61609384861199978</v>
      </c>
      <c r="H166" s="111">
        <f t="shared" si="71"/>
        <v>0.61876319317301975</v>
      </c>
      <c r="I166" s="111">
        <f t="shared" si="71"/>
        <v>0.62007513533970848</v>
      </c>
      <c r="J166" s="111">
        <f t="shared" si="71"/>
        <v>0.62023524185699974</v>
      </c>
      <c r="K166" s="111">
        <f t="shared" si="71"/>
        <v>0.62170843055112002</v>
      </c>
      <c r="L166" s="111">
        <f t="shared" si="71"/>
        <v>0.627296400500027</v>
      </c>
      <c r="M166" s="111">
        <f t="shared" si="71"/>
        <v>0.63369835053760626</v>
      </c>
      <c r="N166" s="111">
        <f t="shared" si="71"/>
        <v>0.6378958484959546</v>
      </c>
      <c r="O166" s="111">
        <f t="shared" si="71"/>
        <v>0.64232574270982667</v>
      </c>
      <c r="P166" s="111">
        <f t="shared" si="71"/>
        <v>0.64295573773626746</v>
      </c>
      <c r="Q166" s="111">
        <f t="shared" si="71"/>
        <v>0.64345329231453718</v>
      </c>
      <c r="R166" s="111">
        <f t="shared" ref="R166:V166" si="72">IF(R145=0,"",R145/R124)</f>
        <v>0.64987874764313558</v>
      </c>
      <c r="S166" s="111">
        <f t="shared" si="72"/>
        <v>0.66752526235210163</v>
      </c>
      <c r="T166" s="111">
        <f t="shared" si="72"/>
        <v>0.68872968137171764</v>
      </c>
      <c r="U166" s="111">
        <f t="shared" si="72"/>
        <v>0.70800380827101084</v>
      </c>
      <c r="V166" s="111">
        <f t="shared" si="72"/>
        <v>0.71815948658589202</v>
      </c>
      <c r="W166" s="111">
        <f t="shared" ref="W166" si="73">IF(W145=0,"",W145/W124)</f>
        <v>0.72378918218686661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0.68990388047035389</v>
      </c>
      <c r="C168" s="124">
        <f t="shared" si="77"/>
        <v>0.67710873967911034</v>
      </c>
      <c r="D168" s="124">
        <f t="shared" si="77"/>
        <v>0.68772626896923494</v>
      </c>
      <c r="E168" s="124">
        <f t="shared" si="77"/>
        <v>0.66804069211180706</v>
      </c>
      <c r="F168" s="124">
        <f t="shared" si="77"/>
        <v>0.67865341620182507</v>
      </c>
      <c r="G168" s="124">
        <f t="shared" si="77"/>
        <v>0.68088222489295991</v>
      </c>
      <c r="H168" s="124">
        <f t="shared" si="77"/>
        <v>0.6837429507309275</v>
      </c>
      <c r="I168" s="124">
        <f t="shared" si="77"/>
        <v>0.67694211709049046</v>
      </c>
      <c r="J168" s="124">
        <f t="shared" si="77"/>
        <v>0.6836034975622709</v>
      </c>
      <c r="K168" s="124">
        <f t="shared" si="77"/>
        <v>0.66965825564053938</v>
      </c>
      <c r="L168" s="124">
        <f t="shared" si="77"/>
        <v>0.67441678475707856</v>
      </c>
      <c r="M168" s="124">
        <f t="shared" si="77"/>
        <v>0.68070742706959186</v>
      </c>
      <c r="N168" s="124">
        <f t="shared" si="77"/>
        <v>0.68859457609284769</v>
      </c>
      <c r="O168" s="124">
        <f t="shared" si="77"/>
        <v>0.69132209432837655</v>
      </c>
      <c r="P168" s="124">
        <f t="shared" si="77"/>
        <v>0.69400792996853466</v>
      </c>
      <c r="Q168" s="124">
        <f t="shared" si="77"/>
        <v>0.69457973698403563</v>
      </c>
      <c r="R168" s="124">
        <f t="shared" ref="R168:V168" si="78">IF(R147=0,"",R147/R126)</f>
        <v>0.69416661566511639</v>
      </c>
      <c r="S168" s="124">
        <f t="shared" si="78"/>
        <v>0.70178889811249923</v>
      </c>
      <c r="T168" s="124">
        <f t="shared" si="78"/>
        <v>0.71506949297938704</v>
      </c>
      <c r="U168" s="124">
        <f t="shared" si="78"/>
        <v>0.72479728271879051</v>
      </c>
      <c r="V168" s="124">
        <f t="shared" si="78"/>
        <v>0.73401202432418367</v>
      </c>
      <c r="W168" s="124">
        <f t="shared" ref="W168" si="79">IF(W147=0,"",W147/W126)</f>
        <v>0.74189842730936439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0.58225269712956229</v>
      </c>
      <c r="C170" s="111">
        <f t="shared" si="83"/>
        <v>0.58321882332636277</v>
      </c>
      <c r="D170" s="111">
        <f t="shared" si="83"/>
        <v>0.58443806907710516</v>
      </c>
      <c r="E170" s="111">
        <f t="shared" si="83"/>
        <v>0.58598440763045467</v>
      </c>
      <c r="F170" s="111">
        <f t="shared" si="83"/>
        <v>0.58712706210232712</v>
      </c>
      <c r="G170" s="111">
        <f t="shared" si="83"/>
        <v>0.58839517654098572</v>
      </c>
      <c r="H170" s="111">
        <f t="shared" si="83"/>
        <v>0.58958490211064429</v>
      </c>
      <c r="I170" s="111">
        <f t="shared" si="83"/>
        <v>0.59015689616900346</v>
      </c>
      <c r="J170" s="111">
        <f t="shared" si="83"/>
        <v>0.59029582852476414</v>
      </c>
      <c r="K170" s="111">
        <f t="shared" si="83"/>
        <v>0.59097077229801442</v>
      </c>
      <c r="L170" s="111">
        <f t="shared" si="83"/>
        <v>0.59198404920263581</v>
      </c>
      <c r="M170" s="111">
        <f t="shared" si="83"/>
        <v>0.59288955825341028</v>
      </c>
      <c r="N170" s="111">
        <f t="shared" si="83"/>
        <v>0.59345315865498693</v>
      </c>
      <c r="O170" s="111">
        <f t="shared" si="83"/>
        <v>0.59385066478661774</v>
      </c>
      <c r="P170" s="111">
        <f t="shared" si="83"/>
        <v>0.59386515162322562</v>
      </c>
      <c r="Q170" s="111">
        <f t="shared" si="83"/>
        <v>0.59388534667356929</v>
      </c>
      <c r="R170" s="111">
        <f t="shared" ref="R170:V170" si="84">IF(R149=0,"",R149/R128)</f>
        <v>0.59400354250747534</v>
      </c>
      <c r="S170" s="111">
        <f t="shared" si="84"/>
        <v>0.59487362971707558</v>
      </c>
      <c r="T170" s="111">
        <f t="shared" si="84"/>
        <v>0.59670786858699665</v>
      </c>
      <c r="U170" s="111">
        <f t="shared" si="84"/>
        <v>0.59928489096719706</v>
      </c>
      <c r="V170" s="111">
        <f t="shared" si="84"/>
        <v>0.6011924059415148</v>
      </c>
      <c r="W170" s="111">
        <f t="shared" ref="W170" si="85">IF(W149=0,"",W149/W128)</f>
        <v>0.60264524270491682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0.736579414975295</v>
      </c>
      <c r="C171" s="45">
        <f t="shared" si="86"/>
        <v>0.73758768952079223</v>
      </c>
      <c r="D171" s="45">
        <f t="shared" si="86"/>
        <v>0.73938625165588978</v>
      </c>
      <c r="E171" s="45">
        <f t="shared" si="86"/>
        <v>0.74203172078168844</v>
      </c>
      <c r="F171" s="45">
        <f t="shared" si="86"/>
        <v>0.7449420180674341</v>
      </c>
      <c r="G171" s="45">
        <f t="shared" si="86"/>
        <v>0.7487799148176808</v>
      </c>
      <c r="H171" s="45">
        <f t="shared" si="86"/>
        <v>0.75262943157994633</v>
      </c>
      <c r="I171" s="45">
        <f t="shared" si="86"/>
        <v>0.75472627873518694</v>
      </c>
      <c r="J171" s="45">
        <f t="shared" si="86"/>
        <v>0.754988429238731</v>
      </c>
      <c r="K171" s="45">
        <f t="shared" si="86"/>
        <v>0.75632595546310843</v>
      </c>
      <c r="L171" s="45">
        <f t="shared" si="86"/>
        <v>0.75896506174359124</v>
      </c>
      <c r="M171" s="45">
        <f t="shared" si="86"/>
        <v>0.76242749462157877</v>
      </c>
      <c r="N171" s="45">
        <f t="shared" si="86"/>
        <v>0.76650873920386264</v>
      </c>
      <c r="O171" s="45">
        <f t="shared" si="86"/>
        <v>0.77012313215488581</v>
      </c>
      <c r="P171" s="45">
        <f t="shared" si="86"/>
        <v>0.77026209469487028</v>
      </c>
      <c r="Q171" s="45">
        <f t="shared" si="86"/>
        <v>0.77069295247800118</v>
      </c>
      <c r="R171" s="45">
        <f t="shared" ref="R171:V171" si="87">IF(R150=0,"",R150/R129)</f>
        <v>0.77222009282268855</v>
      </c>
      <c r="S171" s="45">
        <f t="shared" si="87"/>
        <v>0.78055082944955201</v>
      </c>
      <c r="T171" s="45">
        <f t="shared" si="87"/>
        <v>0.79445010534057259</v>
      </c>
      <c r="U171" s="45">
        <f t="shared" si="87"/>
        <v>0.81220608908531167</v>
      </c>
      <c r="V171" s="45">
        <f t="shared" si="87"/>
        <v>0.82721854211170609</v>
      </c>
      <c r="W171" s="45">
        <f t="shared" ref="W171" si="88">IF(W150=0,"",W150/W129)</f>
        <v>0.83648761150669393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43.460680073783855</v>
      </c>
      <c r="C173" s="117">
        <f t="shared" si="89"/>
        <v>23.401929389118681</v>
      </c>
      <c r="D173" s="117">
        <f t="shared" si="89"/>
        <v>32.711957653544559</v>
      </c>
      <c r="E173" s="117">
        <f t="shared" si="89"/>
        <v>43.634342652095462</v>
      </c>
      <c r="F173" s="117">
        <f t="shared" si="89"/>
        <v>30.907419964222893</v>
      </c>
      <c r="G173" s="117">
        <f t="shared" si="89"/>
        <v>43.817428265449685</v>
      </c>
      <c r="H173" s="117">
        <f t="shared" si="89"/>
        <v>32.111140493961116</v>
      </c>
      <c r="I173" s="117">
        <f t="shared" si="89"/>
        <v>16.336336547535698</v>
      </c>
      <c r="J173" s="117">
        <f t="shared" si="89"/>
        <v>17.118492247194361</v>
      </c>
      <c r="K173" s="117">
        <f t="shared" si="89"/>
        <v>13.744428749990126</v>
      </c>
      <c r="L173" s="117">
        <f t="shared" si="89"/>
        <v>26.715313218908193</v>
      </c>
      <c r="M173" s="117">
        <f t="shared" si="89"/>
        <v>19.369805990654356</v>
      </c>
      <c r="N173" s="117">
        <f t="shared" si="89"/>
        <v>16.384376672896476</v>
      </c>
      <c r="O173" s="117">
        <f t="shared" si="89"/>
        <v>22.418575156121417</v>
      </c>
      <c r="P173" s="117">
        <f t="shared" si="89"/>
        <v>15.474269639702928</v>
      </c>
      <c r="Q173" s="117">
        <f t="shared" si="89"/>
        <v>13.61648562455194</v>
      </c>
      <c r="R173" s="117">
        <f t="shared" ref="R173:V173" si="90">R174+R177+R179+R189</f>
        <v>12.814927985412577</v>
      </c>
      <c r="S173" s="117">
        <f t="shared" si="90"/>
        <v>15.726365164514311</v>
      </c>
      <c r="T173" s="117">
        <f t="shared" si="90"/>
        <v>11.168667873284544</v>
      </c>
      <c r="U173" s="117">
        <f t="shared" si="90"/>
        <v>12.023627371934055</v>
      </c>
      <c r="V173" s="117">
        <f t="shared" si="90"/>
        <v>10.352483723738867</v>
      </c>
      <c r="W173" s="117">
        <f t="shared" ref="W173" si="91">W174+W177+W179+W189</f>
        <v>7.6454166465517366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41.08876571587485</v>
      </c>
      <c r="C174" s="122">
        <f t="shared" si="92"/>
        <v>21.677072838199713</v>
      </c>
      <c r="D174" s="122">
        <f t="shared" si="92"/>
        <v>30.762881879152314</v>
      </c>
      <c r="E174" s="122">
        <f t="shared" si="92"/>
        <v>41.157946855625106</v>
      </c>
      <c r="F174" s="122">
        <f t="shared" si="92"/>
        <v>28.883495730186734</v>
      </c>
      <c r="G174" s="122">
        <f t="shared" si="92"/>
        <v>41.416758629450548</v>
      </c>
      <c r="H174" s="122">
        <f t="shared" si="92"/>
        <v>30.119669095210053</v>
      </c>
      <c r="I174" s="122">
        <f t="shared" si="92"/>
        <v>14.994405750600654</v>
      </c>
      <c r="J174" s="122">
        <f t="shared" si="92"/>
        <v>15.843424580733327</v>
      </c>
      <c r="K174" s="122">
        <f t="shared" si="92"/>
        <v>12.538499771025684</v>
      </c>
      <c r="L174" s="122">
        <f t="shared" si="92"/>
        <v>25.1403064</v>
      </c>
      <c r="M174" s="122">
        <f t="shared" si="92"/>
        <v>17.951523919999993</v>
      </c>
      <c r="N174" s="122">
        <f t="shared" si="92"/>
        <v>14.97695046893034</v>
      </c>
      <c r="O174" s="122">
        <f t="shared" si="92"/>
        <v>20.989507440000004</v>
      </c>
      <c r="P174" s="122">
        <f t="shared" si="92"/>
        <v>14.233435920000003</v>
      </c>
      <c r="Q174" s="122">
        <f t="shared" si="92"/>
        <v>12.644332800000001</v>
      </c>
      <c r="R174" s="122">
        <f t="shared" ref="R174:V174" si="93">SUM(R175:R176)</f>
        <v>12.058668159999998</v>
      </c>
      <c r="S174" s="122">
        <f t="shared" si="93"/>
        <v>14.8084948</v>
      </c>
      <c r="T174" s="122">
        <f t="shared" si="93"/>
        <v>10.338288400000007</v>
      </c>
      <c r="U174" s="122">
        <f t="shared" si="93"/>
        <v>11.386113199999995</v>
      </c>
      <c r="V174" s="122">
        <f t="shared" si="93"/>
        <v>9.764302240000001</v>
      </c>
      <c r="W174" s="122">
        <f t="shared" ref="W174" si="94">SUM(W175:W176)</f>
        <v>7.132636719999998</v>
      </c>
      <c r="DA174" s="130" t="s">
        <v>2076</v>
      </c>
    </row>
    <row r="175" spans="1:105" ht="12" customHeight="1" x14ac:dyDescent="0.25">
      <c r="A175" s="97" t="s">
        <v>51</v>
      </c>
      <c r="B175" s="98">
        <v>41.08876571587485</v>
      </c>
      <c r="C175" s="98">
        <v>21.677072838199713</v>
      </c>
      <c r="D175" s="98">
        <v>30.762881879152314</v>
      </c>
      <c r="E175" s="98">
        <v>41.157946855625106</v>
      </c>
      <c r="F175" s="98">
        <v>28.883495730186734</v>
      </c>
      <c r="G175" s="98">
        <v>41.416758629450548</v>
      </c>
      <c r="H175" s="98">
        <v>30.119669095210053</v>
      </c>
      <c r="I175" s="98">
        <v>14.994405750600654</v>
      </c>
      <c r="J175" s="98">
        <v>15.843424580733327</v>
      </c>
      <c r="K175" s="98">
        <v>12.538499771025684</v>
      </c>
      <c r="L175" s="98">
        <v>25.1403064</v>
      </c>
      <c r="M175" s="98">
        <v>17.951523919999993</v>
      </c>
      <c r="N175" s="98">
        <v>14.97695046893034</v>
      </c>
      <c r="O175" s="98">
        <v>20.989507440000004</v>
      </c>
      <c r="P175" s="98">
        <v>14.233435920000003</v>
      </c>
      <c r="Q175" s="98">
        <v>12.644332800000001</v>
      </c>
      <c r="R175" s="98">
        <v>12.058668159999998</v>
      </c>
      <c r="S175" s="98">
        <v>14.8084948</v>
      </c>
      <c r="T175" s="98">
        <v>10.338288400000007</v>
      </c>
      <c r="U175" s="98">
        <v>11.386113199999995</v>
      </c>
      <c r="V175" s="98">
        <v>9.764302240000001</v>
      </c>
      <c r="W175" s="98">
        <v>7.132636719999998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1.6031480695104756</v>
      </c>
      <c r="C179" s="122">
        <v>0.82487286521138947</v>
      </c>
      <c r="D179" s="122">
        <v>1.1439789741594648</v>
      </c>
      <c r="E179" s="122">
        <v>1.4345647580111411</v>
      </c>
      <c r="F179" s="122">
        <v>1.0569995351845412</v>
      </c>
      <c r="G179" s="122">
        <v>1.4264929264870647</v>
      </c>
      <c r="H179" s="122">
        <v>1.1543423072332339</v>
      </c>
      <c r="I179" s="122">
        <v>0.64238475512858084</v>
      </c>
      <c r="J179" s="122">
        <v>0.6571225122365999</v>
      </c>
      <c r="K179" s="122">
        <v>0.53855558853561181</v>
      </c>
      <c r="L179" s="122">
        <v>0.96361963734776035</v>
      </c>
      <c r="M179" s="122">
        <v>0.88978282767045791</v>
      </c>
      <c r="N179" s="122">
        <v>0.94252860142578476</v>
      </c>
      <c r="O179" s="122">
        <v>0.99591315784516277</v>
      </c>
      <c r="P179" s="122">
        <v>0.87064130904438863</v>
      </c>
      <c r="Q179" s="122">
        <v>0.63664645154425004</v>
      </c>
      <c r="R179" s="122">
        <v>0.43740454640961052</v>
      </c>
      <c r="S179" s="122">
        <v>0.61605643363710094</v>
      </c>
      <c r="T179" s="122">
        <v>0.58062484917203572</v>
      </c>
      <c r="U179" s="122">
        <v>0.39750441807828474</v>
      </c>
      <c r="V179" s="122">
        <v>0.38587303624074842</v>
      </c>
      <c r="W179" s="122">
        <v>0.34374615028733152</v>
      </c>
      <c r="DA179" s="130" t="s">
        <v>2081</v>
      </c>
    </row>
    <row r="180" spans="1:105" ht="12" customHeight="1" x14ac:dyDescent="0.25">
      <c r="A180" s="97" t="s">
        <v>143</v>
      </c>
      <c r="B180" s="98">
        <v>1.5093502841251663</v>
      </c>
      <c r="C180" s="98">
        <v>0.73115740180028832</v>
      </c>
      <c r="D180" s="98">
        <v>1.0535480408476861</v>
      </c>
      <c r="E180" s="98">
        <v>1.3312374643748868</v>
      </c>
      <c r="F180" s="98">
        <v>0.95613386981326343</v>
      </c>
      <c r="G180" s="98">
        <v>1.3270853705494534</v>
      </c>
      <c r="H180" s="98">
        <v>1.0690374647899548</v>
      </c>
      <c r="I180" s="98">
        <v>0.58027424939934291</v>
      </c>
      <c r="J180" s="98">
        <v>0.59651541926667362</v>
      </c>
      <c r="K180" s="98">
        <v>0.48193270897431162</v>
      </c>
      <c r="L180" s="98">
        <v>0.91403840000000047</v>
      </c>
      <c r="M180" s="98">
        <v>0.84957399999999972</v>
      </c>
      <c r="N180" s="98">
        <v>0.90913247534313135</v>
      </c>
      <c r="O180" s="98">
        <v>0.9651443999999999</v>
      </c>
      <c r="P180" s="98">
        <v>0.84431159999999972</v>
      </c>
      <c r="Q180" s="98">
        <v>0.61145039999999995</v>
      </c>
      <c r="R180" s="98">
        <v>0.41309839999999998</v>
      </c>
      <c r="S180" s="98">
        <v>0.59313320000000025</v>
      </c>
      <c r="T180" s="98">
        <v>0.56398760000000003</v>
      </c>
      <c r="U180" s="98">
        <v>0.38142280000000012</v>
      </c>
      <c r="V180" s="98">
        <v>0.37180880000000005</v>
      </c>
      <c r="W180" s="98">
        <v>0.33082280000000042</v>
      </c>
      <c r="DA180" s="63" t="s">
        <v>2082</v>
      </c>
    </row>
    <row r="181" spans="1:105" ht="12" customHeight="1" x14ac:dyDescent="0.25">
      <c r="A181" s="97" t="s">
        <v>124</v>
      </c>
      <c r="B181" s="98">
        <v>9.379778538530946E-2</v>
      </c>
      <c r="C181" s="98">
        <v>9.3715463411101207E-2</v>
      </c>
      <c r="D181" s="98">
        <v>9.0430933311778858E-2</v>
      </c>
      <c r="E181" s="98">
        <v>0.10332729363625438</v>
      </c>
      <c r="F181" s="98">
        <v>0.10086566537127765</v>
      </c>
      <c r="G181" s="98">
        <v>9.9407555937611233E-2</v>
      </c>
      <c r="H181" s="98">
        <v>8.5304842443279086E-2</v>
      </c>
      <c r="I181" s="98">
        <v>6.2110505729237903E-2</v>
      </c>
      <c r="J181" s="98">
        <v>6.0607092969926273E-2</v>
      </c>
      <c r="K181" s="98">
        <v>5.6622879561300153E-2</v>
      </c>
      <c r="L181" s="98">
        <v>4.9581237347759884E-2</v>
      </c>
      <c r="M181" s="98">
        <v>4.0208827670458205E-2</v>
      </c>
      <c r="N181" s="98">
        <v>3.3396126082653431E-2</v>
      </c>
      <c r="O181" s="98">
        <v>3.0768757845162892E-2</v>
      </c>
      <c r="P181" s="98">
        <v>2.6329709044388964E-2</v>
      </c>
      <c r="Q181" s="98">
        <v>2.5196051544250132E-2</v>
      </c>
      <c r="R181" s="98">
        <v>2.4306146409610548E-2</v>
      </c>
      <c r="S181" s="98">
        <v>2.2923233637100644E-2</v>
      </c>
      <c r="T181" s="98">
        <v>1.6637249172035646E-2</v>
      </c>
      <c r="U181" s="98">
        <v>1.6081618078284645E-2</v>
      </c>
      <c r="V181" s="98">
        <v>1.4064236240748353E-2</v>
      </c>
      <c r="W181" s="98">
        <v>1.2923350287331124E-2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0.76876628839852934</v>
      </c>
      <c r="C189" s="122">
        <v>0.89998368570757703</v>
      </c>
      <c r="D189" s="122">
        <v>0.80509680023278041</v>
      </c>
      <c r="E189" s="122">
        <v>1.0418310384592175</v>
      </c>
      <c r="F189" s="122">
        <v>0.96692469885161858</v>
      </c>
      <c r="G189" s="122">
        <v>0.9741767095120738</v>
      </c>
      <c r="H189" s="122">
        <v>0.83712909151782788</v>
      </c>
      <c r="I189" s="122">
        <v>0.69954604180646307</v>
      </c>
      <c r="J189" s="122">
        <v>0.61794515422443219</v>
      </c>
      <c r="K189" s="122">
        <v>0.66737339042883059</v>
      </c>
      <c r="L189" s="122">
        <v>0.61138718156043148</v>
      </c>
      <c r="M189" s="122">
        <v>0.52849924298390649</v>
      </c>
      <c r="N189" s="122">
        <v>0.46489760254035073</v>
      </c>
      <c r="O189" s="122">
        <v>0.43315455827625055</v>
      </c>
      <c r="P189" s="122">
        <v>0.37019241065853598</v>
      </c>
      <c r="Q189" s="122">
        <v>0.33550637300768971</v>
      </c>
      <c r="R189" s="122">
        <v>0.31885527900296973</v>
      </c>
      <c r="S189" s="122">
        <v>0.30181393087720942</v>
      </c>
      <c r="T189" s="122">
        <v>0.24975462411250224</v>
      </c>
      <c r="U189" s="122">
        <v>0.24000975385577444</v>
      </c>
      <c r="V189" s="122">
        <v>0.2023084474981163</v>
      </c>
      <c r="W189" s="122">
        <v>0.1690337762644068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0.76876628839852934</v>
      </c>
      <c r="C191" s="98">
        <v>0.89998368570757703</v>
      </c>
      <c r="D191" s="98">
        <v>0.80509680023278041</v>
      </c>
      <c r="E191" s="98">
        <v>1.0418310384592175</v>
      </c>
      <c r="F191" s="98">
        <v>0.96692469885161858</v>
      </c>
      <c r="G191" s="98">
        <v>0.9741767095120738</v>
      </c>
      <c r="H191" s="98">
        <v>0.83712909151782788</v>
      </c>
      <c r="I191" s="98">
        <v>0.69954604180646307</v>
      </c>
      <c r="J191" s="98">
        <v>0.61794515422443219</v>
      </c>
      <c r="K191" s="98">
        <v>0.66737339042883059</v>
      </c>
      <c r="L191" s="98">
        <v>0.61138718156043148</v>
      </c>
      <c r="M191" s="98">
        <v>0.52849924298390649</v>
      </c>
      <c r="N191" s="98">
        <v>0.46489760254035073</v>
      </c>
      <c r="O191" s="98">
        <v>0.43315455827625055</v>
      </c>
      <c r="P191" s="98">
        <v>0.37019241065853598</v>
      </c>
      <c r="Q191" s="98">
        <v>0.33550637300768971</v>
      </c>
      <c r="R191" s="98">
        <v>0.31885527900296973</v>
      </c>
      <c r="S191" s="98">
        <v>0.30181393087720942</v>
      </c>
      <c r="T191" s="98">
        <v>0.24975462411250224</v>
      </c>
      <c r="U191" s="98">
        <v>0.24000975385577444</v>
      </c>
      <c r="V191" s="98">
        <v>0.2023084474981163</v>
      </c>
      <c r="W191" s="98">
        <v>0.1690337762644068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16146.572542926468</v>
      </c>
      <c r="C194" s="117">
        <f t="shared" si="96"/>
        <v>10114.192063892424</v>
      </c>
      <c r="D194" s="117">
        <f t="shared" si="96"/>
        <v>14008.242013090878</v>
      </c>
      <c r="E194" s="117">
        <f t="shared" si="96"/>
        <v>17579.872360630841</v>
      </c>
      <c r="F194" s="117">
        <f t="shared" si="96"/>
        <v>13760.517523333736</v>
      </c>
      <c r="G194" s="117">
        <f t="shared" si="96"/>
        <v>19200.91079012995</v>
      </c>
      <c r="H194" s="117">
        <f t="shared" si="96"/>
        <v>17285.644117191841</v>
      </c>
      <c r="I194" s="117">
        <f t="shared" si="96"/>
        <v>11913.818945123738</v>
      </c>
      <c r="J194" s="117">
        <f t="shared" si="96"/>
        <v>13579.124772131239</v>
      </c>
      <c r="K194" s="117">
        <f t="shared" si="96"/>
        <v>11906.518853591671</v>
      </c>
      <c r="L194" s="117">
        <f t="shared" si="96"/>
        <v>21390.227090138105</v>
      </c>
      <c r="M194" s="117">
        <f t="shared" si="96"/>
        <v>16409.237033198267</v>
      </c>
      <c r="N194" s="117">
        <f t="shared" si="96"/>
        <v>14389.696386302716</v>
      </c>
      <c r="O194" s="117">
        <f t="shared" si="96"/>
        <v>19056.763830743101</v>
      </c>
      <c r="P194" s="117">
        <f t="shared" si="96"/>
        <v>14543.307892179582</v>
      </c>
      <c r="Q194" s="117">
        <f t="shared" si="96"/>
        <v>14399.861208938855</v>
      </c>
      <c r="R194" s="117">
        <f t="shared" ref="R194:V194" si="97">R195+R198+R200+R210</f>
        <v>14864.026180154167</v>
      </c>
      <c r="S194" s="117">
        <f t="shared" si="97"/>
        <v>17857.097249875842</v>
      </c>
      <c r="T194" s="117">
        <f t="shared" si="97"/>
        <v>14294.067927343749</v>
      </c>
      <c r="U194" s="117">
        <f t="shared" si="97"/>
        <v>16081.801535870392</v>
      </c>
      <c r="V194" s="117">
        <f t="shared" si="97"/>
        <v>15863.97645763893</v>
      </c>
      <c r="W194" s="117">
        <f t="shared" ref="W194" si="98">W195+W198+W200+W210</f>
        <v>14819.733367954481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13171.042596921387</v>
      </c>
      <c r="C195" s="122">
        <f t="shared" si="99"/>
        <v>7444.6407814966133</v>
      </c>
      <c r="D195" s="122">
        <f t="shared" si="99"/>
        <v>11001.992133925834</v>
      </c>
      <c r="E195" s="122">
        <f t="shared" si="99"/>
        <v>14667.937683500126</v>
      </c>
      <c r="F195" s="122">
        <f t="shared" si="99"/>
        <v>10774.842339170062</v>
      </c>
      <c r="G195" s="122">
        <f t="shared" si="99"/>
        <v>15937.988505512498</v>
      </c>
      <c r="H195" s="122">
        <f t="shared" si="99"/>
        <v>13910.390833815938</v>
      </c>
      <c r="I195" s="122">
        <f t="shared" si="99"/>
        <v>8836.2599696809739</v>
      </c>
      <c r="J195" s="122">
        <f t="shared" si="99"/>
        <v>10333.874235708528</v>
      </c>
      <c r="K195" s="122">
        <f t="shared" si="99"/>
        <v>8865.530512490408</v>
      </c>
      <c r="L195" s="122">
        <f t="shared" si="99"/>
        <v>18070.815370404271</v>
      </c>
      <c r="M195" s="122">
        <f t="shared" si="99"/>
        <v>13221.269783112884</v>
      </c>
      <c r="N195" s="122">
        <f t="shared" si="99"/>
        <v>11216.286548283686</v>
      </c>
      <c r="O195" s="122">
        <f t="shared" si="99"/>
        <v>15985.582137691359</v>
      </c>
      <c r="P195" s="122">
        <f t="shared" si="99"/>
        <v>11619.440321447159</v>
      </c>
      <c r="Q195" s="122">
        <f t="shared" si="99"/>
        <v>11443.112116190377</v>
      </c>
      <c r="R195" s="122">
        <f t="shared" ref="R195:V195" si="100">SUM(R196:R197)</f>
        <v>11978.621575795616</v>
      </c>
      <c r="S195" s="122">
        <f t="shared" si="100"/>
        <v>14747.067045459267</v>
      </c>
      <c r="T195" s="122">
        <f t="shared" si="100"/>
        <v>11236.769893654908</v>
      </c>
      <c r="U195" s="122">
        <f t="shared" si="100"/>
        <v>13209.363860481324</v>
      </c>
      <c r="V195" s="122">
        <f t="shared" si="100"/>
        <v>13013.62513765589</v>
      </c>
      <c r="W195" s="122">
        <f t="shared" ref="W195" si="101">SUM(W196:W197)</f>
        <v>11847.070075762576</v>
      </c>
      <c r="DA195" s="130" t="s">
        <v>2244</v>
      </c>
    </row>
    <row r="196" spans="1:105" ht="12" customHeight="1" x14ac:dyDescent="0.25">
      <c r="A196" s="97" t="s">
        <v>51</v>
      </c>
      <c r="B196" s="98">
        <v>13098.963463051346</v>
      </c>
      <c r="C196" s="98">
        <v>7404.192401144137</v>
      </c>
      <c r="D196" s="98">
        <v>10941.969613864158</v>
      </c>
      <c r="E196" s="98">
        <v>14592.090746040307</v>
      </c>
      <c r="F196" s="98">
        <v>10716.486319859448</v>
      </c>
      <c r="G196" s="98">
        <v>15853.06977936409</v>
      </c>
      <c r="H196" s="98">
        <v>13838.912541747866</v>
      </c>
      <c r="I196" s="98">
        <v>8792.4033758963815</v>
      </c>
      <c r="J196" s="98">
        <v>10283.20189045225</v>
      </c>
      <c r="K196" s="98">
        <v>8822.3973255633482</v>
      </c>
      <c r="L196" s="98">
        <v>17984.391741233023</v>
      </c>
      <c r="M196" s="98">
        <v>13157.291203085586</v>
      </c>
      <c r="N196" s="98">
        <v>11161.324786324785</v>
      </c>
      <c r="O196" s="98">
        <v>15906.359285845758</v>
      </c>
      <c r="P196" s="98">
        <v>11562.148564664103</v>
      </c>
      <c r="Q196" s="98">
        <v>11386.701662292213</v>
      </c>
      <c r="R196" s="98">
        <v>11919.017324850955</v>
      </c>
      <c r="S196" s="98">
        <v>14673.987164059365</v>
      </c>
      <c r="T196" s="98">
        <v>11180.829174327999</v>
      </c>
      <c r="U196" s="98">
        <v>13142.580132697873</v>
      </c>
      <c r="V196" s="98">
        <v>12947.557702630165</v>
      </c>
      <c r="W196" s="98">
        <v>11786.84192922603</v>
      </c>
      <c r="DA196" s="63" t="s">
        <v>2245</v>
      </c>
    </row>
    <row r="197" spans="1:105" ht="12" customHeight="1" x14ac:dyDescent="0.25">
      <c r="A197" s="97" t="s">
        <v>53</v>
      </c>
      <c r="B197" s="98">
        <v>72.079133870039257</v>
      </c>
      <c r="C197" s="98">
        <v>40.448380352476207</v>
      </c>
      <c r="D197" s="98">
        <v>60.022520061676687</v>
      </c>
      <c r="E197" s="98">
        <v>75.846937459818548</v>
      </c>
      <c r="F197" s="98">
        <v>58.356019310612595</v>
      </c>
      <c r="G197" s="98">
        <v>84.918726148407401</v>
      </c>
      <c r="H197" s="98">
        <v>71.47829206807117</v>
      </c>
      <c r="I197" s="98">
        <v>43.856593784592484</v>
      </c>
      <c r="J197" s="98">
        <v>50.672345256278369</v>
      </c>
      <c r="K197" s="98">
        <v>43.133186927060365</v>
      </c>
      <c r="L197" s="98">
        <v>86.423629171248308</v>
      </c>
      <c r="M197" s="98">
        <v>63.978580027297731</v>
      </c>
      <c r="N197" s="98">
        <v>54.961761958900638</v>
      </c>
      <c r="O197" s="98">
        <v>79.222851845600573</v>
      </c>
      <c r="P197" s="98">
        <v>57.291756783055298</v>
      </c>
      <c r="Q197" s="98">
        <v>56.41045389816432</v>
      </c>
      <c r="R197" s="98">
        <v>59.604250944660699</v>
      </c>
      <c r="S197" s="98">
        <v>73.079881399902888</v>
      </c>
      <c r="T197" s="98">
        <v>55.940719326909161</v>
      </c>
      <c r="U197" s="98">
        <v>66.783727783452107</v>
      </c>
      <c r="V197" s="98">
        <v>66.067435025725359</v>
      </c>
      <c r="W197" s="98">
        <v>60.228146536546959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64.5929617535663</v>
      </c>
      <c r="C198" s="122">
        <f t="shared" si="102"/>
        <v>62.445884667586803</v>
      </c>
      <c r="D198" s="122">
        <f t="shared" si="102"/>
        <v>60.82968856724473</v>
      </c>
      <c r="E198" s="122">
        <f t="shared" si="102"/>
        <v>134.64061251699701</v>
      </c>
      <c r="F198" s="122">
        <f t="shared" si="102"/>
        <v>61.353596891141599</v>
      </c>
      <c r="G198" s="122">
        <f t="shared" si="102"/>
        <v>80.493025976914012</v>
      </c>
      <c r="H198" s="122">
        <f t="shared" si="102"/>
        <v>130.84113495113135</v>
      </c>
      <c r="I198" s="122">
        <f t="shared" si="102"/>
        <v>158.30683221854218</v>
      </c>
      <c r="J198" s="122">
        <f t="shared" si="102"/>
        <v>154.28551270387854</v>
      </c>
      <c r="K198" s="122">
        <f t="shared" si="102"/>
        <v>143.1352196463819</v>
      </c>
      <c r="L198" s="122">
        <f t="shared" si="102"/>
        <v>165.08278345336097</v>
      </c>
      <c r="M198" s="122">
        <f t="shared" si="102"/>
        <v>234.33577777986167</v>
      </c>
      <c r="N198" s="122">
        <f t="shared" si="102"/>
        <v>253.67174214776855</v>
      </c>
      <c r="O198" s="122">
        <f t="shared" si="102"/>
        <v>202.82578200915634</v>
      </c>
      <c r="P198" s="122">
        <f t="shared" si="102"/>
        <v>183.63823170571789</v>
      </c>
      <c r="Q198" s="122">
        <f t="shared" si="102"/>
        <v>318.95667765429471</v>
      </c>
      <c r="R198" s="122">
        <f t="shared" si="102"/>
        <v>286.33775615713864</v>
      </c>
      <c r="S198" s="122">
        <f t="shared" si="102"/>
        <v>333.98391678882257</v>
      </c>
      <c r="T198" s="122">
        <f t="shared" si="102"/>
        <v>340.00545336138043</v>
      </c>
      <c r="U198" s="122">
        <f t="shared" si="102"/>
        <v>282.22473512115459</v>
      </c>
      <c r="V198" s="122">
        <f t="shared" si="102"/>
        <v>247.50447251371546</v>
      </c>
      <c r="W198" s="122">
        <f t="shared" si="102"/>
        <v>239.72777568663395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64.5929617535663</v>
      </c>
      <c r="C199" s="98">
        <f>RES_hhdet_fech!C8</f>
        <v>62.445884667586803</v>
      </c>
      <c r="D199" s="98">
        <f>RES_hhdet_fech!D8</f>
        <v>60.82968856724473</v>
      </c>
      <c r="E199" s="98">
        <f>RES_hhdet_fech!E8</f>
        <v>134.64061251699701</v>
      </c>
      <c r="F199" s="98">
        <f>RES_hhdet_fech!F8</f>
        <v>61.353596891141599</v>
      </c>
      <c r="G199" s="98">
        <f>RES_hhdet_fech!G8</f>
        <v>80.493025976914012</v>
      </c>
      <c r="H199" s="98">
        <f>RES_hhdet_fech!H8</f>
        <v>130.84113495113135</v>
      </c>
      <c r="I199" s="98">
        <f>RES_hhdet_fech!I8</f>
        <v>158.30683221854218</v>
      </c>
      <c r="J199" s="98">
        <f>RES_hhdet_fech!J8</f>
        <v>154.28551270387854</v>
      </c>
      <c r="K199" s="98">
        <f>RES_hhdet_fech!K8</f>
        <v>143.1352196463819</v>
      </c>
      <c r="L199" s="98">
        <f>RES_hhdet_fech!L8</f>
        <v>165.08278345336097</v>
      </c>
      <c r="M199" s="98">
        <f>RES_hhdet_fech!M8</f>
        <v>234.33577777986167</v>
      </c>
      <c r="N199" s="98">
        <f>RES_hhdet_fech!N8</f>
        <v>253.67174214776855</v>
      </c>
      <c r="O199" s="98">
        <f>RES_hhdet_fech!O8</f>
        <v>202.82578200915634</v>
      </c>
      <c r="P199" s="98">
        <f>RES_hhdet_fech!P8</f>
        <v>183.63823170571789</v>
      </c>
      <c r="Q199" s="98">
        <f>RES_hhdet_fech!Q8</f>
        <v>318.95667765429471</v>
      </c>
      <c r="R199" s="98">
        <f>RES_hhdet_fech!R8</f>
        <v>286.33775615713864</v>
      </c>
      <c r="S199" s="98">
        <f>RES_hhdet_fech!S8</f>
        <v>333.98391678882257</v>
      </c>
      <c r="T199" s="98">
        <f>RES_hhdet_fech!T8</f>
        <v>340.00545336138043</v>
      </c>
      <c r="U199" s="98">
        <f>RES_hhdet_fech!U8</f>
        <v>282.22473512115459</v>
      </c>
      <c r="V199" s="98">
        <f>RES_hhdet_fech!V8</f>
        <v>247.50447251371546</v>
      </c>
      <c r="W199" s="98">
        <f>RES_hhdet_fech!W8</f>
        <v>239.72777568663395</v>
      </c>
      <c r="DA199" s="63" t="s">
        <v>2248</v>
      </c>
    </row>
    <row r="200" spans="1:105" ht="12" customHeight="1" x14ac:dyDescent="0.25">
      <c r="A200" s="121" t="s">
        <v>55</v>
      </c>
      <c r="B200" s="122">
        <v>1611.3326859868514</v>
      </c>
      <c r="C200" s="122">
        <v>1348.7065216145404</v>
      </c>
      <c r="D200" s="122">
        <v>1567.8936638912164</v>
      </c>
      <c r="E200" s="122">
        <v>1527.9286053406938</v>
      </c>
      <c r="F200" s="122">
        <v>1554.5259892790127</v>
      </c>
      <c r="G200" s="122">
        <v>1769.7804713486898</v>
      </c>
      <c r="H200" s="122">
        <v>1784.3626170415102</v>
      </c>
      <c r="I200" s="122">
        <v>1527.3661421085978</v>
      </c>
      <c r="J200" s="122">
        <v>1606.9171012149986</v>
      </c>
      <c r="K200" s="122">
        <v>1460.9694208435105</v>
      </c>
      <c r="L200" s="122">
        <v>1768.99332439508</v>
      </c>
      <c r="M200" s="122">
        <v>1664.7918969710379</v>
      </c>
      <c r="N200" s="122">
        <v>1688.5257757886384</v>
      </c>
      <c r="O200" s="122">
        <v>1690.7089130273403</v>
      </c>
      <c r="P200" s="122">
        <v>1624.5614188927418</v>
      </c>
      <c r="Q200" s="122">
        <v>1512.1645772030615</v>
      </c>
      <c r="R200" s="122">
        <v>1444.9716082254863</v>
      </c>
      <c r="S200" s="122">
        <v>1645.2877556130129</v>
      </c>
      <c r="T200" s="122">
        <v>1638.1593715916879</v>
      </c>
      <c r="U200" s="122">
        <v>1507.9098639047897</v>
      </c>
      <c r="V200" s="122">
        <v>1559.5108544871935</v>
      </c>
      <c r="W200" s="122">
        <v>1625.4100446843452</v>
      </c>
      <c r="DA200" s="130" t="s">
        <v>2249</v>
      </c>
    </row>
    <row r="201" spans="1:105" ht="12" customHeight="1" x14ac:dyDescent="0.25">
      <c r="A201" s="97" t="s">
        <v>143</v>
      </c>
      <c r="B201" s="98">
        <v>1833.9639588879711</v>
      </c>
      <c r="C201" s="98">
        <v>957.9522025802911</v>
      </c>
      <c r="D201" s="98">
        <v>1442.3044836959068</v>
      </c>
      <c r="E201" s="98">
        <v>1871.9433627847977</v>
      </c>
      <c r="F201" s="98">
        <v>1384.1952561602297</v>
      </c>
      <c r="G201" s="98">
        <v>2100.7131558132055</v>
      </c>
      <c r="H201" s="98">
        <v>1935.5781501307717</v>
      </c>
      <c r="I201" s="98">
        <v>1166.0027799626839</v>
      </c>
      <c r="J201" s="98">
        <v>1251.788383239626</v>
      </c>
      <c r="K201" s="98">
        <v>1007.4851736308908</v>
      </c>
      <c r="L201" s="98">
        <v>1902.1143964282714</v>
      </c>
      <c r="M201" s="98">
        <v>1749.3956822538962</v>
      </c>
      <c r="N201" s="98">
        <v>1832.5193325193313</v>
      </c>
      <c r="O201" s="98">
        <v>1929.4731731002666</v>
      </c>
      <c r="P201" s="98">
        <v>1762.3574144486686</v>
      </c>
      <c r="Q201" s="98">
        <v>1428.368794326241</v>
      </c>
      <c r="R201" s="98">
        <v>1167.7537475683716</v>
      </c>
      <c r="S201" s="98">
        <v>1758.1593472522204</v>
      </c>
      <c r="T201" s="98">
        <v>1793.8071327410844</v>
      </c>
      <c r="U201" s="98">
        <v>1407.1833930704904</v>
      </c>
      <c r="V201" s="98">
        <v>1638.130907793829</v>
      </c>
      <c r="W201" s="98">
        <v>1568.3170216848991</v>
      </c>
      <c r="DA201" s="63" t="s">
        <v>2250</v>
      </c>
    </row>
    <row r="202" spans="1:105" ht="12" customHeight="1" x14ac:dyDescent="0.25">
      <c r="A202" s="97" t="s">
        <v>124</v>
      </c>
      <c r="B202" s="98">
        <v>1638.5518316107073</v>
      </c>
      <c r="C202" s="98">
        <v>1711.8367847748966</v>
      </c>
      <c r="D202" s="98">
        <v>1665.6634350546944</v>
      </c>
      <c r="E202" s="98">
        <v>1783.7870799584016</v>
      </c>
      <c r="F202" s="98">
        <v>1797.6889315789765</v>
      </c>
      <c r="G202" s="98">
        <v>1823.3762534779307</v>
      </c>
      <c r="H202" s="98">
        <v>1877.6378421218324</v>
      </c>
      <c r="I202" s="98">
        <v>1835.0459224328738</v>
      </c>
      <c r="J202" s="98">
        <v>2052.3349509639515</v>
      </c>
      <c r="K202" s="98">
        <v>2205.8788067706419</v>
      </c>
      <c r="L202" s="98">
        <v>2039.8663936391279</v>
      </c>
      <c r="M202" s="98">
        <v>1806.1901738978459</v>
      </c>
      <c r="N202" s="98">
        <v>1750.1889837797055</v>
      </c>
      <c r="O202" s="98">
        <v>1759.0872412809831</v>
      </c>
      <c r="P202" s="98">
        <v>1655.8315752514879</v>
      </c>
      <c r="Q202" s="98">
        <v>1706.4252606939283</v>
      </c>
      <c r="R202" s="98">
        <v>1813.561292541548</v>
      </c>
      <c r="S202" s="98">
        <v>1739.866905075311</v>
      </c>
      <c r="T202" s="98">
        <v>1592.1787719090589</v>
      </c>
      <c r="U202" s="98">
        <v>1608.9598519150145</v>
      </c>
      <c r="V202" s="98">
        <v>1547.8337120034723</v>
      </c>
      <c r="W202" s="98">
        <v>1625.4559765717208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1534.5088054759156</v>
      </c>
      <c r="C206" s="101">
        <v>1484.2649406609876</v>
      </c>
      <c r="D206" s="101">
        <v>1618.0923794637256</v>
      </c>
      <c r="E206" s="101">
        <v>1405.5817545485668</v>
      </c>
      <c r="F206" s="101">
        <v>1617.2345631059941</v>
      </c>
      <c r="G206" s="101">
        <v>1671.0174197638146</v>
      </c>
      <c r="H206" s="101">
        <v>1742.3611136970162</v>
      </c>
      <c r="I206" s="101">
        <v>1685.2204510292324</v>
      </c>
      <c r="J206" s="101">
        <v>1769.8133872172546</v>
      </c>
      <c r="K206" s="101">
        <v>1685.3209090518944</v>
      </c>
      <c r="L206" s="101">
        <v>1707.1241217398699</v>
      </c>
      <c r="M206" s="101">
        <v>1641.5052095758574</v>
      </c>
      <c r="N206" s="101">
        <v>1637.1026037686843</v>
      </c>
      <c r="O206" s="101">
        <v>1581.697379623492</v>
      </c>
      <c r="P206" s="101">
        <v>1576.5885193003462</v>
      </c>
      <c r="Q206" s="101">
        <v>1604.3586871604382</v>
      </c>
      <c r="R206" s="101">
        <v>1633.4616418765047</v>
      </c>
      <c r="S206" s="101">
        <v>1633.868825458984</v>
      </c>
      <c r="T206" s="101">
        <v>1609.8377839501106</v>
      </c>
      <c r="U206" s="101">
        <v>1608.392045852253</v>
      </c>
      <c r="V206" s="101">
        <v>1582.6551666742821</v>
      </c>
      <c r="W206" s="101">
        <v>1717.6196502879018</v>
      </c>
      <c r="DA206" s="131" t="s">
        <v>2255</v>
      </c>
    </row>
    <row r="207" spans="1:105" ht="12" customHeight="1" x14ac:dyDescent="0.25">
      <c r="A207" s="107" t="s">
        <v>121</v>
      </c>
      <c r="B207" s="104">
        <v>1100.4622481638619</v>
      </c>
      <c r="C207" s="104">
        <v>1055.7383055100315</v>
      </c>
      <c r="D207" s="104">
        <v>1164.1880721616042</v>
      </c>
      <c r="E207" s="104">
        <v>989.00204528994163</v>
      </c>
      <c r="F207" s="104">
        <v>1163.8486296660974</v>
      </c>
      <c r="G207" s="104">
        <v>1209.2018003557059</v>
      </c>
      <c r="H207" s="104">
        <v>1269.3789771317472</v>
      </c>
      <c r="I207" s="104">
        <v>1229.1794280491658</v>
      </c>
      <c r="J207" s="104">
        <v>1294.1748566442661</v>
      </c>
      <c r="K207" s="104">
        <v>1221.9537792061492</v>
      </c>
      <c r="L207" s="104">
        <v>1241.5487871249047</v>
      </c>
      <c r="M207" s="104">
        <v>1205.8855551541144</v>
      </c>
      <c r="N207" s="104">
        <v>1209.4355762048806</v>
      </c>
      <c r="O207" s="104">
        <v>1170.0930642281935</v>
      </c>
      <c r="P207" s="104">
        <v>1174.1450178603495</v>
      </c>
      <c r="Q207" s="104">
        <v>1209.9496610649348</v>
      </c>
      <c r="R207" s="104">
        <v>1230.208747960648</v>
      </c>
      <c r="S207" s="104">
        <v>1240.8404251448458</v>
      </c>
      <c r="T207" s="104">
        <v>1246.6603830285987</v>
      </c>
      <c r="U207" s="104">
        <v>1270.2391122605964</v>
      </c>
      <c r="V207" s="104">
        <v>1249.0039125264677</v>
      </c>
      <c r="W207" s="104">
        <v>1381.7032250693717</v>
      </c>
      <c r="DA207" s="132" t="s">
        <v>2256</v>
      </c>
    </row>
    <row r="208" spans="1:105" ht="12" customHeight="1" x14ac:dyDescent="0.25">
      <c r="A208" s="108" t="s">
        <v>53</v>
      </c>
      <c r="B208" s="98">
        <v>464.06553971899962</v>
      </c>
      <c r="C208" s="98">
        <v>423.823502877073</v>
      </c>
      <c r="D208" s="98">
        <v>487.9542074214595</v>
      </c>
      <c r="E208" s="98">
        <v>359.32342406309419</v>
      </c>
      <c r="F208" s="98">
        <v>467.12296222283868</v>
      </c>
      <c r="G208" s="98">
        <v>482.14234066969419</v>
      </c>
      <c r="H208" s="98">
        <v>507.24913923991846</v>
      </c>
      <c r="I208" s="98">
        <v>483.10334254291251</v>
      </c>
      <c r="J208" s="98">
        <v>514.91563327912309</v>
      </c>
      <c r="K208" s="98">
        <v>460.18210174681764</v>
      </c>
      <c r="L208" s="98">
        <v>468.54174084790429</v>
      </c>
      <c r="M208" s="98">
        <v>470.41828881168857</v>
      </c>
      <c r="N208" s="98">
        <v>467.07541471902101</v>
      </c>
      <c r="O208" s="98">
        <v>435.25413526751879</v>
      </c>
      <c r="P208" s="98">
        <v>451.83511396743296</v>
      </c>
      <c r="Q208" s="98">
        <v>498.31418949740174</v>
      </c>
      <c r="R208" s="98">
        <v>488.03413098720239</v>
      </c>
      <c r="S208" s="98">
        <v>471.59965773252208</v>
      </c>
      <c r="T208" s="98">
        <v>472.09839967516854</v>
      </c>
      <c r="U208" s="98">
        <v>477.82659149305039</v>
      </c>
      <c r="V208" s="98">
        <v>412.91386617079917</v>
      </c>
      <c r="W208" s="98">
        <v>507.51391403136529</v>
      </c>
      <c r="DA208" s="63" t="s">
        <v>2257</v>
      </c>
    </row>
    <row r="209" spans="1:105" ht="12" customHeight="1" x14ac:dyDescent="0.25">
      <c r="A209" s="108" t="s">
        <v>52</v>
      </c>
      <c r="B209" s="98">
        <v>636.39670844486227</v>
      </c>
      <c r="C209" s="98">
        <v>631.91480263295853</v>
      </c>
      <c r="D209" s="98">
        <v>676.2338647401449</v>
      </c>
      <c r="E209" s="98">
        <v>629.67862122684733</v>
      </c>
      <c r="F209" s="98">
        <v>696.72566744325866</v>
      </c>
      <c r="G209" s="98">
        <v>727.05945968601168</v>
      </c>
      <c r="H209" s="98">
        <v>762.12983789182863</v>
      </c>
      <c r="I209" s="98">
        <v>746.07608550625332</v>
      </c>
      <c r="J209" s="98">
        <v>779.25922336514338</v>
      </c>
      <c r="K209" s="98">
        <v>761.77167745933139</v>
      </c>
      <c r="L209" s="98">
        <v>773.00704627700065</v>
      </c>
      <c r="M209" s="98">
        <v>735.46726634242566</v>
      </c>
      <c r="N209" s="98">
        <v>742.36016148585975</v>
      </c>
      <c r="O209" s="98">
        <v>734.83892896067471</v>
      </c>
      <c r="P209" s="98">
        <v>722.30990389291662</v>
      </c>
      <c r="Q209" s="98">
        <v>711.63547156753316</v>
      </c>
      <c r="R209" s="98">
        <v>742.17461697344561</v>
      </c>
      <c r="S209" s="98">
        <v>769.24076741232386</v>
      </c>
      <c r="T209" s="98">
        <v>774.56198335343015</v>
      </c>
      <c r="U209" s="98">
        <v>792.41252076754608</v>
      </c>
      <c r="V209" s="98">
        <v>836.09004635566862</v>
      </c>
      <c r="W209" s="98">
        <v>874.18931103800628</v>
      </c>
      <c r="DA209" s="63" t="s">
        <v>2258</v>
      </c>
    </row>
    <row r="210" spans="1:105" ht="12" customHeight="1" x14ac:dyDescent="0.25">
      <c r="A210" s="121" t="s">
        <v>54</v>
      </c>
      <c r="B210" s="122">
        <v>1299.6042982646627</v>
      </c>
      <c r="C210" s="122">
        <v>1258.398876113682</v>
      </c>
      <c r="D210" s="122">
        <v>1377.5265267065824</v>
      </c>
      <c r="E210" s="122">
        <v>1249.3654592730243</v>
      </c>
      <c r="F210" s="122">
        <v>1369.7955979935191</v>
      </c>
      <c r="G210" s="122">
        <v>1412.6487872918469</v>
      </c>
      <c r="H210" s="122">
        <v>1460.0495313832616</v>
      </c>
      <c r="I210" s="122">
        <v>1391.8860011156221</v>
      </c>
      <c r="J210" s="122">
        <v>1484.0479225038353</v>
      </c>
      <c r="K210" s="122">
        <v>1436.8837006113722</v>
      </c>
      <c r="L210" s="122">
        <v>1385.3356118853958</v>
      </c>
      <c r="M210" s="122">
        <v>1288.839575334486</v>
      </c>
      <c r="N210" s="122">
        <v>1231.2123200826252</v>
      </c>
      <c r="O210" s="122">
        <v>1177.6469980152435</v>
      </c>
      <c r="P210" s="122">
        <v>1115.6679201339648</v>
      </c>
      <c r="Q210" s="122">
        <v>1125.6278378911225</v>
      </c>
      <c r="R210" s="122">
        <v>1154.0952399759269</v>
      </c>
      <c r="S210" s="122">
        <v>1130.7585320147396</v>
      </c>
      <c r="T210" s="122">
        <v>1079.1332087357728</v>
      </c>
      <c r="U210" s="122">
        <v>1082.3030763631223</v>
      </c>
      <c r="V210" s="122">
        <v>1043.3359929821302</v>
      </c>
      <c r="W210" s="122">
        <v>1107.5254718209253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1388.1256181628551</v>
      </c>
      <c r="C212" s="98">
        <v>1635.7941024765369</v>
      </c>
      <c r="D212" s="98">
        <v>1429.1063855673353</v>
      </c>
      <c r="E212" s="98">
        <v>1686.7713827104797</v>
      </c>
      <c r="F212" s="98">
        <v>1576.5110883691355</v>
      </c>
      <c r="G212" s="98">
        <v>1596.0195832321233</v>
      </c>
      <c r="H212" s="98">
        <v>1568.8360407939188</v>
      </c>
      <c r="I212" s="98">
        <v>1638.919654520349</v>
      </c>
      <c r="J212" s="98">
        <v>1608.6977831646136</v>
      </c>
      <c r="K212" s="98">
        <v>1850.0630455570285</v>
      </c>
      <c r="L212" s="98">
        <v>1666.5254194352215</v>
      </c>
      <c r="M212" s="98">
        <v>1480.9361160062115</v>
      </c>
      <c r="N212" s="98">
        <v>1406.573571953918</v>
      </c>
      <c r="O212" s="98">
        <v>1391.8436803161683</v>
      </c>
      <c r="P212" s="98">
        <v>1281.175248219939</v>
      </c>
      <c r="Q212" s="98">
        <v>1297.8564267998495</v>
      </c>
      <c r="R212" s="98">
        <v>1369.4238465333115</v>
      </c>
      <c r="S212" s="98">
        <v>1342.0609105547878</v>
      </c>
      <c r="T212" s="98">
        <v>1268.1265064277068</v>
      </c>
      <c r="U212" s="98">
        <v>1324.0187646423597</v>
      </c>
      <c r="V212" s="98">
        <v>1281.4372748908086</v>
      </c>
      <c r="W212" s="98">
        <v>1333.5442615440302</v>
      </c>
      <c r="DA212" s="63" t="s">
        <v>2261</v>
      </c>
    </row>
    <row r="213" spans="1:105" ht="12" customHeight="1" x14ac:dyDescent="0.25">
      <c r="A213" s="109" t="s">
        <v>120</v>
      </c>
      <c r="B213" s="33">
        <v>1264.6375163606133</v>
      </c>
      <c r="C213" s="33">
        <v>1095.582481697787</v>
      </c>
      <c r="D213" s="33">
        <v>1353.1007008569227</v>
      </c>
      <c r="E213" s="33">
        <v>1012.5932701775753</v>
      </c>
      <c r="F213" s="33">
        <v>1250.9935920305211</v>
      </c>
      <c r="G213" s="33">
        <v>1302.7653509199642</v>
      </c>
      <c r="H213" s="33">
        <v>1389.5558732851553</v>
      </c>
      <c r="I213" s="33">
        <v>1226.2271022050286</v>
      </c>
      <c r="J213" s="33">
        <v>1400.9971288169261</v>
      </c>
      <c r="K213" s="33">
        <v>1153.2136617987037</v>
      </c>
      <c r="L213" s="33">
        <v>1180.9604817355453</v>
      </c>
      <c r="M213" s="33">
        <v>1150.0246418499964</v>
      </c>
      <c r="N213" s="33">
        <v>1117.1530346679042</v>
      </c>
      <c r="O213" s="33">
        <v>1047.3408458161903</v>
      </c>
      <c r="P213" s="33">
        <v>1015.75082410864</v>
      </c>
      <c r="Q213" s="33">
        <v>1023.0120608345092</v>
      </c>
      <c r="R213" s="33">
        <v>1028.1181727833934</v>
      </c>
      <c r="S213" s="33">
        <v>1013.2364226020159</v>
      </c>
      <c r="T213" s="33">
        <v>981.07384961015509</v>
      </c>
      <c r="U213" s="33">
        <v>960.22135532082405</v>
      </c>
      <c r="V213" s="33">
        <v>922.98661776283473</v>
      </c>
      <c r="W213" s="33">
        <v>993.18414392836667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9447.9419618558259</v>
      </c>
      <c r="C215" s="117">
        <f t="shared" si="103"/>
        <v>6000.8951370865625</v>
      </c>
      <c r="D215" s="117">
        <f t="shared" si="103"/>
        <v>8274.7872879572133</v>
      </c>
      <c r="E215" s="117">
        <f t="shared" si="103"/>
        <v>10442.050030299919</v>
      </c>
      <c r="F215" s="117">
        <f t="shared" si="103"/>
        <v>8213.7094268775199</v>
      </c>
      <c r="G215" s="117">
        <f t="shared" si="103"/>
        <v>11464.023249063081</v>
      </c>
      <c r="H215" s="117">
        <f t="shared" si="103"/>
        <v>10487.909127133671</v>
      </c>
      <c r="I215" s="117">
        <f t="shared" si="103"/>
        <v>7412.6308333443512</v>
      </c>
      <c r="J215" s="117">
        <f t="shared" si="103"/>
        <v>8399.7020620689782</v>
      </c>
      <c r="K215" s="117">
        <f t="shared" si="103"/>
        <v>7402.1749193276301</v>
      </c>
      <c r="L215" s="117">
        <f t="shared" si="103"/>
        <v>13238.049585496501</v>
      </c>
      <c r="M215" s="117">
        <f t="shared" si="103"/>
        <v>10647.265686277238</v>
      </c>
      <c r="N215" s="117">
        <f t="shared" si="103"/>
        <v>9709.8883657168608</v>
      </c>
      <c r="O215" s="117">
        <f t="shared" si="103"/>
        <v>12815.456457321823</v>
      </c>
      <c r="P215" s="117">
        <f t="shared" si="103"/>
        <v>9893.7433827750992</v>
      </c>
      <c r="Q215" s="117">
        <f t="shared" si="103"/>
        <v>10160.37483706758</v>
      </c>
      <c r="R215" s="117">
        <f t="shared" ref="R215:V215" si="104">R216+R219+R221+R231</f>
        <v>10407.588504002108</v>
      </c>
      <c r="S215" s="117">
        <f t="shared" si="104"/>
        <v>12596.217453357232</v>
      </c>
      <c r="T215" s="117">
        <f t="shared" si="104"/>
        <v>10421.694112878091</v>
      </c>
      <c r="U215" s="117">
        <f t="shared" si="104"/>
        <v>11600.783492393162</v>
      </c>
      <c r="V215" s="117">
        <f t="shared" si="104"/>
        <v>11463.982552150113</v>
      </c>
      <c r="W215" s="117">
        <f t="shared" ref="W215" si="105">W216+W219+W221+W231</f>
        <v>10833.608359541922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7485.888810279168</v>
      </c>
      <c r="C216" s="122">
        <f t="shared" si="106"/>
        <v>4234.0630047311506</v>
      </c>
      <c r="D216" s="122">
        <f t="shared" si="106"/>
        <v>6275.8520883339397</v>
      </c>
      <c r="E216" s="122">
        <f t="shared" si="106"/>
        <v>8419.3681843000468</v>
      </c>
      <c r="F216" s="122">
        <f t="shared" si="106"/>
        <v>6210.7802710014721</v>
      </c>
      <c r="G216" s="122">
        <f t="shared" si="106"/>
        <v>9241.0076738183434</v>
      </c>
      <c r="H216" s="122">
        <f t="shared" si="106"/>
        <v>8080.9094010396193</v>
      </c>
      <c r="I216" s="122">
        <f t="shared" si="106"/>
        <v>5138.7965921590576</v>
      </c>
      <c r="J216" s="122">
        <f t="shared" si="106"/>
        <v>6009.5120467565193</v>
      </c>
      <c r="K216" s="122">
        <f t="shared" si="106"/>
        <v>5170.2058346971744</v>
      </c>
      <c r="L216" s="122">
        <f t="shared" si="106"/>
        <v>10763.766026084049</v>
      </c>
      <c r="M216" s="122">
        <f t="shared" si="106"/>
        <v>8061.0778815352842</v>
      </c>
      <c r="N216" s="122">
        <f t="shared" si="106"/>
        <v>7027.0918376871568</v>
      </c>
      <c r="O216" s="122">
        <f t="shared" si="106"/>
        <v>10258.847606474992</v>
      </c>
      <c r="P216" s="122">
        <f t="shared" si="106"/>
        <v>7462.6347400465074</v>
      </c>
      <c r="Q216" s="122">
        <f t="shared" si="106"/>
        <v>7359.9721013098533</v>
      </c>
      <c r="R216" s="122">
        <f t="shared" ref="R216:V216" si="107">SUM(R217:R218)</f>
        <v>7720.5128520292537</v>
      </c>
      <c r="S216" s="122">
        <f t="shared" si="107"/>
        <v>9591.9985726234718</v>
      </c>
      <c r="T216" s="122">
        <f t="shared" si="107"/>
        <v>7365.9647964685064</v>
      </c>
      <c r="U216" s="122">
        <f t="shared" si="107"/>
        <v>8753.3210760082275</v>
      </c>
      <c r="V216" s="122">
        <f t="shared" si="107"/>
        <v>8663.8740517354454</v>
      </c>
      <c r="W216" s="122">
        <f t="shared" ref="W216" si="108">SUM(W217:W218)</f>
        <v>7914.1881763407991</v>
      </c>
      <c r="DA216" s="130" t="s">
        <v>2412</v>
      </c>
    </row>
    <row r="217" spans="1:105" ht="12" customHeight="1" x14ac:dyDescent="0.25">
      <c r="A217" s="97" t="s">
        <v>51</v>
      </c>
      <c r="B217" s="98">
        <v>7413.8096764091288</v>
      </c>
      <c r="C217" s="98">
        <v>4193.6146243786743</v>
      </c>
      <c r="D217" s="98">
        <v>6215.8295682722628</v>
      </c>
      <c r="E217" s="98">
        <v>8343.5212468402278</v>
      </c>
      <c r="F217" s="98">
        <v>6152.4242516908598</v>
      </c>
      <c r="G217" s="98">
        <v>9156.0889476699358</v>
      </c>
      <c r="H217" s="98">
        <v>8009.4311089715484</v>
      </c>
      <c r="I217" s="98">
        <v>5094.9399983744652</v>
      </c>
      <c r="J217" s="98">
        <v>5958.8397015002411</v>
      </c>
      <c r="K217" s="98">
        <v>5127.0726477701137</v>
      </c>
      <c r="L217" s="98">
        <v>10677.342396912802</v>
      </c>
      <c r="M217" s="98">
        <v>7997.0993015079866</v>
      </c>
      <c r="N217" s="98">
        <v>6972.1300757282561</v>
      </c>
      <c r="O217" s="98">
        <v>10179.624754629391</v>
      </c>
      <c r="P217" s="98">
        <v>7405.342983263452</v>
      </c>
      <c r="Q217" s="98">
        <v>7303.5616474116887</v>
      </c>
      <c r="R217" s="98">
        <v>7660.9086010845931</v>
      </c>
      <c r="S217" s="98">
        <v>9518.9186912235691</v>
      </c>
      <c r="T217" s="98">
        <v>7310.0240771415974</v>
      </c>
      <c r="U217" s="98">
        <v>8686.537348224776</v>
      </c>
      <c r="V217" s="98">
        <v>8597.8066167097204</v>
      </c>
      <c r="W217" s="98">
        <v>7853.9600298042524</v>
      </c>
      <c r="DA217" s="63" t="s">
        <v>2413</v>
      </c>
    </row>
    <row r="218" spans="1:105" ht="12" customHeight="1" x14ac:dyDescent="0.25">
      <c r="A218" s="97" t="s">
        <v>53</v>
      </c>
      <c r="B218" s="98">
        <v>72.079133870039257</v>
      </c>
      <c r="C218" s="98">
        <v>40.448380352476207</v>
      </c>
      <c r="D218" s="98">
        <v>60.022520061676687</v>
      </c>
      <c r="E218" s="98">
        <v>75.846937459818548</v>
      </c>
      <c r="F218" s="98">
        <v>58.356019310612595</v>
      </c>
      <c r="G218" s="98">
        <v>84.918726148407401</v>
      </c>
      <c r="H218" s="98">
        <v>71.47829206807117</v>
      </c>
      <c r="I218" s="98">
        <v>43.856593784592484</v>
      </c>
      <c r="J218" s="98">
        <v>50.672345256278369</v>
      </c>
      <c r="K218" s="98">
        <v>43.133186927060365</v>
      </c>
      <c r="L218" s="98">
        <v>86.423629171248308</v>
      </c>
      <c r="M218" s="98">
        <v>63.978580027297731</v>
      </c>
      <c r="N218" s="98">
        <v>54.961761958900638</v>
      </c>
      <c r="O218" s="98">
        <v>79.222851845600573</v>
      </c>
      <c r="P218" s="98">
        <v>57.291756783055298</v>
      </c>
      <c r="Q218" s="98">
        <v>56.41045389816432</v>
      </c>
      <c r="R218" s="98">
        <v>59.604250944660699</v>
      </c>
      <c r="S218" s="98">
        <v>73.079881399902888</v>
      </c>
      <c r="T218" s="98">
        <v>55.940719326909161</v>
      </c>
      <c r="U218" s="98">
        <v>66.783727783452107</v>
      </c>
      <c r="V218" s="98">
        <v>66.067435025725359</v>
      </c>
      <c r="W218" s="98">
        <v>60.228146536546959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111.76198639273767</v>
      </c>
      <c r="C219" s="122">
        <f t="shared" si="109"/>
        <v>112.97572275585595</v>
      </c>
      <c r="D219" s="122">
        <f t="shared" si="109"/>
        <v>115.59986817219684</v>
      </c>
      <c r="E219" s="122">
        <f t="shared" si="109"/>
        <v>270.8265168340846</v>
      </c>
      <c r="F219" s="122">
        <f t="shared" si="109"/>
        <v>132.00188274029216</v>
      </c>
      <c r="G219" s="122">
        <f t="shared" si="109"/>
        <v>183.53554566344741</v>
      </c>
      <c r="H219" s="122">
        <f t="shared" si="109"/>
        <v>314.00768355759021</v>
      </c>
      <c r="I219" s="122">
        <f t="shared" si="109"/>
        <v>387.55749286376772</v>
      </c>
      <c r="J219" s="122">
        <f t="shared" si="109"/>
        <v>381.78401948756294</v>
      </c>
      <c r="K219" s="122">
        <f t="shared" si="109"/>
        <v>362.23438821740154</v>
      </c>
      <c r="L219" s="122">
        <f t="shared" si="109"/>
        <v>428.96424166745675</v>
      </c>
      <c r="M219" s="122">
        <f t="shared" si="109"/>
        <v>644.9623872917997</v>
      </c>
      <c r="N219" s="122">
        <f t="shared" si="109"/>
        <v>735.42739459066354</v>
      </c>
      <c r="O219" s="122">
        <f t="shared" si="109"/>
        <v>622.44129339721746</v>
      </c>
      <c r="P219" s="122">
        <f t="shared" si="109"/>
        <v>579.57113103662493</v>
      </c>
      <c r="Q219" s="122">
        <f t="shared" si="109"/>
        <v>1014.9339033180366</v>
      </c>
      <c r="R219" s="122">
        <f t="shared" si="109"/>
        <v>920.3595899686967</v>
      </c>
      <c r="S219" s="122">
        <f t="shared" si="109"/>
        <v>1088.8721413999319</v>
      </c>
      <c r="T219" s="122">
        <f t="shared" si="109"/>
        <v>1139.6229213771953</v>
      </c>
      <c r="U219" s="122">
        <f t="shared" si="109"/>
        <v>976.66120625936401</v>
      </c>
      <c r="V219" s="122">
        <f t="shared" si="109"/>
        <v>889.46888191111202</v>
      </c>
      <c r="W219" s="122">
        <f t="shared" si="109"/>
        <v>890.48918086565482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111.76198639273767</v>
      </c>
      <c r="C220" s="98">
        <f>RES_hhdet_tesh!C8</f>
        <v>112.97572275585595</v>
      </c>
      <c r="D220" s="98">
        <f>RES_hhdet_tesh!D8</f>
        <v>115.59986817219684</v>
      </c>
      <c r="E220" s="98">
        <f>RES_hhdet_tesh!E8</f>
        <v>270.8265168340846</v>
      </c>
      <c r="F220" s="98">
        <f>RES_hhdet_tesh!F8</f>
        <v>132.00188274029216</v>
      </c>
      <c r="G220" s="98">
        <f>RES_hhdet_tesh!G8</f>
        <v>183.53554566344741</v>
      </c>
      <c r="H220" s="98">
        <f>RES_hhdet_tesh!H8</f>
        <v>314.00768355759021</v>
      </c>
      <c r="I220" s="98">
        <f>RES_hhdet_tesh!I8</f>
        <v>387.55749286376772</v>
      </c>
      <c r="J220" s="98">
        <f>RES_hhdet_tesh!J8</f>
        <v>381.78401948756294</v>
      </c>
      <c r="K220" s="98">
        <f>RES_hhdet_tesh!K8</f>
        <v>362.23438821740154</v>
      </c>
      <c r="L220" s="98">
        <f>RES_hhdet_tesh!L8</f>
        <v>428.96424166745675</v>
      </c>
      <c r="M220" s="98">
        <f>RES_hhdet_tesh!M8</f>
        <v>644.9623872917997</v>
      </c>
      <c r="N220" s="98">
        <f>RES_hhdet_tesh!N8</f>
        <v>735.42739459066354</v>
      </c>
      <c r="O220" s="98">
        <f>RES_hhdet_tesh!O8</f>
        <v>622.44129339721746</v>
      </c>
      <c r="P220" s="98">
        <f>RES_hhdet_tesh!P8</f>
        <v>579.57113103662493</v>
      </c>
      <c r="Q220" s="98">
        <f>RES_hhdet_tesh!Q8</f>
        <v>1014.9339033180366</v>
      </c>
      <c r="R220" s="98">
        <f>RES_hhdet_tesh!R8</f>
        <v>920.3595899686967</v>
      </c>
      <c r="S220" s="98">
        <f>RES_hhdet_tesh!S8</f>
        <v>1088.8721413999319</v>
      </c>
      <c r="T220" s="98">
        <f>RES_hhdet_tesh!T8</f>
        <v>1139.6229213771953</v>
      </c>
      <c r="U220" s="98">
        <f>RES_hhdet_tesh!U8</f>
        <v>976.66120625936401</v>
      </c>
      <c r="V220" s="98">
        <f>RES_hhdet_tesh!V8</f>
        <v>889.46888191111202</v>
      </c>
      <c r="W220" s="98">
        <f>RES_hhdet_tesh!W8</f>
        <v>890.48918086565482</v>
      </c>
      <c r="DA220" s="63" t="s">
        <v>2416</v>
      </c>
    </row>
    <row r="221" spans="1:105" ht="12" customHeight="1" x14ac:dyDescent="0.25">
      <c r="A221" s="121" t="s">
        <v>55</v>
      </c>
      <c r="B221" s="122">
        <v>953.68911673517857</v>
      </c>
      <c r="C221" s="122">
        <v>801.78353258061213</v>
      </c>
      <c r="D221" s="122">
        <v>935.97415283301018</v>
      </c>
      <c r="E221" s="122">
        <v>917.22836305245096</v>
      </c>
      <c r="F221" s="122">
        <v>941.31081105923238</v>
      </c>
      <c r="G221" s="122">
        <v>1077.6325802976755</v>
      </c>
      <c r="H221" s="122">
        <v>1094.6934677351626</v>
      </c>
      <c r="I221" s="122">
        <v>944.05049197769927</v>
      </c>
      <c r="J221" s="122">
        <v>993.90564545125187</v>
      </c>
      <c r="K221" s="122">
        <v>907.5136639033185</v>
      </c>
      <c r="L221" s="122">
        <v>1111.0257285677674</v>
      </c>
      <c r="M221" s="122">
        <v>1063.9027462187519</v>
      </c>
      <c r="N221" s="122">
        <v>1099.5630078114534</v>
      </c>
      <c r="O221" s="122">
        <v>1120.0341684021903</v>
      </c>
      <c r="P221" s="122">
        <v>1077.2551279074926</v>
      </c>
      <c r="Q221" s="122">
        <v>1003.6305448553657</v>
      </c>
      <c r="R221" s="122">
        <v>965.58167511484896</v>
      </c>
      <c r="S221" s="122">
        <v>1121.7929551198979</v>
      </c>
      <c r="T221" s="122">
        <v>1144.4511586044814</v>
      </c>
      <c r="U221" s="122">
        <v>1086.3508812993914</v>
      </c>
      <c r="V221" s="122">
        <v>1144.8184542444592</v>
      </c>
      <c r="W221" s="122">
        <v>1207.2595965864618</v>
      </c>
      <c r="DA221" s="130" t="s">
        <v>2417</v>
      </c>
    </row>
    <row r="222" spans="1:105" ht="12" customHeight="1" x14ac:dyDescent="0.25">
      <c r="A222" s="97" t="s">
        <v>143</v>
      </c>
      <c r="B222" s="98">
        <v>1074.8465973986986</v>
      </c>
      <c r="C222" s="98">
        <v>561.61338462698882</v>
      </c>
      <c r="D222" s="98">
        <v>847.8535165346575</v>
      </c>
      <c r="E222" s="98">
        <v>1105.2637223931367</v>
      </c>
      <c r="F222" s="98">
        <v>821.40429665875604</v>
      </c>
      <c r="G222" s="98">
        <v>1248.9049256229757</v>
      </c>
      <c r="H222" s="98">
        <v>1154.7401238179627</v>
      </c>
      <c r="I222" s="98">
        <v>701.37508528636511</v>
      </c>
      <c r="J222" s="98">
        <v>757.260041387348</v>
      </c>
      <c r="K222" s="98">
        <v>616.72651430777034</v>
      </c>
      <c r="L222" s="98">
        <v>1188.3354058546363</v>
      </c>
      <c r="M222" s="98">
        <v>1118.1480990760922</v>
      </c>
      <c r="N222" s="98">
        <v>1202.1382132882545</v>
      </c>
      <c r="O222" s="98">
        <v>1292.608996741383</v>
      </c>
      <c r="P222" s="98">
        <v>1182.0783859008654</v>
      </c>
      <c r="Q222" s="98">
        <v>961.76393354487232</v>
      </c>
      <c r="R222" s="98">
        <v>792.6646575257671</v>
      </c>
      <c r="S222" s="98">
        <v>1198.4066176476529</v>
      </c>
      <c r="T222" s="98">
        <v>1234.4644618491279</v>
      </c>
      <c r="U222" s="98">
        <v>989.14429482939499</v>
      </c>
      <c r="V222" s="98">
        <v>1171.6163011508545</v>
      </c>
      <c r="W222" s="98">
        <v>1144.1487571999692</v>
      </c>
      <c r="DA222" s="63" t="s">
        <v>2418</v>
      </c>
    </row>
    <row r="223" spans="1:105" ht="12" customHeight="1" x14ac:dyDescent="0.25">
      <c r="A223" s="97" t="s">
        <v>124</v>
      </c>
      <c r="B223" s="98">
        <v>869.51837097504881</v>
      </c>
      <c r="C223" s="98">
        <v>911.95850642317714</v>
      </c>
      <c r="D223" s="98">
        <v>892.61394808125408</v>
      </c>
      <c r="E223" s="98">
        <v>963.78454143844783</v>
      </c>
      <c r="F223" s="98">
        <v>977.41590481439187</v>
      </c>
      <c r="G223" s="98">
        <v>999.10840705123223</v>
      </c>
      <c r="H223" s="98">
        <v>1036.3212018968441</v>
      </c>
      <c r="I223" s="98">
        <v>1016.9899796311622</v>
      </c>
      <c r="J223" s="98">
        <v>1137.7831221389361</v>
      </c>
      <c r="K223" s="98">
        <v>1225.9999543234062</v>
      </c>
      <c r="L223" s="98">
        <v>1147.1745870613108</v>
      </c>
      <c r="M223" s="98">
        <v>1031.7164287885287</v>
      </c>
      <c r="N223" s="98">
        <v>1012.7346158153206</v>
      </c>
      <c r="O223" s="98">
        <v>1033.5909875838306</v>
      </c>
      <c r="P223" s="98">
        <v>975.12986663675008</v>
      </c>
      <c r="Q223" s="98">
        <v>1006.8145692503568</v>
      </c>
      <c r="R223" s="98">
        <v>1084.7161762866681</v>
      </c>
      <c r="S223" s="98">
        <v>1092.7912990730676</v>
      </c>
      <c r="T223" s="98">
        <v>1069.3304314084473</v>
      </c>
      <c r="U223" s="98">
        <v>1149.9401258808105</v>
      </c>
      <c r="V223" s="98">
        <v>1137.5301374659896</v>
      </c>
      <c r="W223" s="98">
        <v>1209.4699924611434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912.29155633390974</v>
      </c>
      <c r="C227" s="101">
        <v>885.39753313908841</v>
      </c>
      <c r="D227" s="101">
        <v>970.1491049622133</v>
      </c>
      <c r="E227" s="101">
        <v>848.76990771353542</v>
      </c>
      <c r="F227" s="101">
        <v>982.87565014375991</v>
      </c>
      <c r="G227" s="101">
        <v>1024.1134332261893</v>
      </c>
      <c r="H227" s="101">
        <v>1076.0585981637212</v>
      </c>
      <c r="I227" s="101">
        <v>1045.3105909225094</v>
      </c>
      <c r="J227" s="101">
        <v>1098.0883278751401</v>
      </c>
      <c r="K227" s="101">
        <v>1047.2114166555932</v>
      </c>
      <c r="L227" s="101">
        <v>1067.1378576418433</v>
      </c>
      <c r="M227" s="101">
        <v>1034.0521075804959</v>
      </c>
      <c r="N227" s="101">
        <v>1040.4000582165911</v>
      </c>
      <c r="O227" s="101">
        <v>1013.9588519357613</v>
      </c>
      <c r="P227" s="101">
        <v>1011.5755487593947</v>
      </c>
      <c r="Q227" s="101">
        <v>1030.5261818055437</v>
      </c>
      <c r="R227" s="101">
        <v>1057.4476273897146</v>
      </c>
      <c r="S227" s="101">
        <v>1082.8611676421338</v>
      </c>
      <c r="T227" s="101">
        <v>1098.7454750802638</v>
      </c>
      <c r="U227" s="101">
        <v>1129.9492949376715</v>
      </c>
      <c r="V227" s="101">
        <v>1133.2709806216158</v>
      </c>
      <c r="W227" s="101">
        <v>1242.2108131941748</v>
      </c>
      <c r="DA227" s="131" t="s">
        <v>2423</v>
      </c>
    </row>
    <row r="228" spans="1:105" ht="12" customHeight="1" x14ac:dyDescent="0.25">
      <c r="A228" s="107" t="s">
        <v>121</v>
      </c>
      <c r="B228" s="104">
        <v>912.29155633390997</v>
      </c>
      <c r="C228" s="104">
        <v>885.44380204080539</v>
      </c>
      <c r="D228" s="104">
        <v>970.2025531066929</v>
      </c>
      <c r="E228" s="104">
        <v>848.77482645093573</v>
      </c>
      <c r="F228" s="104">
        <v>982.88628794366798</v>
      </c>
      <c r="G228" s="104">
        <v>1024.1043899280014</v>
      </c>
      <c r="H228" s="104">
        <v>1075.9969350221863</v>
      </c>
      <c r="I228" s="104">
        <v>1045.6364560166155</v>
      </c>
      <c r="J228" s="104">
        <v>1098.6280457079702</v>
      </c>
      <c r="K228" s="104">
        <v>1047.8707697040613</v>
      </c>
      <c r="L228" s="104">
        <v>1066.9215937949073</v>
      </c>
      <c r="M228" s="104">
        <v>1033.5705600251158</v>
      </c>
      <c r="N228" s="104">
        <v>1040.3056294696494</v>
      </c>
      <c r="O228" s="104">
        <v>1014.4138646639069</v>
      </c>
      <c r="P228" s="104">
        <v>1012.8198829289979</v>
      </c>
      <c r="Q228" s="104">
        <v>1032.2773774066864</v>
      </c>
      <c r="R228" s="104">
        <v>1059.3376268265147</v>
      </c>
      <c r="S228" s="104">
        <v>1084.0454526653868</v>
      </c>
      <c r="T228" s="104">
        <v>1099.7101637378066</v>
      </c>
      <c r="U228" s="104">
        <v>1130.7155672377824</v>
      </c>
      <c r="V228" s="104">
        <v>1132.6280564890853</v>
      </c>
      <c r="W228" s="104">
        <v>1241.5223918232239</v>
      </c>
      <c r="DA228" s="132" t="s">
        <v>2424</v>
      </c>
    </row>
    <row r="229" spans="1:105" ht="12" customHeight="1" x14ac:dyDescent="0.25">
      <c r="A229" s="108" t="s">
        <v>53</v>
      </c>
      <c r="B229" s="98">
        <v>275.8948478890477</v>
      </c>
      <c r="C229" s="98">
        <v>253.5289994078469</v>
      </c>
      <c r="D229" s="98">
        <v>293.96868836654807</v>
      </c>
      <c r="E229" s="98">
        <v>219.09620522408849</v>
      </c>
      <c r="F229" s="98">
        <v>286.16062050040921</v>
      </c>
      <c r="G229" s="98">
        <v>297.04493024198979</v>
      </c>
      <c r="H229" s="98">
        <v>313.86709713035759</v>
      </c>
      <c r="I229" s="98">
        <v>299.56037051036202</v>
      </c>
      <c r="J229" s="98">
        <v>319.36882234282712</v>
      </c>
      <c r="K229" s="98">
        <v>286.09909224472983</v>
      </c>
      <c r="L229" s="98">
        <v>293.91454751790684</v>
      </c>
      <c r="M229" s="98">
        <v>298.10329368269038</v>
      </c>
      <c r="N229" s="98">
        <v>297.9454679837898</v>
      </c>
      <c r="O229" s="98">
        <v>279.57493570323237</v>
      </c>
      <c r="P229" s="98">
        <v>290.5099790360814</v>
      </c>
      <c r="Q229" s="98">
        <v>320.64190583915325</v>
      </c>
      <c r="R229" s="98">
        <v>317.16300985306901</v>
      </c>
      <c r="S229" s="98">
        <v>314.80468525306316</v>
      </c>
      <c r="T229" s="98">
        <v>325.14818038437659</v>
      </c>
      <c r="U229" s="98">
        <v>338.30304647023627</v>
      </c>
      <c r="V229" s="98">
        <v>296.53801013341689</v>
      </c>
      <c r="W229" s="98">
        <v>367.33308078521759</v>
      </c>
      <c r="DA229" s="63" t="s">
        <v>2425</v>
      </c>
    </row>
    <row r="230" spans="1:105" ht="12" customHeight="1" x14ac:dyDescent="0.25">
      <c r="A230" s="108" t="s">
        <v>52</v>
      </c>
      <c r="B230" s="98">
        <v>636.39670844486227</v>
      </c>
      <c r="C230" s="98">
        <v>631.91480263295853</v>
      </c>
      <c r="D230" s="98">
        <v>676.2338647401449</v>
      </c>
      <c r="E230" s="98">
        <v>629.67862122684733</v>
      </c>
      <c r="F230" s="98">
        <v>696.72566744325866</v>
      </c>
      <c r="G230" s="98">
        <v>727.05945968601168</v>
      </c>
      <c r="H230" s="98">
        <v>762.12983789182863</v>
      </c>
      <c r="I230" s="98">
        <v>746.07608550625332</v>
      </c>
      <c r="J230" s="98">
        <v>779.25922336514338</v>
      </c>
      <c r="K230" s="98">
        <v>761.77167745933139</v>
      </c>
      <c r="L230" s="98">
        <v>773.00704627700065</v>
      </c>
      <c r="M230" s="98">
        <v>735.46726634242566</v>
      </c>
      <c r="N230" s="98">
        <v>742.36016148585975</v>
      </c>
      <c r="O230" s="98">
        <v>734.83892896067471</v>
      </c>
      <c r="P230" s="98">
        <v>722.30990389291662</v>
      </c>
      <c r="Q230" s="98">
        <v>711.63547156753316</v>
      </c>
      <c r="R230" s="98">
        <v>742.17461697344561</v>
      </c>
      <c r="S230" s="98">
        <v>769.24076741232386</v>
      </c>
      <c r="T230" s="98">
        <v>774.56198335343015</v>
      </c>
      <c r="U230" s="98">
        <v>792.41252076754608</v>
      </c>
      <c r="V230" s="98">
        <v>836.09004635566862</v>
      </c>
      <c r="W230" s="98">
        <v>874.18931103800628</v>
      </c>
      <c r="DA230" s="63" t="s">
        <v>2426</v>
      </c>
    </row>
    <row r="231" spans="1:105" ht="12" customHeight="1" x14ac:dyDescent="0.25">
      <c r="A231" s="121" t="s">
        <v>54</v>
      </c>
      <c r="B231" s="122">
        <v>896.60204844874204</v>
      </c>
      <c r="C231" s="122">
        <v>852.07287701894427</v>
      </c>
      <c r="D231" s="122">
        <v>947.36117861806702</v>
      </c>
      <c r="E231" s="122">
        <v>834.62696611333683</v>
      </c>
      <c r="F231" s="122">
        <v>929.61646207652348</v>
      </c>
      <c r="G231" s="122">
        <v>961.84744928361454</v>
      </c>
      <c r="H231" s="122">
        <v>998.29857480129897</v>
      </c>
      <c r="I231" s="122">
        <v>942.22625634382598</v>
      </c>
      <c r="J231" s="122">
        <v>1014.5003503736439</v>
      </c>
      <c r="K231" s="122">
        <v>962.22103250973475</v>
      </c>
      <c r="L231" s="122">
        <v>934.29358917722868</v>
      </c>
      <c r="M231" s="122">
        <v>877.32267123140343</v>
      </c>
      <c r="N231" s="122">
        <v>847.80612562758677</v>
      </c>
      <c r="O231" s="122">
        <v>814.13338904742341</v>
      </c>
      <c r="P231" s="122">
        <v>774.28238378447327</v>
      </c>
      <c r="Q231" s="122">
        <v>781.83828758432458</v>
      </c>
      <c r="R231" s="122">
        <v>801.13438688930967</v>
      </c>
      <c r="S231" s="122">
        <v>793.55378421393107</v>
      </c>
      <c r="T231" s="122">
        <v>771.65523642790799</v>
      </c>
      <c r="U231" s="122">
        <v>784.45032882617863</v>
      </c>
      <c r="V231" s="122">
        <v>765.82116425909578</v>
      </c>
      <c r="W231" s="122">
        <v>821.67140574900634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808.23988512996323</v>
      </c>
      <c r="C233" s="98">
        <v>954.02591165056947</v>
      </c>
      <c r="D233" s="98">
        <v>835.22417648673434</v>
      </c>
      <c r="E233" s="98">
        <v>988.42172950560325</v>
      </c>
      <c r="F233" s="98">
        <v>925.61232368591254</v>
      </c>
      <c r="G233" s="98">
        <v>939.09022443873585</v>
      </c>
      <c r="H233" s="98">
        <v>924.96204353913345</v>
      </c>
      <c r="I233" s="98">
        <v>967.21973638210454</v>
      </c>
      <c r="J233" s="98">
        <v>949.60759075910698</v>
      </c>
      <c r="K233" s="98">
        <v>1093.3331868328539</v>
      </c>
      <c r="L233" s="98">
        <v>986.55646589638332</v>
      </c>
      <c r="M233" s="98">
        <v>878.03155962044389</v>
      </c>
      <c r="N233" s="98">
        <v>834.73552915668017</v>
      </c>
      <c r="O233" s="98">
        <v>826.54729483480924</v>
      </c>
      <c r="P233" s="98">
        <v>760.84533304005799</v>
      </c>
      <c r="Q233" s="98">
        <v>770.77791396254861</v>
      </c>
      <c r="R233" s="98">
        <v>813.44261603500024</v>
      </c>
      <c r="S233" s="98">
        <v>798.35664516313022</v>
      </c>
      <c r="T233" s="98">
        <v>756.70106474915133</v>
      </c>
      <c r="U233" s="98">
        <v>793.46444100721953</v>
      </c>
      <c r="V233" s="98">
        <v>770.3903583547434</v>
      </c>
      <c r="W233" s="98">
        <v>803.65410515595113</v>
      </c>
      <c r="DA233" s="63" t="s">
        <v>2429</v>
      </c>
    </row>
    <row r="234" spans="1:105" ht="12" customHeight="1" x14ac:dyDescent="0.25">
      <c r="A234" s="109" t="s">
        <v>120</v>
      </c>
      <c r="B234" s="33">
        <v>931.50596195671051</v>
      </c>
      <c r="C234" s="33">
        <v>808.08815135492625</v>
      </c>
      <c r="D234" s="33">
        <v>1000.4640553195572</v>
      </c>
      <c r="E234" s="33">
        <v>751.37632672182326</v>
      </c>
      <c r="F234" s="33">
        <v>931.91769103664456</v>
      </c>
      <c r="G234" s="33">
        <v>975.48452848927695</v>
      </c>
      <c r="H234" s="33">
        <v>1045.8206470591824</v>
      </c>
      <c r="I234" s="33">
        <v>925.46581773143305</v>
      </c>
      <c r="J234" s="33">
        <v>1057.7366216534631</v>
      </c>
      <c r="K234" s="33">
        <v>872.20542461301443</v>
      </c>
      <c r="L234" s="33">
        <v>896.30774493715921</v>
      </c>
      <c r="M234" s="33">
        <v>876.81040643877111</v>
      </c>
      <c r="N234" s="33">
        <v>856.30756410106426</v>
      </c>
      <c r="O234" s="33">
        <v>806.58141261371179</v>
      </c>
      <c r="P234" s="33">
        <v>782.39435746596189</v>
      </c>
      <c r="Q234" s="33">
        <v>788.42818558515228</v>
      </c>
      <c r="R234" s="33">
        <v>793.93351081948515</v>
      </c>
      <c r="S234" s="33">
        <v>790.88253009050038</v>
      </c>
      <c r="T234" s="33">
        <v>779.41422316966873</v>
      </c>
      <c r="U234" s="33">
        <v>779.897631661324</v>
      </c>
      <c r="V234" s="33">
        <v>763.51164433438669</v>
      </c>
      <c r="W234" s="33">
        <v>830.78623234095983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5047.6980341212375</v>
      </c>
      <c r="C236" s="117">
        <f t="shared" si="110"/>
        <v>2912.1365591237777</v>
      </c>
      <c r="D236" s="117">
        <f t="shared" si="110"/>
        <v>4238.9474735706308</v>
      </c>
      <c r="E236" s="117">
        <f t="shared" si="110"/>
        <v>5636.0556254321191</v>
      </c>
      <c r="F236" s="117">
        <f t="shared" si="110"/>
        <v>4177.8075107086906</v>
      </c>
      <c r="G236" s="117">
        <f t="shared" si="110"/>
        <v>6110.3651185956878</v>
      </c>
      <c r="H236" s="117">
        <f t="shared" si="110"/>
        <v>5375.1490615937591</v>
      </c>
      <c r="I236" s="117">
        <f t="shared" si="110"/>
        <v>3489.9244921033323</v>
      </c>
      <c r="J236" s="117">
        <f t="shared" si="110"/>
        <v>4047.8818271918562</v>
      </c>
      <c r="K236" s="117">
        <f t="shared" si="110"/>
        <v>3523.3090874109525</v>
      </c>
      <c r="L236" s="117">
        <f t="shared" si="110"/>
        <v>6962.5523114173029</v>
      </c>
      <c r="M236" s="117">
        <f t="shared" si="110"/>
        <v>5172.1778346206565</v>
      </c>
      <c r="N236" s="117">
        <f t="shared" si="110"/>
        <v>4437.8051660066294</v>
      </c>
      <c r="O236" s="117">
        <f t="shared" si="110"/>
        <v>6189.5569177585357</v>
      </c>
      <c r="P236" s="117">
        <f t="shared" si="110"/>
        <v>4579.541177775357</v>
      </c>
      <c r="Q236" s="117">
        <f t="shared" si="110"/>
        <v>4467.3509266902702</v>
      </c>
      <c r="R236" s="117">
        <f t="shared" ref="R236:V236" si="111">R237+R240+R242+R252</f>
        <v>4614.6661812792863</v>
      </c>
      <c r="S236" s="117">
        <f t="shared" si="111"/>
        <v>5677.3881460340472</v>
      </c>
      <c r="T236" s="117">
        <f t="shared" si="111"/>
        <v>4400.5783582681424</v>
      </c>
      <c r="U236" s="117">
        <f t="shared" si="111"/>
        <v>5056.1931757502325</v>
      </c>
      <c r="V236" s="117">
        <f t="shared" si="111"/>
        <v>5001.1998665405135</v>
      </c>
      <c r="W236" s="117">
        <f t="shared" ref="W236" si="112">W237+W240+W242+W252</f>
        <v>4602.8998474122427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4772.2143688588676</v>
      </c>
      <c r="C237" s="122">
        <f t="shared" si="113"/>
        <v>2697.4953755848323</v>
      </c>
      <c r="D237" s="122">
        <f t="shared" si="113"/>
        <v>3986.3783697229901</v>
      </c>
      <c r="E237" s="122">
        <f t="shared" si="113"/>
        <v>5316.1905005974049</v>
      </c>
      <c r="F237" s="122">
        <f t="shared" si="113"/>
        <v>3904.2302960511943</v>
      </c>
      <c r="G237" s="122">
        <f t="shared" si="113"/>
        <v>5775.5903820179255</v>
      </c>
      <c r="H237" s="122">
        <f t="shared" si="113"/>
        <v>5041.792617209584</v>
      </c>
      <c r="I237" s="122">
        <f t="shared" si="113"/>
        <v>3203.2483979065701</v>
      </c>
      <c r="J237" s="122">
        <f t="shared" si="113"/>
        <v>3746.3761127295643</v>
      </c>
      <c r="K237" s="122">
        <f t="shared" si="113"/>
        <v>3214.1757936492395</v>
      </c>
      <c r="L237" s="122">
        <f t="shared" si="113"/>
        <v>6552.0735991660149</v>
      </c>
      <c r="M237" s="122">
        <f t="shared" si="113"/>
        <v>4793.4643311081427</v>
      </c>
      <c r="N237" s="122">
        <f t="shared" si="113"/>
        <v>4056.595468290991</v>
      </c>
      <c r="O237" s="122">
        <f t="shared" si="113"/>
        <v>5795.0048150193279</v>
      </c>
      <c r="P237" s="122">
        <f t="shared" si="113"/>
        <v>4212.3219650784267</v>
      </c>
      <c r="Q237" s="122">
        <f t="shared" si="113"/>
        <v>4148.4031496062998</v>
      </c>
      <c r="R237" s="122">
        <f t="shared" ref="R237:V237" si="114">SUM(R238:R239)</f>
        <v>4342.3363917897004</v>
      </c>
      <c r="S237" s="122">
        <f t="shared" si="114"/>
        <v>5346.0270036101083</v>
      </c>
      <c r="T237" s="122">
        <f t="shared" si="114"/>
        <v>4073.3996847911767</v>
      </c>
      <c r="U237" s="122">
        <f t="shared" si="114"/>
        <v>4788.1047939444888</v>
      </c>
      <c r="V237" s="122">
        <f t="shared" si="114"/>
        <v>4717.0542222222221</v>
      </c>
      <c r="W237" s="122">
        <f t="shared" ref="W237" si="115">SUM(W238:W239)</f>
        <v>4294.1822516556276</v>
      </c>
      <c r="DA237" s="130" t="s">
        <v>2580</v>
      </c>
    </row>
    <row r="238" spans="1:105" ht="12" customHeight="1" x14ac:dyDescent="0.25">
      <c r="A238" s="97" t="s">
        <v>51</v>
      </c>
      <c r="B238" s="98">
        <v>4772.2143688588676</v>
      </c>
      <c r="C238" s="98">
        <v>2697.4953755848323</v>
      </c>
      <c r="D238" s="98">
        <v>3986.3783697229901</v>
      </c>
      <c r="E238" s="98">
        <v>5316.1905005974049</v>
      </c>
      <c r="F238" s="98">
        <v>3904.2302960511943</v>
      </c>
      <c r="G238" s="98">
        <v>5775.5903820179255</v>
      </c>
      <c r="H238" s="98">
        <v>5041.792617209584</v>
      </c>
      <c r="I238" s="98">
        <v>3203.2483979065701</v>
      </c>
      <c r="J238" s="98">
        <v>3746.3761127295643</v>
      </c>
      <c r="K238" s="98">
        <v>3214.1757936492395</v>
      </c>
      <c r="L238" s="98">
        <v>6552.0735991660149</v>
      </c>
      <c r="M238" s="98">
        <v>4793.4643311081427</v>
      </c>
      <c r="N238" s="98">
        <v>4056.595468290991</v>
      </c>
      <c r="O238" s="98">
        <v>5795.0048150193279</v>
      </c>
      <c r="P238" s="98">
        <v>4212.3219650784267</v>
      </c>
      <c r="Q238" s="98">
        <v>4148.4031496062998</v>
      </c>
      <c r="R238" s="98">
        <v>4342.3363917897004</v>
      </c>
      <c r="S238" s="98">
        <v>5346.0270036101083</v>
      </c>
      <c r="T238" s="98">
        <v>4073.3996847911767</v>
      </c>
      <c r="U238" s="98">
        <v>4788.1047939444888</v>
      </c>
      <c r="V238" s="98">
        <v>4717.0542222222221</v>
      </c>
      <c r="W238" s="98">
        <v>4294.1822516556276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186.19605917659413</v>
      </c>
      <c r="C242" s="122">
        <v>102.64719577045663</v>
      </c>
      <c r="D242" s="122">
        <v>148.24141170914405</v>
      </c>
      <c r="E242" s="122">
        <v>185.29640377307427</v>
      </c>
      <c r="F242" s="122">
        <v>142.87639026555033</v>
      </c>
      <c r="G242" s="122">
        <v>198.92524424586037</v>
      </c>
      <c r="H242" s="122">
        <v>193.22770459210477</v>
      </c>
      <c r="I242" s="122">
        <v>137.23237665639411</v>
      </c>
      <c r="J242" s="122">
        <v>155.38484564592102</v>
      </c>
      <c r="K242" s="122">
        <v>138.05577763025167</v>
      </c>
      <c r="L242" s="122">
        <v>251.13881609271837</v>
      </c>
      <c r="M242" s="122">
        <v>237.59221032588997</v>
      </c>
      <c r="N242" s="122">
        <v>255.28943700590054</v>
      </c>
      <c r="O242" s="122">
        <v>274.9622191731537</v>
      </c>
      <c r="P242" s="122">
        <v>257.66241759230206</v>
      </c>
      <c r="Q242" s="122">
        <v>208.87350772449147</v>
      </c>
      <c r="R242" s="122">
        <v>157.50973943450145</v>
      </c>
      <c r="S242" s="122">
        <v>222.40304463433247</v>
      </c>
      <c r="T242" s="122">
        <v>228.77259620647584</v>
      </c>
      <c r="U242" s="122">
        <v>167.15913291769752</v>
      </c>
      <c r="V242" s="122">
        <v>186.41209480229392</v>
      </c>
      <c r="W242" s="122">
        <v>206.95132467629836</v>
      </c>
      <c r="DA242" s="130" t="s">
        <v>2585</v>
      </c>
    </row>
    <row r="243" spans="1:105" ht="12" customHeight="1" x14ac:dyDescent="0.25">
      <c r="A243" s="97" t="s">
        <v>143</v>
      </c>
      <c r="B243" s="98">
        <v>668.14974950206567</v>
      </c>
      <c r="C243" s="98">
        <v>349.0011464440517</v>
      </c>
      <c r="D243" s="98">
        <v>525.46036950009284</v>
      </c>
      <c r="E243" s="98">
        <v>681.98640592975755</v>
      </c>
      <c r="F243" s="98">
        <v>504.29001572429507</v>
      </c>
      <c r="G243" s="98">
        <v>765.33181692586697</v>
      </c>
      <c r="H243" s="98">
        <v>705.16983165564295</v>
      </c>
      <c r="I243" s="98">
        <v>424.79813279600506</v>
      </c>
      <c r="J243" s="98">
        <v>456.05154378186057</v>
      </c>
      <c r="K243" s="98">
        <v>367.04699845720609</v>
      </c>
      <c r="L243" s="98">
        <v>692.97831690674786</v>
      </c>
      <c r="M243" s="98">
        <v>637.33983495873952</v>
      </c>
      <c r="N243" s="98">
        <v>666.03111746749551</v>
      </c>
      <c r="O243" s="98">
        <v>702.94566642388918</v>
      </c>
      <c r="P243" s="98">
        <v>642.06205323193899</v>
      </c>
      <c r="Q243" s="98">
        <v>520.38331914893604</v>
      </c>
      <c r="R243" s="98">
        <v>425.43604531410915</v>
      </c>
      <c r="S243" s="98">
        <v>640.5326133909291</v>
      </c>
      <c r="T243" s="98">
        <v>653.51981460023171</v>
      </c>
      <c r="U243" s="98">
        <v>512.66505376344105</v>
      </c>
      <c r="V243" s="98">
        <v>596.80385232744788</v>
      </c>
      <c r="W243" s="98">
        <v>571.36925734024248</v>
      </c>
      <c r="DA243" s="63" t="s">
        <v>2586</v>
      </c>
    </row>
    <row r="244" spans="1:105" ht="12" customHeight="1" x14ac:dyDescent="0.25">
      <c r="A244" s="97" t="s">
        <v>124</v>
      </c>
      <c r="B244" s="98">
        <v>372.21343406868834</v>
      </c>
      <c r="C244" s="98">
        <v>388.86084402946562</v>
      </c>
      <c r="D244" s="98">
        <v>378.37210590702455</v>
      </c>
      <c r="E244" s="98">
        <v>405.2050730833505</v>
      </c>
      <c r="F244" s="98">
        <v>408.36301769748042</v>
      </c>
      <c r="G244" s="98">
        <v>414.1981497400468</v>
      </c>
      <c r="H244" s="98">
        <v>426.52421221639548</v>
      </c>
      <c r="I244" s="98">
        <v>416.84903173985174</v>
      </c>
      <c r="J244" s="98">
        <v>466.20840746097133</v>
      </c>
      <c r="K244" s="98">
        <v>501.0874297460191</v>
      </c>
      <c r="L244" s="98">
        <v>463.37604997906431</v>
      </c>
      <c r="M244" s="98">
        <v>410.2941599026347</v>
      </c>
      <c r="N244" s="98">
        <v>397.57292955539805</v>
      </c>
      <c r="O244" s="98">
        <v>399.59425772938818</v>
      </c>
      <c r="P244" s="98">
        <v>376.13870063412804</v>
      </c>
      <c r="Q244" s="98">
        <v>387.63156221923276</v>
      </c>
      <c r="R244" s="98">
        <v>411.9685832137381</v>
      </c>
      <c r="S244" s="98">
        <v>395.22816615690766</v>
      </c>
      <c r="T244" s="98">
        <v>361.67932982686182</v>
      </c>
      <c r="U244" s="98">
        <v>365.49131996101465</v>
      </c>
      <c r="V244" s="98">
        <v>351.60590601870882</v>
      </c>
      <c r="W244" s="98">
        <v>369.23857963803215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89.287606085775764</v>
      </c>
      <c r="C252" s="122">
        <v>111.99398776848894</v>
      </c>
      <c r="D252" s="122">
        <v>104.32769213849687</v>
      </c>
      <c r="E252" s="122">
        <v>134.56872106164008</v>
      </c>
      <c r="F252" s="122">
        <v>130.70082439194627</v>
      </c>
      <c r="G252" s="122">
        <v>135.84949233190264</v>
      </c>
      <c r="H252" s="122">
        <v>140.12873979207029</v>
      </c>
      <c r="I252" s="122">
        <v>149.44371754036808</v>
      </c>
      <c r="J252" s="122">
        <v>146.12086881637083</v>
      </c>
      <c r="K252" s="122">
        <v>171.07751613146132</v>
      </c>
      <c r="L252" s="122">
        <v>159.33989615856959</v>
      </c>
      <c r="M252" s="122">
        <v>141.12129318662392</v>
      </c>
      <c r="N252" s="122">
        <v>125.92026070973748</v>
      </c>
      <c r="O252" s="122">
        <v>119.58988356605482</v>
      </c>
      <c r="P252" s="122">
        <v>109.5567951046274</v>
      </c>
      <c r="Q252" s="122">
        <v>110.07426935947825</v>
      </c>
      <c r="R252" s="122">
        <v>114.82005005508452</v>
      </c>
      <c r="S252" s="122">
        <v>108.95809778960628</v>
      </c>
      <c r="T252" s="122">
        <v>98.406077270489448</v>
      </c>
      <c r="U252" s="122">
        <v>100.92924888804644</v>
      </c>
      <c r="V252" s="122">
        <v>97.733549515998206</v>
      </c>
      <c r="W252" s="122">
        <v>101.76627108031715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315.32661542187418</v>
      </c>
      <c r="C254" s="98">
        <v>371.58698831857021</v>
      </c>
      <c r="D254" s="98">
        <v>324.63580654547599</v>
      </c>
      <c r="E254" s="98">
        <v>383.1669872965125</v>
      </c>
      <c r="F254" s="98">
        <v>358.12025883393278</v>
      </c>
      <c r="G254" s="98">
        <v>362.5518085270092</v>
      </c>
      <c r="H254" s="98">
        <v>356.37679502674666</v>
      </c>
      <c r="I254" s="98">
        <v>372.29698872084248</v>
      </c>
      <c r="J254" s="98">
        <v>365.43178842367365</v>
      </c>
      <c r="K254" s="98">
        <v>420.26032142873464</v>
      </c>
      <c r="L254" s="98">
        <v>378.56791427890494</v>
      </c>
      <c r="M254" s="98">
        <v>336.40944811197107</v>
      </c>
      <c r="N254" s="98">
        <v>319.51725260505208</v>
      </c>
      <c r="O254" s="98">
        <v>316.17121042062087</v>
      </c>
      <c r="P254" s="98">
        <v>291.0317693856415</v>
      </c>
      <c r="Q254" s="98">
        <v>294.82106591185391</v>
      </c>
      <c r="R254" s="98">
        <v>311.07832097850707</v>
      </c>
      <c r="S254" s="98">
        <v>304.86255644162566</v>
      </c>
      <c r="T254" s="98">
        <v>288.06761720011792</v>
      </c>
      <c r="U254" s="98">
        <v>300.76410257615845</v>
      </c>
      <c r="V254" s="98">
        <v>291.09129136419608</v>
      </c>
      <c r="W254" s="98">
        <v>302.92791445234195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205.37268318876289</v>
      </c>
      <c r="C257" s="118">
        <f t="shared" si="117"/>
        <v>128.47560691454987</v>
      </c>
      <c r="D257" s="118">
        <f t="shared" si="117"/>
        <v>177.70473251377129</v>
      </c>
      <c r="E257" s="118">
        <f t="shared" si="117"/>
        <v>222.62554342612893</v>
      </c>
      <c r="F257" s="118">
        <f t="shared" si="117"/>
        <v>173.87981854176977</v>
      </c>
      <c r="G257" s="118">
        <f t="shared" si="117"/>
        <v>241.9673770745909</v>
      </c>
      <c r="H257" s="118">
        <f t="shared" si="117"/>
        <v>217.12544542314447</v>
      </c>
      <c r="I257" s="118">
        <f t="shared" si="117"/>
        <v>149.1189074411777</v>
      </c>
      <c r="J257" s="118">
        <f t="shared" si="117"/>
        <v>169.30212247957809</v>
      </c>
      <c r="K257" s="118">
        <f t="shared" si="117"/>
        <v>147.8647032658121</v>
      </c>
      <c r="L257" s="118">
        <f t="shared" si="117"/>
        <v>264.5271546143963</v>
      </c>
      <c r="M257" s="118">
        <f t="shared" si="117"/>
        <v>202.014221493663</v>
      </c>
      <c r="N257" s="118">
        <f t="shared" si="117"/>
        <v>176.34431845959216</v>
      </c>
      <c r="O257" s="118">
        <f t="shared" si="117"/>
        <v>232.43880377916491</v>
      </c>
      <c r="P257" s="118">
        <f t="shared" si="117"/>
        <v>176.52103071977368</v>
      </c>
      <c r="Q257" s="118">
        <f t="shared" si="117"/>
        <v>173.8906425463606</v>
      </c>
      <c r="R257" s="118">
        <f t="shared" ref="R257:V257" si="118">R258+R261+R263+R273</f>
        <v>178.50106320617761</v>
      </c>
      <c r="S257" s="118">
        <f t="shared" si="118"/>
        <v>213.27135516872818</v>
      </c>
      <c r="T257" s="118">
        <f t="shared" si="118"/>
        <v>169.67480835814979</v>
      </c>
      <c r="U257" s="118">
        <f t="shared" si="118"/>
        <v>189.70397707210671</v>
      </c>
      <c r="V257" s="118">
        <f t="shared" si="118"/>
        <v>186.00739941314168</v>
      </c>
      <c r="W257" s="118">
        <f t="shared" ref="W257" si="119">W258+W261+W263+W273</f>
        <v>172.63449547031234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167.52610198430241</v>
      </c>
      <c r="C258" s="123">
        <f t="shared" si="120"/>
        <v>94.565610047897081</v>
      </c>
      <c r="D258" s="123">
        <f t="shared" si="120"/>
        <v>139.5682675564025</v>
      </c>
      <c r="E258" s="123">
        <f t="shared" si="120"/>
        <v>185.74978991557546</v>
      </c>
      <c r="F258" s="123">
        <f t="shared" si="120"/>
        <v>136.15241051611059</v>
      </c>
      <c r="G258" s="123">
        <f t="shared" si="120"/>
        <v>200.8484554027626</v>
      </c>
      <c r="H258" s="123">
        <f t="shared" si="120"/>
        <v>174.72879722187511</v>
      </c>
      <c r="I258" s="123">
        <f t="shared" si="120"/>
        <v>110.59874576022069</v>
      </c>
      <c r="J258" s="123">
        <f t="shared" si="120"/>
        <v>128.84091360093532</v>
      </c>
      <c r="K258" s="123">
        <f t="shared" si="120"/>
        <v>110.09927037808845</v>
      </c>
      <c r="L258" s="123">
        <f t="shared" si="120"/>
        <v>223.47688742860728</v>
      </c>
      <c r="M258" s="123">
        <f t="shared" si="120"/>
        <v>162.76713639943483</v>
      </c>
      <c r="N258" s="123">
        <f t="shared" si="120"/>
        <v>137.45449201328049</v>
      </c>
      <c r="O258" s="123">
        <f t="shared" si="120"/>
        <v>194.97904380828319</v>
      </c>
      <c r="P258" s="123">
        <f t="shared" si="120"/>
        <v>141.03226013881491</v>
      </c>
      <c r="Q258" s="123">
        <f t="shared" si="120"/>
        <v>138.18536788251612</v>
      </c>
      <c r="R258" s="123">
        <f t="shared" ref="R258:V258" si="121">SUM(R259:R260)</f>
        <v>143.85043871079878</v>
      </c>
      <c r="S258" s="123">
        <f t="shared" si="121"/>
        <v>176.12756034976837</v>
      </c>
      <c r="T258" s="123">
        <f t="shared" si="121"/>
        <v>133.38377765949406</v>
      </c>
      <c r="U258" s="123">
        <f t="shared" si="121"/>
        <v>155.82015816676596</v>
      </c>
      <c r="V258" s="123">
        <f t="shared" si="121"/>
        <v>152.58662134658309</v>
      </c>
      <c r="W258" s="123">
        <f t="shared" ref="W258" si="122">SUM(W259:W260)</f>
        <v>138.00605682644621</v>
      </c>
      <c r="DA258" s="130" t="s">
        <v>2748</v>
      </c>
    </row>
    <row r="259" spans="1:105" ht="12" customHeight="1" x14ac:dyDescent="0.25">
      <c r="A259" s="97" t="s">
        <v>51</v>
      </c>
      <c r="B259" s="99">
        <v>166.60930771818448</v>
      </c>
      <c r="C259" s="99">
        <v>94.051814167646114</v>
      </c>
      <c r="D259" s="99">
        <v>138.80683825910774</v>
      </c>
      <c r="E259" s="99">
        <v>184.78929001416469</v>
      </c>
      <c r="F259" s="99">
        <v>135.41501571745255</v>
      </c>
      <c r="G259" s="99">
        <v>199.77832067554914</v>
      </c>
      <c r="H259" s="99">
        <v>173.83095645307611</v>
      </c>
      <c r="I259" s="99">
        <v>110.04981620376418</v>
      </c>
      <c r="J259" s="99">
        <v>128.20913977553292</v>
      </c>
      <c r="K259" s="99">
        <v>109.56360785873211</v>
      </c>
      <c r="L259" s="99">
        <v>222.40810977515918</v>
      </c>
      <c r="M259" s="99">
        <v>161.97949569375569</v>
      </c>
      <c r="N259" s="99">
        <v>136.78094100888219</v>
      </c>
      <c r="O259" s="99">
        <v>194.01274831978799</v>
      </c>
      <c r="P259" s="99">
        <v>140.33687501501308</v>
      </c>
      <c r="Q259" s="99">
        <v>137.50416339503158</v>
      </c>
      <c r="R259" s="99">
        <v>143.13465538020731</v>
      </c>
      <c r="S259" s="99">
        <v>175.25475078146994</v>
      </c>
      <c r="T259" s="99">
        <v>132.71974479778831</v>
      </c>
      <c r="U259" s="99">
        <v>155.03236466390726</v>
      </c>
      <c r="V259" s="99">
        <v>151.81197119453282</v>
      </c>
      <c r="W259" s="99">
        <v>137.30446149862934</v>
      </c>
      <c r="DA259" s="63" t="s">
        <v>2749</v>
      </c>
    </row>
    <row r="260" spans="1:105" ht="12" customHeight="1" x14ac:dyDescent="0.25">
      <c r="A260" s="97" t="s">
        <v>53</v>
      </c>
      <c r="B260" s="99">
        <v>0.91679426611791837</v>
      </c>
      <c r="C260" s="99">
        <v>0.51379588025096534</v>
      </c>
      <c r="D260" s="99">
        <v>0.76142929729476039</v>
      </c>
      <c r="E260" s="99">
        <v>0.96049990141076291</v>
      </c>
      <c r="F260" s="99">
        <v>0.73739479865805602</v>
      </c>
      <c r="G260" s="99">
        <v>1.070134727213456</v>
      </c>
      <c r="H260" s="99">
        <v>0.89784076879900776</v>
      </c>
      <c r="I260" s="99">
        <v>0.54892955645651309</v>
      </c>
      <c r="J260" s="99">
        <v>0.63177382540240445</v>
      </c>
      <c r="K260" s="99">
        <v>0.53566251935633236</v>
      </c>
      <c r="L260" s="99">
        <v>1.0687776534481124</v>
      </c>
      <c r="M260" s="99">
        <v>0.78764070567914035</v>
      </c>
      <c r="N260" s="99">
        <v>0.67355100439829219</v>
      </c>
      <c r="O260" s="99">
        <v>0.96629548849519165</v>
      </c>
      <c r="P260" s="99">
        <v>0.69538512380183515</v>
      </c>
      <c r="Q260" s="99">
        <v>0.6812044874845361</v>
      </c>
      <c r="R260" s="99">
        <v>0.71578333059148302</v>
      </c>
      <c r="S260" s="99">
        <v>0.87280956829843026</v>
      </c>
      <c r="T260" s="99">
        <v>0.6640328617057436</v>
      </c>
      <c r="U260" s="99">
        <v>0.78779350285870353</v>
      </c>
      <c r="V260" s="99">
        <v>0.77465015205026877</v>
      </c>
      <c r="W260" s="99">
        <v>0.70159532781688294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0.82157559043392725</v>
      </c>
      <c r="C261" s="123">
        <f t="shared" si="123"/>
        <v>0.79321935764156859</v>
      </c>
      <c r="D261" s="123">
        <f t="shared" si="123"/>
        <v>0.7716688165179052</v>
      </c>
      <c r="E261" s="123">
        <f t="shared" si="123"/>
        <v>1.7050430693654766</v>
      </c>
      <c r="F261" s="123">
        <f t="shared" si="123"/>
        <v>0.77527260702416068</v>
      </c>
      <c r="G261" s="123">
        <f t="shared" si="123"/>
        <v>1.014362630049956</v>
      </c>
      <c r="H261" s="123">
        <f t="shared" si="123"/>
        <v>1.6434990511970207</v>
      </c>
      <c r="I261" s="123">
        <f t="shared" si="123"/>
        <v>1.9814420522619134</v>
      </c>
      <c r="J261" s="123">
        <f t="shared" si="123"/>
        <v>1.9236044448332204</v>
      </c>
      <c r="K261" s="123">
        <f t="shared" si="123"/>
        <v>1.7775679894476171</v>
      </c>
      <c r="L261" s="123">
        <f t="shared" si="123"/>
        <v>2.0415341454170681</v>
      </c>
      <c r="M261" s="123">
        <f t="shared" si="123"/>
        <v>2.8849092508406562</v>
      </c>
      <c r="N261" s="123">
        <f t="shared" si="123"/>
        <v>3.1087223302422617</v>
      </c>
      <c r="O261" s="123">
        <f t="shared" si="123"/>
        <v>2.4739028391445208</v>
      </c>
      <c r="P261" s="123">
        <f t="shared" si="123"/>
        <v>2.2289296342052349</v>
      </c>
      <c r="Q261" s="123">
        <f t="shared" si="123"/>
        <v>3.8516747360959398</v>
      </c>
      <c r="R261" s="123">
        <f t="shared" si="123"/>
        <v>3.4386103260745435</v>
      </c>
      <c r="S261" s="123">
        <f t="shared" si="123"/>
        <v>3.9888455296734846</v>
      </c>
      <c r="T261" s="123">
        <f t="shared" si="123"/>
        <v>4.035965159327362</v>
      </c>
      <c r="U261" s="123">
        <f t="shared" si="123"/>
        <v>3.3291764334478349</v>
      </c>
      <c r="V261" s="123">
        <f t="shared" si="123"/>
        <v>2.9020254409939725</v>
      </c>
      <c r="W261" s="123">
        <f t="shared" si="123"/>
        <v>2.7925795004768381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0.82157559043392725</v>
      </c>
      <c r="C262" s="99">
        <f>RES_hhdet_fecs!C8</f>
        <v>0.79321935764156859</v>
      </c>
      <c r="D262" s="99">
        <f>RES_hhdet_fecs!D8</f>
        <v>0.7716688165179052</v>
      </c>
      <c r="E262" s="99">
        <f>RES_hhdet_fecs!E8</f>
        <v>1.7050430693654766</v>
      </c>
      <c r="F262" s="99">
        <f>RES_hhdet_fecs!F8</f>
        <v>0.77527260702416068</v>
      </c>
      <c r="G262" s="99">
        <f>RES_hhdet_fecs!G8</f>
        <v>1.014362630049956</v>
      </c>
      <c r="H262" s="99">
        <f>RES_hhdet_fecs!H8</f>
        <v>1.6434990511970207</v>
      </c>
      <c r="I262" s="99">
        <f>RES_hhdet_fecs!I8</f>
        <v>1.9814420522619134</v>
      </c>
      <c r="J262" s="99">
        <f>RES_hhdet_fecs!J8</f>
        <v>1.9236044448332204</v>
      </c>
      <c r="K262" s="99">
        <f>RES_hhdet_fecs!K8</f>
        <v>1.7775679894476171</v>
      </c>
      <c r="L262" s="99">
        <f>RES_hhdet_fecs!L8</f>
        <v>2.0415341454170681</v>
      </c>
      <c r="M262" s="99">
        <f>RES_hhdet_fecs!M8</f>
        <v>2.8849092508406562</v>
      </c>
      <c r="N262" s="99">
        <f>RES_hhdet_fecs!N8</f>
        <v>3.1087223302422617</v>
      </c>
      <c r="O262" s="99">
        <f>RES_hhdet_fecs!O8</f>
        <v>2.4739028391445208</v>
      </c>
      <c r="P262" s="99">
        <f>RES_hhdet_fecs!P8</f>
        <v>2.2289296342052349</v>
      </c>
      <c r="Q262" s="99">
        <f>RES_hhdet_fecs!Q8</f>
        <v>3.8516747360959398</v>
      </c>
      <c r="R262" s="99">
        <f>RES_hhdet_fecs!R8</f>
        <v>3.4386103260745435</v>
      </c>
      <c r="S262" s="99">
        <f>RES_hhdet_fecs!S8</f>
        <v>3.9888455296734846</v>
      </c>
      <c r="T262" s="99">
        <f>RES_hhdet_fecs!T8</f>
        <v>4.035965159327362</v>
      </c>
      <c r="U262" s="99">
        <f>RES_hhdet_fecs!U8</f>
        <v>3.3291764334478349</v>
      </c>
      <c r="V262" s="99">
        <f>RES_hhdet_fecs!V8</f>
        <v>2.9020254409939725</v>
      </c>
      <c r="W262" s="99">
        <f>RES_hhdet_fecs!W8</f>
        <v>2.7925795004768381</v>
      </c>
      <c r="DA262" s="63" t="s">
        <v>2752</v>
      </c>
    </row>
    <row r="263" spans="1:105" ht="12" customHeight="1" x14ac:dyDescent="0.25">
      <c r="A263" s="121" t="s">
        <v>55</v>
      </c>
      <c r="B263" s="123">
        <v>20.494982223075443</v>
      </c>
      <c r="C263" s="123">
        <v>17.13195555506929</v>
      </c>
      <c r="D263" s="123">
        <v>19.889870826863895</v>
      </c>
      <c r="E263" s="123">
        <v>19.349169840508043</v>
      </c>
      <c r="F263" s="123">
        <v>19.643207203213869</v>
      </c>
      <c r="G263" s="123">
        <v>22.302543005939224</v>
      </c>
      <c r="H263" s="123">
        <v>22.413427315457547</v>
      </c>
      <c r="I263" s="123">
        <v>19.117226090388197</v>
      </c>
      <c r="J263" s="123">
        <v>20.034757795493132</v>
      </c>
      <c r="K263" s="123">
        <v>18.143490347582624</v>
      </c>
      <c r="L263" s="123">
        <v>21.876662115936</v>
      </c>
      <c r="M263" s="123">
        <v>20.495263633230199</v>
      </c>
      <c r="N263" s="123">
        <v>20.69271784054704</v>
      </c>
      <c r="O263" s="123">
        <v>20.621883168267349</v>
      </c>
      <c r="P263" s="123">
        <v>19.718296432734544</v>
      </c>
      <c r="Q263" s="123">
        <v>18.260680860066657</v>
      </c>
      <c r="R263" s="123">
        <v>17.352564187175997</v>
      </c>
      <c r="S263" s="123">
        <v>19.650044146147113</v>
      </c>
      <c r="T263" s="123">
        <v>19.445435606417931</v>
      </c>
      <c r="U263" s="123">
        <v>17.78759037729386</v>
      </c>
      <c r="V263" s="123">
        <v>18.285488457091581</v>
      </c>
      <c r="W263" s="123">
        <v>18.934338157744484</v>
      </c>
      <c r="DA263" s="130" t="s">
        <v>2753</v>
      </c>
    </row>
    <row r="264" spans="1:105" ht="12" customHeight="1" x14ac:dyDescent="0.25">
      <c r="A264" s="97" t="s">
        <v>143</v>
      </c>
      <c r="B264" s="99">
        <v>23.326690423430499</v>
      </c>
      <c r="C264" s="99">
        <v>12.168395640913721</v>
      </c>
      <c r="D264" s="99">
        <v>18.296680785431498</v>
      </c>
      <c r="E264" s="99">
        <v>23.7056560965808</v>
      </c>
      <c r="F264" s="99">
        <v>17.490884304270651</v>
      </c>
      <c r="G264" s="99">
        <v>26.47291359530178</v>
      </c>
      <c r="H264" s="99">
        <v>24.31284973525905</v>
      </c>
      <c r="I264" s="99">
        <v>14.594233924679264</v>
      </c>
      <c r="J264" s="99">
        <v>15.607075841345683</v>
      </c>
      <c r="K264" s="99">
        <v>12.51175915273495</v>
      </c>
      <c r="L264" s="99">
        <v>23.522934418505127</v>
      </c>
      <c r="M264" s="99">
        <v>21.536821372005971</v>
      </c>
      <c r="N264" s="99">
        <v>22.457344761266317</v>
      </c>
      <c r="O264" s="99">
        <v>23.534134140651066</v>
      </c>
      <c r="P264" s="99">
        <v>21.390810784003232</v>
      </c>
      <c r="Q264" s="99">
        <v>17.248775098219429</v>
      </c>
      <c r="R264" s="99">
        <v>14.02347405592303</v>
      </c>
      <c r="S264" s="99">
        <v>20.998095118379592</v>
      </c>
      <c r="T264" s="99">
        <v>21.293020505177157</v>
      </c>
      <c r="U264" s="99">
        <v>16.59940184809933</v>
      </c>
      <c r="V264" s="99">
        <v>19.207319858968631</v>
      </c>
      <c r="W264" s="99">
        <v>18.269263761622287</v>
      </c>
      <c r="DA264" s="63" t="s">
        <v>2754</v>
      </c>
    </row>
    <row r="265" spans="1:105" ht="12" customHeight="1" x14ac:dyDescent="0.25">
      <c r="A265" s="97" t="s">
        <v>124</v>
      </c>
      <c r="B265" s="99">
        <v>20.841189999122989</v>
      </c>
      <c r="C265" s="99">
        <v>21.744620674917979</v>
      </c>
      <c r="D265" s="99">
        <v>21.13015144282571</v>
      </c>
      <c r="E265" s="99">
        <v>22.589274818716408</v>
      </c>
      <c r="F265" s="99">
        <v>22.71584805494814</v>
      </c>
      <c r="G265" s="99">
        <v>22.97795007208423</v>
      </c>
      <c r="H265" s="99">
        <v>23.585059952066473</v>
      </c>
      <c r="I265" s="99">
        <v>22.968289539902543</v>
      </c>
      <c r="J265" s="99">
        <v>25.58814865228485</v>
      </c>
      <c r="K265" s="99">
        <v>27.394372714161786</v>
      </c>
      <c r="L265" s="99">
        <v>25.226476120567668</v>
      </c>
      <c r="M265" s="99">
        <v>22.236018719900251</v>
      </c>
      <c r="N265" s="99">
        <v>21.44839440906502</v>
      </c>
      <c r="O265" s="99">
        <v>21.45590603620337</v>
      </c>
      <c r="P265" s="99">
        <v>20.097841462801778</v>
      </c>
      <c r="Q265" s="99">
        <v>20.606544794696298</v>
      </c>
      <c r="R265" s="99">
        <v>21.778932234420918</v>
      </c>
      <c r="S265" s="99">
        <v>20.779624340188462</v>
      </c>
      <c r="T265" s="99">
        <v>18.899632306825477</v>
      </c>
      <c r="U265" s="99">
        <v>18.979595176375025</v>
      </c>
      <c r="V265" s="99">
        <v>18.14857228656059</v>
      </c>
      <c r="W265" s="99">
        <v>18.934873216507437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19.5178382235326</v>
      </c>
      <c r="C269" s="102">
        <v>18.85388747502402</v>
      </c>
      <c r="D269" s="102">
        <v>20.526678023299485</v>
      </c>
      <c r="E269" s="102">
        <v>17.799810801640973</v>
      </c>
      <c r="F269" s="102">
        <v>20.435601487771784</v>
      </c>
      <c r="G269" s="102">
        <v>21.057943892643046</v>
      </c>
      <c r="H269" s="102">
        <v>21.885845290727278</v>
      </c>
      <c r="I269" s="102">
        <v>21.093004150265596</v>
      </c>
      <c r="J269" s="102">
        <v>22.065719836641964</v>
      </c>
      <c r="K269" s="102">
        <v>20.929667116720228</v>
      </c>
      <c r="L269" s="102">
        <v>21.11154241581885</v>
      </c>
      <c r="M269" s="102">
        <v>20.208581076583211</v>
      </c>
      <c r="N269" s="102">
        <v>20.062531908929955</v>
      </c>
      <c r="O269" s="102">
        <v>19.292249729580035</v>
      </c>
      <c r="P269" s="102">
        <v>19.136019983288023</v>
      </c>
      <c r="Q269" s="102">
        <v>19.374003605811335</v>
      </c>
      <c r="R269" s="102">
        <v>19.616127975525433</v>
      </c>
      <c r="S269" s="102">
        <v>19.513665278157035</v>
      </c>
      <c r="T269" s="102">
        <v>19.109249995722003</v>
      </c>
      <c r="U269" s="102">
        <v>18.972897228506977</v>
      </c>
      <c r="V269" s="102">
        <v>18.556858837186493</v>
      </c>
      <c r="W269" s="102">
        <v>20.008484253740253</v>
      </c>
      <c r="DA269" s="131" t="s">
        <v>2759</v>
      </c>
    </row>
    <row r="270" spans="1:105" ht="12" customHeight="1" x14ac:dyDescent="0.25">
      <c r="A270" s="107" t="s">
        <v>121</v>
      </c>
      <c r="B270" s="105">
        <v>13.997081055592778</v>
      </c>
      <c r="C270" s="105">
        <v>13.410524408327316</v>
      </c>
      <c r="D270" s="105">
        <v>14.768571942565481</v>
      </c>
      <c r="E270" s="105">
        <v>12.524386597669547</v>
      </c>
      <c r="F270" s="105">
        <v>14.706553601146876</v>
      </c>
      <c r="G270" s="105">
        <v>15.238203603151218</v>
      </c>
      <c r="H270" s="105">
        <v>15.944703821964454</v>
      </c>
      <c r="I270" s="105">
        <v>15.384982280168403</v>
      </c>
      <c r="J270" s="105">
        <v>16.135542884122806</v>
      </c>
      <c r="K270" s="105">
        <v>15.175202356677961</v>
      </c>
      <c r="L270" s="105">
        <v>15.353898141853968</v>
      </c>
      <c r="M270" s="105">
        <v>14.845664740052305</v>
      </c>
      <c r="N270" s="105">
        <v>14.821514414275498</v>
      </c>
      <c r="O270" s="105">
        <v>14.271837263404521</v>
      </c>
      <c r="P270" s="105">
        <v>14.251316846468416</v>
      </c>
      <c r="Q270" s="105">
        <v>14.611177216119662</v>
      </c>
      <c r="R270" s="105">
        <v>14.77349183962744</v>
      </c>
      <c r="S270" s="105">
        <v>14.819638114510578</v>
      </c>
      <c r="T270" s="105">
        <v>14.798226974522493</v>
      </c>
      <c r="U270" s="105">
        <v>14.983981172189949</v>
      </c>
      <c r="V270" s="105">
        <v>14.644750025080699</v>
      </c>
      <c r="W270" s="105">
        <v>16.095406929880401</v>
      </c>
      <c r="DA270" s="132" t="s">
        <v>2760</v>
      </c>
    </row>
    <row r="271" spans="1:105" ht="12" customHeight="1" x14ac:dyDescent="0.25">
      <c r="A271" s="108" t="s">
        <v>53</v>
      </c>
      <c r="B271" s="99">
        <v>5.9025768356817272</v>
      </c>
      <c r="C271" s="99">
        <v>5.3836214907537645</v>
      </c>
      <c r="D271" s="99">
        <v>6.1900538145876185</v>
      </c>
      <c r="E271" s="99">
        <v>4.5503500199994154</v>
      </c>
      <c r="F271" s="99">
        <v>5.90263089816722</v>
      </c>
      <c r="G271" s="99">
        <v>6.0758949835035514</v>
      </c>
      <c r="H271" s="99">
        <v>6.3715702204255678</v>
      </c>
      <c r="I271" s="99">
        <v>6.0467464675267424</v>
      </c>
      <c r="J271" s="99">
        <v>6.419876912169304</v>
      </c>
      <c r="K271" s="99">
        <v>5.7149105258843012</v>
      </c>
      <c r="L271" s="99">
        <v>5.7943290177463815</v>
      </c>
      <c r="M271" s="99">
        <v>5.7913225458570992</v>
      </c>
      <c r="N271" s="99">
        <v>5.7239634156742776</v>
      </c>
      <c r="O271" s="99">
        <v>5.3088736072966212</v>
      </c>
      <c r="P271" s="99">
        <v>5.4841993736381252</v>
      </c>
      <c r="Q271" s="99">
        <v>6.0175701240704944</v>
      </c>
      <c r="R271" s="99">
        <v>5.8607681530075872</v>
      </c>
      <c r="S271" s="99">
        <v>5.6324214789401266</v>
      </c>
      <c r="T271" s="99">
        <v>5.6039474485664424</v>
      </c>
      <c r="U271" s="99">
        <v>5.6365329813861891</v>
      </c>
      <c r="V271" s="99">
        <v>4.841474307097366</v>
      </c>
      <c r="W271" s="99">
        <v>5.9120097722150406</v>
      </c>
      <c r="DA271" s="63" t="s">
        <v>2761</v>
      </c>
    </row>
    <row r="272" spans="1:105" ht="12" customHeight="1" x14ac:dyDescent="0.25">
      <c r="A272" s="108" t="s">
        <v>52</v>
      </c>
      <c r="B272" s="99">
        <v>8.0945042199110517</v>
      </c>
      <c r="C272" s="99">
        <v>8.0269029175735493</v>
      </c>
      <c r="D272" s="99">
        <v>8.5785181279778655</v>
      </c>
      <c r="E272" s="99">
        <v>7.9740365776701312</v>
      </c>
      <c r="F272" s="99">
        <v>8.803922702979655</v>
      </c>
      <c r="G272" s="99">
        <v>9.162308619647666</v>
      </c>
      <c r="H272" s="99">
        <v>9.5731336015388866</v>
      </c>
      <c r="I272" s="99">
        <v>9.3382358126416598</v>
      </c>
      <c r="J272" s="99">
        <v>9.7156659719535057</v>
      </c>
      <c r="K272" s="99">
        <v>9.4602918307936559</v>
      </c>
      <c r="L272" s="99">
        <v>9.559569124107588</v>
      </c>
      <c r="M272" s="99">
        <v>9.054342194195204</v>
      </c>
      <c r="N272" s="99">
        <v>9.0975509986012231</v>
      </c>
      <c r="O272" s="99">
        <v>8.9629636561079007</v>
      </c>
      <c r="P272" s="99">
        <v>8.767117472830293</v>
      </c>
      <c r="Q272" s="99">
        <v>8.5936070920491687</v>
      </c>
      <c r="R272" s="99">
        <v>8.9127236866198523</v>
      </c>
      <c r="S272" s="99">
        <v>9.1872166355704525</v>
      </c>
      <c r="T272" s="99">
        <v>9.1942795259560484</v>
      </c>
      <c r="U272" s="99">
        <v>9.3474481908037621</v>
      </c>
      <c r="V272" s="99">
        <v>9.8032757179833325</v>
      </c>
      <c r="W272" s="99">
        <v>10.183397157665359</v>
      </c>
      <c r="DA272" s="63" t="s">
        <v>2762</v>
      </c>
    </row>
    <row r="273" spans="1:105" ht="12" customHeight="1" x14ac:dyDescent="0.25">
      <c r="A273" s="121" t="s">
        <v>54</v>
      </c>
      <c r="B273" s="123">
        <v>16.530023390951087</v>
      </c>
      <c r="C273" s="123">
        <v>15.984821953941919</v>
      </c>
      <c r="D273" s="123">
        <v>17.474925313986976</v>
      </c>
      <c r="E273" s="123">
        <v>15.821540600679953</v>
      </c>
      <c r="F273" s="123">
        <v>17.308928215421126</v>
      </c>
      <c r="G273" s="123">
        <v>17.802016035839127</v>
      </c>
      <c r="H273" s="123">
        <v>18.339721834614799</v>
      </c>
      <c r="I273" s="123">
        <v>17.421493538306891</v>
      </c>
      <c r="J273" s="123">
        <v>18.50284663831642</v>
      </c>
      <c r="K273" s="123">
        <v>17.844374550693409</v>
      </c>
      <c r="L273" s="123">
        <v>17.132070924435958</v>
      </c>
      <c r="M273" s="123">
        <v>15.866912210157327</v>
      </c>
      <c r="N273" s="123">
        <v>15.088386275522369</v>
      </c>
      <c r="O273" s="123">
        <v>14.363973963469848</v>
      </c>
      <c r="P273" s="123">
        <v>13.541544514018996</v>
      </c>
      <c r="Q273" s="123">
        <v>13.592919067681901</v>
      </c>
      <c r="R273" s="123">
        <v>13.859449982128258</v>
      </c>
      <c r="S273" s="123">
        <v>13.504905143139203</v>
      </c>
      <c r="T273" s="123">
        <v>12.809629932910433</v>
      </c>
      <c r="U273" s="123">
        <v>12.76705209459905</v>
      </c>
      <c r="V273" s="123">
        <v>12.233264168473019</v>
      </c>
      <c r="W273" s="123">
        <v>12.901520985644789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17.655950329226719</v>
      </c>
      <c r="C275" s="99">
        <v>20.778687884836845</v>
      </c>
      <c r="D275" s="99">
        <v>18.129253316985672</v>
      </c>
      <c r="E275" s="99">
        <v>21.360700920247648</v>
      </c>
      <c r="F275" s="99">
        <v>19.921013981478648</v>
      </c>
      <c r="G275" s="99">
        <v>20.112830924295178</v>
      </c>
      <c r="H275" s="99">
        <v>19.706192135153145</v>
      </c>
      <c r="I275" s="99">
        <v>20.513481813988452</v>
      </c>
      <c r="J275" s="99">
        <v>20.056959022640672</v>
      </c>
      <c r="K275" s="99">
        <v>22.975567134117785</v>
      </c>
      <c r="L275" s="99">
        <v>20.609469242101262</v>
      </c>
      <c r="M275" s="99">
        <v>18.231813944279015</v>
      </c>
      <c r="N275" s="99">
        <v>17.237421224925466</v>
      </c>
      <c r="O275" s="99">
        <v>16.976569735222736</v>
      </c>
      <c r="P275" s="99">
        <v>15.550408271976158</v>
      </c>
      <c r="Q275" s="99">
        <v>15.672726612743546</v>
      </c>
      <c r="R275" s="99">
        <v>16.445316337807618</v>
      </c>
      <c r="S275" s="99">
        <v>16.028537287323498</v>
      </c>
      <c r="T275" s="99">
        <v>15.053036199751414</v>
      </c>
      <c r="U275" s="99">
        <v>15.618376138426779</v>
      </c>
      <c r="V275" s="99">
        <v>15.025035850877554</v>
      </c>
      <c r="W275" s="99">
        <v>15.534405043804091</v>
      </c>
      <c r="DA275" s="63" t="s">
        <v>2765</v>
      </c>
    </row>
    <row r="276" spans="1:105" ht="12" customHeight="1" x14ac:dyDescent="0.25">
      <c r="A276" s="109" t="s">
        <v>120</v>
      </c>
      <c r="B276" s="110">
        <v>16.085271304833785</v>
      </c>
      <c r="C276" s="110">
        <v>13.916645380264059</v>
      </c>
      <c r="D276" s="110">
        <v>17.165065957974608</v>
      </c>
      <c r="E276" s="110">
        <v>12.823137871453483</v>
      </c>
      <c r="F276" s="110">
        <v>15.807729499296114</v>
      </c>
      <c r="G276" s="110">
        <v>16.417279281762099</v>
      </c>
      <c r="H276" s="110">
        <v>17.454249079865942</v>
      </c>
      <c r="I276" s="110">
        <v>15.348029594693164</v>
      </c>
      <c r="J276" s="110">
        <v>17.467384052858456</v>
      </c>
      <c r="K276" s="110">
        <v>14.321532431161241</v>
      </c>
      <c r="L276" s="110">
        <v>14.604618951875445</v>
      </c>
      <c r="M276" s="110">
        <v>14.157960681038118</v>
      </c>
      <c r="N276" s="110">
        <v>13.690600915047847</v>
      </c>
      <c r="O276" s="110">
        <v>12.77460619823829</v>
      </c>
      <c r="P276" s="110">
        <v>12.328789554303045</v>
      </c>
      <c r="Q276" s="110">
        <v>12.353745776435748</v>
      </c>
      <c r="R276" s="110">
        <v>12.346600087966536</v>
      </c>
      <c r="S276" s="110">
        <v>12.101311984295126</v>
      </c>
      <c r="T276" s="110">
        <v>11.645636376147335</v>
      </c>
      <c r="U276" s="110">
        <v>11.326952988918972</v>
      </c>
      <c r="V276" s="110">
        <v>10.822150481730365</v>
      </c>
      <c r="W276" s="110">
        <v>11.569563320682969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120.17096421915676</v>
      </c>
      <c r="C278" s="118">
        <f t="shared" si="124"/>
        <v>76.22641926290072</v>
      </c>
      <c r="D278" s="118">
        <f t="shared" si="124"/>
        <v>104.97169168269795</v>
      </c>
      <c r="E278" s="118">
        <f t="shared" si="124"/>
        <v>132.23458138890186</v>
      </c>
      <c r="F278" s="118">
        <f t="shared" si="124"/>
        <v>103.78957784679889</v>
      </c>
      <c r="G278" s="118">
        <f t="shared" si="124"/>
        <v>144.46812792463112</v>
      </c>
      <c r="H278" s="118">
        <f t="shared" si="124"/>
        <v>131.73891151221414</v>
      </c>
      <c r="I278" s="118">
        <f t="shared" si="124"/>
        <v>92.779940355356459</v>
      </c>
      <c r="J278" s="118">
        <f t="shared" si="124"/>
        <v>104.72599752695037</v>
      </c>
      <c r="K278" s="118">
        <f t="shared" si="124"/>
        <v>91.926146628310903</v>
      </c>
      <c r="L278" s="118">
        <f t="shared" si="124"/>
        <v>163.71137972210599</v>
      </c>
      <c r="M278" s="118">
        <f t="shared" si="124"/>
        <v>131.07855559023903</v>
      </c>
      <c r="N278" s="118">
        <f t="shared" si="124"/>
        <v>118.99372997202036</v>
      </c>
      <c r="O278" s="118">
        <f t="shared" si="124"/>
        <v>156.31244608375374</v>
      </c>
      <c r="P278" s="118">
        <f t="shared" si="124"/>
        <v>120.08641999139181</v>
      </c>
      <c r="Q278" s="118">
        <f t="shared" si="124"/>
        <v>122.69521791173935</v>
      </c>
      <c r="R278" s="118">
        <f t="shared" ref="R278:V278" si="125">R279+R282+R284+R294</f>
        <v>124.98401111922013</v>
      </c>
      <c r="S278" s="118">
        <f t="shared" si="125"/>
        <v>150.43947673500858</v>
      </c>
      <c r="T278" s="118">
        <f t="shared" si="125"/>
        <v>123.70858739150046</v>
      </c>
      <c r="U278" s="118">
        <f t="shared" si="125"/>
        <v>136.84503945349289</v>
      </c>
      <c r="V278" s="118">
        <f t="shared" si="125"/>
        <v>134.41683975875245</v>
      </c>
      <c r="W278" s="118">
        <f t="shared" ref="W278" si="126">W279+W282+W284+W294</f>
        <v>126.2002808577266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95.215072234836342</v>
      </c>
      <c r="C279" s="123">
        <f t="shared" si="127"/>
        <v>53.783219738258573</v>
      </c>
      <c r="D279" s="123">
        <f t="shared" si="127"/>
        <v>79.613745651393074</v>
      </c>
      <c r="E279" s="123">
        <f t="shared" si="127"/>
        <v>106.62002424613723</v>
      </c>
      <c r="F279" s="123">
        <f t="shared" si="127"/>
        <v>78.4802856937104</v>
      </c>
      <c r="G279" s="123">
        <f t="shared" si="127"/>
        <v>116.45397516816745</v>
      </c>
      <c r="H279" s="123">
        <f t="shared" si="127"/>
        <v>101.50452255231575</v>
      </c>
      <c r="I279" s="123">
        <f t="shared" si="127"/>
        <v>64.319571827876828</v>
      </c>
      <c r="J279" s="123">
        <f t="shared" si="127"/>
        <v>74.925531774371336</v>
      </c>
      <c r="K279" s="123">
        <f t="shared" si="127"/>
        <v>64.207763912459995</v>
      </c>
      <c r="L279" s="123">
        <f t="shared" si="127"/>
        <v>133.11258397662658</v>
      </c>
      <c r="M279" s="123">
        <f t="shared" si="127"/>
        <v>99.239981075508936</v>
      </c>
      <c r="N279" s="123">
        <f t="shared" si="127"/>
        <v>86.116321540283792</v>
      </c>
      <c r="O279" s="123">
        <f t="shared" si="127"/>
        <v>125.12902437059864</v>
      </c>
      <c r="P279" s="123">
        <f t="shared" si="127"/>
        <v>90.578566166955866</v>
      </c>
      <c r="Q279" s="123">
        <f t="shared" si="127"/>
        <v>88.877959255995535</v>
      </c>
      <c r="R279" s="123">
        <f t="shared" ref="R279:V279" si="128">SUM(R280:R281)</f>
        <v>92.715105307348594</v>
      </c>
      <c r="S279" s="123">
        <f t="shared" si="128"/>
        <v>114.55941050968615</v>
      </c>
      <c r="T279" s="123">
        <f t="shared" si="128"/>
        <v>87.436177830303905</v>
      </c>
      <c r="U279" s="123">
        <f t="shared" si="128"/>
        <v>103.25583343408549</v>
      </c>
      <c r="V279" s="123">
        <f t="shared" si="128"/>
        <v>101.58516595820508</v>
      </c>
      <c r="W279" s="123">
        <f t="shared" ref="W279" si="129">SUM(W280:W281)</f>
        <v>92.192069111988744</v>
      </c>
      <c r="DA279" s="130" t="s">
        <v>2916</v>
      </c>
    </row>
    <row r="280" spans="1:105" ht="12" customHeight="1" x14ac:dyDescent="0.25">
      <c r="A280" s="97" t="s">
        <v>51</v>
      </c>
      <c r="B280" s="99">
        <v>94.298277968718423</v>
      </c>
      <c r="C280" s="99">
        <v>53.269423858007606</v>
      </c>
      <c r="D280" s="99">
        <v>78.852316354098321</v>
      </c>
      <c r="E280" s="99">
        <v>105.65952434472648</v>
      </c>
      <c r="F280" s="99">
        <v>77.742890895052341</v>
      </c>
      <c r="G280" s="99">
        <v>115.38384044095399</v>
      </c>
      <c r="H280" s="99">
        <v>100.60668178351673</v>
      </c>
      <c r="I280" s="99">
        <v>63.770642271420314</v>
      </c>
      <c r="J280" s="99">
        <v>74.293757948968931</v>
      </c>
      <c r="K280" s="99">
        <v>63.672101393103667</v>
      </c>
      <c r="L280" s="99">
        <v>132.04380632317847</v>
      </c>
      <c r="M280" s="99">
        <v>98.452340369829798</v>
      </c>
      <c r="N280" s="99">
        <v>85.442770535885501</v>
      </c>
      <c r="O280" s="99">
        <v>124.16272888210345</v>
      </c>
      <c r="P280" s="99">
        <v>89.883181043154025</v>
      </c>
      <c r="Q280" s="99">
        <v>88.196754768510999</v>
      </c>
      <c r="R280" s="99">
        <v>91.999321976757116</v>
      </c>
      <c r="S280" s="99">
        <v>113.68660094138771</v>
      </c>
      <c r="T280" s="99">
        <v>86.772144968598155</v>
      </c>
      <c r="U280" s="99">
        <v>102.46803993122678</v>
      </c>
      <c r="V280" s="99">
        <v>100.81051580615481</v>
      </c>
      <c r="W280" s="99">
        <v>91.490473784171854</v>
      </c>
      <c r="DA280" s="63" t="s">
        <v>2917</v>
      </c>
    </row>
    <row r="281" spans="1:105" ht="12" customHeight="1" x14ac:dyDescent="0.25">
      <c r="A281" s="97" t="s">
        <v>53</v>
      </c>
      <c r="B281" s="99">
        <v>0.91679426611791837</v>
      </c>
      <c r="C281" s="99">
        <v>0.51379588025096534</v>
      </c>
      <c r="D281" s="99">
        <v>0.76142929729476039</v>
      </c>
      <c r="E281" s="99">
        <v>0.96049990141076291</v>
      </c>
      <c r="F281" s="99">
        <v>0.73739479865805602</v>
      </c>
      <c r="G281" s="99">
        <v>1.070134727213456</v>
      </c>
      <c r="H281" s="99">
        <v>0.89784076879900776</v>
      </c>
      <c r="I281" s="99">
        <v>0.54892955645651309</v>
      </c>
      <c r="J281" s="99">
        <v>0.63177382540240445</v>
      </c>
      <c r="K281" s="99">
        <v>0.53566251935633236</v>
      </c>
      <c r="L281" s="99">
        <v>1.0687776534481124</v>
      </c>
      <c r="M281" s="99">
        <v>0.78764070567914035</v>
      </c>
      <c r="N281" s="99">
        <v>0.67355100439829219</v>
      </c>
      <c r="O281" s="99">
        <v>0.96629548849519165</v>
      </c>
      <c r="P281" s="99">
        <v>0.69538512380183515</v>
      </c>
      <c r="Q281" s="99">
        <v>0.6812044874845361</v>
      </c>
      <c r="R281" s="99">
        <v>0.71578333059148302</v>
      </c>
      <c r="S281" s="99">
        <v>0.87280956829843026</v>
      </c>
      <c r="T281" s="99">
        <v>0.6640328617057436</v>
      </c>
      <c r="U281" s="99">
        <v>0.78779350285870353</v>
      </c>
      <c r="V281" s="99">
        <v>0.77465015205026877</v>
      </c>
      <c r="W281" s="99">
        <v>0.70159532781688294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1.4215313474708779</v>
      </c>
      <c r="C282" s="123">
        <f t="shared" si="130"/>
        <v>1.4350750367382876</v>
      </c>
      <c r="D282" s="123">
        <f t="shared" si="130"/>
        <v>1.4664683571978627</v>
      </c>
      <c r="E282" s="123">
        <f t="shared" si="130"/>
        <v>3.4296551901830856</v>
      </c>
      <c r="F282" s="123">
        <f t="shared" si="130"/>
        <v>1.6679942000098062</v>
      </c>
      <c r="G282" s="123">
        <f t="shared" si="130"/>
        <v>2.3128910430106542</v>
      </c>
      <c r="H282" s="123">
        <f t="shared" si="130"/>
        <v>3.9442590450489781</v>
      </c>
      <c r="I282" s="123">
        <f t="shared" si="130"/>
        <v>4.8508501071473047</v>
      </c>
      <c r="J282" s="123">
        <f t="shared" si="130"/>
        <v>4.7600155321265429</v>
      </c>
      <c r="K282" s="123">
        <f t="shared" si="130"/>
        <v>4.4985172395944977</v>
      </c>
      <c r="L282" s="123">
        <f t="shared" si="130"/>
        <v>5.3048847869376194</v>
      </c>
      <c r="M282" s="123">
        <f t="shared" si="130"/>
        <v>7.9401360525080182</v>
      </c>
      <c r="N282" s="123">
        <f t="shared" si="130"/>
        <v>9.012590619983623</v>
      </c>
      <c r="O282" s="123">
        <f t="shared" si="130"/>
        <v>7.592029315418336</v>
      </c>
      <c r="P282" s="123">
        <f t="shared" si="130"/>
        <v>7.0346096076961713</v>
      </c>
      <c r="Q282" s="123">
        <f t="shared" si="130"/>
        <v>12.256195113915602</v>
      </c>
      <c r="R282" s="123">
        <f t="shared" si="130"/>
        <v>11.052534713694246</v>
      </c>
      <c r="S282" s="123">
        <f t="shared" si="130"/>
        <v>13.004646497260527</v>
      </c>
      <c r="T282" s="123">
        <f t="shared" si="130"/>
        <v>13.527660688902523</v>
      </c>
      <c r="U282" s="123">
        <f t="shared" si="130"/>
        <v>11.520880584565353</v>
      </c>
      <c r="V282" s="123">
        <f t="shared" si="130"/>
        <v>10.429150221256991</v>
      </c>
      <c r="W282" s="123">
        <f t="shared" si="130"/>
        <v>10.373273704973057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1.4215313474708779</v>
      </c>
      <c r="C283" s="99">
        <f>RES_hhdet_tess!C8</f>
        <v>1.4350750367382876</v>
      </c>
      <c r="D283" s="99">
        <f>RES_hhdet_tess!D8</f>
        <v>1.4664683571978627</v>
      </c>
      <c r="E283" s="99">
        <f>RES_hhdet_tess!E8</f>
        <v>3.4296551901830856</v>
      </c>
      <c r="F283" s="99">
        <f>RES_hhdet_tess!F8</f>
        <v>1.6679942000098062</v>
      </c>
      <c r="G283" s="99">
        <f>RES_hhdet_tess!G8</f>
        <v>2.3128910430106542</v>
      </c>
      <c r="H283" s="99">
        <f>RES_hhdet_tess!H8</f>
        <v>3.9442590450489781</v>
      </c>
      <c r="I283" s="99">
        <f>RES_hhdet_tess!I8</f>
        <v>4.8508501071473047</v>
      </c>
      <c r="J283" s="99">
        <f>RES_hhdet_tess!J8</f>
        <v>4.7600155321265429</v>
      </c>
      <c r="K283" s="99">
        <f>RES_hhdet_tess!K8</f>
        <v>4.4985172395944977</v>
      </c>
      <c r="L283" s="99">
        <f>RES_hhdet_tess!L8</f>
        <v>5.3048847869376194</v>
      </c>
      <c r="M283" s="99">
        <f>RES_hhdet_tess!M8</f>
        <v>7.9401360525080182</v>
      </c>
      <c r="N283" s="99">
        <f>RES_hhdet_tess!N8</f>
        <v>9.012590619983623</v>
      </c>
      <c r="O283" s="99">
        <f>RES_hhdet_tess!O8</f>
        <v>7.592029315418336</v>
      </c>
      <c r="P283" s="99">
        <f>RES_hhdet_tess!P8</f>
        <v>7.0346096076961713</v>
      </c>
      <c r="Q283" s="99">
        <f>RES_hhdet_tess!Q8</f>
        <v>12.256195113915602</v>
      </c>
      <c r="R283" s="99">
        <f>RES_hhdet_tess!R8</f>
        <v>11.052534713694246</v>
      </c>
      <c r="S283" s="99">
        <f>RES_hhdet_tess!S8</f>
        <v>13.004646497260527</v>
      </c>
      <c r="T283" s="99">
        <f>RES_hhdet_tess!T8</f>
        <v>13.527660688902523</v>
      </c>
      <c r="U283" s="99">
        <f>RES_hhdet_tess!U8</f>
        <v>11.520880584565353</v>
      </c>
      <c r="V283" s="99">
        <f>RES_hhdet_tess!V8</f>
        <v>10.429150221256991</v>
      </c>
      <c r="W283" s="99">
        <f>RES_hhdet_tess!W8</f>
        <v>10.373273704973057</v>
      </c>
      <c r="DA283" s="63" t="s">
        <v>2920</v>
      </c>
    </row>
    <row r="284" spans="1:105" ht="12" customHeight="1" x14ac:dyDescent="0.25">
      <c r="A284" s="121" t="s">
        <v>55</v>
      </c>
      <c r="B284" s="123">
        <v>12.130233355166668</v>
      </c>
      <c r="C284" s="123">
        <v>10.184661840675279</v>
      </c>
      <c r="D284" s="123">
        <v>11.873512487402706</v>
      </c>
      <c r="E284" s="123">
        <v>11.615469019428254</v>
      </c>
      <c r="F284" s="123">
        <v>11.894534688890991</v>
      </c>
      <c r="G284" s="123">
        <v>13.580185427390724</v>
      </c>
      <c r="H284" s="123">
        <v>13.750474392065486</v>
      </c>
      <c r="I284" s="123">
        <v>11.816175701632565</v>
      </c>
      <c r="J284" s="123">
        <v>12.391839543641071</v>
      </c>
      <c r="K284" s="123">
        <v>11.270232741642628</v>
      </c>
      <c r="L284" s="123">
        <v>13.73975476945348</v>
      </c>
      <c r="M284" s="123">
        <v>13.097713476106772</v>
      </c>
      <c r="N284" s="123">
        <v>13.475036860434479</v>
      </c>
      <c r="O284" s="123">
        <v>13.661259834432506</v>
      </c>
      <c r="P284" s="123">
        <v>13.07530493998869</v>
      </c>
      <c r="Q284" s="123">
        <v>12.119697390952442</v>
      </c>
      <c r="R284" s="123">
        <v>11.59560360910336</v>
      </c>
      <c r="S284" s="123">
        <v>13.397827228544456</v>
      </c>
      <c r="T284" s="123">
        <v>13.58497329091418</v>
      </c>
      <c r="U284" s="123">
        <v>12.814800768347423</v>
      </c>
      <c r="V284" s="123">
        <v>13.423160582896982</v>
      </c>
      <c r="W284" s="123">
        <v>14.063319911616157</v>
      </c>
      <c r="DA284" s="130" t="s">
        <v>2921</v>
      </c>
    </row>
    <row r="285" spans="1:105" ht="12" customHeight="1" x14ac:dyDescent="0.25">
      <c r="A285" s="97" t="s">
        <v>143</v>
      </c>
      <c r="B285" s="99">
        <v>13.671268570294</v>
      </c>
      <c r="C285" s="99">
        <v>7.1338985838399003</v>
      </c>
      <c r="D285" s="99">
        <v>10.755638161151907</v>
      </c>
      <c r="E285" s="99">
        <v>13.996685060011918</v>
      </c>
      <c r="F285" s="99">
        <v>10.379379250109224</v>
      </c>
      <c r="G285" s="99">
        <v>15.738537216883934</v>
      </c>
      <c r="H285" s="99">
        <v>14.504722070645276</v>
      </c>
      <c r="I285" s="99">
        <v>8.7787372719117087</v>
      </c>
      <c r="J285" s="99">
        <v>9.4413840676220033</v>
      </c>
      <c r="K285" s="99">
        <v>7.6590046306245458</v>
      </c>
      <c r="L285" s="99">
        <v>14.695822644314019</v>
      </c>
      <c r="M285" s="99">
        <v>13.76552836018422</v>
      </c>
      <c r="N285" s="99">
        <v>14.732085947159982</v>
      </c>
      <c r="O285" s="99">
        <v>15.766186306620019</v>
      </c>
      <c r="P285" s="99">
        <v>14.3476089908673</v>
      </c>
      <c r="Q285" s="99">
        <v>11.614122244332199</v>
      </c>
      <c r="R285" s="99">
        <v>9.5190550944550711</v>
      </c>
      <c r="S285" s="99">
        <v>14.31284154487448</v>
      </c>
      <c r="T285" s="99">
        <v>14.653457787794389</v>
      </c>
      <c r="U285" s="99">
        <v>11.668133461837606</v>
      </c>
      <c r="V285" s="99">
        <v>13.737369181620025</v>
      </c>
      <c r="W285" s="99">
        <v>13.328144207324867</v>
      </c>
      <c r="DA285" s="63" t="s">
        <v>2922</v>
      </c>
    </row>
    <row r="286" spans="1:105" ht="12" customHeight="1" x14ac:dyDescent="0.25">
      <c r="A286" s="97" t="s">
        <v>124</v>
      </c>
      <c r="B286" s="99">
        <v>11.059642562179466</v>
      </c>
      <c r="C286" s="99">
        <v>11.584160341573902</v>
      </c>
      <c r="D286" s="99">
        <v>11.323456771635341</v>
      </c>
      <c r="E286" s="99">
        <v>12.205040678448787</v>
      </c>
      <c r="F286" s="99">
        <v>12.350763688994745</v>
      </c>
      <c r="G286" s="99">
        <v>12.59063402302924</v>
      </c>
      <c r="H286" s="99">
        <v>13.017258774841377</v>
      </c>
      <c r="I286" s="99">
        <v>12.729120304727731</v>
      </c>
      <c r="J286" s="99">
        <v>14.185678438930038</v>
      </c>
      <c r="K286" s="99">
        <v>15.225451005374657</v>
      </c>
      <c r="L286" s="99">
        <v>14.186797927974419</v>
      </c>
      <c r="M286" s="99">
        <v>12.70146751748848</v>
      </c>
      <c r="N286" s="99">
        <v>12.410963429109321</v>
      </c>
      <c r="O286" s="99">
        <v>12.606896684280475</v>
      </c>
      <c r="P286" s="99">
        <v>11.835748126938512</v>
      </c>
      <c r="Q286" s="99">
        <v>12.158147209314899</v>
      </c>
      <c r="R286" s="99">
        <v>13.026281600783724</v>
      </c>
      <c r="S286" s="99">
        <v>13.051453884618816</v>
      </c>
      <c r="T286" s="99">
        <v>12.693268070573835</v>
      </c>
      <c r="U286" s="99">
        <v>13.564911542267829</v>
      </c>
      <c r="V286" s="99">
        <v>13.337704023270689</v>
      </c>
      <c r="W286" s="99">
        <v>14.089068726870853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11.603686434173087</v>
      </c>
      <c r="C290" s="102">
        <v>11.246769362506299</v>
      </c>
      <c r="D290" s="102">
        <v>12.307046596901644</v>
      </c>
      <c r="E290" s="102">
        <v>10.748534350660695</v>
      </c>
      <c r="F290" s="102">
        <v>12.41975379242254</v>
      </c>
      <c r="G290" s="102">
        <v>12.905744106262688</v>
      </c>
      <c r="H290" s="102">
        <v>13.516401289051796</v>
      </c>
      <c r="I290" s="102">
        <v>13.083594267550582</v>
      </c>
      <c r="J290" s="102">
        <v>13.690770774921877</v>
      </c>
      <c r="K290" s="102">
        <v>13.005111509451808</v>
      </c>
      <c r="L290" s="102">
        <v>13.197005336771154</v>
      </c>
      <c r="M290" s="102">
        <v>12.73022207395347</v>
      </c>
      <c r="N290" s="102">
        <v>12.750000713438617</v>
      </c>
      <c r="O290" s="102">
        <v>12.367439966120077</v>
      </c>
      <c r="P290" s="102">
        <v>12.278111681452401</v>
      </c>
      <c r="Q290" s="102">
        <v>12.444485215161253</v>
      </c>
      <c r="R290" s="102">
        <v>12.698815481496698</v>
      </c>
      <c r="S290" s="102">
        <v>12.932856076831575</v>
      </c>
      <c r="T290" s="102">
        <v>13.042433327324474</v>
      </c>
      <c r="U290" s="102">
        <v>13.329095913873784</v>
      </c>
      <c r="V290" s="102">
        <v>13.287764798358818</v>
      </c>
      <c r="W290" s="102">
        <v>14.47046526945325</v>
      </c>
      <c r="DA290" s="131" t="s">
        <v>2927</v>
      </c>
    </row>
    <row r="291" spans="1:105" ht="12" customHeight="1" x14ac:dyDescent="0.25">
      <c r="A291" s="107" t="s">
        <v>121</v>
      </c>
      <c r="B291" s="105">
        <v>11.603686434173088</v>
      </c>
      <c r="C291" s="105">
        <v>11.247357093606501</v>
      </c>
      <c r="D291" s="105">
        <v>12.307724625465774</v>
      </c>
      <c r="E291" s="105">
        <v>10.748596639883521</v>
      </c>
      <c r="F291" s="105">
        <v>12.419888213145784</v>
      </c>
      <c r="G291" s="105">
        <v>12.905630143796712</v>
      </c>
      <c r="H291" s="105">
        <v>13.515626736655532</v>
      </c>
      <c r="I291" s="105">
        <v>13.087672946858211</v>
      </c>
      <c r="J291" s="105">
        <v>13.697499881264999</v>
      </c>
      <c r="K291" s="105">
        <v>13.013299884581263</v>
      </c>
      <c r="L291" s="105">
        <v>13.194330860252748</v>
      </c>
      <c r="M291" s="105">
        <v>12.724293738936096</v>
      </c>
      <c r="N291" s="105">
        <v>12.748843498402566</v>
      </c>
      <c r="O291" s="105">
        <v>12.372989838867296</v>
      </c>
      <c r="P291" s="105">
        <v>12.293214927000568</v>
      </c>
      <c r="Q291" s="105">
        <v>12.465632400115926</v>
      </c>
      <c r="R291" s="105">
        <v>12.721512354123197</v>
      </c>
      <c r="S291" s="105">
        <v>12.947000260977571</v>
      </c>
      <c r="T291" s="105">
        <v>13.053884466631063</v>
      </c>
      <c r="U291" s="105">
        <v>13.338135007070338</v>
      </c>
      <c r="V291" s="105">
        <v>13.280226420687162</v>
      </c>
      <c r="W291" s="105">
        <v>14.462445875777647</v>
      </c>
      <c r="DA291" s="132" t="s">
        <v>2928</v>
      </c>
    </row>
    <row r="292" spans="1:105" ht="12" customHeight="1" x14ac:dyDescent="0.25">
      <c r="A292" s="108" t="s">
        <v>53</v>
      </c>
      <c r="B292" s="99">
        <v>3.5091822142620375</v>
      </c>
      <c r="C292" s="99">
        <v>3.2204541760329506</v>
      </c>
      <c r="D292" s="99">
        <v>3.7292064974879091</v>
      </c>
      <c r="E292" s="99">
        <v>2.7745600622133901</v>
      </c>
      <c r="F292" s="99">
        <v>3.6159655101661268</v>
      </c>
      <c r="G292" s="99">
        <v>3.7433215241490458</v>
      </c>
      <c r="H292" s="99">
        <v>3.9424931351166443</v>
      </c>
      <c r="I292" s="99">
        <v>3.7494371342165489</v>
      </c>
      <c r="J292" s="99">
        <v>3.9818339093114972</v>
      </c>
      <c r="K292" s="99">
        <v>3.5530080537876052</v>
      </c>
      <c r="L292" s="99">
        <v>3.6347617361451623</v>
      </c>
      <c r="M292" s="99">
        <v>3.6699515447408948</v>
      </c>
      <c r="N292" s="99">
        <v>3.6512924998013458</v>
      </c>
      <c r="O292" s="99">
        <v>3.4100261827593989</v>
      </c>
      <c r="P292" s="99">
        <v>3.5260974541702774</v>
      </c>
      <c r="Q292" s="99">
        <v>3.8720253080667568</v>
      </c>
      <c r="R292" s="99">
        <v>3.8087886675033431</v>
      </c>
      <c r="S292" s="99">
        <v>3.7597836254071204</v>
      </c>
      <c r="T292" s="99">
        <v>3.8596049406750152</v>
      </c>
      <c r="U292" s="99">
        <v>3.9906868162665763</v>
      </c>
      <c r="V292" s="99">
        <v>3.476950702703832</v>
      </c>
      <c r="W292" s="99">
        <v>4.2790487181122874</v>
      </c>
      <c r="DA292" s="63" t="s">
        <v>2929</v>
      </c>
    </row>
    <row r="293" spans="1:105" ht="12" customHeight="1" x14ac:dyDescent="0.25">
      <c r="A293" s="108" t="s">
        <v>52</v>
      </c>
      <c r="B293" s="99">
        <v>8.0945042199110517</v>
      </c>
      <c r="C293" s="99">
        <v>8.0269029175735493</v>
      </c>
      <c r="D293" s="99">
        <v>8.5785181279778655</v>
      </c>
      <c r="E293" s="99">
        <v>7.9740365776701312</v>
      </c>
      <c r="F293" s="99">
        <v>8.803922702979655</v>
      </c>
      <c r="G293" s="99">
        <v>9.162308619647666</v>
      </c>
      <c r="H293" s="99">
        <v>9.5731336015388866</v>
      </c>
      <c r="I293" s="99">
        <v>9.3382358126416598</v>
      </c>
      <c r="J293" s="99">
        <v>9.7156659719535057</v>
      </c>
      <c r="K293" s="99">
        <v>9.4602918307936559</v>
      </c>
      <c r="L293" s="99">
        <v>9.559569124107588</v>
      </c>
      <c r="M293" s="99">
        <v>9.054342194195204</v>
      </c>
      <c r="N293" s="99">
        <v>9.0975509986012231</v>
      </c>
      <c r="O293" s="99">
        <v>8.9629636561079007</v>
      </c>
      <c r="P293" s="99">
        <v>8.767117472830293</v>
      </c>
      <c r="Q293" s="99">
        <v>8.5936070920491687</v>
      </c>
      <c r="R293" s="99">
        <v>8.9127236866198523</v>
      </c>
      <c r="S293" s="99">
        <v>9.1872166355704525</v>
      </c>
      <c r="T293" s="99">
        <v>9.1942795259560484</v>
      </c>
      <c r="U293" s="99">
        <v>9.3474481908037621</v>
      </c>
      <c r="V293" s="99">
        <v>9.8032757179833325</v>
      </c>
      <c r="W293" s="99">
        <v>10.183397157665359</v>
      </c>
      <c r="DA293" s="63" t="s">
        <v>2930</v>
      </c>
    </row>
    <row r="294" spans="1:105" ht="12" customHeight="1" x14ac:dyDescent="0.25">
      <c r="A294" s="121" t="s">
        <v>54</v>
      </c>
      <c r="B294" s="123">
        <v>11.404127281682873</v>
      </c>
      <c r="C294" s="123">
        <v>10.823462647228588</v>
      </c>
      <c r="D294" s="123">
        <v>12.017965186704298</v>
      </c>
      <c r="E294" s="123">
        <v>10.569432933153291</v>
      </c>
      <c r="F294" s="123">
        <v>11.746763264187706</v>
      </c>
      <c r="G294" s="123">
        <v>12.121076286062298</v>
      </c>
      <c r="H294" s="123">
        <v>12.539655522783939</v>
      </c>
      <c r="I294" s="123">
        <v>11.793342718699767</v>
      </c>
      <c r="J294" s="123">
        <v>12.648610676811412</v>
      </c>
      <c r="K294" s="123">
        <v>11.949632734613786</v>
      </c>
      <c r="L294" s="123">
        <v>11.554156189088328</v>
      </c>
      <c r="M294" s="123">
        <v>10.800724986115286</v>
      </c>
      <c r="N294" s="123">
        <v>10.389780951318466</v>
      </c>
      <c r="O294" s="123">
        <v>9.9301325633042428</v>
      </c>
      <c r="P294" s="123">
        <v>9.3979392767510888</v>
      </c>
      <c r="Q294" s="123">
        <v>9.441366150875778</v>
      </c>
      <c r="R294" s="123">
        <v>9.6207674890739323</v>
      </c>
      <c r="S294" s="123">
        <v>9.4775924995174829</v>
      </c>
      <c r="T294" s="123">
        <v>9.1597755813798418</v>
      </c>
      <c r="U294" s="123">
        <v>9.2535246664946342</v>
      </c>
      <c r="V294" s="123">
        <v>8.9793629963933839</v>
      </c>
      <c r="W294" s="123">
        <v>9.5716181291486304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10.28022469957784</v>
      </c>
      <c r="C296" s="99">
        <v>12.118521898460294</v>
      </c>
      <c r="D296" s="99">
        <v>10.595425802388808</v>
      </c>
      <c r="E296" s="99">
        <v>12.517037675322625</v>
      </c>
      <c r="F296" s="99">
        <v>11.696166413044939</v>
      </c>
      <c r="G296" s="99">
        <v>11.834292702439662</v>
      </c>
      <c r="H296" s="99">
        <v>11.618473360977816</v>
      </c>
      <c r="I296" s="99">
        <v>12.106172756962723</v>
      </c>
      <c r="J296" s="99">
        <v>11.839539243956921</v>
      </c>
      <c r="K296" s="99">
        <v>13.577888653234467</v>
      </c>
      <c r="L296" s="99">
        <v>12.200477053856281</v>
      </c>
      <c r="M296" s="99">
        <v>10.809452115581951</v>
      </c>
      <c r="N296" s="99">
        <v>10.229602072998532</v>
      </c>
      <c r="O296" s="99">
        <v>10.081547223058395</v>
      </c>
      <c r="P296" s="99">
        <v>9.2348455662401854</v>
      </c>
      <c r="Q296" s="99">
        <v>9.3078026777292777</v>
      </c>
      <c r="R296" s="99">
        <v>9.768576162313785</v>
      </c>
      <c r="S296" s="99">
        <v>9.5349541551656198</v>
      </c>
      <c r="T296" s="99">
        <v>8.9822651465165713</v>
      </c>
      <c r="U296" s="99">
        <v>9.3598568412017649</v>
      </c>
      <c r="V296" s="99">
        <v>9.0329374525465909</v>
      </c>
      <c r="W296" s="99">
        <v>9.3617352978998003</v>
      </c>
      <c r="DA296" s="63" t="s">
        <v>2933</v>
      </c>
    </row>
    <row r="297" spans="1:105" ht="12" customHeight="1" x14ac:dyDescent="0.25">
      <c r="A297" s="109" t="s">
        <v>120</v>
      </c>
      <c r="B297" s="110">
        <v>11.848079727433367</v>
      </c>
      <c r="C297" s="110">
        <v>10.264746311909173</v>
      </c>
      <c r="D297" s="110">
        <v>12.691613778092956</v>
      </c>
      <c r="E297" s="110">
        <v>9.5151750605754639</v>
      </c>
      <c r="F297" s="110">
        <v>11.775841914269755</v>
      </c>
      <c r="G297" s="110">
        <v>12.292928982135901</v>
      </c>
      <c r="H297" s="110">
        <v>13.136581563634307</v>
      </c>
      <c r="I297" s="110">
        <v>11.583561261920293</v>
      </c>
      <c r="J297" s="110">
        <v>13.187672848977265</v>
      </c>
      <c r="K297" s="110">
        <v>10.831746699693918</v>
      </c>
      <c r="L297" s="110">
        <v>11.084395524551766</v>
      </c>
      <c r="M297" s="110">
        <v>10.794418490994712</v>
      </c>
      <c r="N297" s="110">
        <v>10.493965246336572</v>
      </c>
      <c r="O297" s="110">
        <v>9.8380197374324894</v>
      </c>
      <c r="P297" s="110">
        <v>9.4963992671497</v>
      </c>
      <c r="Q297" s="110">
        <v>9.520944806603902</v>
      </c>
      <c r="R297" s="110">
        <v>9.5342926659741334</v>
      </c>
      <c r="S297" s="110">
        <v>9.4456891067693665</v>
      </c>
      <c r="T297" s="110">
        <v>9.2518770457882535</v>
      </c>
      <c r="U297" s="110">
        <v>9.199820188383061</v>
      </c>
      <c r="V297" s="110">
        <v>8.9522835440104895</v>
      </c>
      <c r="W297" s="110">
        <v>9.6777963882935492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64.203055257585589</v>
      </c>
      <c r="C299" s="118">
        <f t="shared" si="131"/>
        <v>36.99143831637798</v>
      </c>
      <c r="D299" s="118">
        <f t="shared" si="131"/>
        <v>53.77412998910534</v>
      </c>
      <c r="E299" s="118">
        <f t="shared" si="131"/>
        <v>71.373097634179373</v>
      </c>
      <c r="F299" s="118">
        <f t="shared" si="131"/>
        <v>52.791358365166907</v>
      </c>
      <c r="G299" s="118">
        <f t="shared" si="131"/>
        <v>77.002025418225699</v>
      </c>
      <c r="H299" s="118">
        <f t="shared" si="131"/>
        <v>67.517393410500333</v>
      </c>
      <c r="I299" s="118">
        <f t="shared" si="131"/>
        <v>43.681520569662382</v>
      </c>
      <c r="J299" s="118">
        <f t="shared" si="131"/>
        <v>50.468273647251713</v>
      </c>
      <c r="K299" s="118">
        <f t="shared" si="131"/>
        <v>43.755278862772307</v>
      </c>
      <c r="L299" s="118">
        <f t="shared" si="131"/>
        <v>86.104001796327623</v>
      </c>
      <c r="M299" s="118">
        <f t="shared" si="131"/>
        <v>63.674714221860611</v>
      </c>
      <c r="N299" s="118">
        <f t="shared" si="131"/>
        <v>54.384867230473404</v>
      </c>
      <c r="O299" s="118">
        <f t="shared" si="131"/>
        <v>75.495148004400107</v>
      </c>
      <c r="P299" s="118">
        <f t="shared" si="131"/>
        <v>55.584694686911469</v>
      </c>
      <c r="Q299" s="118">
        <f t="shared" si="131"/>
        <v>53.947084062173126</v>
      </c>
      <c r="R299" s="118">
        <f t="shared" ref="R299:V299" si="132">R300+R303+R305+R315</f>
        <v>55.4172072705136</v>
      </c>
      <c r="S299" s="118">
        <f t="shared" si="132"/>
        <v>67.806331946362278</v>
      </c>
      <c r="T299" s="118">
        <f t="shared" si="132"/>
        <v>52.236164918164107</v>
      </c>
      <c r="U299" s="118">
        <f t="shared" si="132"/>
        <v>59.643812426438522</v>
      </c>
      <c r="V299" s="118">
        <f t="shared" si="132"/>
        <v>58.639785781616375</v>
      </c>
      <c r="W299" s="118">
        <f t="shared" ref="W299" si="133">W300+W303+W305+W315</f>
        <v>53.619000634426989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60.699102987888992</v>
      </c>
      <c r="C300" s="123">
        <f t="shared" si="134"/>
        <v>34.264956937556832</v>
      </c>
      <c r="D300" s="123">
        <f t="shared" si="134"/>
        <v>50.570107314558136</v>
      </c>
      <c r="E300" s="123">
        <f t="shared" si="134"/>
        <v>67.322434137960485</v>
      </c>
      <c r="F300" s="123">
        <f t="shared" si="134"/>
        <v>49.334398526182319</v>
      </c>
      <c r="G300" s="123">
        <f t="shared" si="134"/>
        <v>72.783237788516061</v>
      </c>
      <c r="H300" s="123">
        <f t="shared" si="134"/>
        <v>63.330094054984706</v>
      </c>
      <c r="I300" s="123">
        <f t="shared" si="134"/>
        <v>40.093349039355367</v>
      </c>
      <c r="J300" s="123">
        <f t="shared" si="134"/>
        <v>46.709153803022161</v>
      </c>
      <c r="K300" s="123">
        <f t="shared" si="134"/>
        <v>39.916213615093291</v>
      </c>
      <c r="L300" s="123">
        <f t="shared" si="134"/>
        <v>81.027722553285997</v>
      </c>
      <c r="M300" s="123">
        <f t="shared" si="134"/>
        <v>59.012369871149097</v>
      </c>
      <c r="N300" s="123">
        <f t="shared" si="134"/>
        <v>49.71317975846803</v>
      </c>
      <c r="O300" s="123">
        <f t="shared" si="134"/>
        <v>70.682724467865171</v>
      </c>
      <c r="P300" s="123">
        <f t="shared" si="134"/>
        <v>51.12753030546957</v>
      </c>
      <c r="Q300" s="123">
        <f t="shared" si="134"/>
        <v>50.09551680807791</v>
      </c>
      <c r="R300" s="123">
        <f t="shared" ref="R300:V300" si="135">SUM(R301:R302)</f>
        <v>52.146817648117135</v>
      </c>
      <c r="S300" s="123">
        <f t="shared" si="135"/>
        <v>63.848810804705131</v>
      </c>
      <c r="T300" s="123">
        <f t="shared" si="135"/>
        <v>48.352457424730233</v>
      </c>
      <c r="U300" s="123">
        <f t="shared" si="135"/>
        <v>56.481391094354692</v>
      </c>
      <c r="V300" s="123">
        <f t="shared" si="135"/>
        <v>55.308137345592201</v>
      </c>
      <c r="W300" s="123">
        <f t="shared" ref="W300" si="136">SUM(W301:W302)</f>
        <v>50.022761413180646</v>
      </c>
      <c r="DA300" s="130" t="s">
        <v>3084</v>
      </c>
    </row>
    <row r="301" spans="1:105" ht="12" customHeight="1" x14ac:dyDescent="0.25">
      <c r="A301" s="97" t="s">
        <v>51</v>
      </c>
      <c r="B301" s="99">
        <v>60.699102987888992</v>
      </c>
      <c r="C301" s="99">
        <v>34.264956937556832</v>
      </c>
      <c r="D301" s="99">
        <v>50.570107314558136</v>
      </c>
      <c r="E301" s="99">
        <v>67.322434137960485</v>
      </c>
      <c r="F301" s="99">
        <v>49.334398526182319</v>
      </c>
      <c r="G301" s="99">
        <v>72.783237788516061</v>
      </c>
      <c r="H301" s="99">
        <v>63.330094054984706</v>
      </c>
      <c r="I301" s="99">
        <v>40.093349039355367</v>
      </c>
      <c r="J301" s="99">
        <v>46.709153803022161</v>
      </c>
      <c r="K301" s="99">
        <v>39.916213615093291</v>
      </c>
      <c r="L301" s="99">
        <v>81.027722553285997</v>
      </c>
      <c r="M301" s="99">
        <v>59.012369871149097</v>
      </c>
      <c r="N301" s="99">
        <v>49.71317975846803</v>
      </c>
      <c r="O301" s="99">
        <v>70.682724467865171</v>
      </c>
      <c r="P301" s="99">
        <v>51.12753030546957</v>
      </c>
      <c r="Q301" s="99">
        <v>50.09551680807791</v>
      </c>
      <c r="R301" s="99">
        <v>52.146817648117135</v>
      </c>
      <c r="S301" s="99">
        <v>63.848810804705131</v>
      </c>
      <c r="T301" s="99">
        <v>48.352457424730233</v>
      </c>
      <c r="U301" s="99">
        <v>56.481391094354692</v>
      </c>
      <c r="V301" s="99">
        <v>55.308137345592201</v>
      </c>
      <c r="W301" s="99">
        <v>50.022761413180646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2.368278727303208</v>
      </c>
      <c r="C305" s="123">
        <v>1.3038768387408683</v>
      </c>
      <c r="D305" s="123">
        <v>1.8805500640707973</v>
      </c>
      <c r="E305" s="123">
        <v>2.3465308358705159</v>
      </c>
      <c r="F305" s="123">
        <v>1.8054059937171774</v>
      </c>
      <c r="G305" s="123">
        <v>2.5068300202111109</v>
      </c>
      <c r="H305" s="123">
        <v>2.4271384475586624</v>
      </c>
      <c r="I305" s="123">
        <v>1.717664349845895</v>
      </c>
      <c r="J305" s="123">
        <v>1.9373107332371304</v>
      </c>
      <c r="K305" s="123">
        <v>1.7144874034504405</v>
      </c>
      <c r="L305" s="123">
        <v>3.1057658319515307</v>
      </c>
      <c r="M305" s="123">
        <v>2.9249992126287401</v>
      </c>
      <c r="N305" s="123">
        <v>3.1285470221311344</v>
      </c>
      <c r="O305" s="123">
        <v>3.3537640428731819</v>
      </c>
      <c r="P305" s="123">
        <v>3.1274064929615859</v>
      </c>
      <c r="Q305" s="123">
        <v>2.5223262878795891</v>
      </c>
      <c r="R305" s="123">
        <v>1.8915235760231213</v>
      </c>
      <c r="S305" s="123">
        <v>2.6562099124562368</v>
      </c>
      <c r="T305" s="123">
        <v>2.7155982898804845</v>
      </c>
      <c r="U305" s="123">
        <v>1.9718407945578378</v>
      </c>
      <c r="V305" s="123">
        <v>2.1857085495505912</v>
      </c>
      <c r="W305" s="123">
        <v>2.4107679021850603</v>
      </c>
      <c r="DA305" s="130" t="s">
        <v>3089</v>
      </c>
    </row>
    <row r="306" spans="1:105" ht="12" customHeight="1" x14ac:dyDescent="0.25">
      <c r="A306" s="97" t="s">
        <v>143</v>
      </c>
      <c r="B306" s="99">
        <v>8.4983798550641989</v>
      </c>
      <c r="C306" s="99">
        <v>4.4331898998976875</v>
      </c>
      <c r="D306" s="99">
        <v>6.6658467437484044</v>
      </c>
      <c r="E306" s="99">
        <v>8.6364446291063182</v>
      </c>
      <c r="F306" s="99">
        <v>6.3722789697318856</v>
      </c>
      <c r="G306" s="99">
        <v>9.6446118810403441</v>
      </c>
      <c r="H306" s="99">
        <v>8.8576574155495802</v>
      </c>
      <c r="I306" s="99">
        <v>5.3169713034391499</v>
      </c>
      <c r="J306" s="99">
        <v>5.6859698705190596</v>
      </c>
      <c r="K306" s="99">
        <v>4.5582840945243959</v>
      </c>
      <c r="L306" s="99">
        <v>8.5698754673497888</v>
      </c>
      <c r="M306" s="99">
        <v>7.8462947622492152</v>
      </c>
      <c r="N306" s="99">
        <v>8.1621460473957796</v>
      </c>
      <c r="O306" s="99">
        <v>8.5739557501219963</v>
      </c>
      <c r="P306" s="99">
        <v>7.7931001848280586</v>
      </c>
      <c r="Q306" s="99">
        <v>6.284073743783301</v>
      </c>
      <c r="R306" s="99">
        <v>5.1090320680538781</v>
      </c>
      <c r="S306" s="99">
        <v>7.6500260135280547</v>
      </c>
      <c r="T306" s="99">
        <v>7.7574732304461405</v>
      </c>
      <c r="U306" s="99">
        <v>6.0474940812995479</v>
      </c>
      <c r="V306" s="99">
        <v>6.9976107710194535</v>
      </c>
      <c r="W306" s="99">
        <v>6.6558581736342326</v>
      </c>
      <c r="DA306" s="63" t="s">
        <v>3090</v>
      </c>
    </row>
    <row r="307" spans="1:105" ht="12" customHeight="1" x14ac:dyDescent="0.25">
      <c r="A307" s="97" t="s">
        <v>124</v>
      </c>
      <c r="B307" s="99">
        <v>4.7342847202007787</v>
      </c>
      <c r="C307" s="99">
        <v>4.939508032514369</v>
      </c>
      <c r="D307" s="99">
        <v>4.7999252017522904</v>
      </c>
      <c r="E307" s="99">
        <v>5.1313796678196191</v>
      </c>
      <c r="F307" s="99">
        <v>5.1601320441620206</v>
      </c>
      <c r="G307" s="99">
        <v>5.2196711383746548</v>
      </c>
      <c r="H307" s="99">
        <v>5.3575822187114204</v>
      </c>
      <c r="I307" s="99">
        <v>5.2174766518842635</v>
      </c>
      <c r="J307" s="99">
        <v>5.812603847853028</v>
      </c>
      <c r="K307" s="99">
        <v>6.2229057057489925</v>
      </c>
      <c r="L307" s="99">
        <v>5.7304463155481518</v>
      </c>
      <c r="M307" s="99">
        <v>5.0511340124125415</v>
      </c>
      <c r="N307" s="99">
        <v>4.8722172739632121</v>
      </c>
      <c r="O307" s="99">
        <v>4.8739236151839584</v>
      </c>
      <c r="P307" s="99">
        <v>4.5654256666900519</v>
      </c>
      <c r="Q307" s="99">
        <v>4.6809827155632107</v>
      </c>
      <c r="R307" s="99">
        <v>4.9473022463710556</v>
      </c>
      <c r="S307" s="99">
        <v>4.7202994651172112</v>
      </c>
      <c r="T307" s="99">
        <v>4.2932404748184751</v>
      </c>
      <c r="U307" s="99">
        <v>4.3114048402653502</v>
      </c>
      <c r="V307" s="99">
        <v>4.1226296806151046</v>
      </c>
      <c r="W307" s="99">
        <v>4.3012457998618299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1.1356735423933859</v>
      </c>
      <c r="C315" s="123">
        <v>1.4226045400802791</v>
      </c>
      <c r="D315" s="123">
        <v>1.3234726104764072</v>
      </c>
      <c r="E315" s="123">
        <v>1.7041326603483795</v>
      </c>
      <c r="F315" s="123">
        <v>1.6515538452674048</v>
      </c>
      <c r="G315" s="123">
        <v>1.7119576094985214</v>
      </c>
      <c r="H315" s="123">
        <v>1.760160907956954</v>
      </c>
      <c r="I315" s="123">
        <v>1.870507180461118</v>
      </c>
      <c r="J315" s="123">
        <v>1.821809110992421</v>
      </c>
      <c r="K315" s="123">
        <v>2.1245778442285776</v>
      </c>
      <c r="L315" s="123">
        <v>1.9705134110900946</v>
      </c>
      <c r="M315" s="123">
        <v>1.7373451380827731</v>
      </c>
      <c r="N315" s="123">
        <v>1.5431404498742338</v>
      </c>
      <c r="O315" s="123">
        <v>1.4586594936617558</v>
      </c>
      <c r="P315" s="123">
        <v>1.3297578884803192</v>
      </c>
      <c r="Q315" s="123">
        <v>1.3292409662156295</v>
      </c>
      <c r="R315" s="123">
        <v>1.3788660463733482</v>
      </c>
      <c r="S315" s="123">
        <v>1.3013112292009108</v>
      </c>
      <c r="T315" s="123">
        <v>1.1681092035533909</v>
      </c>
      <c r="U315" s="123">
        <v>1.1905805375259932</v>
      </c>
      <c r="V315" s="123">
        <v>1.1459398864735821</v>
      </c>
      <c r="W315" s="123">
        <v>1.1854713190612884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4.0107256767871418</v>
      </c>
      <c r="C317" s="99">
        <v>4.7200867399195383</v>
      </c>
      <c r="D317" s="99">
        <v>4.1182411834864663</v>
      </c>
      <c r="E317" s="99">
        <v>4.8522968210434554</v>
      </c>
      <c r="F317" s="99">
        <v>4.5252575360326892</v>
      </c>
      <c r="G317" s="99">
        <v>4.5688306727628936</v>
      </c>
      <c r="H317" s="99">
        <v>4.4764586054213895</v>
      </c>
      <c r="I317" s="99">
        <v>4.6598425288656165</v>
      </c>
      <c r="J317" s="99">
        <v>4.5561388115830557</v>
      </c>
      <c r="K317" s="99">
        <v>5.2191298301861968</v>
      </c>
      <c r="L317" s="99">
        <v>4.6816470330357225</v>
      </c>
      <c r="M317" s="99">
        <v>4.1415388555824224</v>
      </c>
      <c r="N317" s="99">
        <v>3.9156526054540697</v>
      </c>
      <c r="O317" s="99">
        <v>3.8563975810531974</v>
      </c>
      <c r="P317" s="99">
        <v>3.5324307430621058</v>
      </c>
      <c r="Q317" s="99">
        <v>3.560216577350825</v>
      </c>
      <c r="R317" s="99">
        <v>3.7357180592963788</v>
      </c>
      <c r="S317" s="99">
        <v>3.6410425301884071</v>
      </c>
      <c r="T317" s="99">
        <v>3.4194477031355319</v>
      </c>
      <c r="U317" s="99">
        <v>3.5478703236050273</v>
      </c>
      <c r="V317" s="99">
        <v>3.4130871438853454</v>
      </c>
      <c r="W317" s="99">
        <v>3.5287954497505378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3.1507536467718256E-2</v>
      </c>
      <c r="D322" s="117">
        <f t="shared" si="138"/>
        <v>0.12755728790035123</v>
      </c>
      <c r="E322" s="117">
        <f t="shared" si="138"/>
        <v>0.31423499529611754</v>
      </c>
      <c r="F322" s="117">
        <f t="shared" si="138"/>
        <v>0.11573246670783965</v>
      </c>
      <c r="G322" s="117">
        <f t="shared" si="138"/>
        <v>0.20631035984134566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6.7388297323831281E-3</v>
      </c>
      <c r="L322" s="117">
        <f t="shared" si="138"/>
        <v>0.25092055944516534</v>
      </c>
      <c r="M322" s="117">
        <f t="shared" si="138"/>
        <v>0.17460761759198398</v>
      </c>
      <c r="N322" s="117">
        <f t="shared" si="138"/>
        <v>0.15102171279733712</v>
      </c>
      <c r="O322" s="117">
        <f t="shared" si="138"/>
        <v>0.16403315763327547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5.2186794247808796E-2</v>
      </c>
      <c r="T322" s="117">
        <f t="shared" si="139"/>
        <v>7.2999572913224689E-3</v>
      </c>
      <c r="U322" s="117">
        <f t="shared" si="139"/>
        <v>1.8625664934964963E-2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2.251408126448062E-2</v>
      </c>
      <c r="D323" s="122">
        <f t="shared" si="141"/>
        <v>9.9124580330966591E-2</v>
      </c>
      <c r="E323" s="122">
        <f t="shared" si="141"/>
        <v>0.25662347154025544</v>
      </c>
      <c r="F323" s="122">
        <f t="shared" si="141"/>
        <v>8.8452102639379304E-2</v>
      </c>
      <c r="G323" s="122">
        <f t="shared" si="141"/>
        <v>0.16974072581436428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4.7051511495781054E-3</v>
      </c>
      <c r="L323" s="122">
        <f t="shared" si="141"/>
        <v>0.20823229065208976</v>
      </c>
      <c r="M323" s="122">
        <f t="shared" si="141"/>
        <v>0.13740397285352188</v>
      </c>
      <c r="N323" s="122">
        <f t="shared" si="141"/>
        <v>0.11448183410155781</v>
      </c>
      <c r="O323" s="122">
        <f t="shared" si="141"/>
        <v>0.13502320424952555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4.1439320216308924E-2</v>
      </c>
      <c r="T323" s="122">
        <f t="shared" si="142"/>
        <v>5.3464687579465979E-3</v>
      </c>
      <c r="U323" s="122">
        <f t="shared" si="142"/>
        <v>1.4123827323482307E-2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2.2384561062941517E-2</v>
      </c>
      <c r="D324" s="98">
        <v>9.8549222600697345E-2</v>
      </c>
      <c r="E324" s="98">
        <v>0.25520935208793999</v>
      </c>
      <c r="F324" s="98">
        <v>8.7939423205758704E-2</v>
      </c>
      <c r="G324" s="98">
        <v>0.16877033428533122</v>
      </c>
      <c r="H324" s="98">
        <v>0</v>
      </c>
      <c r="I324" s="98">
        <v>0</v>
      </c>
      <c r="J324" s="98">
        <v>0</v>
      </c>
      <c r="K324" s="98">
        <v>4.6798357409100436E-3</v>
      </c>
      <c r="L324" s="98">
        <v>0.20714385436514993</v>
      </c>
      <c r="M324" s="98">
        <v>0.13668718226497173</v>
      </c>
      <c r="N324" s="98">
        <v>0.11388783489487814</v>
      </c>
      <c r="O324" s="98">
        <v>0.13432540287677386</v>
      </c>
      <c r="P324" s="98">
        <v>0</v>
      </c>
      <c r="Q324" s="98">
        <v>0</v>
      </c>
      <c r="R324" s="98">
        <v>0</v>
      </c>
      <c r="S324" s="98">
        <v>4.1212225967133843E-2</v>
      </c>
      <c r="T324" s="98">
        <v>5.3164298831198144E-3</v>
      </c>
      <c r="U324" s="98">
        <v>1.4042086888282323E-2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1.2952020153910392E-4</v>
      </c>
      <c r="D325" s="98">
        <v>5.7535773026925129E-4</v>
      </c>
      <c r="E325" s="98">
        <v>1.414119452315481E-3</v>
      </c>
      <c r="F325" s="98">
        <v>5.1267943362059802E-4</v>
      </c>
      <c r="G325" s="98">
        <v>9.7039152903306272E-4</v>
      </c>
      <c r="H325" s="98">
        <v>0</v>
      </c>
      <c r="I325" s="98">
        <v>0</v>
      </c>
      <c r="J325" s="98">
        <v>0</v>
      </c>
      <c r="K325" s="98">
        <v>2.5315408668061845E-5</v>
      </c>
      <c r="L325" s="98">
        <v>1.0884362869398392E-3</v>
      </c>
      <c r="M325" s="98">
        <v>7.1679058855015623E-4</v>
      </c>
      <c r="N325" s="98">
        <v>5.9399920667966904E-4</v>
      </c>
      <c r="O325" s="98">
        <v>6.9780137275169231E-4</v>
      </c>
      <c r="P325" s="98">
        <v>0</v>
      </c>
      <c r="Q325" s="98">
        <v>0</v>
      </c>
      <c r="R325" s="98">
        <v>0</v>
      </c>
      <c r="S325" s="98">
        <v>2.2709424917507866E-4</v>
      </c>
      <c r="T325" s="98">
        <v>3.0038874826783883E-5</v>
      </c>
      <c r="U325" s="98">
        <v>8.1740435199984503E-5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4.222528413509619E-4</v>
      </c>
      <c r="D326" s="122">
        <f t="shared" si="144"/>
        <v>1.0579137125996329E-3</v>
      </c>
      <c r="E326" s="122">
        <f t="shared" si="144"/>
        <v>8.8917109930617393E-3</v>
      </c>
      <c r="F326" s="122">
        <f t="shared" si="144"/>
        <v>2.2029952757156297E-3</v>
      </c>
      <c r="G326" s="122">
        <f t="shared" si="144"/>
        <v>2.9404818262181586E-3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2.5396365404435324E-4</v>
      </c>
      <c r="L326" s="122">
        <f t="shared" si="144"/>
        <v>2.6611859403715852E-3</v>
      </c>
      <c r="M326" s="122">
        <f t="shared" si="144"/>
        <v>3.4900754337439345E-3</v>
      </c>
      <c r="N326" s="122">
        <f t="shared" si="144"/>
        <v>3.6162157267303398E-3</v>
      </c>
      <c r="O326" s="122">
        <f t="shared" si="144"/>
        <v>1.4798430687200978E-3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2.8614763510508045E-4</v>
      </c>
      <c r="T326" s="122">
        <f t="shared" si="144"/>
        <v>9.4035480344417565E-5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4.222528413509619E-4</v>
      </c>
      <c r="D327" s="98">
        <v>1.0579137125996329E-3</v>
      </c>
      <c r="E327" s="98">
        <v>8.8917109930617393E-3</v>
      </c>
      <c r="F327" s="98">
        <v>2.2029952757156297E-3</v>
      </c>
      <c r="G327" s="98">
        <v>2.9404818262181586E-3</v>
      </c>
      <c r="H327" s="98">
        <v>0</v>
      </c>
      <c r="I327" s="98">
        <v>0</v>
      </c>
      <c r="J327" s="98">
        <v>0</v>
      </c>
      <c r="K327" s="98">
        <v>2.5396365404435324E-4</v>
      </c>
      <c r="L327" s="98">
        <v>2.6611859403715852E-3</v>
      </c>
      <c r="M327" s="98">
        <v>3.4900754337439345E-3</v>
      </c>
      <c r="N327" s="98">
        <v>3.6162157267303398E-3</v>
      </c>
      <c r="O327" s="98">
        <v>1.4798430687200978E-3</v>
      </c>
      <c r="P327" s="98">
        <v>0</v>
      </c>
      <c r="Q327" s="98">
        <v>0</v>
      </c>
      <c r="R327" s="98">
        <v>0</v>
      </c>
      <c r="S327" s="98">
        <v>2.8614763510508045E-4</v>
      </c>
      <c r="T327" s="98">
        <v>9.4035480344417565E-5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4.4440301201240364E-3</v>
      </c>
      <c r="D328" s="122">
        <v>1.4556540224722424E-2</v>
      </c>
      <c r="E328" s="122">
        <v>2.4944745925142283E-2</v>
      </c>
      <c r="F328" s="122">
        <v>1.3405172195090569E-2</v>
      </c>
      <c r="G328" s="122">
        <v>1.8085019884881516E-2</v>
      </c>
      <c r="H328" s="122">
        <v>0</v>
      </c>
      <c r="I328" s="122">
        <v>0</v>
      </c>
      <c r="J328" s="122">
        <v>0</v>
      </c>
      <c r="K328" s="122">
        <v>8.5113798216197856E-4</v>
      </c>
      <c r="L328" s="122">
        <v>2.1584750104614699E-2</v>
      </c>
      <c r="M328" s="122">
        <v>1.8478748150729741E-2</v>
      </c>
      <c r="N328" s="122">
        <v>1.8816844432223132E-2</v>
      </c>
      <c r="O328" s="122">
        <v>1.6048318765472743E-2</v>
      </c>
      <c r="P328" s="122">
        <v>0</v>
      </c>
      <c r="Q328" s="122">
        <v>0</v>
      </c>
      <c r="R328" s="122">
        <v>0</v>
      </c>
      <c r="S328" s="122">
        <v>5.8140464218517434E-3</v>
      </c>
      <c r="T328" s="122">
        <v>1.0513104645797351E-3</v>
      </c>
      <c r="U328" s="122">
        <v>2.5228842890071871E-3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1.1622141531969198E-4</v>
      </c>
      <c r="E329" s="98">
        <v>6.003350466340572E-4</v>
      </c>
      <c r="F329" s="98">
        <v>3.3131786255151592E-4</v>
      </c>
      <c r="G329" s="98">
        <v>0</v>
      </c>
      <c r="H329" s="98">
        <v>0</v>
      </c>
      <c r="I329" s="98">
        <v>0</v>
      </c>
      <c r="J329" s="98">
        <v>0</v>
      </c>
      <c r="K329" s="98">
        <v>1.5659813201309854E-4</v>
      </c>
      <c r="L329" s="98">
        <v>5.2172564298985863E-3</v>
      </c>
      <c r="M329" s="98">
        <v>4.9876120278772446E-3</v>
      </c>
      <c r="N329" s="98">
        <v>7.6548452434343399E-3</v>
      </c>
      <c r="O329" s="98">
        <v>8.2935328670014578E-3</v>
      </c>
      <c r="P329" s="98">
        <v>0</v>
      </c>
      <c r="Q329" s="98">
        <v>0</v>
      </c>
      <c r="R329" s="98">
        <v>0</v>
      </c>
      <c r="S329" s="98">
        <v>2.6456484628225696E-4</v>
      </c>
      <c r="T329" s="98">
        <v>1.318502209997622E-4</v>
      </c>
      <c r="U329" s="98">
        <v>3.0740668966516984E-4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2.8506234020853473E-4</v>
      </c>
      <c r="D330" s="98">
        <v>6.9373760716276553E-4</v>
      </c>
      <c r="E330" s="98">
        <v>1.6379322642942876E-3</v>
      </c>
      <c r="F330" s="98">
        <v>6.0009788345260053E-4</v>
      </c>
      <c r="G330" s="98">
        <v>7.6126307652528598E-4</v>
      </c>
      <c r="H330" s="98">
        <v>0</v>
      </c>
      <c r="I330" s="98">
        <v>0</v>
      </c>
      <c r="J330" s="98">
        <v>0</v>
      </c>
      <c r="K330" s="98">
        <v>0</v>
      </c>
      <c r="L330" s="98">
        <v>8.3017400856330061E-4</v>
      </c>
      <c r="M330" s="98">
        <v>5.8426435147571445E-4</v>
      </c>
      <c r="N330" s="98">
        <v>2.7716109557331743E-4</v>
      </c>
      <c r="O330" s="98">
        <v>2.699278029743271E-4</v>
      </c>
      <c r="P330" s="98">
        <v>0</v>
      </c>
      <c r="Q330" s="98">
        <v>0</v>
      </c>
      <c r="R330" s="98">
        <v>0</v>
      </c>
      <c r="S330" s="98">
        <v>2.4014823645407895E-4</v>
      </c>
      <c r="T330" s="98">
        <v>0</v>
      </c>
      <c r="U330" s="98">
        <v>1.1926154941508662E-4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4.0694292180487018E-3</v>
      </c>
      <c r="D334" s="101">
        <v>1.3450584644815685E-2</v>
      </c>
      <c r="E334" s="101">
        <v>2.1781963239257421E-2</v>
      </c>
      <c r="F334" s="101">
        <v>1.2276431947742658E-2</v>
      </c>
      <c r="G334" s="101">
        <v>1.6914411323332847E-2</v>
      </c>
      <c r="H334" s="101">
        <v>0</v>
      </c>
      <c r="I334" s="101">
        <v>0</v>
      </c>
      <c r="J334" s="101">
        <v>0</v>
      </c>
      <c r="K334" s="101">
        <v>6.9453985014887999E-4</v>
      </c>
      <c r="L334" s="101">
        <v>1.460836879024624E-2</v>
      </c>
      <c r="M334" s="101">
        <v>1.1706894828210265E-2</v>
      </c>
      <c r="N334" s="101">
        <v>9.9883425702892402E-3</v>
      </c>
      <c r="O334" s="101">
        <v>6.7210750620690591E-3</v>
      </c>
      <c r="P334" s="101">
        <v>0</v>
      </c>
      <c r="Q334" s="101">
        <v>0</v>
      </c>
      <c r="R334" s="101">
        <v>0</v>
      </c>
      <c r="S334" s="101">
        <v>4.630061451211951E-3</v>
      </c>
      <c r="T334" s="101">
        <v>7.2489201537743434E-4</v>
      </c>
      <c r="U334" s="101">
        <v>1.7010229126960329E-3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8.953856186679942E-5</v>
      </c>
      <c r="D335" s="104">
        <v>2.9599655742428162E-4</v>
      </c>
      <c r="E335" s="104">
        <v>9.2451537495651668E-4</v>
      </c>
      <c r="F335" s="104">
        <v>1.9732450134379536E-4</v>
      </c>
      <c r="G335" s="104">
        <v>4.093454850233813E-4</v>
      </c>
      <c r="H335" s="104">
        <v>0</v>
      </c>
      <c r="I335" s="104">
        <v>0</v>
      </c>
      <c r="J335" s="104">
        <v>0</v>
      </c>
      <c r="K335" s="104">
        <v>0</v>
      </c>
      <c r="L335" s="104">
        <v>9.289508759065695E-4</v>
      </c>
      <c r="M335" s="104">
        <v>1.1999769431665175E-3</v>
      </c>
      <c r="N335" s="104">
        <v>8.9649552292623506E-4</v>
      </c>
      <c r="O335" s="104">
        <v>7.6378303342789996E-4</v>
      </c>
      <c r="P335" s="104">
        <v>0</v>
      </c>
      <c r="Q335" s="104">
        <v>0</v>
      </c>
      <c r="R335" s="104">
        <v>0</v>
      </c>
      <c r="S335" s="104">
        <v>6.7927188790345688E-4</v>
      </c>
      <c r="T335" s="104">
        <v>1.9456822820253862E-4</v>
      </c>
      <c r="U335" s="104">
        <v>3.9519313723089804E-4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3.5311220817044515E-5</v>
      </c>
      <c r="D336" s="98">
        <v>1.2227795454804137E-4</v>
      </c>
      <c r="E336" s="98">
        <v>3.3262304767529008E-4</v>
      </c>
      <c r="F336" s="98">
        <v>7.8572546079760586E-5</v>
      </c>
      <c r="G336" s="98">
        <v>1.6221226442323332E-4</v>
      </c>
      <c r="H336" s="98">
        <v>0</v>
      </c>
      <c r="I336" s="98">
        <v>0</v>
      </c>
      <c r="J336" s="98">
        <v>0</v>
      </c>
      <c r="K336" s="98">
        <v>0</v>
      </c>
      <c r="L336" s="98">
        <v>3.4846785232622385E-4</v>
      </c>
      <c r="M336" s="98">
        <v>4.660400952930473E-4</v>
      </c>
      <c r="N336" s="98">
        <v>3.4344159310146133E-4</v>
      </c>
      <c r="O336" s="98">
        <v>2.7971914716258176E-4</v>
      </c>
      <c r="P336" s="98">
        <v>0</v>
      </c>
      <c r="Q336" s="98">
        <v>0</v>
      </c>
      <c r="R336" s="98">
        <v>0</v>
      </c>
      <c r="S336" s="98">
        <v>2.4802040960576348E-4</v>
      </c>
      <c r="T336" s="98">
        <v>7.1522027761801847E-5</v>
      </c>
      <c r="U336" s="98">
        <v>1.4556110766727136E-4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5.4227341049754906E-5</v>
      </c>
      <c r="D337" s="98">
        <v>1.7371860287624026E-4</v>
      </c>
      <c r="E337" s="98">
        <v>5.9189232728122665E-4</v>
      </c>
      <c r="F337" s="98">
        <v>1.1875195526403477E-4</v>
      </c>
      <c r="G337" s="98">
        <v>2.4713322060014798E-4</v>
      </c>
      <c r="H337" s="98">
        <v>0</v>
      </c>
      <c r="I337" s="98">
        <v>0</v>
      </c>
      <c r="J337" s="98">
        <v>0</v>
      </c>
      <c r="K337" s="98">
        <v>0</v>
      </c>
      <c r="L337" s="98">
        <v>5.804830235803457E-4</v>
      </c>
      <c r="M337" s="98">
        <v>7.3393684787347025E-4</v>
      </c>
      <c r="N337" s="98">
        <v>5.5305392982477378E-4</v>
      </c>
      <c r="O337" s="98">
        <v>4.840638862653182E-4</v>
      </c>
      <c r="P337" s="98">
        <v>0</v>
      </c>
      <c r="Q337" s="98">
        <v>0</v>
      </c>
      <c r="R337" s="98">
        <v>0</v>
      </c>
      <c r="S337" s="98">
        <v>4.3125147829769345E-4</v>
      </c>
      <c r="T337" s="98">
        <v>1.2304620044073676E-4</v>
      </c>
      <c r="U337" s="98">
        <v>2.4963202956362668E-4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4.1271722417626361E-3</v>
      </c>
      <c r="D338" s="122">
        <v>1.2818253632062574E-2</v>
      </c>
      <c r="E338" s="122">
        <v>2.3775066837658079E-2</v>
      </c>
      <c r="F338" s="122">
        <v>1.1672196597654137E-2</v>
      </c>
      <c r="G338" s="122">
        <v>1.5544132315881684E-2</v>
      </c>
      <c r="H338" s="122">
        <v>0</v>
      </c>
      <c r="I338" s="122">
        <v>0</v>
      </c>
      <c r="J338" s="122">
        <v>0</v>
      </c>
      <c r="K338" s="122">
        <v>9.2857694659869002E-4</v>
      </c>
      <c r="L338" s="122">
        <v>1.8442332748089263E-2</v>
      </c>
      <c r="M338" s="122">
        <v>1.5234821153988418E-2</v>
      </c>
      <c r="N338" s="122">
        <v>1.4106818536825813E-2</v>
      </c>
      <c r="O338" s="122">
        <v>1.1481791549557075E-2</v>
      </c>
      <c r="P338" s="122">
        <v>0</v>
      </c>
      <c r="Q338" s="122">
        <v>0</v>
      </c>
      <c r="R338" s="122">
        <v>0</v>
      </c>
      <c r="S338" s="122">
        <v>4.6472799745430476E-3</v>
      </c>
      <c r="T338" s="122">
        <v>8.0814258845171962E-4</v>
      </c>
      <c r="U338" s="122">
        <v>1.9789533224754689E-3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2.368741103727538E-3</v>
      </c>
      <c r="D340" s="98">
        <v>5.7276225339237203E-3</v>
      </c>
      <c r="E340" s="98">
        <v>1.3831157369009264E-2</v>
      </c>
      <c r="F340" s="98">
        <v>4.98710653275932E-3</v>
      </c>
      <c r="G340" s="98">
        <v>6.0111370275751632E-3</v>
      </c>
      <c r="H340" s="98">
        <v>0</v>
      </c>
      <c r="I340" s="98">
        <v>0</v>
      </c>
      <c r="J340" s="98">
        <v>0</v>
      </c>
      <c r="K340" s="98">
        <v>6.3387622954844504E-4</v>
      </c>
      <c r="L340" s="98">
        <v>1.0286810684067739E-2</v>
      </c>
      <c r="M340" s="98">
        <v>6.9904073461013417E-3</v>
      </c>
      <c r="N340" s="98">
        <v>4.470749029710167E-3</v>
      </c>
      <c r="O340" s="98">
        <v>4.426893773319519E-3</v>
      </c>
      <c r="P340" s="98">
        <v>0</v>
      </c>
      <c r="Q340" s="98">
        <v>0</v>
      </c>
      <c r="R340" s="98">
        <v>0</v>
      </c>
      <c r="S340" s="98">
        <v>2.0646119157951199E-3</v>
      </c>
      <c r="T340" s="98">
        <v>3.2439130009898889E-4</v>
      </c>
      <c r="U340" s="98">
        <v>7.8928389536751906E-4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1.7584311380350976E-3</v>
      </c>
      <c r="D341" s="33">
        <v>7.0906310981388547E-3</v>
      </c>
      <c r="E341" s="33">
        <v>9.9439094686488167E-3</v>
      </c>
      <c r="F341" s="33">
        <v>6.6850900648948181E-3</v>
      </c>
      <c r="G341" s="33">
        <v>9.53299528830652E-3</v>
      </c>
      <c r="H341" s="33">
        <v>0</v>
      </c>
      <c r="I341" s="33">
        <v>0</v>
      </c>
      <c r="J341" s="33">
        <v>0</v>
      </c>
      <c r="K341" s="33">
        <v>2.9470071705024503E-4</v>
      </c>
      <c r="L341" s="33">
        <v>8.1555220640215226E-3</v>
      </c>
      <c r="M341" s="33">
        <v>8.2444138078870757E-3</v>
      </c>
      <c r="N341" s="33">
        <v>9.6360695071156452E-3</v>
      </c>
      <c r="O341" s="33">
        <v>7.0548977762375552E-3</v>
      </c>
      <c r="P341" s="33">
        <v>0</v>
      </c>
      <c r="Q341" s="33">
        <v>0</v>
      </c>
      <c r="R341" s="33">
        <v>0</v>
      </c>
      <c r="S341" s="33">
        <v>2.5826680587479282E-3</v>
      </c>
      <c r="T341" s="33">
        <v>4.8375128835273078E-4</v>
      </c>
      <c r="U341" s="33">
        <v>1.1896694271079499E-3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1.995528698645262E-2</v>
      </c>
      <c r="D343" s="117">
        <f t="shared" si="145"/>
        <v>8.0316896158053069E-2</v>
      </c>
      <c r="E343" s="117">
        <f t="shared" si="145"/>
        <v>0.20934099799844644</v>
      </c>
      <c r="F343" s="117">
        <f t="shared" si="145"/>
        <v>7.6288325513386879E-2</v>
      </c>
      <c r="G343" s="117">
        <f t="shared" si="145"/>
        <v>0.13509184413643271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4.895244323470398E-3</v>
      </c>
      <c r="L343" s="117">
        <f t="shared" si="145"/>
        <v>0.16965056718929514</v>
      </c>
      <c r="M343" s="117">
        <f t="shared" si="145"/>
        <v>0.12347565020967172</v>
      </c>
      <c r="N343" s="117">
        <f t="shared" si="145"/>
        <v>0.10989158205490439</v>
      </c>
      <c r="O343" s="117">
        <f t="shared" si="145"/>
        <v>0.11419671413486483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3.8474770006993002E-2</v>
      </c>
      <c r="T343" s="117">
        <f t="shared" si="146"/>
        <v>5.7004744802075305E-3</v>
      </c>
      <c r="U343" s="117">
        <f t="shared" si="146"/>
        <v>1.4122595561503453E-2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1.3557939500251715E-2</v>
      </c>
      <c r="D344" s="122">
        <f t="shared" si="148"/>
        <v>6.0158420695082176E-2</v>
      </c>
      <c r="E344" s="122">
        <f t="shared" si="148"/>
        <v>0.15697393625065226</v>
      </c>
      <c r="F344" s="122">
        <f t="shared" si="148"/>
        <v>5.4564025259001059E-2</v>
      </c>
      <c r="G344" s="122">
        <f t="shared" si="148"/>
        <v>0.10559974193125636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3.0344586831640586E-3</v>
      </c>
      <c r="L344" s="122">
        <f t="shared" si="148"/>
        <v>0.13556099922285741</v>
      </c>
      <c r="M344" s="122">
        <f t="shared" si="148"/>
        <v>9.0313113491874625E-2</v>
      </c>
      <c r="N344" s="122">
        <f t="shared" si="148"/>
        <v>7.5945290472540741E-2</v>
      </c>
      <c r="O344" s="122">
        <f t="shared" si="148"/>
        <v>9.0360770609474061E-2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2.9806941010460487E-2</v>
      </c>
      <c r="T344" s="122">
        <f t="shared" si="149"/>
        <v>3.9553530444714682E-3</v>
      </c>
      <c r="U344" s="122">
        <f t="shared" si="149"/>
        <v>1.0713691762133076E-2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1.3428419298712611E-2</v>
      </c>
      <c r="D345" s="98">
        <v>5.9583062964812923E-2</v>
      </c>
      <c r="E345" s="98">
        <v>0.15555981679833678</v>
      </c>
      <c r="F345" s="98">
        <v>5.4051345825380459E-2</v>
      </c>
      <c r="G345" s="98">
        <v>0.10462935040222329</v>
      </c>
      <c r="H345" s="98">
        <v>0</v>
      </c>
      <c r="I345" s="98">
        <v>0</v>
      </c>
      <c r="J345" s="98">
        <v>0</v>
      </c>
      <c r="K345" s="98">
        <v>3.0091432744959968E-3</v>
      </c>
      <c r="L345" s="98">
        <v>0.13447256293591758</v>
      </c>
      <c r="M345" s="98">
        <v>8.9596322903324463E-2</v>
      </c>
      <c r="N345" s="98">
        <v>7.535129126586107E-2</v>
      </c>
      <c r="O345" s="98">
        <v>8.9662969236722373E-2</v>
      </c>
      <c r="P345" s="98">
        <v>0</v>
      </c>
      <c r="Q345" s="98">
        <v>0</v>
      </c>
      <c r="R345" s="98">
        <v>0</v>
      </c>
      <c r="S345" s="98">
        <v>2.957984676128541E-2</v>
      </c>
      <c r="T345" s="98">
        <v>3.9253141696446846E-3</v>
      </c>
      <c r="U345" s="98">
        <v>1.0631951326933092E-2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1.2952020153910392E-4</v>
      </c>
      <c r="D346" s="98">
        <v>5.7535773026925129E-4</v>
      </c>
      <c r="E346" s="98">
        <v>1.414119452315481E-3</v>
      </c>
      <c r="F346" s="98">
        <v>5.1267943362059802E-4</v>
      </c>
      <c r="G346" s="98">
        <v>9.7039152903306272E-4</v>
      </c>
      <c r="H346" s="98">
        <v>0</v>
      </c>
      <c r="I346" s="98">
        <v>0</v>
      </c>
      <c r="J346" s="98">
        <v>0</v>
      </c>
      <c r="K346" s="98">
        <v>2.5315408668061845E-5</v>
      </c>
      <c r="L346" s="98">
        <v>1.0884362869398392E-3</v>
      </c>
      <c r="M346" s="98">
        <v>7.1679058855015623E-4</v>
      </c>
      <c r="N346" s="98">
        <v>5.9399920667966904E-4</v>
      </c>
      <c r="O346" s="98">
        <v>6.9780137275169231E-4</v>
      </c>
      <c r="P346" s="98">
        <v>0</v>
      </c>
      <c r="Q346" s="98">
        <v>0</v>
      </c>
      <c r="R346" s="98">
        <v>0</v>
      </c>
      <c r="S346" s="98">
        <v>2.2709424917507866E-4</v>
      </c>
      <c r="T346" s="98">
        <v>3.0038874826783883E-5</v>
      </c>
      <c r="U346" s="98">
        <v>8.1740435199984503E-5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9.4282197080459702E-4</v>
      </c>
      <c r="D347" s="122">
        <f t="shared" si="151"/>
        <v>2.4386185270269516E-3</v>
      </c>
      <c r="E347" s="122">
        <f t="shared" si="151"/>
        <v>2.1145970237185271E-2</v>
      </c>
      <c r="F347" s="122">
        <f t="shared" si="151"/>
        <v>5.4001830125397429E-3</v>
      </c>
      <c r="G347" s="122">
        <f t="shared" si="151"/>
        <v>7.4250421863478544E-3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7.1866359699407605E-4</v>
      </c>
      <c r="L347" s="122">
        <f t="shared" si="151"/>
        <v>7.7447989003574125E-3</v>
      </c>
      <c r="M347" s="122">
        <f t="shared" si="151"/>
        <v>1.0492635820919246E-2</v>
      </c>
      <c r="N347" s="122">
        <f t="shared" si="151"/>
        <v>1.1292241870749085E-2</v>
      </c>
      <c r="O347" s="122">
        <f t="shared" si="151"/>
        <v>4.8264906228797384E-3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1.055078919398184E-3</v>
      </c>
      <c r="T347" s="122">
        <f t="shared" si="151"/>
        <v>3.5180207561909721E-4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9.4282197080459702E-4</v>
      </c>
      <c r="D348" s="98">
        <v>2.4386185270269516E-3</v>
      </c>
      <c r="E348" s="98">
        <v>2.1145970237185271E-2</v>
      </c>
      <c r="F348" s="98">
        <v>5.4001830125397429E-3</v>
      </c>
      <c r="G348" s="98">
        <v>7.4250421863478544E-3</v>
      </c>
      <c r="H348" s="98">
        <v>0</v>
      </c>
      <c r="I348" s="98">
        <v>0</v>
      </c>
      <c r="J348" s="98">
        <v>0</v>
      </c>
      <c r="K348" s="98">
        <v>7.1866359699407605E-4</v>
      </c>
      <c r="L348" s="98">
        <v>7.7447989003574125E-3</v>
      </c>
      <c r="M348" s="98">
        <v>1.0492635820919246E-2</v>
      </c>
      <c r="N348" s="98">
        <v>1.1292241870749085E-2</v>
      </c>
      <c r="O348" s="98">
        <v>4.8264906228797384E-3</v>
      </c>
      <c r="P348" s="98">
        <v>0</v>
      </c>
      <c r="Q348" s="98">
        <v>0</v>
      </c>
      <c r="R348" s="98">
        <v>0</v>
      </c>
      <c r="S348" s="98">
        <v>1.055078919398184E-3</v>
      </c>
      <c r="T348" s="98">
        <v>3.5180207561909721E-4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2.7398122416385038E-3</v>
      </c>
      <c r="D349" s="122">
        <v>9.0109740705364531E-3</v>
      </c>
      <c r="E349" s="122">
        <v>1.5567769074472245E-2</v>
      </c>
      <c r="F349" s="122">
        <v>8.3311275159916043E-3</v>
      </c>
      <c r="G349" s="122">
        <v>1.1300796964195442E-2</v>
      </c>
      <c r="H349" s="122">
        <v>0</v>
      </c>
      <c r="I349" s="122">
        <v>0</v>
      </c>
      <c r="J349" s="122">
        <v>0</v>
      </c>
      <c r="K349" s="122">
        <v>5.4109461242916239E-4</v>
      </c>
      <c r="L349" s="122">
        <v>1.3994554716600549E-2</v>
      </c>
      <c r="M349" s="122">
        <v>1.2184620594213947E-2</v>
      </c>
      <c r="N349" s="122">
        <v>1.2561850351940903E-2</v>
      </c>
      <c r="O349" s="122">
        <v>1.0900924828102516E-2</v>
      </c>
      <c r="P349" s="122">
        <v>0</v>
      </c>
      <c r="Q349" s="122">
        <v>0</v>
      </c>
      <c r="R349" s="122">
        <v>0</v>
      </c>
      <c r="S349" s="122">
        <v>4.2690030396672751E-3</v>
      </c>
      <c r="T349" s="122">
        <v>7.9602026009413941E-4</v>
      </c>
      <c r="U349" s="122">
        <v>1.9254372850135075E-3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7.259169565487482E-5</v>
      </c>
      <c r="E350" s="98">
        <v>3.7756560032403116E-4</v>
      </c>
      <c r="F350" s="98">
        <v>2.0985651318714024E-4</v>
      </c>
      <c r="G350" s="98">
        <v>0</v>
      </c>
      <c r="H350" s="98">
        <v>0</v>
      </c>
      <c r="I350" s="98">
        <v>0</v>
      </c>
      <c r="J350" s="98">
        <v>0</v>
      </c>
      <c r="K350" s="98">
        <v>1.0308175248317431E-4</v>
      </c>
      <c r="L350" s="98">
        <v>3.462522194594034E-3</v>
      </c>
      <c r="M350" s="98">
        <v>3.3376991251168288E-3</v>
      </c>
      <c r="N350" s="98">
        <v>5.1638215428140453E-3</v>
      </c>
      <c r="O350" s="98">
        <v>5.6374020562452122E-3</v>
      </c>
      <c r="P350" s="98">
        <v>0</v>
      </c>
      <c r="Q350" s="98">
        <v>0</v>
      </c>
      <c r="R350" s="98">
        <v>0</v>
      </c>
      <c r="S350" s="98">
        <v>1.9148412647863316E-4</v>
      </c>
      <c r="T350" s="98">
        <v>9.7809062092055725E-5</v>
      </c>
      <c r="U350" s="98">
        <v>2.3310926499102761E-4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1.5651757448484013E-4</v>
      </c>
      <c r="D351" s="98">
        <v>3.8215967855843256E-4</v>
      </c>
      <c r="E351" s="98">
        <v>9.0573710502912872E-4</v>
      </c>
      <c r="F351" s="98">
        <v>3.3312752633518091E-4</v>
      </c>
      <c r="G351" s="98">
        <v>4.2443721746210128E-4</v>
      </c>
      <c r="H351" s="98">
        <v>0</v>
      </c>
      <c r="I351" s="98">
        <v>0</v>
      </c>
      <c r="J351" s="98">
        <v>0</v>
      </c>
      <c r="K351" s="98">
        <v>0</v>
      </c>
      <c r="L351" s="98">
        <v>4.7818637819680896E-4</v>
      </c>
      <c r="M351" s="98">
        <v>3.4274992766856842E-4</v>
      </c>
      <c r="N351" s="98">
        <v>1.675033683313579E-4</v>
      </c>
      <c r="O351" s="98">
        <v>1.7017053827878041E-4</v>
      </c>
      <c r="P351" s="98">
        <v>0</v>
      </c>
      <c r="Q351" s="98">
        <v>0</v>
      </c>
      <c r="R351" s="98">
        <v>0</v>
      </c>
      <c r="S351" s="98">
        <v>1.7513522634233104E-4</v>
      </c>
      <c r="T351" s="98">
        <v>0</v>
      </c>
      <c r="U351" s="98">
        <v>9.0690023005833784E-5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2.5073109066315233E-3</v>
      </c>
      <c r="D355" s="101">
        <v>8.3069860922121968E-3</v>
      </c>
      <c r="E355" s="101">
        <v>1.3486625549326069E-2</v>
      </c>
      <c r="F355" s="101">
        <v>7.620617470252459E-3</v>
      </c>
      <c r="G355" s="101">
        <v>1.0528258621382524E-2</v>
      </c>
      <c r="H355" s="101">
        <v>0</v>
      </c>
      <c r="I355" s="101">
        <v>0</v>
      </c>
      <c r="J355" s="101">
        <v>0</v>
      </c>
      <c r="K355" s="101">
        <v>4.3801285994598811E-4</v>
      </c>
      <c r="L355" s="101">
        <v>9.2526505070143102E-3</v>
      </c>
      <c r="M355" s="101">
        <v>7.4727517167881606E-3</v>
      </c>
      <c r="N355" s="101">
        <v>6.4555038994381989E-3</v>
      </c>
      <c r="O355" s="101">
        <v>4.425122641679876E-3</v>
      </c>
      <c r="P355" s="101">
        <v>0</v>
      </c>
      <c r="Q355" s="101">
        <v>0</v>
      </c>
      <c r="R355" s="101">
        <v>0</v>
      </c>
      <c r="S355" s="101">
        <v>3.2946465207877996E-3</v>
      </c>
      <c r="T355" s="101">
        <v>5.2351225828888362E-4</v>
      </c>
      <c r="U355" s="101">
        <v>1.2454310788885103E-3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7.5983760522140538E-5</v>
      </c>
      <c r="D356" s="104">
        <v>2.4923660411094823E-4</v>
      </c>
      <c r="E356" s="104">
        <v>7.9784081979301566E-4</v>
      </c>
      <c r="F356" s="104">
        <v>1.6752600621682318E-4</v>
      </c>
      <c r="G356" s="104">
        <v>3.4810112535081579E-4</v>
      </c>
      <c r="H356" s="104">
        <v>0</v>
      </c>
      <c r="I356" s="104">
        <v>0</v>
      </c>
      <c r="J356" s="104">
        <v>0</v>
      </c>
      <c r="K356" s="104">
        <v>0</v>
      </c>
      <c r="L356" s="104">
        <v>8.0119563679539548E-4</v>
      </c>
      <c r="M356" s="104">
        <v>1.0314198246403892E-3</v>
      </c>
      <c r="N356" s="104">
        <v>7.7502154135729946E-4</v>
      </c>
      <c r="O356" s="104">
        <v>6.6822959189864826E-4</v>
      </c>
      <c r="P356" s="104">
        <v>0</v>
      </c>
      <c r="Q356" s="104">
        <v>0</v>
      </c>
      <c r="R356" s="104">
        <v>0</v>
      </c>
      <c r="S356" s="104">
        <v>6.0773716605851168E-4</v>
      </c>
      <c r="T356" s="104">
        <v>1.7469893971320012E-4</v>
      </c>
      <c r="U356" s="104">
        <v>3.5620691812813577E-4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2.1756419472385629E-5</v>
      </c>
      <c r="D357" s="98">
        <v>7.5518001234707951E-5</v>
      </c>
      <c r="E357" s="98">
        <v>2.0594849251178902E-4</v>
      </c>
      <c r="F357" s="98">
        <v>4.8774050952788413E-5</v>
      </c>
      <c r="G357" s="98">
        <v>1.009679047506678E-4</v>
      </c>
      <c r="H357" s="98">
        <v>0</v>
      </c>
      <c r="I357" s="98">
        <v>0</v>
      </c>
      <c r="J357" s="98">
        <v>0</v>
      </c>
      <c r="K357" s="98">
        <v>0</v>
      </c>
      <c r="L357" s="98">
        <v>2.2071261321504978E-4</v>
      </c>
      <c r="M357" s="98">
        <v>2.9748297676691888E-4</v>
      </c>
      <c r="N357" s="98">
        <v>2.2196761153252565E-4</v>
      </c>
      <c r="O357" s="98">
        <v>1.8416570563333003E-4</v>
      </c>
      <c r="P357" s="98">
        <v>0</v>
      </c>
      <c r="Q357" s="98">
        <v>0</v>
      </c>
      <c r="R357" s="98">
        <v>0</v>
      </c>
      <c r="S357" s="98">
        <v>1.7648568776081828E-4</v>
      </c>
      <c r="T357" s="98">
        <v>5.1652739272463354E-5</v>
      </c>
      <c r="U357" s="98">
        <v>1.0657488856450909E-4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5.4227341049754906E-5</v>
      </c>
      <c r="D358" s="98">
        <v>1.7371860287624026E-4</v>
      </c>
      <c r="E358" s="98">
        <v>5.9189232728122665E-4</v>
      </c>
      <c r="F358" s="98">
        <v>1.1875195526403477E-4</v>
      </c>
      <c r="G358" s="98">
        <v>2.4713322060014798E-4</v>
      </c>
      <c r="H358" s="98">
        <v>0</v>
      </c>
      <c r="I358" s="98">
        <v>0</v>
      </c>
      <c r="J358" s="98">
        <v>0</v>
      </c>
      <c r="K358" s="98">
        <v>0</v>
      </c>
      <c r="L358" s="98">
        <v>5.804830235803457E-4</v>
      </c>
      <c r="M358" s="98">
        <v>7.3393684787347025E-4</v>
      </c>
      <c r="N358" s="98">
        <v>5.5305392982477378E-4</v>
      </c>
      <c r="O358" s="98">
        <v>4.840638862653182E-4</v>
      </c>
      <c r="P358" s="98">
        <v>0</v>
      </c>
      <c r="Q358" s="98">
        <v>0</v>
      </c>
      <c r="R358" s="98">
        <v>0</v>
      </c>
      <c r="S358" s="98">
        <v>4.3125147829769345E-4</v>
      </c>
      <c r="T358" s="98">
        <v>1.2304620044073676E-4</v>
      </c>
      <c r="U358" s="98">
        <v>2.4963202956362668E-4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2.714713273757806E-3</v>
      </c>
      <c r="D359" s="122">
        <v>8.7088828654074881E-3</v>
      </c>
      <c r="E359" s="122">
        <v>1.5653322436136662E-2</v>
      </c>
      <c r="F359" s="122">
        <v>7.9929897258544606E-3</v>
      </c>
      <c r="G359" s="122">
        <v>1.0766263054633032E-2</v>
      </c>
      <c r="H359" s="122">
        <v>0</v>
      </c>
      <c r="I359" s="122">
        <v>0</v>
      </c>
      <c r="J359" s="122">
        <v>0</v>
      </c>
      <c r="K359" s="122">
        <v>6.0102743088310054E-4</v>
      </c>
      <c r="L359" s="122">
        <v>1.2350214349479752E-2</v>
      </c>
      <c r="M359" s="122">
        <v>1.0485280302663897E-2</v>
      </c>
      <c r="N359" s="122">
        <v>1.0092199359673664E-2</v>
      </c>
      <c r="O359" s="122">
        <v>8.1085280744085282E-3</v>
      </c>
      <c r="P359" s="122">
        <v>0</v>
      </c>
      <c r="Q359" s="122">
        <v>0</v>
      </c>
      <c r="R359" s="122">
        <v>0</v>
      </c>
      <c r="S359" s="122">
        <v>3.3437470374670566E-3</v>
      </c>
      <c r="T359" s="122">
        <v>5.972991000228261E-4</v>
      </c>
      <c r="U359" s="122">
        <v>1.4834665143568693E-3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1.3945348665571524E-3</v>
      </c>
      <c r="D361" s="98">
        <v>3.3753685550194775E-3</v>
      </c>
      <c r="E361" s="98">
        <v>8.1589411893841692E-3</v>
      </c>
      <c r="F361" s="98">
        <v>2.9447683556645546E-3</v>
      </c>
      <c r="G361" s="98">
        <v>3.5528778912557474E-3</v>
      </c>
      <c r="H361" s="98">
        <v>0</v>
      </c>
      <c r="I361" s="98">
        <v>0</v>
      </c>
      <c r="J361" s="98">
        <v>0</v>
      </c>
      <c r="K361" s="98">
        <v>3.7603892926323443E-4</v>
      </c>
      <c r="L361" s="98">
        <v>6.1076582583439072E-3</v>
      </c>
      <c r="M361" s="98">
        <v>4.1523418554707129E-3</v>
      </c>
      <c r="N361" s="98">
        <v>2.6556504366979528E-3</v>
      </c>
      <c r="O361" s="98">
        <v>2.629600164134817E-3</v>
      </c>
      <c r="P361" s="98">
        <v>0</v>
      </c>
      <c r="Q361" s="98">
        <v>0</v>
      </c>
      <c r="R361" s="98">
        <v>0</v>
      </c>
      <c r="S361" s="98">
        <v>1.2356336726514481E-3</v>
      </c>
      <c r="T361" s="98">
        <v>1.9519373983211194E-4</v>
      </c>
      <c r="U361" s="98">
        <v>4.7757962915309963E-4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1.3201784072006534E-3</v>
      </c>
      <c r="D362" s="33">
        <v>5.3335143103880106E-3</v>
      </c>
      <c r="E362" s="33">
        <v>7.4943812467524931E-3</v>
      </c>
      <c r="F362" s="33">
        <v>5.0482213701899059E-3</v>
      </c>
      <c r="G362" s="33">
        <v>7.213385163377284E-3</v>
      </c>
      <c r="H362" s="33">
        <v>0</v>
      </c>
      <c r="I362" s="33">
        <v>0</v>
      </c>
      <c r="J362" s="33">
        <v>0</v>
      </c>
      <c r="K362" s="33">
        <v>2.2498850161986611E-4</v>
      </c>
      <c r="L362" s="33">
        <v>6.2425560911358443E-3</v>
      </c>
      <c r="M362" s="33">
        <v>6.3329384471931833E-3</v>
      </c>
      <c r="N362" s="33">
        <v>7.4365489229757109E-3</v>
      </c>
      <c r="O362" s="33">
        <v>5.4789279102737103E-3</v>
      </c>
      <c r="P362" s="33">
        <v>0</v>
      </c>
      <c r="Q362" s="33">
        <v>0</v>
      </c>
      <c r="R362" s="33">
        <v>0</v>
      </c>
      <c r="S362" s="33">
        <v>2.1081133648156083E-3</v>
      </c>
      <c r="T362" s="33">
        <v>4.021053601907141E-4</v>
      </c>
      <c r="U362" s="33">
        <v>1.0058868852037695E-3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0.63334964340668942</v>
      </c>
      <c r="D364" s="119">
        <f t="shared" si="152"/>
        <v>0.62965352650643736</v>
      </c>
      <c r="E364" s="119">
        <f t="shared" si="152"/>
        <v>0.6661925028470338</v>
      </c>
      <c r="F364" s="119">
        <f t="shared" si="152"/>
        <v>0.65917825553630194</v>
      </c>
      <c r="G364" s="119">
        <f t="shared" si="152"/>
        <v>0.65479913001130641</v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>
        <f t="shared" si="152"/>
        <v>0.72642350643562525</v>
      </c>
      <c r="L364" s="119">
        <f t="shared" si="152"/>
        <v>0.67611266117222868</v>
      </c>
      <c r="M364" s="119">
        <f t="shared" si="152"/>
        <v>0.70716072936866148</v>
      </c>
      <c r="N364" s="119">
        <f t="shared" si="152"/>
        <v>0.72765418971491125</v>
      </c>
      <c r="O364" s="119">
        <f t="shared" si="152"/>
        <v>0.69618067336221956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>
        <f t="shared" si="153"/>
        <v>0.73725107206807339</v>
      </c>
      <c r="T364" s="119">
        <f t="shared" si="153"/>
        <v>0.78089148370549244</v>
      </c>
      <c r="U364" s="119">
        <f t="shared" si="153"/>
        <v>0.75823309453998933</v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0.60219821279766905</v>
      </c>
      <c r="D365" s="124">
        <f t="shared" si="155"/>
        <v>0.60689710356623461</v>
      </c>
      <c r="E365" s="124">
        <f t="shared" si="155"/>
        <v>0.61168970752555818</v>
      </c>
      <c r="F365" s="124">
        <f t="shared" si="155"/>
        <v>0.6168765199563373</v>
      </c>
      <c r="G365" s="124">
        <f t="shared" si="155"/>
        <v>0.62212377980959477</v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>
        <f t="shared" si="155"/>
        <v>0.64492267871907749</v>
      </c>
      <c r="L365" s="124">
        <f t="shared" si="155"/>
        <v>0.65100853858131902</v>
      </c>
      <c r="M365" s="124">
        <f t="shared" si="155"/>
        <v>0.65728167545891858</v>
      </c>
      <c r="N365" s="124">
        <f t="shared" si="155"/>
        <v>0.66338289448760079</v>
      </c>
      <c r="O365" s="124">
        <f t="shared" si="155"/>
        <v>0.66922401309989332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>
        <f t="shared" si="156"/>
        <v>0.71929126382554942</v>
      </c>
      <c r="T365" s="124">
        <f t="shared" si="156"/>
        <v>0.7398066319180342</v>
      </c>
      <c r="U365" s="124">
        <f t="shared" si="156"/>
        <v>0.75855442839636456</v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0.59989647601104246</v>
      </c>
      <c r="D366" s="111">
        <f t="shared" si="158"/>
        <v>0.60460205968576874</v>
      </c>
      <c r="E366" s="111">
        <f t="shared" si="158"/>
        <v>0.60953807345090549</v>
      </c>
      <c r="F366" s="111">
        <f t="shared" si="158"/>
        <v>0.61464294232306171</v>
      </c>
      <c r="G366" s="111">
        <f t="shared" si="158"/>
        <v>0.61995107638604241</v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>
        <f t="shared" si="158"/>
        <v>0.6430019002997821</v>
      </c>
      <c r="L366" s="111">
        <f t="shared" si="158"/>
        <v>0.64917476479351144</v>
      </c>
      <c r="M366" s="111">
        <f t="shared" si="158"/>
        <v>0.65548445303115266</v>
      </c>
      <c r="N366" s="111">
        <f t="shared" si="158"/>
        <v>0.6616272171247487</v>
      </c>
      <c r="O366" s="111">
        <f t="shared" si="158"/>
        <v>0.66750567886981527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>
        <f t="shared" si="159"/>
        <v>0.71774445730921965</v>
      </c>
      <c r="T366" s="111">
        <f t="shared" si="159"/>
        <v>0.73833648819632547</v>
      </c>
      <c r="U366" s="111">
        <f t="shared" si="159"/>
        <v>0.75714894883645245</v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2.232837481420181</v>
      </c>
      <c r="D368" s="124">
        <f t="shared" si="164"/>
        <v>2.3051204441187219</v>
      </c>
      <c r="E368" s="124">
        <f t="shared" si="164"/>
        <v>2.378166615366335</v>
      </c>
      <c r="F368" s="124">
        <f t="shared" si="164"/>
        <v>2.4512912361037751</v>
      </c>
      <c r="G368" s="124">
        <f t="shared" si="164"/>
        <v>2.5251107217001314</v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>
        <f t="shared" si="164"/>
        <v>2.8297891668725388</v>
      </c>
      <c r="L368" s="124">
        <f t="shared" si="164"/>
        <v>2.9102810077510011</v>
      </c>
      <c r="M368" s="124">
        <f t="shared" si="164"/>
        <v>3.0064209270294775</v>
      </c>
      <c r="N368" s="124">
        <f t="shared" si="164"/>
        <v>3.1226682045761547</v>
      </c>
      <c r="O368" s="124">
        <f t="shared" si="164"/>
        <v>3.261488143505733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>
        <f t="shared" si="165"/>
        <v>3.6871837819338715</v>
      </c>
      <c r="T368" s="124">
        <f t="shared" si="165"/>
        <v>3.7411631687377458</v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2.232837481420181</v>
      </c>
      <c r="D369" s="111">
        <f t="shared" si="167"/>
        <v>2.3051204441187219</v>
      </c>
      <c r="E369" s="111">
        <f t="shared" si="167"/>
        <v>2.378166615366335</v>
      </c>
      <c r="F369" s="111">
        <f t="shared" si="167"/>
        <v>2.4512912361037751</v>
      </c>
      <c r="G369" s="111">
        <f t="shared" si="167"/>
        <v>2.5251107217001314</v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>
        <f t="shared" si="167"/>
        <v>2.8297891668725388</v>
      </c>
      <c r="L369" s="111">
        <f t="shared" si="167"/>
        <v>2.9102810077510011</v>
      </c>
      <c r="M369" s="111">
        <f t="shared" si="167"/>
        <v>3.0064209270294775</v>
      </c>
      <c r="N369" s="111">
        <f t="shared" si="167"/>
        <v>3.1226682045761547</v>
      </c>
      <c r="O369" s="111">
        <f t="shared" si="167"/>
        <v>3.261488143505733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>
        <f t="shared" si="168"/>
        <v>3.6871837819338715</v>
      </c>
      <c r="T369" s="111">
        <f t="shared" si="168"/>
        <v>3.7411631687377458</v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0.61651522775053413</v>
      </c>
      <c r="D370" s="124">
        <f t="shared" si="170"/>
        <v>0.61903267750618818</v>
      </c>
      <c r="E370" s="124">
        <f t="shared" si="170"/>
        <v>0.62409010383149244</v>
      </c>
      <c r="F370" s="124">
        <f t="shared" si="170"/>
        <v>0.62148604991756451</v>
      </c>
      <c r="G370" s="124">
        <f t="shared" si="170"/>
        <v>0.62487058549725671</v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>
        <f t="shared" si="170"/>
        <v>0.63573077899158736</v>
      </c>
      <c r="L370" s="124">
        <f t="shared" si="170"/>
        <v>0.64835379834249696</v>
      </c>
      <c r="M370" s="124">
        <f t="shared" si="170"/>
        <v>0.65938560852850669</v>
      </c>
      <c r="N370" s="124">
        <f t="shared" si="170"/>
        <v>0.66758538591248651</v>
      </c>
      <c r="O370" s="124">
        <f t="shared" si="170"/>
        <v>0.67925649953784439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>
        <f t="shared" si="171"/>
        <v>0.73425678605222078</v>
      </c>
      <c r="T370" s="124">
        <f t="shared" si="171"/>
        <v>0.75716953926864139</v>
      </c>
      <c r="U370" s="124">
        <f t="shared" si="171"/>
        <v>0.76318889986477001</v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>
        <f t="shared" si="173"/>
        <v>0.62459827610252172</v>
      </c>
      <c r="E371" s="111">
        <f t="shared" si="173"/>
        <v>0.62892480197675626</v>
      </c>
      <c r="F371" s="111">
        <f t="shared" si="173"/>
        <v>0.63339933310873053</v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>
        <f t="shared" si="173"/>
        <v>0.65825659066324049</v>
      </c>
      <c r="L371" s="111">
        <f t="shared" si="173"/>
        <v>0.66366724371670172</v>
      </c>
      <c r="M371" s="111">
        <f t="shared" si="173"/>
        <v>0.66919782582555287</v>
      </c>
      <c r="N371" s="111">
        <f t="shared" si="173"/>
        <v>0.6745820952086683</v>
      </c>
      <c r="O371" s="111">
        <f t="shared" si="173"/>
        <v>0.67973469770349215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>
        <f t="shared" si="174"/>
        <v>0.72377010464324509</v>
      </c>
      <c r="T371" s="111">
        <f t="shared" si="174"/>
        <v>0.74181947781666691</v>
      </c>
      <c r="U371" s="111">
        <f t="shared" si="174"/>
        <v>0.75830901807937989</v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0.54906437086828497</v>
      </c>
      <c r="D372" s="111">
        <f t="shared" si="176"/>
        <v>0.55087063842679906</v>
      </c>
      <c r="E372" s="111">
        <f t="shared" si="176"/>
        <v>0.55297592261507267</v>
      </c>
      <c r="F372" s="111">
        <f t="shared" si="176"/>
        <v>0.5551219817983134</v>
      </c>
      <c r="G372" s="111">
        <f t="shared" si="176"/>
        <v>0.55754341770969007</v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>
        <f t="shared" si="176"/>
        <v>0.57600740719931531</v>
      </c>
      <c r="M372" s="111">
        <f t="shared" si="176"/>
        <v>0.58663501684274022</v>
      </c>
      <c r="N372" s="111">
        <f t="shared" si="176"/>
        <v>0.60435382529020287</v>
      </c>
      <c r="O372" s="111">
        <f t="shared" si="176"/>
        <v>0.63042982754527654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>
        <f t="shared" si="177"/>
        <v>0.72927966879248907</v>
      </c>
      <c r="T372" s="111" t="str">
        <f t="shared" si="177"/>
        <v/>
      </c>
      <c r="U372" s="111">
        <f t="shared" si="177"/>
        <v>0.7604296896243532</v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0.61613331312192798</v>
      </c>
      <c r="D376" s="112">
        <f t="shared" si="188"/>
        <v>0.61759293826785389</v>
      </c>
      <c r="E376" s="112">
        <f t="shared" si="188"/>
        <v>0.61916482922986738</v>
      </c>
      <c r="F376" s="112">
        <f t="shared" si="188"/>
        <v>0.62075181964037263</v>
      </c>
      <c r="G376" s="112">
        <f t="shared" si="188"/>
        <v>0.62244310015443183</v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>
        <f t="shared" si="188"/>
        <v>0.63065187670958933</v>
      </c>
      <c r="L376" s="112">
        <f t="shared" si="188"/>
        <v>0.63338012887463169</v>
      </c>
      <c r="M376" s="112">
        <f t="shared" si="188"/>
        <v>0.63832056462837339</v>
      </c>
      <c r="N376" s="112">
        <f t="shared" si="188"/>
        <v>0.64630381407225423</v>
      </c>
      <c r="O376" s="112">
        <f t="shared" si="188"/>
        <v>0.65839506341082543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>
        <f t="shared" si="189"/>
        <v>0.71157727721419395</v>
      </c>
      <c r="T376" s="112">
        <f t="shared" si="189"/>
        <v>0.72219344010335529</v>
      </c>
      <c r="U376" s="112">
        <f t="shared" si="189"/>
        <v>0.73216596295846881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0.84861493124243537</v>
      </c>
      <c r="D377" s="113">
        <f t="shared" si="191"/>
        <v>0.84202534745595825</v>
      </c>
      <c r="E377" s="113">
        <f t="shared" si="191"/>
        <v>0.86298274902193062</v>
      </c>
      <c r="F377" s="113">
        <f t="shared" si="191"/>
        <v>0.84898735370396439</v>
      </c>
      <c r="G377" s="113">
        <f t="shared" si="191"/>
        <v>0.85038467037429932</v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>
        <f t="shared" si="191"/>
        <v>0.86247363297171464</v>
      </c>
      <c r="M377" s="113">
        <f t="shared" si="191"/>
        <v>0.85953303562538697</v>
      </c>
      <c r="N377" s="113">
        <f t="shared" si="191"/>
        <v>0.86450129592121716</v>
      </c>
      <c r="O377" s="113">
        <f t="shared" si="191"/>
        <v>0.87489452194243877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>
        <f t="shared" si="192"/>
        <v>0.8946891176878613</v>
      </c>
      <c r="T377" s="113">
        <f t="shared" si="192"/>
        <v>0.89788009752211295</v>
      </c>
      <c r="U377" s="113">
        <f t="shared" si="192"/>
        <v>0.90134894705931101</v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0.61613331312192798</v>
      </c>
      <c r="D378" s="111">
        <f t="shared" si="194"/>
        <v>0.61759293826785389</v>
      </c>
      <c r="E378" s="111">
        <f t="shared" si="194"/>
        <v>0.61916482922986738</v>
      </c>
      <c r="F378" s="111">
        <f t="shared" si="194"/>
        <v>0.62075181964037263</v>
      </c>
      <c r="G378" s="111">
        <f t="shared" si="194"/>
        <v>0.62244310015443183</v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>
        <f t="shared" si="194"/>
        <v>0.63338012887463169</v>
      </c>
      <c r="M378" s="111">
        <f t="shared" si="194"/>
        <v>0.63832056462837339</v>
      </c>
      <c r="N378" s="111">
        <f t="shared" si="194"/>
        <v>0.64630381407225423</v>
      </c>
      <c r="O378" s="111">
        <f t="shared" si="194"/>
        <v>0.65839506341082543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>
        <f t="shared" si="195"/>
        <v>0.71157727721419395</v>
      </c>
      <c r="T378" s="111">
        <f t="shared" si="195"/>
        <v>0.72219344010335529</v>
      </c>
      <c r="U378" s="111">
        <f t="shared" si="195"/>
        <v>0.73216596295846881</v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0.65776592657989097</v>
      </c>
      <c r="D380" s="124">
        <f t="shared" si="200"/>
        <v>0.67941258734526611</v>
      </c>
      <c r="E380" s="124">
        <f t="shared" si="200"/>
        <v>0.65839236301716175</v>
      </c>
      <c r="F380" s="124">
        <f t="shared" si="200"/>
        <v>0.68478881922369961</v>
      </c>
      <c r="G380" s="124">
        <f t="shared" si="200"/>
        <v>0.6926255409980635</v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>
        <f t="shared" si="200"/>
        <v>0.6472564638661561</v>
      </c>
      <c r="L380" s="124">
        <f t="shared" si="200"/>
        <v>0.66966660444619241</v>
      </c>
      <c r="M380" s="124">
        <f t="shared" si="200"/>
        <v>0.68824439727137132</v>
      </c>
      <c r="N380" s="124">
        <f t="shared" si="200"/>
        <v>0.71541285750064787</v>
      </c>
      <c r="O380" s="124">
        <f t="shared" si="200"/>
        <v>0.70620756694727882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>
        <f t="shared" si="201"/>
        <v>0.71950626081998359</v>
      </c>
      <c r="T380" s="124">
        <f t="shared" si="201"/>
        <v>0.73910112962510965</v>
      </c>
      <c r="U380" s="124">
        <f t="shared" si="201"/>
        <v>0.74962178112478361</v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0.58872405446195075</v>
      </c>
      <c r="D382" s="111">
        <f t="shared" si="206"/>
        <v>0.58931407141929337</v>
      </c>
      <c r="E382" s="111">
        <f t="shared" si="206"/>
        <v>0.58989576733943272</v>
      </c>
      <c r="F382" s="111">
        <f t="shared" si="206"/>
        <v>0.59047632857268073</v>
      </c>
      <c r="G382" s="111">
        <f t="shared" si="206"/>
        <v>0.59104922662010007</v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>
        <f t="shared" si="206"/>
        <v>0.59323715219785667</v>
      </c>
      <c r="L382" s="111">
        <f t="shared" si="206"/>
        <v>0.59373681949872736</v>
      </c>
      <c r="M382" s="111">
        <f t="shared" si="206"/>
        <v>0.59400570666122032</v>
      </c>
      <c r="N382" s="111">
        <f t="shared" si="206"/>
        <v>0.59400570666122032</v>
      </c>
      <c r="O382" s="111">
        <f t="shared" si="206"/>
        <v>0.59400570666122032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>
        <f t="shared" si="207"/>
        <v>0.59848229257922447</v>
      </c>
      <c r="T382" s="111">
        <f t="shared" si="207"/>
        <v>0.60172310346346536</v>
      </c>
      <c r="U382" s="111">
        <f t="shared" si="207"/>
        <v>0.60507965759357263</v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0.75077060377572946</v>
      </c>
      <c r="D383" s="45">
        <f t="shared" si="209"/>
        <v>0.75219176354950246</v>
      </c>
      <c r="E383" s="45">
        <f t="shared" si="209"/>
        <v>0.75366547436707843</v>
      </c>
      <c r="F383" s="45">
        <f t="shared" si="209"/>
        <v>0.7551463512360822</v>
      </c>
      <c r="G383" s="45">
        <f t="shared" si="209"/>
        <v>0.75667562452542647</v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>
        <f t="shared" si="209"/>
        <v>0.76344741835665997</v>
      </c>
      <c r="L383" s="45">
        <f t="shared" si="209"/>
        <v>0.76543917631897296</v>
      </c>
      <c r="M383" s="45">
        <f t="shared" si="209"/>
        <v>0.7681490273007322</v>
      </c>
      <c r="N383" s="45">
        <f t="shared" si="209"/>
        <v>0.77174089679243973</v>
      </c>
      <c r="O383" s="45">
        <f t="shared" si="209"/>
        <v>0.77661336621034294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>
        <f t="shared" si="210"/>
        <v>0.81625408951610179</v>
      </c>
      <c r="T383" s="45">
        <f t="shared" si="210"/>
        <v>0.83122333701676065</v>
      </c>
      <c r="U383" s="45">
        <f t="shared" si="210"/>
        <v>0.84551797523203565</v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0.10185532224889758</v>
      </c>
      <c r="D385" s="117">
        <f t="shared" si="212"/>
        <v>0.43501399463135559</v>
      </c>
      <c r="E385" s="117">
        <f t="shared" si="212"/>
        <v>1.1247436222769824</v>
      </c>
      <c r="F385" s="117">
        <f t="shared" si="212"/>
        <v>0.38876747417008017</v>
      </c>
      <c r="G385" s="117">
        <f t="shared" si="212"/>
        <v>0.73297873329379459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2.2166790616882603E-2</v>
      </c>
      <c r="L385" s="117">
        <f t="shared" si="212"/>
        <v>0.92915249790433874</v>
      </c>
      <c r="M385" s="117">
        <f t="shared" si="212"/>
        <v>0.6202933010676589</v>
      </c>
      <c r="N385" s="117">
        <f t="shared" si="212"/>
        <v>0.52629649260318079</v>
      </c>
      <c r="O385" s="117">
        <f t="shared" si="212"/>
        <v>0.61669075946932372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0.18182776665817257</v>
      </c>
      <c r="T385" s="117">
        <f t="shared" si="213"/>
        <v>2.3941589353112535E-2</v>
      </c>
      <c r="U385" s="117">
        <f t="shared" si="213"/>
        <v>6.3199660909740552E-2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9.4844316421423436E-2</v>
      </c>
      <c r="D386" s="122">
        <f t="shared" si="215"/>
        <v>0.41755715580681491</v>
      </c>
      <c r="E386" s="122">
        <f t="shared" si="215"/>
        <v>1.0813326415056488</v>
      </c>
      <c r="F386" s="122">
        <f t="shared" si="215"/>
        <v>0.37260299440280503</v>
      </c>
      <c r="G386" s="122">
        <f t="shared" si="215"/>
        <v>0.71508692721285472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1.9828658715402677E-2</v>
      </c>
      <c r="L386" s="122">
        <f t="shared" si="215"/>
        <v>0.87767712812948195</v>
      </c>
      <c r="M386" s="122">
        <f t="shared" si="215"/>
        <v>0.57914927744346745</v>
      </c>
      <c r="N386" s="122">
        <f t="shared" si="215"/>
        <v>0.4813965867202657</v>
      </c>
      <c r="O386" s="122">
        <f t="shared" si="215"/>
        <v>0.56914231992565056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0.17461791585134634</v>
      </c>
      <c r="T386" s="122">
        <f t="shared" si="216"/>
        <v>2.2525934578261794E-2</v>
      </c>
      <c r="U386" s="122">
        <f t="shared" si="216"/>
        <v>5.9496906296466763E-2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9.4844316421423436E-2</v>
      </c>
      <c r="D387" s="98">
        <v>0.41755715580681491</v>
      </c>
      <c r="E387" s="98">
        <v>1.0813326415056488</v>
      </c>
      <c r="F387" s="98">
        <v>0.37260299440280503</v>
      </c>
      <c r="G387" s="98">
        <v>0.71508692721285472</v>
      </c>
      <c r="H387" s="98">
        <v>0</v>
      </c>
      <c r="I387" s="98">
        <v>0</v>
      </c>
      <c r="J387" s="98">
        <v>0</v>
      </c>
      <c r="K387" s="98">
        <v>1.9828658715402677E-2</v>
      </c>
      <c r="L387" s="98">
        <v>0.87767712812948195</v>
      </c>
      <c r="M387" s="98">
        <v>0.57914927744346745</v>
      </c>
      <c r="N387" s="98">
        <v>0.4813965867202657</v>
      </c>
      <c r="O387" s="98">
        <v>0.56914231992565056</v>
      </c>
      <c r="P387" s="98">
        <v>0</v>
      </c>
      <c r="Q387" s="98">
        <v>0</v>
      </c>
      <c r="R387" s="98">
        <v>0</v>
      </c>
      <c r="S387" s="98">
        <v>0.17461791585134634</v>
      </c>
      <c r="T387" s="98">
        <v>2.2525934578261794E-2</v>
      </c>
      <c r="U387" s="98">
        <v>5.9496906296466763E-2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7.5309787277659393E-4</v>
      </c>
      <c r="D391" s="122">
        <v>2.3252000987455937E-3</v>
      </c>
      <c r="E391" s="122">
        <v>6.8708499879434025E-3</v>
      </c>
      <c r="F391" s="122">
        <v>2.9891886418890838E-3</v>
      </c>
      <c r="G391" s="122">
        <v>2.0111586929903186E-3</v>
      </c>
      <c r="H391" s="122">
        <v>0</v>
      </c>
      <c r="I391" s="122">
        <v>0</v>
      </c>
      <c r="J391" s="122">
        <v>0</v>
      </c>
      <c r="K391" s="122">
        <v>6.6351279982179029E-4</v>
      </c>
      <c r="L391" s="122">
        <v>2.4298945003490131E-2</v>
      </c>
      <c r="M391" s="122">
        <v>2.2676270576420875E-2</v>
      </c>
      <c r="N391" s="122">
        <v>3.3088764567195471E-2</v>
      </c>
      <c r="O391" s="122">
        <v>3.5853158149238479E-2</v>
      </c>
      <c r="P391" s="122">
        <v>0</v>
      </c>
      <c r="Q391" s="122">
        <v>0</v>
      </c>
      <c r="R391" s="122">
        <v>0</v>
      </c>
      <c r="S391" s="122">
        <v>1.7554128731550552E-3</v>
      </c>
      <c r="T391" s="122">
        <v>5.5865487134518612E-4</v>
      </c>
      <c r="U391" s="122">
        <v>1.6175685371920892E-3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4.9243497152041222E-4</v>
      </c>
      <c r="E392" s="98">
        <v>2.5436445665264406E-3</v>
      </c>
      <c r="F392" s="98">
        <v>1.4038075664538551E-3</v>
      </c>
      <c r="G392" s="98">
        <v>0</v>
      </c>
      <c r="H392" s="98">
        <v>0</v>
      </c>
      <c r="I392" s="98">
        <v>0</v>
      </c>
      <c r="J392" s="98">
        <v>0</v>
      </c>
      <c r="K392" s="98">
        <v>6.6351279982179029E-4</v>
      </c>
      <c r="L392" s="98">
        <v>2.2105732531347795E-2</v>
      </c>
      <c r="M392" s="98">
        <v>2.1132719646776248E-2</v>
      </c>
      <c r="N392" s="98">
        <v>3.2356540761904314E-2</v>
      </c>
      <c r="O392" s="98">
        <v>3.514004376845245E-2</v>
      </c>
      <c r="P392" s="98">
        <v>0</v>
      </c>
      <c r="Q392" s="98">
        <v>0</v>
      </c>
      <c r="R392" s="98">
        <v>0</v>
      </c>
      <c r="S392" s="98">
        <v>1.1209722595955283E-3</v>
      </c>
      <c r="T392" s="98">
        <v>5.5865487134518612E-4</v>
      </c>
      <c r="U392" s="98">
        <v>1.3024949322296149E-3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7.5309787277659393E-4</v>
      </c>
      <c r="D393" s="98">
        <v>1.8327651272251814E-3</v>
      </c>
      <c r="E393" s="98">
        <v>4.3272054214169619E-3</v>
      </c>
      <c r="F393" s="98">
        <v>1.5853810754352287E-3</v>
      </c>
      <c r="G393" s="98">
        <v>2.0111586929903186E-3</v>
      </c>
      <c r="H393" s="98">
        <v>0</v>
      </c>
      <c r="I393" s="98">
        <v>0</v>
      </c>
      <c r="J393" s="98">
        <v>0</v>
      </c>
      <c r="K393" s="98">
        <v>0</v>
      </c>
      <c r="L393" s="98">
        <v>2.1932124721423343E-3</v>
      </c>
      <c r="M393" s="98">
        <v>1.5435509296446272E-3</v>
      </c>
      <c r="N393" s="98">
        <v>7.3222380529115673E-4</v>
      </c>
      <c r="O393" s="98">
        <v>7.1311438078602808E-4</v>
      </c>
      <c r="P393" s="98">
        <v>0</v>
      </c>
      <c r="Q393" s="98">
        <v>0</v>
      </c>
      <c r="R393" s="98">
        <v>0</v>
      </c>
      <c r="S393" s="98">
        <v>6.3444061355952687E-4</v>
      </c>
      <c r="T393" s="98">
        <v>0</v>
      </c>
      <c r="U393" s="98">
        <v>3.1507360496247445E-4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6.2579079546975546E-3</v>
      </c>
      <c r="D401" s="122">
        <v>1.5131638725795088E-2</v>
      </c>
      <c r="E401" s="122">
        <v>3.6540130783390405E-2</v>
      </c>
      <c r="F401" s="122">
        <v>1.3175291125386093E-2</v>
      </c>
      <c r="G401" s="122">
        <v>1.5880647387949622E-2</v>
      </c>
      <c r="H401" s="122">
        <v>0</v>
      </c>
      <c r="I401" s="122">
        <v>0</v>
      </c>
      <c r="J401" s="122">
        <v>0</v>
      </c>
      <c r="K401" s="122">
        <v>1.6746191016581344E-3</v>
      </c>
      <c r="L401" s="122">
        <v>2.717642477136659E-2</v>
      </c>
      <c r="M401" s="122">
        <v>1.8467753047770631E-2</v>
      </c>
      <c r="N401" s="122">
        <v>1.1811141315719625E-2</v>
      </c>
      <c r="O401" s="122">
        <v>1.1695281394434659E-2</v>
      </c>
      <c r="P401" s="122">
        <v>0</v>
      </c>
      <c r="Q401" s="122">
        <v>0</v>
      </c>
      <c r="R401" s="122">
        <v>0</v>
      </c>
      <c r="S401" s="122">
        <v>5.4544379336711867E-3</v>
      </c>
      <c r="T401" s="122">
        <v>8.5699990350555596E-4</v>
      </c>
      <c r="U401" s="122">
        <v>2.085186076081704E-3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6.2579079546975546E-3</v>
      </c>
      <c r="D403" s="98">
        <v>1.5131638725795088E-2</v>
      </c>
      <c r="E403" s="98">
        <v>3.6540130783390405E-2</v>
      </c>
      <c r="F403" s="98">
        <v>1.3175291125386093E-2</v>
      </c>
      <c r="G403" s="98">
        <v>1.5880647387949622E-2</v>
      </c>
      <c r="H403" s="98">
        <v>0</v>
      </c>
      <c r="I403" s="98">
        <v>0</v>
      </c>
      <c r="J403" s="98">
        <v>0</v>
      </c>
      <c r="K403" s="98">
        <v>1.6746191016581344E-3</v>
      </c>
      <c r="L403" s="98">
        <v>2.717642477136659E-2</v>
      </c>
      <c r="M403" s="98">
        <v>1.8467753047770631E-2</v>
      </c>
      <c r="N403" s="98">
        <v>1.1811141315719625E-2</v>
      </c>
      <c r="O403" s="98">
        <v>1.1695281394434659E-2</v>
      </c>
      <c r="P403" s="98">
        <v>0</v>
      </c>
      <c r="Q403" s="98">
        <v>0</v>
      </c>
      <c r="R403" s="98">
        <v>0</v>
      </c>
      <c r="S403" s="98">
        <v>5.4544379336711867E-3</v>
      </c>
      <c r="T403" s="98">
        <v>8.5699990350555596E-4</v>
      </c>
      <c r="U403" s="98">
        <v>2.085186076081704E-3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10178.684697765648</v>
      </c>
      <c r="D406" s="117">
        <f t="shared" si="219"/>
        <v>13610.011543863164</v>
      </c>
      <c r="E406" s="117">
        <f t="shared" si="219"/>
        <v>17238.457524970978</v>
      </c>
      <c r="F406" s="117">
        <f t="shared" si="219"/>
        <v>13459.685878121749</v>
      </c>
      <c r="G406" s="117">
        <f t="shared" si="219"/>
        <v>18456.842191960382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11196.08425537368</v>
      </c>
      <c r="L406" s="117">
        <f t="shared" si="219"/>
        <v>19073.242525145572</v>
      </c>
      <c r="M406" s="117">
        <f t="shared" si="219"/>
        <v>14609.256061832903</v>
      </c>
      <c r="N406" s="117">
        <f t="shared" si="219"/>
        <v>12727.409564007467</v>
      </c>
      <c r="O406" s="117">
        <f t="shared" si="219"/>
        <v>16445.738131680977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12386.375859224821</v>
      </c>
      <c r="T406" s="117">
        <f t="shared" si="220"/>
        <v>9433.1670331200366</v>
      </c>
      <c r="U406" s="117">
        <f t="shared" si="220"/>
        <v>9846.203781529206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7273.2990307197115</v>
      </c>
      <c r="D407" s="122">
        <f t="shared" si="222"/>
        <v>10576.319901368272</v>
      </c>
      <c r="E407" s="122">
        <f t="shared" si="222"/>
        <v>14077.976292514959</v>
      </c>
      <c r="F407" s="122">
        <f t="shared" si="222"/>
        <v>10286.979536959812</v>
      </c>
      <c r="G407" s="122">
        <f t="shared" si="222"/>
        <v>15185.266470931205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7817.2725527990515</v>
      </c>
      <c r="L407" s="122">
        <f t="shared" si="222"/>
        <v>15828.3760802863</v>
      </c>
      <c r="M407" s="122">
        <f t="shared" si="222"/>
        <v>11496.461901341434</v>
      </c>
      <c r="N407" s="122">
        <f t="shared" si="222"/>
        <v>9647.9980478341822</v>
      </c>
      <c r="O407" s="122">
        <f t="shared" si="222"/>
        <v>13537.240219155017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9835.4957982790365</v>
      </c>
      <c r="T407" s="122">
        <f t="shared" si="223"/>
        <v>6908.8257394354378</v>
      </c>
      <c r="U407" s="122">
        <f t="shared" si="223"/>
        <v>7466.3687169136019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7231.456810055829</v>
      </c>
      <c r="D408" s="98">
        <v>10514.930815101929</v>
      </c>
      <c r="E408" s="98">
        <v>14000.39983388086</v>
      </c>
      <c r="F408" s="98">
        <v>10227.354918829737</v>
      </c>
      <c r="G408" s="98">
        <v>15098.453751833862</v>
      </c>
      <c r="H408" s="98">
        <v>0</v>
      </c>
      <c r="I408" s="98">
        <v>0</v>
      </c>
      <c r="J408" s="98">
        <v>0</v>
      </c>
      <c r="K408" s="98">
        <v>7775.2128095405433</v>
      </c>
      <c r="L408" s="98">
        <v>15745.640694553553</v>
      </c>
      <c r="M408" s="98">
        <v>11436.48870317713</v>
      </c>
      <c r="N408" s="98">
        <v>9597.9385494741491</v>
      </c>
      <c r="O408" s="98">
        <v>13467.279616007585</v>
      </c>
      <c r="P408" s="98">
        <v>0</v>
      </c>
      <c r="Q408" s="98">
        <v>0</v>
      </c>
      <c r="R408" s="98">
        <v>0</v>
      </c>
      <c r="S408" s="98">
        <v>9781.595673423808</v>
      </c>
      <c r="T408" s="98">
        <v>6870.0088378537157</v>
      </c>
      <c r="U408" s="98">
        <v>7423.1577504874285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41.842220663882735</v>
      </c>
      <c r="D409" s="98">
        <v>61.389086266343057</v>
      </c>
      <c r="E409" s="98">
        <v>77.576458634099268</v>
      </c>
      <c r="F409" s="98">
        <v>59.624618130075554</v>
      </c>
      <c r="G409" s="98">
        <v>86.812719097342452</v>
      </c>
      <c r="H409" s="98">
        <v>0</v>
      </c>
      <c r="I409" s="98">
        <v>0</v>
      </c>
      <c r="J409" s="98">
        <v>0</v>
      </c>
      <c r="K409" s="98">
        <v>42.059743258508469</v>
      </c>
      <c r="L409" s="98">
        <v>82.735385732747261</v>
      </c>
      <c r="M409" s="98">
        <v>59.973198164304442</v>
      </c>
      <c r="N409" s="98">
        <v>50.059498360032975</v>
      </c>
      <c r="O409" s="98">
        <v>69.960603147432607</v>
      </c>
      <c r="P409" s="98">
        <v>0</v>
      </c>
      <c r="Q409" s="98">
        <v>0</v>
      </c>
      <c r="R409" s="98">
        <v>0</v>
      </c>
      <c r="S409" s="98">
        <v>53.900124855227851</v>
      </c>
      <c r="T409" s="98">
        <v>38.816901581721844</v>
      </c>
      <c r="U409" s="98">
        <v>43.210966426173627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136.41112624754686</v>
      </c>
      <c r="D410" s="122">
        <f t="shared" si="225"/>
        <v>112.87648144526359</v>
      </c>
      <c r="E410" s="122">
        <f t="shared" si="225"/>
        <v>487.78584362881145</v>
      </c>
      <c r="F410" s="122">
        <f t="shared" si="225"/>
        <v>256.20835056572776</v>
      </c>
      <c r="G410" s="122">
        <f t="shared" si="225"/>
        <v>263.06002799167067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421.94247093368966</v>
      </c>
      <c r="L410" s="122">
        <f t="shared" si="225"/>
        <v>202.28491821255906</v>
      </c>
      <c r="M410" s="122">
        <f t="shared" si="225"/>
        <v>292.01134744202847</v>
      </c>
      <c r="N410" s="122">
        <f t="shared" si="225"/>
        <v>304.75789059328878</v>
      </c>
      <c r="O410" s="122">
        <f t="shared" si="225"/>
        <v>148.36702490702362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67.916265230042569</v>
      </c>
      <c r="T410" s="122">
        <f t="shared" si="225"/>
        <v>121.51473737839736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136.41112624754686</v>
      </c>
      <c r="D411" s="98">
        <f>RES_hhdet_in_fech!D8</f>
        <v>112.87648144526359</v>
      </c>
      <c r="E411" s="98">
        <f>RES_hhdet_in_fech!E8</f>
        <v>487.78584362881145</v>
      </c>
      <c r="F411" s="98">
        <f>RES_hhdet_in_fech!F8</f>
        <v>256.20835056572776</v>
      </c>
      <c r="G411" s="98">
        <f>RES_hhdet_in_fech!G8</f>
        <v>263.06002799167067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421.94247093368966</v>
      </c>
      <c r="L411" s="98">
        <f>RES_hhdet_in_fech!L8</f>
        <v>202.28491821255906</v>
      </c>
      <c r="M411" s="98">
        <f>RES_hhdet_in_fech!M8</f>
        <v>292.01134744202847</v>
      </c>
      <c r="N411" s="98">
        <f>RES_hhdet_in_fech!N8</f>
        <v>304.75789059328878</v>
      </c>
      <c r="O411" s="98">
        <f>RES_hhdet_in_fech!O8</f>
        <v>148.36702490702362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67.916265230042569</v>
      </c>
      <c r="T411" s="98">
        <f>RES_hhdet_in_fech!T8</f>
        <v>121.51473737839736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1435.6686193622929</v>
      </c>
      <c r="D412" s="122">
        <v>1553.1427781057043</v>
      </c>
      <c r="E412" s="122">
        <v>1368.4311090066262</v>
      </c>
      <c r="F412" s="122">
        <v>1559.0215262890331</v>
      </c>
      <c r="G412" s="122">
        <v>1617.9137020090157</v>
      </c>
      <c r="H412" s="122">
        <v>0</v>
      </c>
      <c r="I412" s="122">
        <v>0</v>
      </c>
      <c r="J412" s="122">
        <v>0</v>
      </c>
      <c r="K412" s="122">
        <v>1414.1049617919728</v>
      </c>
      <c r="L412" s="122">
        <v>1640.7231615468559</v>
      </c>
      <c r="M412" s="122">
        <v>1546.0995754891142</v>
      </c>
      <c r="N412" s="122">
        <v>1585.7963822228623</v>
      </c>
      <c r="O412" s="122">
        <v>1608.9823038142067</v>
      </c>
      <c r="P412" s="122">
        <v>0</v>
      </c>
      <c r="Q412" s="122">
        <v>0</v>
      </c>
      <c r="R412" s="122">
        <v>0</v>
      </c>
      <c r="S412" s="122">
        <v>1379.94612012522</v>
      </c>
      <c r="T412" s="122">
        <v>1358.526744784702</v>
      </c>
      <c r="U412" s="122">
        <v>1333.6883764160721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1351.6550601680178</v>
      </c>
      <c r="E413" s="98">
        <v>1745.4741480885214</v>
      </c>
      <c r="F413" s="98">
        <v>1284.40891382471</v>
      </c>
      <c r="G413" s="98">
        <v>0</v>
      </c>
      <c r="H413" s="98">
        <v>0</v>
      </c>
      <c r="I413" s="98">
        <v>0</v>
      </c>
      <c r="J413" s="98">
        <v>0</v>
      </c>
      <c r="K413" s="98">
        <v>910.61813765616807</v>
      </c>
      <c r="L413" s="98">
        <v>1733.6197794205875</v>
      </c>
      <c r="M413" s="98">
        <v>1611.2757745614542</v>
      </c>
      <c r="N413" s="98">
        <v>1712.0355804065648</v>
      </c>
      <c r="O413" s="98">
        <v>1819.8827781740933</v>
      </c>
      <c r="P413" s="98">
        <v>0</v>
      </c>
      <c r="Q413" s="98">
        <v>0</v>
      </c>
      <c r="R413" s="98">
        <v>0</v>
      </c>
      <c r="S413" s="98">
        <v>1538.4445811313242</v>
      </c>
      <c r="T413" s="98">
        <v>1533.4180702272345</v>
      </c>
      <c r="U413" s="98">
        <v>1191.7132669353084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1657.6375083126293</v>
      </c>
      <c r="D414" s="98">
        <v>1613.6336742605927</v>
      </c>
      <c r="E414" s="98">
        <v>1731.7411121584148</v>
      </c>
      <c r="F414" s="98">
        <v>1744.784596138436</v>
      </c>
      <c r="G414" s="98">
        <v>1770.697915997815</v>
      </c>
      <c r="H414" s="98">
        <v>0</v>
      </c>
      <c r="I414" s="98">
        <v>0</v>
      </c>
      <c r="J414" s="98">
        <v>0</v>
      </c>
      <c r="K414" s="98">
        <v>0</v>
      </c>
      <c r="L414" s="98">
        <v>1930.9847439182372</v>
      </c>
      <c r="M414" s="98">
        <v>1698.7486019156397</v>
      </c>
      <c r="N414" s="98">
        <v>1611.6917707588409</v>
      </c>
      <c r="O414" s="98">
        <v>1569.6301742957121</v>
      </c>
      <c r="P414" s="98">
        <v>0</v>
      </c>
      <c r="Q414" s="98">
        <v>0</v>
      </c>
      <c r="R414" s="98">
        <v>0</v>
      </c>
      <c r="S414" s="98">
        <v>1396.4619949804692</v>
      </c>
      <c r="T414" s="98">
        <v>0</v>
      </c>
      <c r="U414" s="98">
        <v>1387.0118196974574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1434.1655092698909</v>
      </c>
      <c r="D418" s="101">
        <v>1564.3029941920643</v>
      </c>
      <c r="E418" s="101">
        <v>1361.9582390998055</v>
      </c>
      <c r="F418" s="101">
        <v>1568.9549840906277</v>
      </c>
      <c r="G418" s="101">
        <v>1625.7405263666199</v>
      </c>
      <c r="H418" s="101">
        <v>0</v>
      </c>
      <c r="I418" s="101">
        <v>0</v>
      </c>
      <c r="J418" s="101">
        <v>0</v>
      </c>
      <c r="K418" s="101">
        <v>1615.4996914462949</v>
      </c>
      <c r="L418" s="101">
        <v>1633.60893298619</v>
      </c>
      <c r="M418" s="101">
        <v>1564.9561707136249</v>
      </c>
      <c r="N418" s="101">
        <v>1548.8589878995181</v>
      </c>
      <c r="O418" s="101">
        <v>1474.8321315445876</v>
      </c>
      <c r="P418" s="101">
        <v>0</v>
      </c>
      <c r="Q418" s="101">
        <v>0</v>
      </c>
      <c r="R418" s="101">
        <v>0</v>
      </c>
      <c r="S418" s="101">
        <v>1417.0424915156575</v>
      </c>
      <c r="T418" s="101">
        <v>1405.0823564732602</v>
      </c>
      <c r="U418" s="101">
        <v>1413.0640339039187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1041.3334745108773</v>
      </c>
      <c r="D419" s="104">
        <v>1147.4799876147983</v>
      </c>
      <c r="E419" s="104">
        <v>977.46489188584451</v>
      </c>
      <c r="F419" s="104">
        <v>1147.4419753141701</v>
      </c>
      <c r="G419" s="104">
        <v>1190.1719977054813</v>
      </c>
      <c r="H419" s="104">
        <v>0</v>
      </c>
      <c r="I419" s="104">
        <v>0</v>
      </c>
      <c r="J419" s="104">
        <v>0</v>
      </c>
      <c r="K419" s="104">
        <v>0</v>
      </c>
      <c r="L419" s="104">
        <v>1200.4109651992669</v>
      </c>
      <c r="M419" s="104">
        <v>1162.9776540855498</v>
      </c>
      <c r="N419" s="104">
        <v>1158.4714368480127</v>
      </c>
      <c r="O419" s="104">
        <v>1110.3495848458097</v>
      </c>
      <c r="P419" s="104">
        <v>0</v>
      </c>
      <c r="Q419" s="104">
        <v>0</v>
      </c>
      <c r="R419" s="104">
        <v>0</v>
      </c>
      <c r="S419" s="104">
        <v>1128.5617223310289</v>
      </c>
      <c r="T419" s="104">
        <v>1131.4142469977621</v>
      </c>
      <c r="U419" s="104">
        <v>1149.0240464988362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410.66949810222769</v>
      </c>
      <c r="D420" s="98">
        <v>474.03087046457375</v>
      </c>
      <c r="E420" s="98">
        <v>351.67327676942034</v>
      </c>
      <c r="F420" s="98">
        <v>456.89935545380786</v>
      </c>
      <c r="G420" s="98">
        <v>471.63215881055089</v>
      </c>
      <c r="H420" s="98">
        <v>0</v>
      </c>
      <c r="I420" s="98">
        <v>0</v>
      </c>
      <c r="J420" s="98">
        <v>0</v>
      </c>
      <c r="K420" s="98">
        <v>0</v>
      </c>
      <c r="L420" s="98">
        <v>450.2979025059982</v>
      </c>
      <c r="M420" s="98">
        <v>451.67052568817832</v>
      </c>
      <c r="N420" s="98">
        <v>443.80285864111056</v>
      </c>
      <c r="O420" s="98">
        <v>406.64171018760328</v>
      </c>
      <c r="P420" s="98">
        <v>0</v>
      </c>
      <c r="Q420" s="98">
        <v>0</v>
      </c>
      <c r="R420" s="98">
        <v>0</v>
      </c>
      <c r="S420" s="98">
        <v>412.06819481643277</v>
      </c>
      <c r="T420" s="98">
        <v>415.90059143487775</v>
      </c>
      <c r="U420" s="98">
        <v>423.21892054259149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630.66397640864955</v>
      </c>
      <c r="D421" s="98">
        <v>673.44911715022465</v>
      </c>
      <c r="E421" s="98">
        <v>625.79161511642417</v>
      </c>
      <c r="F421" s="98">
        <v>690.54261986036227</v>
      </c>
      <c r="G421" s="98">
        <v>718.5398388949302</v>
      </c>
      <c r="H421" s="98">
        <v>0</v>
      </c>
      <c r="I421" s="98">
        <v>0</v>
      </c>
      <c r="J421" s="98">
        <v>0</v>
      </c>
      <c r="K421" s="98">
        <v>0</v>
      </c>
      <c r="L421" s="98">
        <v>750.11306269326894</v>
      </c>
      <c r="M421" s="98">
        <v>711.30712839737146</v>
      </c>
      <c r="N421" s="98">
        <v>714.66857820690211</v>
      </c>
      <c r="O421" s="98">
        <v>703.70787465820638</v>
      </c>
      <c r="P421" s="98">
        <v>0</v>
      </c>
      <c r="Q421" s="98">
        <v>0</v>
      </c>
      <c r="R421" s="98">
        <v>0</v>
      </c>
      <c r="S421" s="98">
        <v>716.49352751459639</v>
      </c>
      <c r="T421" s="98">
        <v>715.51365556288431</v>
      </c>
      <c r="U421" s="98">
        <v>725.80512595624452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1333.305921436096</v>
      </c>
      <c r="D422" s="122">
        <v>1367.672382943924</v>
      </c>
      <c r="E422" s="122">
        <v>1304.2642798205823</v>
      </c>
      <c r="F422" s="122">
        <v>1357.4764643071765</v>
      </c>
      <c r="G422" s="122">
        <v>1390.601991028492</v>
      </c>
      <c r="H422" s="122">
        <v>0</v>
      </c>
      <c r="I422" s="122">
        <v>0</v>
      </c>
      <c r="J422" s="122">
        <v>0</v>
      </c>
      <c r="K422" s="122">
        <v>1542.7642698489665</v>
      </c>
      <c r="L422" s="122">
        <v>1401.8583650998571</v>
      </c>
      <c r="M422" s="122">
        <v>1274.6832375603258</v>
      </c>
      <c r="N422" s="122">
        <v>1188.8572433571319</v>
      </c>
      <c r="O422" s="122">
        <v>1151.1485838047308</v>
      </c>
      <c r="P422" s="122">
        <v>0</v>
      </c>
      <c r="Q422" s="122">
        <v>0</v>
      </c>
      <c r="R422" s="122">
        <v>0</v>
      </c>
      <c r="S422" s="122">
        <v>1103.0176755905234</v>
      </c>
      <c r="T422" s="122">
        <v>1044.2998115214998</v>
      </c>
      <c r="U422" s="122">
        <v>1046.146688199532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1620.497590373604</v>
      </c>
      <c r="D424" s="98">
        <v>1417.2819163730396</v>
      </c>
      <c r="E424" s="98">
        <v>1675.5870854331015</v>
      </c>
      <c r="F424" s="98">
        <v>1567.5688912429971</v>
      </c>
      <c r="G424" s="98">
        <v>1588.8528097886172</v>
      </c>
      <c r="H424" s="98">
        <v>0</v>
      </c>
      <c r="I424" s="98">
        <v>0</v>
      </c>
      <c r="J424" s="98">
        <v>0</v>
      </c>
      <c r="K424" s="98">
        <v>1842.995137412104</v>
      </c>
      <c r="L424" s="98">
        <v>1661.6056702181638</v>
      </c>
      <c r="M424" s="98">
        <v>1478.1534079119745</v>
      </c>
      <c r="N424" s="98">
        <v>1405.2651679872768</v>
      </c>
      <c r="O424" s="98">
        <v>1391.4803941542164</v>
      </c>
      <c r="P424" s="98">
        <v>0</v>
      </c>
      <c r="Q424" s="98">
        <v>0</v>
      </c>
      <c r="R424" s="98">
        <v>0</v>
      </c>
      <c r="S424" s="98">
        <v>1333.9686989276245</v>
      </c>
      <c r="T424" s="98">
        <v>1257.5569400504137</v>
      </c>
      <c r="U424" s="98">
        <v>1311.3388147320352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1076.3449544920097</v>
      </c>
      <c r="D425" s="33">
        <v>1330.0651559895948</v>
      </c>
      <c r="E425" s="33">
        <v>996.96264758953225</v>
      </c>
      <c r="F425" s="33">
        <v>1234.0888484877257</v>
      </c>
      <c r="G425" s="33">
        <v>1289.1713395698237</v>
      </c>
      <c r="H425" s="33">
        <v>0</v>
      </c>
      <c r="I425" s="33">
        <v>0</v>
      </c>
      <c r="J425" s="33">
        <v>0</v>
      </c>
      <c r="K425" s="33">
        <v>1142.4564464314499</v>
      </c>
      <c r="L425" s="33">
        <v>1170.9718716613618</v>
      </c>
      <c r="M425" s="33">
        <v>1141.4587212586509</v>
      </c>
      <c r="N425" s="33">
        <v>1109.5790927500491</v>
      </c>
      <c r="O425" s="33">
        <v>1038.588115666364</v>
      </c>
      <c r="P425" s="33">
        <v>0</v>
      </c>
      <c r="Q425" s="33">
        <v>0</v>
      </c>
      <c r="R425" s="33">
        <v>0</v>
      </c>
      <c r="S425" s="33">
        <v>968.91708139478715</v>
      </c>
      <c r="T425" s="33">
        <v>937.67124725704309</v>
      </c>
      <c r="U425" s="33">
        <v>922.39036248436389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6446.6663236789991</v>
      </c>
      <c r="D427" s="117">
        <f t="shared" si="226"/>
        <v>8569.5917643867633</v>
      </c>
      <c r="E427" s="117">
        <f t="shared" si="226"/>
        <v>11484.131163782697</v>
      </c>
      <c r="F427" s="117">
        <f t="shared" si="226"/>
        <v>8872.3322572068919</v>
      </c>
      <c r="G427" s="117">
        <f t="shared" si="226"/>
        <v>12085.524210051633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8133.0987831372468</v>
      </c>
      <c r="L427" s="117">
        <f t="shared" si="226"/>
        <v>12895.660760859491</v>
      </c>
      <c r="M427" s="117">
        <f t="shared" si="226"/>
        <v>10331.092172219294</v>
      </c>
      <c r="N427" s="117">
        <f t="shared" si="226"/>
        <v>9261.152893467668</v>
      </c>
      <c r="O427" s="117">
        <f t="shared" si="226"/>
        <v>11449.205046452396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9131.8688812516048</v>
      </c>
      <c r="T427" s="117">
        <f t="shared" si="227"/>
        <v>7366.2798005348432</v>
      </c>
      <c r="U427" s="117">
        <f t="shared" si="227"/>
        <v>7465.7175627402339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4379.9676774424288</v>
      </c>
      <c r="D428" s="122">
        <f t="shared" si="229"/>
        <v>6418.7379145303275</v>
      </c>
      <c r="E428" s="122">
        <f t="shared" si="229"/>
        <v>8611.3532009202154</v>
      </c>
      <c r="F428" s="122">
        <f t="shared" si="229"/>
        <v>6345.7961376218227</v>
      </c>
      <c r="G428" s="122">
        <f t="shared" si="229"/>
        <v>9447.1153743116265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5041.5363550282864</v>
      </c>
      <c r="L428" s="122">
        <f t="shared" si="229"/>
        <v>10304.407980142691</v>
      </c>
      <c r="M428" s="122">
        <f t="shared" si="229"/>
        <v>7556.4137403633231</v>
      </c>
      <c r="N428" s="122">
        <f t="shared" si="229"/>
        <v>6400.3168709829624</v>
      </c>
      <c r="O428" s="122">
        <f t="shared" si="229"/>
        <v>9059.4462257602008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7074.5862030950102</v>
      </c>
      <c r="T428" s="122">
        <f t="shared" si="230"/>
        <v>5111.1951008003534</v>
      </c>
      <c r="U428" s="122">
        <f t="shared" si="230"/>
        <v>5663.6470542548941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4338.1254567785463</v>
      </c>
      <c r="D429" s="98">
        <v>6357.3488282639846</v>
      </c>
      <c r="E429" s="98">
        <v>8533.7767422861161</v>
      </c>
      <c r="F429" s="98">
        <v>6286.1715194917469</v>
      </c>
      <c r="G429" s="98">
        <v>9360.3026552142837</v>
      </c>
      <c r="H429" s="98">
        <v>0</v>
      </c>
      <c r="I429" s="98">
        <v>0</v>
      </c>
      <c r="J429" s="98">
        <v>0</v>
      </c>
      <c r="K429" s="98">
        <v>4999.4766117697782</v>
      </c>
      <c r="L429" s="98">
        <v>10221.672594409943</v>
      </c>
      <c r="M429" s="98">
        <v>7496.4405421990186</v>
      </c>
      <c r="N429" s="98">
        <v>6350.2573726229293</v>
      </c>
      <c r="O429" s="98">
        <v>8989.4856226127686</v>
      </c>
      <c r="P429" s="98">
        <v>0</v>
      </c>
      <c r="Q429" s="98">
        <v>0</v>
      </c>
      <c r="R429" s="98">
        <v>0</v>
      </c>
      <c r="S429" s="98">
        <v>7020.6860782397825</v>
      </c>
      <c r="T429" s="98">
        <v>5072.3781992186314</v>
      </c>
      <c r="U429" s="98">
        <v>5620.4360878287207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41.842220663882735</v>
      </c>
      <c r="D430" s="98">
        <v>61.389086266343057</v>
      </c>
      <c r="E430" s="98">
        <v>77.576458634099268</v>
      </c>
      <c r="F430" s="98">
        <v>59.624618130075554</v>
      </c>
      <c r="G430" s="98">
        <v>86.812719097342452</v>
      </c>
      <c r="H430" s="98">
        <v>0</v>
      </c>
      <c r="I430" s="98">
        <v>0</v>
      </c>
      <c r="J430" s="98">
        <v>0</v>
      </c>
      <c r="K430" s="98">
        <v>42.059743258508469</v>
      </c>
      <c r="L430" s="98">
        <v>82.735385732747261</v>
      </c>
      <c r="M430" s="98">
        <v>59.973198164304442</v>
      </c>
      <c r="N430" s="98">
        <v>50.059498360032975</v>
      </c>
      <c r="O430" s="98">
        <v>69.960603147432607</v>
      </c>
      <c r="P430" s="98">
        <v>0</v>
      </c>
      <c r="Q430" s="98">
        <v>0</v>
      </c>
      <c r="R430" s="98">
        <v>0</v>
      </c>
      <c r="S430" s="98">
        <v>53.900124855227851</v>
      </c>
      <c r="T430" s="98">
        <v>38.816901581721844</v>
      </c>
      <c r="U430" s="98">
        <v>43.210966426173627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304.5838755682629</v>
      </c>
      <c r="D431" s="122">
        <f t="shared" si="232"/>
        <v>260.19388503966468</v>
      </c>
      <c r="E431" s="122">
        <f t="shared" si="232"/>
        <v>1160.0360087663428</v>
      </c>
      <c r="F431" s="122">
        <f t="shared" si="232"/>
        <v>628.04128435837208</v>
      </c>
      <c r="G431" s="122">
        <f t="shared" si="232"/>
        <v>664.25569713250422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1194.0082332915863</v>
      </c>
      <c r="L431" s="122">
        <f t="shared" si="232"/>
        <v>588.70595562847529</v>
      </c>
      <c r="M431" s="122">
        <f t="shared" si="232"/>
        <v>877.90902587979008</v>
      </c>
      <c r="N431" s="122">
        <f t="shared" si="232"/>
        <v>951.65777504936148</v>
      </c>
      <c r="O431" s="122">
        <f t="shared" si="232"/>
        <v>483.89729262147728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250.41975168573225</v>
      </c>
      <c r="T431" s="122">
        <f t="shared" si="232"/>
        <v>454.60645993890006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304.5838755682629</v>
      </c>
      <c r="D432" s="98">
        <f>RES_hhdet_in_tesh!D8</f>
        <v>260.19388503966468</v>
      </c>
      <c r="E432" s="98">
        <f>RES_hhdet_in_tesh!E8</f>
        <v>1160.0360087663428</v>
      </c>
      <c r="F432" s="98">
        <f>RES_hhdet_in_tesh!F8</f>
        <v>628.04128435837208</v>
      </c>
      <c r="G432" s="98">
        <f>RES_hhdet_in_tesh!G8</f>
        <v>664.25569713250422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1194.0082332915863</v>
      </c>
      <c r="L432" s="98">
        <f>RES_hhdet_in_tesh!L8</f>
        <v>588.70595562847529</v>
      </c>
      <c r="M432" s="98">
        <f>RES_hhdet_in_tesh!M8</f>
        <v>877.90902587979008</v>
      </c>
      <c r="N432" s="98">
        <f>RES_hhdet_in_tesh!N8</f>
        <v>951.65777504936148</v>
      </c>
      <c r="O432" s="98">
        <f>RES_hhdet_in_tesh!O8</f>
        <v>483.89729262147728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250.41975168573225</v>
      </c>
      <c r="T432" s="98">
        <f>RES_hhdet_in_tesh!T8</f>
        <v>454.60645993890006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885.11156584043897</v>
      </c>
      <c r="D433" s="122">
        <v>961.4461324801739</v>
      </c>
      <c r="E433" s="122">
        <v>854.02431290618961</v>
      </c>
      <c r="F433" s="122">
        <v>968.91013010982363</v>
      </c>
      <c r="G433" s="122">
        <v>1010.9866822584078</v>
      </c>
      <c r="H433" s="122">
        <v>0</v>
      </c>
      <c r="I433" s="122">
        <v>0</v>
      </c>
      <c r="J433" s="122">
        <v>0</v>
      </c>
      <c r="K433" s="122">
        <v>898.99004893587971</v>
      </c>
      <c r="L433" s="122">
        <v>1063.7690938174144</v>
      </c>
      <c r="M433" s="122">
        <v>1019.4758094295555</v>
      </c>
      <c r="N433" s="122">
        <v>1058.6544898048746</v>
      </c>
      <c r="O433" s="122">
        <v>1092.9116875071747</v>
      </c>
      <c r="P433" s="122">
        <v>0</v>
      </c>
      <c r="Q433" s="122">
        <v>0</v>
      </c>
      <c r="R433" s="122">
        <v>0</v>
      </c>
      <c r="S433" s="122">
        <v>1013.2348030883757</v>
      </c>
      <c r="T433" s="122">
        <v>1028.6350694327602</v>
      </c>
      <c r="U433" s="122">
        <v>1017.8561647594132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844.2414204661942</v>
      </c>
      <c r="E434" s="98">
        <v>1097.7719829421205</v>
      </c>
      <c r="F434" s="98">
        <v>813.54374945548034</v>
      </c>
      <c r="G434" s="98">
        <v>0</v>
      </c>
      <c r="H434" s="98">
        <v>0</v>
      </c>
      <c r="I434" s="98">
        <v>0</v>
      </c>
      <c r="J434" s="98">
        <v>0</v>
      </c>
      <c r="K434" s="98">
        <v>599.42039068965857</v>
      </c>
      <c r="L434" s="98">
        <v>1150.5466606608177</v>
      </c>
      <c r="M434" s="98">
        <v>1078.2622451419088</v>
      </c>
      <c r="N434" s="98">
        <v>1154.908548902449</v>
      </c>
      <c r="O434" s="98">
        <v>1237.0374700779587</v>
      </c>
      <c r="P434" s="98">
        <v>0</v>
      </c>
      <c r="Q434" s="98">
        <v>0</v>
      </c>
      <c r="R434" s="98">
        <v>0</v>
      </c>
      <c r="S434" s="98">
        <v>1113.4801954732518</v>
      </c>
      <c r="T434" s="98">
        <v>1137.5193921306081</v>
      </c>
      <c r="U434" s="98">
        <v>903.68691728188367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910.14969562934539</v>
      </c>
      <c r="D435" s="98">
        <v>888.90341232691412</v>
      </c>
      <c r="E435" s="98">
        <v>957.61113922625157</v>
      </c>
      <c r="F435" s="98">
        <v>968.56828281953847</v>
      </c>
      <c r="G435" s="98">
        <v>987.2409678168475</v>
      </c>
      <c r="H435" s="98">
        <v>0</v>
      </c>
      <c r="I435" s="98">
        <v>0</v>
      </c>
      <c r="J435" s="98">
        <v>0</v>
      </c>
      <c r="K435" s="98">
        <v>0</v>
      </c>
      <c r="L435" s="98">
        <v>1112.2615156857778</v>
      </c>
      <c r="M435" s="98">
        <v>996.54541469636274</v>
      </c>
      <c r="N435" s="98">
        <v>974.03208684684614</v>
      </c>
      <c r="O435" s="98">
        <v>989.54168009110811</v>
      </c>
      <c r="P435" s="98">
        <v>0</v>
      </c>
      <c r="Q435" s="98">
        <v>0</v>
      </c>
      <c r="R435" s="98">
        <v>0</v>
      </c>
      <c r="S435" s="98">
        <v>1018.411341180655</v>
      </c>
      <c r="T435" s="98">
        <v>0</v>
      </c>
      <c r="U435" s="98">
        <v>1054.7249675578469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883.63714679165503</v>
      </c>
      <c r="D439" s="101">
        <v>966.10248252427846</v>
      </c>
      <c r="E439" s="101">
        <v>843.27664053044191</v>
      </c>
      <c r="F439" s="101">
        <v>973.93166130808902</v>
      </c>
      <c r="G439" s="101">
        <v>1011.9309732783369</v>
      </c>
      <c r="H439" s="101">
        <v>0</v>
      </c>
      <c r="I439" s="101">
        <v>0</v>
      </c>
      <c r="J439" s="101">
        <v>0</v>
      </c>
      <c r="K439" s="101">
        <v>1018.8179122343684</v>
      </c>
      <c r="L439" s="101">
        <v>1034.6954365055426</v>
      </c>
      <c r="M439" s="101">
        <v>998.9437065085782</v>
      </c>
      <c r="N439" s="101">
        <v>1001.03347133955</v>
      </c>
      <c r="O439" s="101">
        <v>971.02219476862183</v>
      </c>
      <c r="P439" s="101">
        <v>0</v>
      </c>
      <c r="Q439" s="101">
        <v>0</v>
      </c>
      <c r="R439" s="101">
        <v>0</v>
      </c>
      <c r="S439" s="101">
        <v>1008.3352378095291</v>
      </c>
      <c r="T439" s="101">
        <v>1014.7412606499528</v>
      </c>
      <c r="U439" s="101">
        <v>1034.5973891052411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883.69113487249444</v>
      </c>
      <c r="D440" s="104">
        <v>966.20723527010932</v>
      </c>
      <c r="E440" s="104">
        <v>843.53533947207029</v>
      </c>
      <c r="F440" s="104">
        <v>974.16372615082685</v>
      </c>
      <c r="G440" s="104">
        <v>1012.1040219574968</v>
      </c>
      <c r="H440" s="104">
        <v>0</v>
      </c>
      <c r="I440" s="104">
        <v>0</v>
      </c>
      <c r="J440" s="104">
        <v>0</v>
      </c>
      <c r="K440" s="104">
        <v>0</v>
      </c>
      <c r="L440" s="104">
        <v>1035.3228062144944</v>
      </c>
      <c r="M440" s="104">
        <v>999.61771338064375</v>
      </c>
      <c r="N440" s="104">
        <v>1001.5000584428215</v>
      </c>
      <c r="O440" s="104">
        <v>971.43876922265997</v>
      </c>
      <c r="P440" s="104">
        <v>0</v>
      </c>
      <c r="Q440" s="104">
        <v>0</v>
      </c>
      <c r="R440" s="104">
        <v>0</v>
      </c>
      <c r="S440" s="104">
        <v>1009.7118916086416</v>
      </c>
      <c r="T440" s="104">
        <v>1015.8743344322587</v>
      </c>
      <c r="U440" s="104">
        <v>1035.6716144575548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253.02715846384487</v>
      </c>
      <c r="D441" s="98">
        <v>292.7581181198845</v>
      </c>
      <c r="E441" s="98">
        <v>217.74372435564604</v>
      </c>
      <c r="F441" s="98">
        <v>283.62110629046458</v>
      </c>
      <c r="G441" s="98">
        <v>293.56418306256666</v>
      </c>
      <c r="H441" s="98">
        <v>0</v>
      </c>
      <c r="I441" s="98">
        <v>0</v>
      </c>
      <c r="J441" s="98">
        <v>0</v>
      </c>
      <c r="K441" s="98">
        <v>0</v>
      </c>
      <c r="L441" s="98">
        <v>285.20974352122545</v>
      </c>
      <c r="M441" s="98">
        <v>288.31058498327224</v>
      </c>
      <c r="N441" s="98">
        <v>286.83148023591929</v>
      </c>
      <c r="O441" s="98">
        <v>267.73089456445354</v>
      </c>
      <c r="P441" s="98">
        <v>0</v>
      </c>
      <c r="Q441" s="98">
        <v>0</v>
      </c>
      <c r="R441" s="98">
        <v>0</v>
      </c>
      <c r="S441" s="98">
        <v>293.21836409404523</v>
      </c>
      <c r="T441" s="98">
        <v>300.3606788693744</v>
      </c>
      <c r="U441" s="98">
        <v>309.86648850131019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630.66397640864955</v>
      </c>
      <c r="D442" s="98">
        <v>673.44911715022465</v>
      </c>
      <c r="E442" s="98">
        <v>625.79161511642417</v>
      </c>
      <c r="F442" s="98">
        <v>690.54261986036227</v>
      </c>
      <c r="G442" s="98">
        <v>718.5398388949302</v>
      </c>
      <c r="H442" s="98">
        <v>0</v>
      </c>
      <c r="I442" s="98">
        <v>0</v>
      </c>
      <c r="J442" s="98">
        <v>0</v>
      </c>
      <c r="K442" s="98">
        <v>0</v>
      </c>
      <c r="L442" s="98">
        <v>750.11306269326894</v>
      </c>
      <c r="M442" s="98">
        <v>711.30712839737146</v>
      </c>
      <c r="N442" s="98">
        <v>714.66857820690211</v>
      </c>
      <c r="O442" s="98">
        <v>703.70787465820638</v>
      </c>
      <c r="P442" s="98">
        <v>0</v>
      </c>
      <c r="Q442" s="98">
        <v>0</v>
      </c>
      <c r="R442" s="98">
        <v>0</v>
      </c>
      <c r="S442" s="98">
        <v>716.49352751459639</v>
      </c>
      <c r="T442" s="98">
        <v>715.51365556288431</v>
      </c>
      <c r="U442" s="98">
        <v>725.80512595624452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877.00320482786901</v>
      </c>
      <c r="D443" s="122">
        <v>929.21383233659719</v>
      </c>
      <c r="E443" s="122">
        <v>858.71764118994986</v>
      </c>
      <c r="F443" s="122">
        <v>929.58470511687381</v>
      </c>
      <c r="G443" s="122">
        <v>963.16645634909355</v>
      </c>
      <c r="H443" s="122">
        <v>0</v>
      </c>
      <c r="I443" s="122">
        <v>0</v>
      </c>
      <c r="J443" s="122">
        <v>0</v>
      </c>
      <c r="K443" s="122">
        <v>998.56414588149426</v>
      </c>
      <c r="L443" s="122">
        <v>938.77773127091189</v>
      </c>
      <c r="M443" s="122">
        <v>877.29359654662676</v>
      </c>
      <c r="N443" s="122">
        <v>850.52375763046894</v>
      </c>
      <c r="O443" s="122">
        <v>812.94984056354463</v>
      </c>
      <c r="P443" s="122">
        <v>0</v>
      </c>
      <c r="Q443" s="122">
        <v>0</v>
      </c>
      <c r="R443" s="122">
        <v>0</v>
      </c>
      <c r="S443" s="122">
        <v>793.62812338248716</v>
      </c>
      <c r="T443" s="122">
        <v>771.84317036282982</v>
      </c>
      <c r="U443" s="122">
        <v>784.21434372592694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954.02591165056947</v>
      </c>
      <c r="D445" s="98">
        <v>835.22417648673445</v>
      </c>
      <c r="E445" s="98">
        <v>988.42172950560291</v>
      </c>
      <c r="F445" s="98">
        <v>925.61232368591277</v>
      </c>
      <c r="G445" s="98">
        <v>939.09022443873516</v>
      </c>
      <c r="H445" s="98">
        <v>0</v>
      </c>
      <c r="I445" s="98">
        <v>0</v>
      </c>
      <c r="J445" s="98">
        <v>0</v>
      </c>
      <c r="K445" s="98">
        <v>1093.3331868328542</v>
      </c>
      <c r="L445" s="98">
        <v>986.55646589638388</v>
      </c>
      <c r="M445" s="98">
        <v>878.03155962044332</v>
      </c>
      <c r="N445" s="98">
        <v>834.73552915668085</v>
      </c>
      <c r="O445" s="98">
        <v>826.54729483480867</v>
      </c>
      <c r="P445" s="98">
        <v>0</v>
      </c>
      <c r="Q445" s="98">
        <v>0</v>
      </c>
      <c r="R445" s="98">
        <v>0</v>
      </c>
      <c r="S445" s="98">
        <v>798.35664516313</v>
      </c>
      <c r="T445" s="98">
        <v>756.70106474915394</v>
      </c>
      <c r="U445" s="98">
        <v>793.46444100722124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808.08815135492625</v>
      </c>
      <c r="D446" s="33">
        <v>1000.4640553195575</v>
      </c>
      <c r="E446" s="33">
        <v>751.37632672182326</v>
      </c>
      <c r="F446" s="33">
        <v>931.91769103664456</v>
      </c>
      <c r="G446" s="33">
        <v>975.48452848927684</v>
      </c>
      <c r="H446" s="33">
        <v>0</v>
      </c>
      <c r="I446" s="33">
        <v>0</v>
      </c>
      <c r="J446" s="33">
        <v>0</v>
      </c>
      <c r="K446" s="33">
        <v>872.20542461301432</v>
      </c>
      <c r="L446" s="33">
        <v>896.30774493715899</v>
      </c>
      <c r="M446" s="33">
        <v>876.81040643877054</v>
      </c>
      <c r="N446" s="33">
        <v>856.30756410106449</v>
      </c>
      <c r="O446" s="33">
        <v>806.58141261371202</v>
      </c>
      <c r="P446" s="33">
        <v>0</v>
      </c>
      <c r="Q446" s="33">
        <v>0</v>
      </c>
      <c r="R446" s="33">
        <v>0</v>
      </c>
      <c r="S446" s="33">
        <v>790.88253009050072</v>
      </c>
      <c r="T446" s="33">
        <v>779.41422316966748</v>
      </c>
      <c r="U446" s="33">
        <v>779.89763166132263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2829.3145069138218</v>
      </c>
      <c r="D448" s="117">
        <f t="shared" si="233"/>
        <v>3990.9540791867485</v>
      </c>
      <c r="E448" s="117">
        <f t="shared" si="233"/>
        <v>5305.3944447027488</v>
      </c>
      <c r="F448" s="117">
        <f t="shared" si="233"/>
        <v>3887.6747417008023</v>
      </c>
      <c r="G448" s="117">
        <f t="shared" si="233"/>
        <v>5638.297948413805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3166.6843738403718</v>
      </c>
      <c r="L448" s="117">
        <f t="shared" si="233"/>
        <v>6072.8921431656127</v>
      </c>
      <c r="M448" s="117">
        <f t="shared" si="233"/>
        <v>4462.5417342997034</v>
      </c>
      <c r="N448" s="117">
        <f t="shared" si="233"/>
        <v>3813.7427000230491</v>
      </c>
      <c r="O448" s="117">
        <f t="shared" si="233"/>
        <v>5316.299650597618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3710.7707481259708</v>
      </c>
      <c r="T448" s="117">
        <f t="shared" si="234"/>
        <v>2660.1765947902818</v>
      </c>
      <c r="U448" s="117">
        <f t="shared" si="234"/>
        <v>2872.7118595336615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2634.5643450395401</v>
      </c>
      <c r="D449" s="122">
        <f t="shared" si="236"/>
        <v>3830.7995945579351</v>
      </c>
      <c r="E449" s="122">
        <f t="shared" si="236"/>
        <v>5100.6256674794759</v>
      </c>
      <c r="F449" s="122">
        <f t="shared" si="236"/>
        <v>3726.0299440280505</v>
      </c>
      <c r="G449" s="122">
        <f t="shared" si="236"/>
        <v>5500.6686708681136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2832.6655307718111</v>
      </c>
      <c r="L449" s="122">
        <f t="shared" si="236"/>
        <v>5736.4518178397511</v>
      </c>
      <c r="M449" s="122">
        <f t="shared" si="236"/>
        <v>4166.5415643414917</v>
      </c>
      <c r="N449" s="122">
        <f t="shared" si="236"/>
        <v>3488.3810631903311</v>
      </c>
      <c r="O449" s="122">
        <f t="shared" si="236"/>
        <v>4906.3993097038847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3563.6309357417617</v>
      </c>
      <c r="T449" s="122">
        <f t="shared" si="237"/>
        <v>2502.8816198068657</v>
      </c>
      <c r="U449" s="122">
        <f t="shared" si="237"/>
        <v>2704.40483165758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2634.5643450395401</v>
      </c>
      <c r="D450" s="98">
        <v>3830.7995945579351</v>
      </c>
      <c r="E450" s="98">
        <v>5100.6256674794759</v>
      </c>
      <c r="F450" s="98">
        <v>3726.0299440280505</v>
      </c>
      <c r="G450" s="98">
        <v>5500.6686708681136</v>
      </c>
      <c r="H450" s="98">
        <v>0</v>
      </c>
      <c r="I450" s="98">
        <v>0</v>
      </c>
      <c r="J450" s="98">
        <v>0</v>
      </c>
      <c r="K450" s="98">
        <v>2832.6655307718111</v>
      </c>
      <c r="L450" s="98">
        <v>5736.4518178397511</v>
      </c>
      <c r="M450" s="98">
        <v>4166.5415643414917</v>
      </c>
      <c r="N450" s="98">
        <v>3488.3810631903311</v>
      </c>
      <c r="O450" s="98">
        <v>4906.3993097038847</v>
      </c>
      <c r="P450" s="98">
        <v>0</v>
      </c>
      <c r="Q450" s="98">
        <v>0</v>
      </c>
      <c r="R450" s="98">
        <v>0</v>
      </c>
      <c r="S450" s="98">
        <v>3563.6309357417617</v>
      </c>
      <c r="T450" s="98">
        <v>2502.8816198068657</v>
      </c>
      <c r="U450" s="98">
        <v>2704.40483165758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20.919385354905387</v>
      </c>
      <c r="D454" s="122">
        <v>21.332110997665996</v>
      </c>
      <c r="E454" s="122">
        <v>32.409669754450007</v>
      </c>
      <c r="F454" s="122">
        <v>29.891886418890842</v>
      </c>
      <c r="G454" s="122">
        <v>15.470451484540913</v>
      </c>
      <c r="H454" s="122">
        <v>0</v>
      </c>
      <c r="I454" s="122">
        <v>0</v>
      </c>
      <c r="J454" s="122">
        <v>0</v>
      </c>
      <c r="K454" s="122">
        <v>94.78754283168432</v>
      </c>
      <c r="L454" s="122">
        <v>158.81663400973943</v>
      </c>
      <c r="M454" s="122">
        <v>163.13863724043793</v>
      </c>
      <c r="N454" s="122">
        <v>239.77365628402518</v>
      </c>
      <c r="O454" s="122">
        <v>309.07894956240068</v>
      </c>
      <c r="P454" s="122">
        <v>0</v>
      </c>
      <c r="Q454" s="122">
        <v>0</v>
      </c>
      <c r="R454" s="122">
        <v>0</v>
      </c>
      <c r="S454" s="122">
        <v>35.824752513368473</v>
      </c>
      <c r="T454" s="122">
        <v>62.072763482798464</v>
      </c>
      <c r="U454" s="122">
        <v>73.525842599640427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492.4349715204122</v>
      </c>
      <c r="E455" s="98">
        <v>635.91114163161012</v>
      </c>
      <c r="F455" s="98">
        <v>467.93585548461834</v>
      </c>
      <c r="G455" s="98">
        <v>0</v>
      </c>
      <c r="H455" s="98">
        <v>0</v>
      </c>
      <c r="I455" s="98">
        <v>0</v>
      </c>
      <c r="J455" s="98">
        <v>0</v>
      </c>
      <c r="K455" s="98">
        <v>331.75639991089514</v>
      </c>
      <c r="L455" s="98">
        <v>631.59235803850845</v>
      </c>
      <c r="M455" s="98">
        <v>587.01999018822914</v>
      </c>
      <c r="N455" s="98">
        <v>622.24116849815994</v>
      </c>
      <c r="O455" s="98">
        <v>663.0196937443859</v>
      </c>
      <c r="P455" s="98">
        <v>0</v>
      </c>
      <c r="Q455" s="98">
        <v>0</v>
      </c>
      <c r="R455" s="98">
        <v>0</v>
      </c>
      <c r="S455" s="98">
        <v>560.48612979776408</v>
      </c>
      <c r="T455" s="98">
        <v>558.65487134518617</v>
      </c>
      <c r="U455" s="98">
        <v>434.16497740987165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376.54893638829697</v>
      </c>
      <c r="D456" s="98">
        <v>366.55302544503627</v>
      </c>
      <c r="E456" s="98">
        <v>393.38231103790565</v>
      </c>
      <c r="F456" s="98">
        <v>396.34526885880717</v>
      </c>
      <c r="G456" s="98">
        <v>402.23173859806377</v>
      </c>
      <c r="H456" s="98">
        <v>0</v>
      </c>
      <c r="I456" s="98">
        <v>0</v>
      </c>
      <c r="J456" s="98">
        <v>0</v>
      </c>
      <c r="K456" s="98">
        <v>0</v>
      </c>
      <c r="L456" s="98">
        <v>438.64249442846688</v>
      </c>
      <c r="M456" s="98">
        <v>385.88773241115678</v>
      </c>
      <c r="N456" s="98">
        <v>366.11190264557837</v>
      </c>
      <c r="O456" s="98">
        <v>356.55719039301403</v>
      </c>
      <c r="P456" s="98">
        <v>0</v>
      </c>
      <c r="Q456" s="98">
        <v>0</v>
      </c>
      <c r="R456" s="98">
        <v>0</v>
      </c>
      <c r="S456" s="98">
        <v>317.2203067797634</v>
      </c>
      <c r="T456" s="98">
        <v>0</v>
      </c>
      <c r="U456" s="98">
        <v>315.07360496247446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173.83077651937651</v>
      </c>
      <c r="D464" s="122">
        <v>138.8223736311476</v>
      </c>
      <c r="E464" s="122">
        <v>172.35910746882269</v>
      </c>
      <c r="F464" s="122">
        <v>131.75291125386093</v>
      </c>
      <c r="G464" s="122">
        <v>122.15882606115093</v>
      </c>
      <c r="H464" s="122">
        <v>0</v>
      </c>
      <c r="I464" s="122">
        <v>0</v>
      </c>
      <c r="J464" s="122">
        <v>0</v>
      </c>
      <c r="K464" s="122">
        <v>239.23130023687636</v>
      </c>
      <c r="L464" s="122">
        <v>177.62369131612149</v>
      </c>
      <c r="M464" s="122">
        <v>132.86153271777434</v>
      </c>
      <c r="N464" s="122">
        <v>85.587980548692926</v>
      </c>
      <c r="O464" s="122">
        <v>100.82139133133326</v>
      </c>
      <c r="P464" s="122">
        <v>0</v>
      </c>
      <c r="Q464" s="122">
        <v>0</v>
      </c>
      <c r="R464" s="122">
        <v>0</v>
      </c>
      <c r="S464" s="122">
        <v>111.31505987084054</v>
      </c>
      <c r="T464" s="122">
        <v>95.222211500617334</v>
      </c>
      <c r="U464" s="122">
        <v>94.781185276441093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368.11223262926791</v>
      </c>
      <c r="D466" s="98">
        <v>321.94976012329977</v>
      </c>
      <c r="E466" s="98">
        <v>380.62636232698338</v>
      </c>
      <c r="F466" s="98">
        <v>356.08894933475926</v>
      </c>
      <c r="G466" s="98">
        <v>360.9238042715823</v>
      </c>
      <c r="H466" s="98">
        <v>0</v>
      </c>
      <c r="I466" s="98">
        <v>0</v>
      </c>
      <c r="J466" s="98">
        <v>0</v>
      </c>
      <c r="K466" s="98">
        <v>418.65477541453362</v>
      </c>
      <c r="L466" s="98">
        <v>377.45034404675818</v>
      </c>
      <c r="M466" s="98">
        <v>335.77732814128422</v>
      </c>
      <c r="N466" s="98">
        <v>319.22003555998981</v>
      </c>
      <c r="O466" s="98">
        <v>316.08868633607182</v>
      </c>
      <c r="P466" s="98">
        <v>0</v>
      </c>
      <c r="Q466" s="98">
        <v>0</v>
      </c>
      <c r="R466" s="98">
        <v>0</v>
      </c>
      <c r="S466" s="98">
        <v>303.02432964839926</v>
      </c>
      <c r="T466" s="98">
        <v>285.666634501852</v>
      </c>
      <c r="U466" s="98">
        <v>297.88372515452915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122.619849804296</v>
      </c>
      <c r="D469" s="118">
        <f t="shared" si="240"/>
        <v>163.86338996664216</v>
      </c>
      <c r="E469" s="118">
        <f t="shared" si="240"/>
        <v>204.08067775421995</v>
      </c>
      <c r="F469" s="118">
        <f t="shared" si="240"/>
        <v>156.6316770325478</v>
      </c>
      <c r="G469" s="118">
        <f t="shared" si="240"/>
        <v>210.23422607696727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121.45662386872786</v>
      </c>
      <c r="L469" s="118">
        <f t="shared" si="240"/>
        <v>204.85924414515654</v>
      </c>
      <c r="M469" s="118">
        <f t="shared" si="240"/>
        <v>155.38359925668533</v>
      </c>
      <c r="N469" s="118">
        <f t="shared" si="240"/>
        <v>134.91592119091092</v>
      </c>
      <c r="O469" s="118">
        <f t="shared" si="240"/>
        <v>173.46130655446782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126.90934520263261</v>
      </c>
      <c r="T469" s="118">
        <f t="shared" si="241"/>
        <v>95.751093972722558</v>
      </c>
      <c r="U469" s="118">
        <f t="shared" si="241"/>
        <v>98.978411988301957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87.619457838629728</v>
      </c>
      <c r="D470" s="123">
        <f t="shared" si="243"/>
        <v>127.33799870958376</v>
      </c>
      <c r="E470" s="123">
        <f t="shared" si="243"/>
        <v>166.66473430250426</v>
      </c>
      <c r="F470" s="123">
        <f t="shared" si="243"/>
        <v>119.71058396634469</v>
      </c>
      <c r="G470" s="123">
        <f t="shared" si="243"/>
        <v>172.96906540596348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84.802821278246569</v>
      </c>
      <c r="L470" s="123">
        <f t="shared" si="243"/>
        <v>170.00723162712362</v>
      </c>
      <c r="M470" s="123">
        <f t="shared" si="243"/>
        <v>122.27601606728686</v>
      </c>
      <c r="N470" s="123">
        <f t="shared" si="243"/>
        <v>102.27285746761213</v>
      </c>
      <c r="O470" s="123">
        <f t="shared" si="243"/>
        <v>142.78394540606143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100.77332915529288</v>
      </c>
      <c r="T470" s="123">
        <f t="shared" si="244"/>
        <v>70.127839387897026</v>
      </c>
      <c r="U470" s="123">
        <f t="shared" si="244"/>
        <v>75.055253305398182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87.115395971539002</v>
      </c>
      <c r="D471" s="99">
        <v>126.59887929369366</v>
      </c>
      <c r="E471" s="99">
        <v>165.74633100378188</v>
      </c>
      <c r="F471" s="99">
        <v>119.01672647110259</v>
      </c>
      <c r="G471" s="99">
        <v>171.98021776760544</v>
      </c>
      <c r="H471" s="99">
        <v>0</v>
      </c>
      <c r="I471" s="99">
        <v>0</v>
      </c>
      <c r="J471" s="99">
        <v>0</v>
      </c>
      <c r="K471" s="99">
        <v>84.3465515413953</v>
      </c>
      <c r="L471" s="99">
        <v>169.11859884415955</v>
      </c>
      <c r="M471" s="99">
        <v>121.63814297160954</v>
      </c>
      <c r="N471" s="99">
        <v>101.74220562509593</v>
      </c>
      <c r="O471" s="99">
        <v>142.04603643948761</v>
      </c>
      <c r="P471" s="99">
        <v>0</v>
      </c>
      <c r="Q471" s="99">
        <v>0</v>
      </c>
      <c r="R471" s="99">
        <v>0</v>
      </c>
      <c r="S471" s="99">
        <v>100.22107483736642</v>
      </c>
      <c r="T471" s="99">
        <v>69.733829531182764</v>
      </c>
      <c r="U471" s="99">
        <v>74.620877485819292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0.50406186709072176</v>
      </c>
      <c r="D472" s="99">
        <v>0.73911941589009633</v>
      </c>
      <c r="E472" s="99">
        <v>0.9184032987223919</v>
      </c>
      <c r="F472" s="99">
        <v>0.6938574952420975</v>
      </c>
      <c r="G472" s="99">
        <v>0.98884763835803413</v>
      </c>
      <c r="H472" s="99">
        <v>0</v>
      </c>
      <c r="I472" s="99">
        <v>0</v>
      </c>
      <c r="J472" s="99">
        <v>0</v>
      </c>
      <c r="K472" s="99">
        <v>0.45626973685126371</v>
      </c>
      <c r="L472" s="99">
        <v>0.88863278296406045</v>
      </c>
      <c r="M472" s="99">
        <v>0.63787309567732342</v>
      </c>
      <c r="N472" s="99">
        <v>0.53065184251619024</v>
      </c>
      <c r="O472" s="99">
        <v>0.73790896657381366</v>
      </c>
      <c r="P472" s="99">
        <v>0</v>
      </c>
      <c r="Q472" s="99">
        <v>0</v>
      </c>
      <c r="R472" s="99">
        <v>0</v>
      </c>
      <c r="S472" s="99">
        <v>0.55225431792647095</v>
      </c>
      <c r="T472" s="99">
        <v>0.39400985671426686</v>
      </c>
      <c r="U472" s="99">
        <v>0.43437581957888827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1.6433077857083818</v>
      </c>
      <c r="D473" s="123">
        <f t="shared" si="246"/>
        <v>1.3590233070351641</v>
      </c>
      <c r="E473" s="123">
        <f t="shared" si="246"/>
        <v>5.7747432113621997</v>
      </c>
      <c r="F473" s="123">
        <f t="shared" si="246"/>
        <v>2.9815215586927875</v>
      </c>
      <c r="G473" s="123">
        <f t="shared" si="246"/>
        <v>2.9964075556058121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4.5772885249445938</v>
      </c>
      <c r="L473" s="123">
        <f t="shared" si="246"/>
        <v>2.1726738593270931</v>
      </c>
      <c r="M473" s="123">
        <f t="shared" si="246"/>
        <v>3.1058237323854652</v>
      </c>
      <c r="N473" s="123">
        <f t="shared" si="246"/>
        <v>3.2305624599265297</v>
      </c>
      <c r="O473" s="123">
        <f t="shared" si="246"/>
        <v>1.5649001451867957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0.69586203800959445</v>
      </c>
      <c r="T473" s="123">
        <f t="shared" si="246"/>
        <v>1.2334318895168843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1.6433077857083818</v>
      </c>
      <c r="D474" s="99">
        <f>RES_hhdet_in_fecs!D8</f>
        <v>1.3590233070351641</v>
      </c>
      <c r="E474" s="99">
        <f>RES_hhdet_in_fecs!E8</f>
        <v>5.7747432113621997</v>
      </c>
      <c r="F474" s="99">
        <f>RES_hhdet_in_fecs!F8</f>
        <v>2.9815215586927875</v>
      </c>
      <c r="G474" s="99">
        <f>RES_hhdet_in_fecs!G8</f>
        <v>2.9964075556058121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4.5772885249445938</v>
      </c>
      <c r="L474" s="99">
        <f>RES_hhdet_in_fecs!L8</f>
        <v>2.1726738593270931</v>
      </c>
      <c r="M474" s="99">
        <f>RES_hhdet_in_fecs!M8</f>
        <v>3.1058237323854652</v>
      </c>
      <c r="N474" s="99">
        <f>RES_hhdet_in_fecs!N8</f>
        <v>3.2305624599265297</v>
      </c>
      <c r="O474" s="99">
        <f>RES_hhdet_in_fecs!O8</f>
        <v>1.5649001451867957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0.69586203800959445</v>
      </c>
      <c r="T474" s="99">
        <f>RES_hhdet_in_fecs!T8</f>
        <v>1.2334318895168843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17.295109898982208</v>
      </c>
      <c r="D475" s="123">
        <v>18.699707924742068</v>
      </c>
      <c r="E475" s="123">
        <v>16.200425576446769</v>
      </c>
      <c r="F475" s="123">
        <v>18.142485523337466</v>
      </c>
      <c r="G475" s="123">
        <v>18.428983217364692</v>
      </c>
      <c r="H475" s="123">
        <v>0</v>
      </c>
      <c r="I475" s="123">
        <v>0</v>
      </c>
      <c r="J475" s="123">
        <v>0</v>
      </c>
      <c r="K475" s="123">
        <v>15.3404003165513</v>
      </c>
      <c r="L475" s="123">
        <v>17.62245230630365</v>
      </c>
      <c r="M475" s="123">
        <v>16.444267650038782</v>
      </c>
      <c r="N475" s="123">
        <v>16.81011195976987</v>
      </c>
      <c r="O475" s="123">
        <v>16.970729462424107</v>
      </c>
      <c r="P475" s="123">
        <v>0</v>
      </c>
      <c r="Q475" s="123">
        <v>0</v>
      </c>
      <c r="R475" s="123">
        <v>0</v>
      </c>
      <c r="S475" s="123">
        <v>14.138765084346884</v>
      </c>
      <c r="T475" s="123">
        <v>13.789687127093366</v>
      </c>
      <c r="U475" s="123">
        <v>13.406827698666392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16.273812811317327</v>
      </c>
      <c r="E476" s="99">
        <v>20.664119549465013</v>
      </c>
      <c r="F476" s="99">
        <v>14.946791774310807</v>
      </c>
      <c r="G476" s="99">
        <v>0</v>
      </c>
      <c r="H476" s="99">
        <v>0</v>
      </c>
      <c r="I476" s="99">
        <v>0</v>
      </c>
      <c r="J476" s="99">
        <v>0</v>
      </c>
      <c r="K476" s="99">
        <v>9.8785077095380665</v>
      </c>
      <c r="L476" s="99">
        <v>18.620223445435585</v>
      </c>
      <c r="M476" s="99">
        <v>17.137479703744127</v>
      </c>
      <c r="N476" s="99">
        <v>18.148300821195452</v>
      </c>
      <c r="O476" s="99">
        <v>19.195200723154542</v>
      </c>
      <c r="P476" s="99">
        <v>0</v>
      </c>
      <c r="Q476" s="99">
        <v>0</v>
      </c>
      <c r="R476" s="99">
        <v>0</v>
      </c>
      <c r="S476" s="99">
        <v>15.762721609687505</v>
      </c>
      <c r="T476" s="99">
        <v>15.564916557322499</v>
      </c>
      <c r="U476" s="99">
        <v>11.979630863208573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19.96910881264257</v>
      </c>
      <c r="D477" s="99">
        <v>19.428013207519701</v>
      </c>
      <c r="E477" s="99">
        <v>20.501538455641544</v>
      </c>
      <c r="F477" s="99">
        <v>20.304228481137205</v>
      </c>
      <c r="G477" s="99">
        <v>20.169284762485141</v>
      </c>
      <c r="H477" s="99">
        <v>0</v>
      </c>
      <c r="I477" s="99">
        <v>0</v>
      </c>
      <c r="J477" s="99">
        <v>0</v>
      </c>
      <c r="K477" s="99">
        <v>0</v>
      </c>
      <c r="L477" s="99">
        <v>20.740053746676697</v>
      </c>
      <c r="M477" s="99">
        <v>18.067838011787003</v>
      </c>
      <c r="N477" s="99">
        <v>17.084614024102596</v>
      </c>
      <c r="O477" s="99">
        <v>16.555663154829862</v>
      </c>
      <c r="P477" s="99">
        <v>0</v>
      </c>
      <c r="Q477" s="99">
        <v>0</v>
      </c>
      <c r="R477" s="99">
        <v>0</v>
      </c>
      <c r="S477" s="99">
        <v>14.307984788895675</v>
      </c>
      <c r="T477" s="99">
        <v>0</v>
      </c>
      <c r="U477" s="99">
        <v>13.94285862539175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17.277002339976068</v>
      </c>
      <c r="D481" s="102">
        <v>18.834075984223674</v>
      </c>
      <c r="E481" s="102">
        <v>16.123795305108086</v>
      </c>
      <c r="F481" s="102">
        <v>18.258082140397072</v>
      </c>
      <c r="G481" s="102">
        <v>18.518135323903156</v>
      </c>
      <c r="H481" s="102">
        <v>0</v>
      </c>
      <c r="I481" s="102">
        <v>0</v>
      </c>
      <c r="J481" s="102">
        <v>0</v>
      </c>
      <c r="K481" s="102">
        <v>17.525157359356594</v>
      </c>
      <c r="L481" s="102">
        <v>17.546040784576682</v>
      </c>
      <c r="M481" s="102">
        <v>16.644825818319891</v>
      </c>
      <c r="N481" s="102">
        <v>16.418559966690395</v>
      </c>
      <c r="O481" s="102">
        <v>15.55578146981512</v>
      </c>
      <c r="P481" s="102">
        <v>0</v>
      </c>
      <c r="Q481" s="102">
        <v>0</v>
      </c>
      <c r="R481" s="102">
        <v>0</v>
      </c>
      <c r="S481" s="102">
        <v>14.518850127466894</v>
      </c>
      <c r="T481" s="102">
        <v>14.262248540889759</v>
      </c>
      <c r="U481" s="102">
        <v>14.204747049412783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12.544661518863892</v>
      </c>
      <c r="D482" s="105">
        <v>13.815562175200744</v>
      </c>
      <c r="E482" s="105">
        <v>11.57189947697216</v>
      </c>
      <c r="F482" s="105">
        <v>13.352894155066112</v>
      </c>
      <c r="G482" s="105">
        <v>13.556755063175489</v>
      </c>
      <c r="H482" s="105">
        <v>0</v>
      </c>
      <c r="I482" s="105">
        <v>0</v>
      </c>
      <c r="J482" s="105">
        <v>0</v>
      </c>
      <c r="K482" s="105">
        <v>0</v>
      </c>
      <c r="L482" s="105">
        <v>12.893207993872702</v>
      </c>
      <c r="M482" s="105">
        <v>12.369394648301974</v>
      </c>
      <c r="N482" s="105">
        <v>12.28028691067713</v>
      </c>
      <c r="O482" s="105">
        <v>11.71140438801809</v>
      </c>
      <c r="P482" s="105">
        <v>0</v>
      </c>
      <c r="Q482" s="105">
        <v>0</v>
      </c>
      <c r="R482" s="105">
        <v>0</v>
      </c>
      <c r="S482" s="105">
        <v>11.563110213155571</v>
      </c>
      <c r="T482" s="105">
        <v>11.484388170589634</v>
      </c>
      <c r="U482" s="105">
        <v>11.550499865966065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4.9472238969691853</v>
      </c>
      <c r="D483" s="99">
        <v>5.7072916604679884</v>
      </c>
      <c r="E483" s="99">
        <v>4.1633493348919277</v>
      </c>
      <c r="F483" s="99">
        <v>5.3169823521770567</v>
      </c>
      <c r="G483" s="99">
        <v>5.3721660980411716</v>
      </c>
      <c r="H483" s="99">
        <v>0</v>
      </c>
      <c r="I483" s="99">
        <v>0</v>
      </c>
      <c r="J483" s="99">
        <v>0</v>
      </c>
      <c r="K483" s="99">
        <v>0</v>
      </c>
      <c r="L483" s="99">
        <v>4.836497403412749</v>
      </c>
      <c r="M483" s="99">
        <v>4.803953853813355</v>
      </c>
      <c r="N483" s="99">
        <v>4.7044978948467131</v>
      </c>
      <c r="O483" s="99">
        <v>4.289050560327456</v>
      </c>
      <c r="P483" s="99">
        <v>0</v>
      </c>
      <c r="Q483" s="99">
        <v>0</v>
      </c>
      <c r="R483" s="99">
        <v>0</v>
      </c>
      <c r="S483" s="99">
        <v>4.2220020914379983</v>
      </c>
      <c r="T483" s="99">
        <v>4.2215871375936365</v>
      </c>
      <c r="U483" s="99">
        <v>4.2543844925585343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7.5974376218947066</v>
      </c>
      <c r="D484" s="99">
        <v>8.108270514732757</v>
      </c>
      <c r="E484" s="99">
        <v>7.408550142080232</v>
      </c>
      <c r="F484" s="99">
        <v>8.0359118028890553</v>
      </c>
      <c r="G484" s="99">
        <v>8.1845889651343153</v>
      </c>
      <c r="H484" s="99">
        <v>0</v>
      </c>
      <c r="I484" s="99">
        <v>0</v>
      </c>
      <c r="J484" s="99">
        <v>0</v>
      </c>
      <c r="K484" s="99">
        <v>0</v>
      </c>
      <c r="L484" s="99">
        <v>8.0567105904599554</v>
      </c>
      <c r="M484" s="99">
        <v>7.5654407944886177</v>
      </c>
      <c r="N484" s="99">
        <v>7.5757890158304173</v>
      </c>
      <c r="O484" s="99">
        <v>7.4223538276906345</v>
      </c>
      <c r="P484" s="99">
        <v>0</v>
      </c>
      <c r="Q484" s="99">
        <v>0</v>
      </c>
      <c r="R484" s="99">
        <v>0</v>
      </c>
      <c r="S484" s="99">
        <v>7.3411081217175758</v>
      </c>
      <c r="T484" s="99">
        <v>7.2628010329959967</v>
      </c>
      <c r="U484" s="99">
        <v>7.2961153734075275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16.061974280975683</v>
      </c>
      <c r="D485" s="123">
        <v>16.466660025281183</v>
      </c>
      <c r="E485" s="123">
        <v>15.440774663906717</v>
      </c>
      <c r="F485" s="123">
        <v>15.797085984172869</v>
      </c>
      <c r="G485" s="123">
        <v>15.839769898033287</v>
      </c>
      <c r="H485" s="123">
        <v>0</v>
      </c>
      <c r="I485" s="123">
        <v>0</v>
      </c>
      <c r="J485" s="123">
        <v>0</v>
      </c>
      <c r="K485" s="123">
        <v>16.736113748985407</v>
      </c>
      <c r="L485" s="123">
        <v>15.0568863524022</v>
      </c>
      <c r="M485" s="123">
        <v>13.557491806974207</v>
      </c>
      <c r="N485" s="123">
        <v>12.602389303602386</v>
      </c>
      <c r="O485" s="123">
        <v>12.141731540795481</v>
      </c>
      <c r="P485" s="123">
        <v>0</v>
      </c>
      <c r="Q485" s="123">
        <v>0</v>
      </c>
      <c r="R485" s="123">
        <v>0</v>
      </c>
      <c r="S485" s="123">
        <v>11.30138892498324</v>
      </c>
      <c r="T485" s="123">
        <v>10.60013556821529</v>
      </c>
      <c r="U485" s="123">
        <v>10.516330984237392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19.521694309231648</v>
      </c>
      <c r="D487" s="99">
        <v>17.06395461949656</v>
      </c>
      <c r="E487" s="99">
        <v>19.836748591691709</v>
      </c>
      <c r="F487" s="99">
        <v>18.241952042769746</v>
      </c>
      <c r="G487" s="99">
        <v>18.09796266024453</v>
      </c>
      <c r="H487" s="99">
        <v>0</v>
      </c>
      <c r="I487" s="99">
        <v>0</v>
      </c>
      <c r="J487" s="99">
        <v>0</v>
      </c>
      <c r="K487" s="99">
        <v>19.993058473914221</v>
      </c>
      <c r="L487" s="99">
        <v>17.84674426592294</v>
      </c>
      <c r="M487" s="99">
        <v>15.721594296299971</v>
      </c>
      <c r="N487" s="99">
        <v>14.896404779230409</v>
      </c>
      <c r="O487" s="99">
        <v>14.676629609585369</v>
      </c>
      <c r="P487" s="99">
        <v>0</v>
      </c>
      <c r="Q487" s="99">
        <v>0</v>
      </c>
      <c r="R487" s="99">
        <v>0</v>
      </c>
      <c r="S487" s="99">
        <v>13.667685853052054</v>
      </c>
      <c r="T487" s="99">
        <v>12.764795992697477</v>
      </c>
      <c r="U487" s="99">
        <v>13.182159981726555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12.966435308325606</v>
      </c>
      <c r="D488" s="110">
        <v>16.013872187730819</v>
      </c>
      <c r="E488" s="110">
        <v>11.802727275395007</v>
      </c>
      <c r="F488" s="110">
        <v>14.361212267219139</v>
      </c>
      <c r="G488" s="110">
        <v>14.684415461553121</v>
      </c>
      <c r="H488" s="110">
        <v>0</v>
      </c>
      <c r="I488" s="110">
        <v>0</v>
      </c>
      <c r="J488" s="110">
        <v>0</v>
      </c>
      <c r="K488" s="110">
        <v>12.393520782413658</v>
      </c>
      <c r="L488" s="110">
        <v>12.57701265149487</v>
      </c>
      <c r="M488" s="110">
        <v>12.140519938963291</v>
      </c>
      <c r="N488" s="110">
        <v>11.762007396689151</v>
      </c>
      <c r="O488" s="110">
        <v>10.954500799716671</v>
      </c>
      <c r="P488" s="110">
        <v>0</v>
      </c>
      <c r="Q488" s="110">
        <v>0</v>
      </c>
      <c r="R488" s="110">
        <v>0</v>
      </c>
      <c r="S488" s="110">
        <v>9.9274100635239257</v>
      </c>
      <c r="T488" s="110">
        <v>9.5178053559741969</v>
      </c>
      <c r="U488" s="110">
        <v>9.272277452075782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77.661238148132696</v>
      </c>
      <c r="D490" s="118">
        <f t="shared" si="247"/>
        <v>103.17716135779581</v>
      </c>
      <c r="E490" s="118">
        <f t="shared" si="247"/>
        <v>135.95701749580275</v>
      </c>
      <c r="F490" s="118">
        <f t="shared" si="247"/>
        <v>103.24819562804029</v>
      </c>
      <c r="G490" s="118">
        <f t="shared" si="247"/>
        <v>137.66118833379846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88.228946590554159</v>
      </c>
      <c r="L490" s="118">
        <f t="shared" si="247"/>
        <v>138.50792872471311</v>
      </c>
      <c r="M490" s="118">
        <f t="shared" si="247"/>
        <v>109.88117938228538</v>
      </c>
      <c r="N490" s="118">
        <f t="shared" si="247"/>
        <v>98.172135313813129</v>
      </c>
      <c r="O490" s="118">
        <f t="shared" si="247"/>
        <v>120.76040919937982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93.564050806098095</v>
      </c>
      <c r="T490" s="118">
        <f t="shared" si="248"/>
        <v>74.771213838783368</v>
      </c>
      <c r="U490" s="118">
        <f t="shared" si="248"/>
        <v>75.04870761454417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52.764280916723536</v>
      </c>
      <c r="D491" s="123">
        <f t="shared" si="250"/>
        <v>77.281062590767291</v>
      </c>
      <c r="E491" s="123">
        <f t="shared" si="250"/>
        <v>101.94710258032367</v>
      </c>
      <c r="F491" s="123">
        <f t="shared" si="250"/>
        <v>73.84664843909961</v>
      </c>
      <c r="G491" s="123">
        <f t="shared" si="250"/>
        <v>107.60816876049101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54.69126266170197</v>
      </c>
      <c r="L491" s="123">
        <f t="shared" si="250"/>
        <v>110.67615940982954</v>
      </c>
      <c r="M491" s="123">
        <f t="shared" si="250"/>
        <v>80.36978470914795</v>
      </c>
      <c r="N491" s="123">
        <f t="shared" si="250"/>
        <v>67.84606421438238</v>
      </c>
      <c r="O491" s="123">
        <f t="shared" si="250"/>
        <v>95.554444950880509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72.485375288018716</v>
      </c>
      <c r="T491" s="123">
        <f t="shared" si="251"/>
        <v>51.88104066124896</v>
      </c>
      <c r="U491" s="123">
        <f t="shared" si="251"/>
        <v>56.933494769220665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52.260219049632816</v>
      </c>
      <c r="D492" s="99">
        <v>76.54194317487719</v>
      </c>
      <c r="E492" s="99">
        <v>101.02869928160128</v>
      </c>
      <c r="F492" s="99">
        <v>73.152790943857511</v>
      </c>
      <c r="G492" s="99">
        <v>106.61932112213297</v>
      </c>
      <c r="H492" s="99">
        <v>0</v>
      </c>
      <c r="I492" s="99">
        <v>0</v>
      </c>
      <c r="J492" s="99">
        <v>0</v>
      </c>
      <c r="K492" s="99">
        <v>54.234992924850708</v>
      </c>
      <c r="L492" s="99">
        <v>109.78752662686547</v>
      </c>
      <c r="M492" s="99">
        <v>79.731911613470629</v>
      </c>
      <c r="N492" s="99">
        <v>67.315412371866188</v>
      </c>
      <c r="O492" s="99">
        <v>94.816535984306697</v>
      </c>
      <c r="P492" s="99">
        <v>0</v>
      </c>
      <c r="Q492" s="99">
        <v>0</v>
      </c>
      <c r="R492" s="99">
        <v>0</v>
      </c>
      <c r="S492" s="99">
        <v>71.933120970092247</v>
      </c>
      <c r="T492" s="99">
        <v>51.48703080453469</v>
      </c>
      <c r="U492" s="99">
        <v>56.499118949641776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0.50406186709072176</v>
      </c>
      <c r="D493" s="99">
        <v>0.73911941589009633</v>
      </c>
      <c r="E493" s="99">
        <v>0.9184032987223919</v>
      </c>
      <c r="F493" s="99">
        <v>0.6938574952420975</v>
      </c>
      <c r="G493" s="99">
        <v>0.98884763835803413</v>
      </c>
      <c r="H493" s="99">
        <v>0</v>
      </c>
      <c r="I493" s="99">
        <v>0</v>
      </c>
      <c r="J493" s="99">
        <v>0</v>
      </c>
      <c r="K493" s="99">
        <v>0.45626973685126371</v>
      </c>
      <c r="L493" s="99">
        <v>0.88863278296406045</v>
      </c>
      <c r="M493" s="99">
        <v>0.63787309567732342</v>
      </c>
      <c r="N493" s="99">
        <v>0.53065184251619024</v>
      </c>
      <c r="O493" s="99">
        <v>0.73790896657381366</v>
      </c>
      <c r="P493" s="99">
        <v>0</v>
      </c>
      <c r="Q493" s="99">
        <v>0</v>
      </c>
      <c r="R493" s="99">
        <v>0</v>
      </c>
      <c r="S493" s="99">
        <v>0.55225431792647095</v>
      </c>
      <c r="T493" s="99">
        <v>0.39400985671426686</v>
      </c>
      <c r="U493" s="99">
        <v>0.43437581957888827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3.6692392174392778</v>
      </c>
      <c r="D494" s="123">
        <f t="shared" si="253"/>
        <v>3.1327124090805918</v>
      </c>
      <c r="E494" s="123">
        <f t="shared" si="253"/>
        <v>13.733301517574962</v>
      </c>
      <c r="F494" s="123">
        <f t="shared" si="253"/>
        <v>7.3085776670780964</v>
      </c>
      <c r="G494" s="123">
        <f t="shared" si="253"/>
        <v>7.5662608452435176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12.952761481538197</v>
      </c>
      <c r="L494" s="123">
        <f t="shared" si="253"/>
        <v>6.3230914688367097</v>
      </c>
      <c r="M494" s="123">
        <f t="shared" si="253"/>
        <v>9.3374134647084617</v>
      </c>
      <c r="N494" s="123">
        <f t="shared" si="253"/>
        <v>10.087974676509905</v>
      </c>
      <c r="O494" s="123">
        <f t="shared" si="253"/>
        <v>5.1039032692971338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2.5657712210124277</v>
      </c>
      <c r="T494" s="123">
        <f t="shared" si="253"/>
        <v>4.6144699562071727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3.6692392174392778</v>
      </c>
      <c r="D495" s="99">
        <f>RES_hhdet_in_tess!D8</f>
        <v>3.1327124090805918</v>
      </c>
      <c r="E495" s="99">
        <f>RES_hhdet_in_tess!E8</f>
        <v>13.733301517574962</v>
      </c>
      <c r="F495" s="99">
        <f>RES_hhdet_in_tess!F8</f>
        <v>7.3085776670780964</v>
      </c>
      <c r="G495" s="99">
        <f>RES_hhdet_in_tess!G8</f>
        <v>7.5662608452435176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12.952761481538197</v>
      </c>
      <c r="L495" s="99">
        <f>RES_hhdet_in_tess!L8</f>
        <v>6.3230914688367097</v>
      </c>
      <c r="M495" s="99">
        <f>RES_hhdet_in_tess!M8</f>
        <v>9.3374134647084617</v>
      </c>
      <c r="N495" s="99">
        <f>RES_hhdet_in_tess!N8</f>
        <v>10.087974676509905</v>
      </c>
      <c r="O495" s="99">
        <f>RES_hhdet_in_tess!O8</f>
        <v>5.1039032692971338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2.5657712210124277</v>
      </c>
      <c r="T495" s="99">
        <f>RES_hhdet_in_tess!T8</f>
        <v>4.6144699562071727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10.662698618341533</v>
      </c>
      <c r="D496" s="123">
        <v>11.57573026523677</v>
      </c>
      <c r="E496" s="123">
        <v>10.110525280119028</v>
      </c>
      <c r="F496" s="123">
        <v>11.2753016635856</v>
      </c>
      <c r="G496" s="123">
        <v>11.515729533153793</v>
      </c>
      <c r="H496" s="123">
        <v>0</v>
      </c>
      <c r="I496" s="123">
        <v>0</v>
      </c>
      <c r="J496" s="123">
        <v>0</v>
      </c>
      <c r="K496" s="123">
        <v>9.7523646432839506</v>
      </c>
      <c r="L496" s="123">
        <v>11.425583888901469</v>
      </c>
      <c r="M496" s="123">
        <v>10.84311343122646</v>
      </c>
      <c r="N496" s="123">
        <v>11.222185079895075</v>
      </c>
      <c r="O496" s="123">
        <v>11.527478289249965</v>
      </c>
      <c r="P496" s="123">
        <v>0</v>
      </c>
      <c r="Q496" s="123">
        <v>0</v>
      </c>
      <c r="R496" s="123">
        <v>0</v>
      </c>
      <c r="S496" s="123">
        <v>10.381484209579899</v>
      </c>
      <c r="T496" s="123">
        <v>10.441131048680003</v>
      </c>
      <c r="U496" s="123">
        <v>10.23194208202173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10.164595427563937</v>
      </c>
      <c r="E497" s="99">
        <v>12.996177295671302</v>
      </c>
      <c r="F497" s="99">
        <v>9.4672879419635247</v>
      </c>
      <c r="G497" s="99">
        <v>0</v>
      </c>
      <c r="H497" s="99">
        <v>0</v>
      </c>
      <c r="I497" s="99">
        <v>0</v>
      </c>
      <c r="J497" s="99">
        <v>0</v>
      </c>
      <c r="K497" s="99">
        <v>6.502592805721064</v>
      </c>
      <c r="L497" s="99">
        <v>12.357632371421341</v>
      </c>
      <c r="M497" s="99">
        <v>11.46836415787511</v>
      </c>
      <c r="N497" s="99">
        <v>12.242518792439222</v>
      </c>
      <c r="O497" s="99">
        <v>13.047643960911305</v>
      </c>
      <c r="P497" s="99">
        <v>0</v>
      </c>
      <c r="Q497" s="99">
        <v>0</v>
      </c>
      <c r="R497" s="99">
        <v>0</v>
      </c>
      <c r="S497" s="99">
        <v>11.408586668905865</v>
      </c>
      <c r="T497" s="99">
        <v>11.54635827281297</v>
      </c>
      <c r="U497" s="99">
        <v>9.084262116833127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10.964326167013919</v>
      </c>
      <c r="D498" s="99">
        <v>10.70232203899066</v>
      </c>
      <c r="E498" s="99">
        <v>11.336857142536777</v>
      </c>
      <c r="F498" s="99">
        <v>11.271323553334645</v>
      </c>
      <c r="G498" s="99">
        <v>11.24525195923594</v>
      </c>
      <c r="H498" s="99">
        <v>0</v>
      </c>
      <c r="I498" s="99">
        <v>0</v>
      </c>
      <c r="J498" s="99">
        <v>0</v>
      </c>
      <c r="K498" s="99">
        <v>0</v>
      </c>
      <c r="L498" s="99">
        <v>11.946424583797691</v>
      </c>
      <c r="M498" s="99">
        <v>10.59922645635657</v>
      </c>
      <c r="N498" s="99">
        <v>10.325151839073047</v>
      </c>
      <c r="O498" s="99">
        <v>10.437183867597078</v>
      </c>
      <c r="P498" s="99">
        <v>0</v>
      </c>
      <c r="Q498" s="99">
        <v>0</v>
      </c>
      <c r="R498" s="99">
        <v>0</v>
      </c>
      <c r="S498" s="99">
        <v>10.434522407933809</v>
      </c>
      <c r="T498" s="99">
        <v>0</v>
      </c>
      <c r="U498" s="99">
        <v>10.602563656982884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10.644936692544759</v>
      </c>
      <c r="D502" s="102">
        <v>11.63179232665672</v>
      </c>
      <c r="E502" s="102">
        <v>9.9832869666245863</v>
      </c>
      <c r="F502" s="102">
        <v>11.333737711794871</v>
      </c>
      <c r="G502" s="102">
        <v>11.526485560089576</v>
      </c>
      <c r="H502" s="102">
        <v>0</v>
      </c>
      <c r="I502" s="102">
        <v>0</v>
      </c>
      <c r="J502" s="102">
        <v>0</v>
      </c>
      <c r="K502" s="102">
        <v>11.052273378309108</v>
      </c>
      <c r="L502" s="102">
        <v>11.113313573374723</v>
      </c>
      <c r="M502" s="102">
        <v>10.624734614490881</v>
      </c>
      <c r="N502" s="102">
        <v>10.611377928046025</v>
      </c>
      <c r="O502" s="102">
        <v>10.241849727223871</v>
      </c>
      <c r="P502" s="102">
        <v>0</v>
      </c>
      <c r="Q502" s="102">
        <v>0</v>
      </c>
      <c r="R502" s="102">
        <v>0</v>
      </c>
      <c r="S502" s="102">
        <v>10.331283841983845</v>
      </c>
      <c r="T502" s="102">
        <v>10.300102337354234</v>
      </c>
      <c r="U502" s="102">
        <v>10.400232302014778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10.645587072290306</v>
      </c>
      <c r="D503" s="105">
        <v>11.633053540872803</v>
      </c>
      <c r="E503" s="105">
        <v>9.9863496220428765</v>
      </c>
      <c r="F503" s="105">
        <v>11.336438272998711</v>
      </c>
      <c r="G503" s="105">
        <v>11.528456685743599</v>
      </c>
      <c r="H503" s="105">
        <v>0</v>
      </c>
      <c r="I503" s="105">
        <v>0</v>
      </c>
      <c r="J503" s="105">
        <v>0</v>
      </c>
      <c r="K503" s="105">
        <v>0</v>
      </c>
      <c r="L503" s="105">
        <v>11.120051939135344</v>
      </c>
      <c r="M503" s="105">
        <v>10.631903330903409</v>
      </c>
      <c r="N503" s="105">
        <v>10.616323948564739</v>
      </c>
      <c r="O503" s="105">
        <v>10.246243543329667</v>
      </c>
      <c r="P503" s="105">
        <v>0</v>
      </c>
      <c r="Q503" s="105">
        <v>0</v>
      </c>
      <c r="R503" s="105">
        <v>0</v>
      </c>
      <c r="S503" s="105">
        <v>10.345388874335658</v>
      </c>
      <c r="T503" s="105">
        <v>10.311603570590822</v>
      </c>
      <c r="U503" s="105">
        <v>10.411030892197225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3.0481494503955999</v>
      </c>
      <c r="D504" s="99">
        <v>3.5247830261400432</v>
      </c>
      <c r="E504" s="99">
        <v>2.5777994799626427</v>
      </c>
      <c r="F504" s="99">
        <v>3.3005264701096557</v>
      </c>
      <c r="G504" s="99">
        <v>3.3438677206092846</v>
      </c>
      <c r="H504" s="99">
        <v>0</v>
      </c>
      <c r="I504" s="99">
        <v>0</v>
      </c>
      <c r="J504" s="99">
        <v>0</v>
      </c>
      <c r="K504" s="99">
        <v>0</v>
      </c>
      <c r="L504" s="99">
        <v>3.0633413486753884</v>
      </c>
      <c r="M504" s="99">
        <v>3.0664625364147913</v>
      </c>
      <c r="N504" s="99">
        <v>3.0405349327343223</v>
      </c>
      <c r="O504" s="99">
        <v>2.8238897156390315</v>
      </c>
      <c r="P504" s="99">
        <v>0</v>
      </c>
      <c r="Q504" s="99">
        <v>0</v>
      </c>
      <c r="R504" s="99">
        <v>0</v>
      </c>
      <c r="S504" s="99">
        <v>3.0042807526180826</v>
      </c>
      <c r="T504" s="99">
        <v>3.0488025375948249</v>
      </c>
      <c r="U504" s="99">
        <v>3.114915518789696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7.5974376218947066</v>
      </c>
      <c r="D505" s="99">
        <v>8.108270514732757</v>
      </c>
      <c r="E505" s="99">
        <v>7.408550142080232</v>
      </c>
      <c r="F505" s="99">
        <v>8.0359118028890553</v>
      </c>
      <c r="G505" s="99">
        <v>8.1845889651343153</v>
      </c>
      <c r="H505" s="99">
        <v>0</v>
      </c>
      <c r="I505" s="99">
        <v>0</v>
      </c>
      <c r="J505" s="99">
        <v>0</v>
      </c>
      <c r="K505" s="99">
        <v>0</v>
      </c>
      <c r="L505" s="99">
        <v>8.0567105904599554</v>
      </c>
      <c r="M505" s="99">
        <v>7.5654407944886177</v>
      </c>
      <c r="N505" s="99">
        <v>7.5757890158304173</v>
      </c>
      <c r="O505" s="99">
        <v>7.4223538276906345</v>
      </c>
      <c r="P505" s="99">
        <v>0</v>
      </c>
      <c r="Q505" s="99">
        <v>0</v>
      </c>
      <c r="R505" s="99">
        <v>0</v>
      </c>
      <c r="S505" s="99">
        <v>7.3411081217175758</v>
      </c>
      <c r="T505" s="99">
        <v>7.2628010329959967</v>
      </c>
      <c r="U505" s="99">
        <v>7.2961153734075275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10.565019395628347</v>
      </c>
      <c r="D506" s="123">
        <v>11.187656092711155</v>
      </c>
      <c r="E506" s="123">
        <v>10.166088117785065</v>
      </c>
      <c r="F506" s="123">
        <v>10.817667858276991</v>
      </c>
      <c r="G506" s="123">
        <v>10.971029194910146</v>
      </c>
      <c r="H506" s="123">
        <v>0</v>
      </c>
      <c r="I506" s="123">
        <v>0</v>
      </c>
      <c r="J506" s="123">
        <v>0</v>
      </c>
      <c r="K506" s="123">
        <v>10.832557804030051</v>
      </c>
      <c r="L506" s="123">
        <v>10.083093957145396</v>
      </c>
      <c r="M506" s="123">
        <v>9.3308677772025188</v>
      </c>
      <c r="N506" s="123">
        <v>9.0159113430257847</v>
      </c>
      <c r="O506" s="123">
        <v>8.5745826899522104</v>
      </c>
      <c r="P506" s="123">
        <v>0</v>
      </c>
      <c r="Q506" s="123">
        <v>0</v>
      </c>
      <c r="R506" s="123">
        <v>0</v>
      </c>
      <c r="S506" s="123">
        <v>8.131420087487065</v>
      </c>
      <c r="T506" s="123">
        <v>7.8345721726472259</v>
      </c>
      <c r="U506" s="123">
        <v>7.8832707633017831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11.492891023697645</v>
      </c>
      <c r="D508" s="99">
        <v>10.056028571329575</v>
      </c>
      <c r="E508" s="99">
        <v>11.701614032015391</v>
      </c>
      <c r="F508" s="99">
        <v>10.771440868213594</v>
      </c>
      <c r="G508" s="99">
        <v>10.696786833736978</v>
      </c>
      <c r="H508" s="99">
        <v>0</v>
      </c>
      <c r="I508" s="99">
        <v>0</v>
      </c>
      <c r="J508" s="99">
        <v>0</v>
      </c>
      <c r="K508" s="99">
        <v>11.860625072790098</v>
      </c>
      <c r="L508" s="99">
        <v>10.596269178856236</v>
      </c>
      <c r="M508" s="99">
        <v>9.3387167298146725</v>
      </c>
      <c r="N508" s="99">
        <v>8.8485494475983391</v>
      </c>
      <c r="O508" s="99">
        <v>8.7180017426467469</v>
      </c>
      <c r="P508" s="99">
        <v>0</v>
      </c>
      <c r="Q508" s="99">
        <v>0</v>
      </c>
      <c r="R508" s="99">
        <v>0</v>
      </c>
      <c r="S508" s="99">
        <v>8.1798679635872276</v>
      </c>
      <c r="T508" s="99">
        <v>7.6808726598039323</v>
      </c>
      <c r="U508" s="99">
        <v>7.9762568480867992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9.7348184652505534</v>
      </c>
      <c r="D509" s="110">
        <v>12.045502762145576</v>
      </c>
      <c r="E509" s="110">
        <v>8.8953080508358333</v>
      </c>
      <c r="F509" s="110">
        <v>10.844817042917398</v>
      </c>
      <c r="G509" s="110">
        <v>11.111339240161534</v>
      </c>
      <c r="H509" s="110">
        <v>0</v>
      </c>
      <c r="I509" s="110">
        <v>0</v>
      </c>
      <c r="J509" s="110">
        <v>0</v>
      </c>
      <c r="K509" s="110">
        <v>9.4618014456833208</v>
      </c>
      <c r="L509" s="110">
        <v>9.6269382045135377</v>
      </c>
      <c r="M509" s="110">
        <v>9.3257285820397993</v>
      </c>
      <c r="N509" s="110">
        <v>9.0772221364001933</v>
      </c>
      <c r="O509" s="110">
        <v>8.5074117412218584</v>
      </c>
      <c r="P509" s="110">
        <v>0</v>
      </c>
      <c r="Q509" s="110">
        <v>0</v>
      </c>
      <c r="R509" s="110">
        <v>0</v>
      </c>
      <c r="S509" s="110">
        <v>8.1032890626547083</v>
      </c>
      <c r="T509" s="110">
        <v>7.9114219290688705</v>
      </c>
      <c r="U509" s="110">
        <v>7.8398772570687729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34.083983362117927</v>
      </c>
      <c r="D511" s="118">
        <f t="shared" si="254"/>
        <v>48.05075017821121</v>
      </c>
      <c r="E511" s="118">
        <f t="shared" si="254"/>
        <v>62.808896472321301</v>
      </c>
      <c r="F511" s="118">
        <f t="shared" si="254"/>
        <v>45.24125006063278</v>
      </c>
      <c r="G511" s="118">
        <f t="shared" si="254"/>
        <v>64.223510893562349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34.352616873163321</v>
      </c>
      <c r="L511" s="118">
        <f t="shared" si="254"/>
        <v>65.226879623839523</v>
      </c>
      <c r="M511" s="118">
        <f t="shared" si="254"/>
        <v>47.463456973705938</v>
      </c>
      <c r="N511" s="118">
        <f t="shared" si="254"/>
        <v>40.42728467022873</v>
      </c>
      <c r="O511" s="118">
        <f t="shared" si="254"/>
        <v>56.073632940272596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38.020119136867727</v>
      </c>
      <c r="T511" s="118">
        <f t="shared" si="255"/>
        <v>27.002046949607976</v>
      </c>
      <c r="U511" s="118">
        <f t="shared" si="255"/>
        <v>28.877775055803664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31.737881060351096</v>
      </c>
      <c r="D512" s="123">
        <f t="shared" si="257"/>
        <v>46.122503704278479</v>
      </c>
      <c r="E512" s="123">
        <f t="shared" si="257"/>
        <v>60.38470331129782</v>
      </c>
      <c r="F512" s="123">
        <f t="shared" si="257"/>
        <v>43.360173787952107</v>
      </c>
      <c r="G512" s="123">
        <f t="shared" si="257"/>
        <v>62.655832937094026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30.729135657561141</v>
      </c>
      <c r="L512" s="123">
        <f t="shared" si="257"/>
        <v>61.613287930904214</v>
      </c>
      <c r="M512" s="123">
        <f t="shared" si="257"/>
        <v>44.315208247416784</v>
      </c>
      <c r="N512" s="123">
        <f t="shared" si="257"/>
        <v>36.978313791063655</v>
      </c>
      <c r="O512" s="123">
        <f t="shared" si="257"/>
        <v>51.750211995634139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36.512541984749333</v>
      </c>
      <c r="T512" s="123">
        <f t="shared" si="258"/>
        <v>25.405428774800505</v>
      </c>
      <c r="U512" s="123">
        <f t="shared" si="258"/>
        <v>27.185878085633686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31.737881060351096</v>
      </c>
      <c r="D513" s="99">
        <v>46.122503704278479</v>
      </c>
      <c r="E513" s="99">
        <v>60.38470331129782</v>
      </c>
      <c r="F513" s="99">
        <v>43.360173787952107</v>
      </c>
      <c r="G513" s="99">
        <v>62.655832937094026</v>
      </c>
      <c r="H513" s="99">
        <v>0</v>
      </c>
      <c r="I513" s="99">
        <v>0</v>
      </c>
      <c r="J513" s="99">
        <v>0</v>
      </c>
      <c r="K513" s="99">
        <v>30.729135657561141</v>
      </c>
      <c r="L513" s="99">
        <v>61.613287930904214</v>
      </c>
      <c r="M513" s="99">
        <v>44.315208247416784</v>
      </c>
      <c r="N513" s="99">
        <v>36.978313791063655</v>
      </c>
      <c r="O513" s="99">
        <v>51.750211995634139</v>
      </c>
      <c r="P513" s="99">
        <v>0</v>
      </c>
      <c r="Q513" s="99">
        <v>0</v>
      </c>
      <c r="R513" s="99">
        <v>0</v>
      </c>
      <c r="S513" s="99">
        <v>36.512541984749333</v>
      </c>
      <c r="T513" s="99">
        <v>25.405428774800505</v>
      </c>
      <c r="U513" s="99">
        <v>27.185878085633686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0.25201015321554932</v>
      </c>
      <c r="D517" s="123">
        <v>0.25683681545431197</v>
      </c>
      <c r="E517" s="123">
        <v>0.38368788853048702</v>
      </c>
      <c r="F517" s="123">
        <v>0.3478547970475126</v>
      </c>
      <c r="G517" s="123">
        <v>0.17621748948638946</v>
      </c>
      <c r="H517" s="123">
        <v>0</v>
      </c>
      <c r="I517" s="123">
        <v>0</v>
      </c>
      <c r="J517" s="123">
        <v>0</v>
      </c>
      <c r="K517" s="123">
        <v>1.0282679796396881</v>
      </c>
      <c r="L517" s="123">
        <v>1.705795727077867</v>
      </c>
      <c r="M517" s="123">
        <v>1.7351375405401461</v>
      </c>
      <c r="N517" s="123">
        <v>2.5417021077371786</v>
      </c>
      <c r="O517" s="123">
        <v>3.26000803310228</v>
      </c>
      <c r="P517" s="123">
        <v>0</v>
      </c>
      <c r="Q517" s="123">
        <v>0</v>
      </c>
      <c r="R517" s="123">
        <v>0</v>
      </c>
      <c r="S517" s="123">
        <v>0.36705618618313862</v>
      </c>
      <c r="T517" s="123">
        <v>0.63006782224041491</v>
      </c>
      <c r="U517" s="123">
        <v>0.7391144142543834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5.9288754834191284</v>
      </c>
      <c r="E518" s="99">
        <v>7.5283520342610943</v>
      </c>
      <c r="F518" s="99">
        <v>5.445415179216913</v>
      </c>
      <c r="G518" s="99">
        <v>0</v>
      </c>
      <c r="H518" s="99">
        <v>0</v>
      </c>
      <c r="I518" s="99">
        <v>0</v>
      </c>
      <c r="J518" s="99">
        <v>0</v>
      </c>
      <c r="K518" s="99">
        <v>3.5989379287389083</v>
      </c>
      <c r="L518" s="99">
        <v>6.7837198056410921</v>
      </c>
      <c r="M518" s="99">
        <v>6.2435266056680616</v>
      </c>
      <c r="N518" s="99">
        <v>6.5960194043134681</v>
      </c>
      <c r="O518" s="99">
        <v>6.9931955274596644</v>
      </c>
      <c r="P518" s="99">
        <v>0</v>
      </c>
      <c r="Q518" s="99">
        <v>0</v>
      </c>
      <c r="R518" s="99">
        <v>0</v>
      </c>
      <c r="S518" s="99">
        <v>5.7426747368413524</v>
      </c>
      <c r="T518" s="99">
        <v>5.6706104001637341</v>
      </c>
      <c r="U518" s="99">
        <v>4.3644191160841483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4.536182757879887</v>
      </c>
      <c r="D519" s="99">
        <v>4.4132674802201759</v>
      </c>
      <c r="E519" s="99">
        <v>4.6571294755835355</v>
      </c>
      <c r="F519" s="99">
        <v>4.6123085417751284</v>
      </c>
      <c r="G519" s="99">
        <v>4.5816547266461258</v>
      </c>
      <c r="H519" s="99">
        <v>0</v>
      </c>
      <c r="I519" s="99">
        <v>0</v>
      </c>
      <c r="J519" s="99">
        <v>0</v>
      </c>
      <c r="K519" s="99">
        <v>0</v>
      </c>
      <c r="L519" s="99">
        <v>4.7113106090950803</v>
      </c>
      <c r="M519" s="99">
        <v>4.1042900827575357</v>
      </c>
      <c r="N519" s="99">
        <v>3.8809409217151463</v>
      </c>
      <c r="O519" s="99">
        <v>3.7607844422511518</v>
      </c>
      <c r="P519" s="99">
        <v>0</v>
      </c>
      <c r="Q519" s="99">
        <v>0</v>
      </c>
      <c r="R519" s="99">
        <v>0</v>
      </c>
      <c r="S519" s="99">
        <v>3.2502018246455422</v>
      </c>
      <c r="T519" s="99">
        <v>0</v>
      </c>
      <c r="U519" s="99">
        <v>3.16725976534399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2.0940921485512791</v>
      </c>
      <c r="D527" s="123">
        <v>1.6714096584784168</v>
      </c>
      <c r="E527" s="123">
        <v>2.0405052724929913</v>
      </c>
      <c r="F527" s="123">
        <v>1.5332214756331632</v>
      </c>
      <c r="G527" s="123">
        <v>1.3914604669819268</v>
      </c>
      <c r="H527" s="123">
        <v>0</v>
      </c>
      <c r="I527" s="123">
        <v>0</v>
      </c>
      <c r="J527" s="123">
        <v>0</v>
      </c>
      <c r="K527" s="123">
        <v>2.5952132359624889</v>
      </c>
      <c r="L527" s="123">
        <v>1.9077959658574379</v>
      </c>
      <c r="M527" s="123">
        <v>1.4131111857490117</v>
      </c>
      <c r="N527" s="123">
        <v>0.90726877142789319</v>
      </c>
      <c r="O527" s="123">
        <v>1.0634129115361748</v>
      </c>
      <c r="P527" s="123">
        <v>0</v>
      </c>
      <c r="Q527" s="123">
        <v>0</v>
      </c>
      <c r="R527" s="123">
        <v>0</v>
      </c>
      <c r="S527" s="123">
        <v>1.1405209659352551</v>
      </c>
      <c r="T527" s="123">
        <v>0.96655035256705313</v>
      </c>
      <c r="U527" s="123">
        <v>0.95278255591559236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4.4345480792850616</v>
      </c>
      <c r="D529" s="99">
        <v>3.8762479313648392</v>
      </c>
      <c r="E529" s="99">
        <v>4.5061158100886889</v>
      </c>
      <c r="F529" s="99">
        <v>4.143841826035576</v>
      </c>
      <c r="G529" s="99">
        <v>4.1111331979011476</v>
      </c>
      <c r="H529" s="99">
        <v>0</v>
      </c>
      <c r="I529" s="99">
        <v>0</v>
      </c>
      <c r="J529" s="99">
        <v>0</v>
      </c>
      <c r="K529" s="99">
        <v>4.5416231629343553</v>
      </c>
      <c r="L529" s="99">
        <v>4.0540664274470553</v>
      </c>
      <c r="M529" s="99">
        <v>3.5713173603475021</v>
      </c>
      <c r="N529" s="99">
        <v>3.3838673096499798</v>
      </c>
      <c r="O529" s="99">
        <v>3.3339431821134125</v>
      </c>
      <c r="P529" s="99">
        <v>0</v>
      </c>
      <c r="Q529" s="99">
        <v>0</v>
      </c>
      <c r="R529" s="99">
        <v>0</v>
      </c>
      <c r="S529" s="99">
        <v>3.1047515183793055</v>
      </c>
      <c r="T529" s="99">
        <v>2.8996510577011594</v>
      </c>
      <c r="U529" s="99">
        <v>2.9944594614490043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11211</v>
      </c>
      <c r="C5" s="120">
        <v>8329</v>
      </c>
      <c r="D5" s="120">
        <v>6831</v>
      </c>
      <c r="E5" s="120">
        <v>5304</v>
      </c>
      <c r="F5" s="120">
        <v>4892</v>
      </c>
      <c r="G5" s="120">
        <v>5338</v>
      </c>
      <c r="H5" s="120">
        <v>6047</v>
      </c>
      <c r="I5" s="120">
        <v>6257</v>
      </c>
      <c r="J5" s="120">
        <v>6274</v>
      </c>
      <c r="K5" s="120">
        <v>6196</v>
      </c>
      <c r="L5" s="120">
        <v>5664</v>
      </c>
      <c r="M5" s="120">
        <v>4723</v>
      </c>
      <c r="N5" s="120">
        <v>4413</v>
      </c>
      <c r="O5" s="120">
        <v>4193</v>
      </c>
      <c r="P5" s="120">
        <v>4069</v>
      </c>
      <c r="Q5" s="120">
        <v>4204</v>
      </c>
      <c r="R5" s="120">
        <v>4083</v>
      </c>
      <c r="S5" s="120">
        <v>3869</v>
      </c>
      <c r="T5" s="120">
        <v>3609</v>
      </c>
      <c r="U5" s="120">
        <v>3559</v>
      </c>
      <c r="V5" s="120">
        <v>3549</v>
      </c>
      <c r="W5" s="120">
        <v>3523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11211</v>
      </c>
      <c r="C7" s="52">
        <v>8329</v>
      </c>
      <c r="D7" s="52">
        <v>6831</v>
      </c>
      <c r="E7" s="52">
        <v>5304</v>
      </c>
      <c r="F7" s="52">
        <v>4892</v>
      </c>
      <c r="G7" s="52">
        <v>5338</v>
      </c>
      <c r="H7" s="52">
        <v>6047</v>
      </c>
      <c r="I7" s="52">
        <v>6257</v>
      </c>
      <c r="J7" s="52">
        <v>6274</v>
      </c>
      <c r="K7" s="52">
        <v>6196</v>
      </c>
      <c r="L7" s="52">
        <v>5664</v>
      </c>
      <c r="M7" s="52">
        <v>4723</v>
      </c>
      <c r="N7" s="52">
        <v>4413</v>
      </c>
      <c r="O7" s="52">
        <v>4193</v>
      </c>
      <c r="P7" s="52">
        <v>4069</v>
      </c>
      <c r="Q7" s="52">
        <v>4204</v>
      </c>
      <c r="R7" s="52">
        <v>4083</v>
      </c>
      <c r="S7" s="52">
        <v>3869</v>
      </c>
      <c r="T7" s="52">
        <v>3609</v>
      </c>
      <c r="U7" s="52">
        <v>3559</v>
      </c>
      <c r="V7" s="52">
        <v>3549</v>
      </c>
      <c r="W7" s="52">
        <v>3523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533</v>
      </c>
      <c r="C9" s="52">
        <v>530</v>
      </c>
      <c r="D9" s="52">
        <v>511</v>
      </c>
      <c r="E9" s="52">
        <v>436</v>
      </c>
      <c r="F9" s="52">
        <v>358</v>
      </c>
      <c r="G9" s="52">
        <v>319</v>
      </c>
      <c r="H9" s="52">
        <v>416</v>
      </c>
      <c r="I9" s="52">
        <v>596</v>
      </c>
      <c r="J9" s="52">
        <v>657</v>
      </c>
      <c r="K9" s="52">
        <v>892</v>
      </c>
      <c r="L9" s="52">
        <v>1038</v>
      </c>
      <c r="M9" s="52">
        <v>1064</v>
      </c>
      <c r="N9" s="52">
        <v>1058</v>
      </c>
      <c r="O9" s="52">
        <v>1004</v>
      </c>
      <c r="P9" s="52">
        <v>989</v>
      </c>
      <c r="Q9" s="52">
        <v>876</v>
      </c>
      <c r="R9" s="52">
        <v>856</v>
      </c>
      <c r="S9" s="52">
        <v>753</v>
      </c>
      <c r="T9" s="52">
        <v>673</v>
      </c>
      <c r="U9" s="52">
        <v>612</v>
      </c>
      <c r="V9" s="52">
        <v>661</v>
      </c>
      <c r="W9" s="52">
        <v>738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444</v>
      </c>
      <c r="C11" s="52">
        <v>330</v>
      </c>
      <c r="D11" s="52">
        <v>270</v>
      </c>
      <c r="E11" s="52">
        <v>210</v>
      </c>
      <c r="F11" s="52">
        <v>197</v>
      </c>
      <c r="G11" s="52">
        <v>209</v>
      </c>
      <c r="H11" s="52">
        <v>245</v>
      </c>
      <c r="I11" s="52">
        <v>259</v>
      </c>
      <c r="J11" s="52">
        <v>264</v>
      </c>
      <c r="K11" s="52">
        <v>268</v>
      </c>
      <c r="L11" s="52">
        <v>246</v>
      </c>
      <c r="M11" s="52">
        <v>207</v>
      </c>
      <c r="N11" s="52">
        <v>170</v>
      </c>
      <c r="O11" s="52">
        <v>145</v>
      </c>
      <c r="P11" s="52">
        <v>132</v>
      </c>
      <c r="Q11" s="52">
        <v>134</v>
      </c>
      <c r="R11" s="52">
        <v>131</v>
      </c>
      <c r="S11" s="52">
        <v>119</v>
      </c>
      <c r="T11" s="52">
        <v>112</v>
      </c>
      <c r="U11" s="52">
        <v>111</v>
      </c>
      <c r="V11" s="52">
        <v>98</v>
      </c>
      <c r="W11" s="52">
        <v>90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10599</v>
      </c>
      <c r="C13" s="52">
        <v>7874</v>
      </c>
      <c r="D13" s="52">
        <v>6458</v>
      </c>
      <c r="E13" s="52">
        <v>5015</v>
      </c>
      <c r="F13" s="52">
        <v>4615</v>
      </c>
      <c r="G13" s="52">
        <v>5010</v>
      </c>
      <c r="H13" s="52">
        <v>5626</v>
      </c>
      <c r="I13" s="52">
        <v>5749</v>
      </c>
      <c r="J13" s="52">
        <v>5721</v>
      </c>
      <c r="K13" s="52">
        <v>5596</v>
      </c>
      <c r="L13" s="52">
        <v>5092</v>
      </c>
      <c r="M13" s="52">
        <v>4218</v>
      </c>
      <c r="N13" s="52">
        <v>3900</v>
      </c>
      <c r="O13" s="52">
        <v>3626</v>
      </c>
      <c r="P13" s="52">
        <v>3473</v>
      </c>
      <c r="Q13" s="52">
        <v>3534</v>
      </c>
      <c r="R13" s="52">
        <v>3394</v>
      </c>
      <c r="S13" s="52">
        <v>3196</v>
      </c>
      <c r="T13" s="52">
        <v>2948</v>
      </c>
      <c r="U13" s="52">
        <v>2864</v>
      </c>
      <c r="V13" s="52">
        <v>2872</v>
      </c>
      <c r="W13" s="52">
        <v>2845</v>
      </c>
      <c r="DA13" s="63" t="s">
        <v>1072</v>
      </c>
    </row>
    <row r="14" spans="1:105" ht="12" customHeight="1" x14ac:dyDescent="0.25">
      <c r="A14" s="97" t="s">
        <v>121</v>
      </c>
      <c r="B14" s="52">
        <v>168</v>
      </c>
      <c r="C14" s="52">
        <v>125</v>
      </c>
      <c r="D14" s="52">
        <v>103</v>
      </c>
      <c r="E14" s="52">
        <v>79</v>
      </c>
      <c r="F14" s="52">
        <v>80</v>
      </c>
      <c r="G14" s="52">
        <v>119</v>
      </c>
      <c r="H14" s="52">
        <v>176</v>
      </c>
      <c r="I14" s="52">
        <v>249</v>
      </c>
      <c r="J14" s="52">
        <v>289</v>
      </c>
      <c r="K14" s="52">
        <v>332</v>
      </c>
      <c r="L14" s="52">
        <v>326</v>
      </c>
      <c r="M14" s="52">
        <v>298</v>
      </c>
      <c r="N14" s="52">
        <v>343</v>
      </c>
      <c r="O14" s="52">
        <v>422</v>
      </c>
      <c r="P14" s="52">
        <v>464</v>
      </c>
      <c r="Q14" s="52">
        <v>536</v>
      </c>
      <c r="R14" s="52">
        <v>558</v>
      </c>
      <c r="S14" s="52">
        <v>554</v>
      </c>
      <c r="T14" s="52">
        <v>549</v>
      </c>
      <c r="U14" s="52">
        <v>584</v>
      </c>
      <c r="V14" s="52">
        <v>579</v>
      </c>
      <c r="W14" s="52">
        <v>588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3175</v>
      </c>
      <c r="C16" s="52">
        <v>2359</v>
      </c>
      <c r="D16" s="52">
        <v>1935</v>
      </c>
      <c r="E16" s="52">
        <v>1502</v>
      </c>
      <c r="F16" s="52">
        <v>1443</v>
      </c>
      <c r="G16" s="52">
        <v>1693</v>
      </c>
      <c r="H16" s="52">
        <v>2146</v>
      </c>
      <c r="I16" s="52">
        <v>2394</v>
      </c>
      <c r="J16" s="52">
        <v>2589</v>
      </c>
      <c r="K16" s="52">
        <v>2675</v>
      </c>
      <c r="L16" s="52">
        <v>2510</v>
      </c>
      <c r="M16" s="52">
        <v>2147</v>
      </c>
      <c r="N16" s="52">
        <v>1908</v>
      </c>
      <c r="O16" s="52">
        <v>1730</v>
      </c>
      <c r="P16" s="52">
        <v>1609</v>
      </c>
      <c r="Q16" s="52">
        <v>1614</v>
      </c>
      <c r="R16" s="52">
        <v>1515</v>
      </c>
      <c r="S16" s="52">
        <v>1392</v>
      </c>
      <c r="T16" s="52">
        <v>1289</v>
      </c>
      <c r="U16" s="52">
        <v>1280</v>
      </c>
      <c r="V16" s="52">
        <v>1235</v>
      </c>
      <c r="W16" s="52">
        <v>1189</v>
      </c>
      <c r="DA16" s="63" t="s">
        <v>1074</v>
      </c>
    </row>
    <row r="17" spans="1:105" ht="12" customHeight="1" x14ac:dyDescent="0.25">
      <c r="A17" s="109" t="s">
        <v>120</v>
      </c>
      <c r="B17" s="36">
        <v>8036</v>
      </c>
      <c r="C17" s="36">
        <v>5970</v>
      </c>
      <c r="D17" s="36">
        <v>4896</v>
      </c>
      <c r="E17" s="36">
        <v>3802</v>
      </c>
      <c r="F17" s="36">
        <v>3449</v>
      </c>
      <c r="G17" s="36">
        <v>3645</v>
      </c>
      <c r="H17" s="36">
        <v>3901</v>
      </c>
      <c r="I17" s="36">
        <v>3863</v>
      </c>
      <c r="J17" s="36">
        <v>3685</v>
      </c>
      <c r="K17" s="36">
        <v>3521</v>
      </c>
      <c r="L17" s="36">
        <v>3154</v>
      </c>
      <c r="M17" s="36">
        <v>2576</v>
      </c>
      <c r="N17" s="36">
        <v>2505</v>
      </c>
      <c r="O17" s="36">
        <v>2463</v>
      </c>
      <c r="P17" s="36">
        <v>2460</v>
      </c>
      <c r="Q17" s="36">
        <v>2590</v>
      </c>
      <c r="R17" s="36">
        <v>2568</v>
      </c>
      <c r="S17" s="36">
        <v>2477</v>
      </c>
      <c r="T17" s="36">
        <v>2320</v>
      </c>
      <c r="U17" s="36">
        <v>2279</v>
      </c>
      <c r="V17" s="36">
        <v>2314</v>
      </c>
      <c r="W17" s="36">
        <v>2334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2882</v>
      </c>
      <c r="D21" s="52">
        <v>1498</v>
      </c>
      <c r="E21" s="52">
        <v>1527</v>
      </c>
      <c r="F21" s="52">
        <v>412</v>
      </c>
      <c r="G21" s="52">
        <v>0</v>
      </c>
      <c r="H21" s="52">
        <v>0</v>
      </c>
      <c r="I21" s="52">
        <v>1</v>
      </c>
      <c r="J21" s="52">
        <v>691</v>
      </c>
      <c r="K21" s="52">
        <v>883</v>
      </c>
      <c r="L21" s="52">
        <v>892</v>
      </c>
      <c r="M21" s="52">
        <v>941</v>
      </c>
      <c r="N21" s="52">
        <v>886</v>
      </c>
      <c r="O21" s="52">
        <v>759</v>
      </c>
      <c r="P21" s="52">
        <v>124</v>
      </c>
      <c r="Q21" s="52">
        <v>95</v>
      </c>
      <c r="R21" s="52">
        <v>161</v>
      </c>
      <c r="S21" s="52">
        <v>214</v>
      </c>
      <c r="T21" s="52">
        <v>260</v>
      </c>
      <c r="U21" s="52">
        <v>322</v>
      </c>
      <c r="V21" s="52">
        <v>388</v>
      </c>
      <c r="W21" s="52">
        <v>463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83</v>
      </c>
      <c r="D23" s="52">
        <v>84</v>
      </c>
      <c r="E23" s="52">
        <v>84</v>
      </c>
      <c r="F23" s="52">
        <v>87</v>
      </c>
      <c r="G23" s="52">
        <v>91</v>
      </c>
      <c r="H23" s="52">
        <v>99</v>
      </c>
      <c r="I23" s="52">
        <v>57</v>
      </c>
      <c r="J23" s="52">
        <v>98</v>
      </c>
      <c r="K23" s="52">
        <v>74</v>
      </c>
      <c r="L23" s="52">
        <v>78</v>
      </c>
      <c r="M23" s="52">
        <v>81</v>
      </c>
      <c r="N23" s="52">
        <v>57</v>
      </c>
      <c r="O23" s="52">
        <v>241</v>
      </c>
      <c r="P23" s="52">
        <v>166</v>
      </c>
      <c r="Q23" s="52">
        <v>178</v>
      </c>
      <c r="R23" s="52">
        <v>163</v>
      </c>
      <c r="S23" s="52">
        <v>179</v>
      </c>
      <c r="T23" s="52">
        <v>140</v>
      </c>
      <c r="U23" s="52">
        <v>105</v>
      </c>
      <c r="V23" s="52">
        <v>107</v>
      </c>
      <c r="W23" s="52">
        <v>153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114</v>
      </c>
      <c r="D25" s="52">
        <v>60</v>
      </c>
      <c r="E25" s="52">
        <v>60</v>
      </c>
      <c r="F25" s="52">
        <v>43</v>
      </c>
      <c r="G25" s="52">
        <v>70</v>
      </c>
      <c r="H25" s="52">
        <v>69</v>
      </c>
      <c r="I25" s="52">
        <v>31</v>
      </c>
      <c r="J25" s="52">
        <v>29</v>
      </c>
      <c r="K25" s="52">
        <v>37</v>
      </c>
      <c r="L25" s="52">
        <v>41</v>
      </c>
      <c r="M25" s="52">
        <v>45</v>
      </c>
      <c r="N25" s="52">
        <v>55</v>
      </c>
      <c r="O25" s="52">
        <v>49</v>
      </c>
      <c r="P25" s="52">
        <v>25</v>
      </c>
      <c r="Q25" s="52">
        <v>22</v>
      </c>
      <c r="R25" s="52">
        <v>26</v>
      </c>
      <c r="S25" s="52">
        <v>25</v>
      </c>
      <c r="T25" s="52">
        <v>14</v>
      </c>
      <c r="U25" s="52">
        <v>11</v>
      </c>
      <c r="V25" s="52">
        <v>25</v>
      </c>
      <c r="W25" s="52">
        <v>19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2725</v>
      </c>
      <c r="D27" s="52">
        <v>1416</v>
      </c>
      <c r="E27" s="52">
        <v>1443</v>
      </c>
      <c r="F27" s="52">
        <v>1040</v>
      </c>
      <c r="G27" s="52">
        <v>1657</v>
      </c>
      <c r="H27" s="52">
        <v>1670</v>
      </c>
      <c r="I27" s="52">
        <v>719</v>
      </c>
      <c r="J27" s="52">
        <v>659</v>
      </c>
      <c r="K27" s="52">
        <v>864</v>
      </c>
      <c r="L27" s="52">
        <v>919</v>
      </c>
      <c r="M27" s="52">
        <v>1016</v>
      </c>
      <c r="N27" s="52">
        <v>1110</v>
      </c>
      <c r="O27" s="52">
        <v>1128</v>
      </c>
      <c r="P27" s="52">
        <v>525</v>
      </c>
      <c r="Q27" s="52">
        <v>454</v>
      </c>
      <c r="R27" s="52">
        <v>584</v>
      </c>
      <c r="S27" s="52">
        <v>549</v>
      </c>
      <c r="T27" s="52">
        <v>480</v>
      </c>
      <c r="U27" s="52">
        <v>500</v>
      </c>
      <c r="V27" s="52">
        <v>629</v>
      </c>
      <c r="W27" s="52">
        <v>592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43</v>
      </c>
      <c r="D28" s="52">
        <v>22</v>
      </c>
      <c r="E28" s="52">
        <v>24</v>
      </c>
      <c r="F28" s="52">
        <v>16</v>
      </c>
      <c r="G28" s="52">
        <v>26</v>
      </c>
      <c r="H28" s="52">
        <v>26</v>
      </c>
      <c r="I28" s="52">
        <v>13</v>
      </c>
      <c r="J28" s="52">
        <v>27</v>
      </c>
      <c r="K28" s="52">
        <v>37</v>
      </c>
      <c r="L28" s="52">
        <v>40</v>
      </c>
      <c r="M28" s="52">
        <v>45</v>
      </c>
      <c r="N28" s="52">
        <v>50</v>
      </c>
      <c r="O28" s="52">
        <v>55</v>
      </c>
      <c r="P28" s="52">
        <v>38</v>
      </c>
      <c r="Q28" s="52">
        <v>48</v>
      </c>
      <c r="R28" s="52">
        <v>60</v>
      </c>
      <c r="S28" s="52">
        <v>68</v>
      </c>
      <c r="T28" s="52">
        <v>56</v>
      </c>
      <c r="U28" s="52">
        <v>76</v>
      </c>
      <c r="V28" s="52">
        <v>102</v>
      </c>
      <c r="W28" s="52">
        <v>107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816</v>
      </c>
      <c r="D30" s="52">
        <v>424</v>
      </c>
      <c r="E30" s="52">
        <v>433</v>
      </c>
      <c r="F30" s="52">
        <v>311</v>
      </c>
      <c r="G30" s="52">
        <v>496</v>
      </c>
      <c r="H30" s="52">
        <v>502</v>
      </c>
      <c r="I30" s="52">
        <v>219</v>
      </c>
      <c r="J30" s="52">
        <v>269</v>
      </c>
      <c r="K30" s="52">
        <v>358</v>
      </c>
      <c r="L30" s="52">
        <v>384</v>
      </c>
      <c r="M30" s="52">
        <v>429</v>
      </c>
      <c r="N30" s="52">
        <v>479</v>
      </c>
      <c r="O30" s="52">
        <v>501</v>
      </c>
      <c r="P30" s="52">
        <v>279</v>
      </c>
      <c r="Q30" s="52">
        <v>269</v>
      </c>
      <c r="R30" s="52">
        <v>340</v>
      </c>
      <c r="S30" s="52">
        <v>278</v>
      </c>
      <c r="T30" s="52">
        <v>202</v>
      </c>
      <c r="U30" s="52">
        <v>190</v>
      </c>
      <c r="V30" s="52">
        <v>246</v>
      </c>
      <c r="W30" s="52">
        <v>245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2066</v>
      </c>
      <c r="D31" s="36">
        <v>1074</v>
      </c>
      <c r="E31" s="36">
        <v>1094</v>
      </c>
      <c r="F31" s="36">
        <v>788</v>
      </c>
      <c r="G31" s="36">
        <v>1257</v>
      </c>
      <c r="H31" s="36">
        <v>1264</v>
      </c>
      <c r="I31" s="36">
        <v>541</v>
      </c>
      <c r="J31" s="36">
        <v>445</v>
      </c>
      <c r="K31" s="36">
        <v>579</v>
      </c>
      <c r="L31" s="36">
        <v>618</v>
      </c>
      <c r="M31" s="36">
        <v>677</v>
      </c>
      <c r="N31" s="36">
        <v>732</v>
      </c>
      <c r="O31" s="36">
        <v>726</v>
      </c>
      <c r="P31" s="36">
        <v>316</v>
      </c>
      <c r="Q31" s="36">
        <v>255</v>
      </c>
      <c r="R31" s="36">
        <v>330</v>
      </c>
      <c r="S31" s="36">
        <v>364</v>
      </c>
      <c r="T31" s="36">
        <v>344</v>
      </c>
      <c r="U31" s="36">
        <v>405</v>
      </c>
      <c r="V31" s="36">
        <v>509</v>
      </c>
      <c r="W31" s="36">
        <v>465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446</v>
      </c>
      <c r="H35" s="52">
        <v>709</v>
      </c>
      <c r="I35" s="52">
        <v>211</v>
      </c>
      <c r="J35" s="52">
        <v>708</v>
      </c>
      <c r="K35" s="52">
        <v>805</v>
      </c>
      <c r="L35" s="52">
        <v>360</v>
      </c>
      <c r="M35" s="52">
        <v>0</v>
      </c>
      <c r="N35" s="52">
        <v>576</v>
      </c>
      <c r="O35" s="52">
        <v>539</v>
      </c>
      <c r="P35" s="52">
        <v>0</v>
      </c>
      <c r="Q35" s="52">
        <v>230</v>
      </c>
      <c r="R35" s="52">
        <v>40</v>
      </c>
      <c r="S35" s="52">
        <v>0</v>
      </c>
      <c r="T35" s="52">
        <v>0</v>
      </c>
      <c r="U35" s="52">
        <v>272</v>
      </c>
      <c r="V35" s="52">
        <v>378</v>
      </c>
      <c r="W35" s="52">
        <v>437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80</v>
      </c>
      <c r="D37" s="52">
        <v>65</v>
      </c>
      <c r="E37" s="52">
        <v>9</v>
      </c>
      <c r="F37" s="52">
        <v>9</v>
      </c>
      <c r="G37" s="52">
        <v>52</v>
      </c>
      <c r="H37" s="52">
        <v>196</v>
      </c>
      <c r="I37" s="52">
        <v>237</v>
      </c>
      <c r="J37" s="52">
        <v>159</v>
      </c>
      <c r="K37" s="52">
        <v>309</v>
      </c>
      <c r="L37" s="52">
        <v>224</v>
      </c>
      <c r="M37" s="52">
        <v>107</v>
      </c>
      <c r="N37" s="52">
        <v>51</v>
      </c>
      <c r="O37" s="52">
        <v>187</v>
      </c>
      <c r="P37" s="52">
        <v>151</v>
      </c>
      <c r="Q37" s="52">
        <v>65</v>
      </c>
      <c r="R37" s="52">
        <v>143</v>
      </c>
      <c r="S37" s="52">
        <v>76</v>
      </c>
      <c r="T37" s="52">
        <v>60</v>
      </c>
      <c r="U37" s="52">
        <v>44</v>
      </c>
      <c r="V37" s="52">
        <v>156</v>
      </c>
      <c r="W37" s="52">
        <v>230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30</v>
      </c>
      <c r="G39" s="52">
        <v>82</v>
      </c>
      <c r="H39" s="52">
        <v>105</v>
      </c>
      <c r="I39" s="52">
        <v>45</v>
      </c>
      <c r="J39" s="52">
        <v>34</v>
      </c>
      <c r="K39" s="52">
        <v>41</v>
      </c>
      <c r="L39" s="52">
        <v>19</v>
      </c>
      <c r="M39" s="52">
        <v>6</v>
      </c>
      <c r="N39" s="52">
        <v>18</v>
      </c>
      <c r="O39" s="52">
        <v>24</v>
      </c>
      <c r="P39" s="52">
        <v>12</v>
      </c>
      <c r="Q39" s="52">
        <v>24</v>
      </c>
      <c r="R39" s="52">
        <v>23</v>
      </c>
      <c r="S39" s="52">
        <v>13</v>
      </c>
      <c r="T39" s="52">
        <v>7</v>
      </c>
      <c r="U39" s="52">
        <v>10</v>
      </c>
      <c r="V39" s="52">
        <v>12</v>
      </c>
      <c r="W39" s="52">
        <v>11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640</v>
      </c>
      <c r="G41" s="52">
        <v>2052</v>
      </c>
      <c r="H41" s="52">
        <v>2286</v>
      </c>
      <c r="I41" s="52">
        <v>842</v>
      </c>
      <c r="J41" s="52">
        <v>631</v>
      </c>
      <c r="K41" s="52">
        <v>739</v>
      </c>
      <c r="L41" s="52">
        <v>415</v>
      </c>
      <c r="M41" s="52">
        <v>142</v>
      </c>
      <c r="N41" s="52">
        <v>792</v>
      </c>
      <c r="O41" s="52">
        <v>854</v>
      </c>
      <c r="P41" s="52">
        <v>372</v>
      </c>
      <c r="Q41" s="52">
        <v>515</v>
      </c>
      <c r="R41" s="52">
        <v>444</v>
      </c>
      <c r="S41" s="52">
        <v>351</v>
      </c>
      <c r="T41" s="52">
        <v>232</v>
      </c>
      <c r="U41" s="52">
        <v>416</v>
      </c>
      <c r="V41" s="52">
        <v>637</v>
      </c>
      <c r="W41" s="52">
        <v>565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17</v>
      </c>
      <c r="G42" s="52">
        <v>65</v>
      </c>
      <c r="H42" s="52">
        <v>83</v>
      </c>
      <c r="I42" s="52">
        <v>86</v>
      </c>
      <c r="J42" s="52">
        <v>67</v>
      </c>
      <c r="K42" s="52">
        <v>80</v>
      </c>
      <c r="L42" s="52">
        <v>34</v>
      </c>
      <c r="M42" s="52">
        <v>17</v>
      </c>
      <c r="N42" s="52">
        <v>95</v>
      </c>
      <c r="O42" s="52">
        <v>134</v>
      </c>
      <c r="P42" s="52">
        <v>80</v>
      </c>
      <c r="Q42" s="52">
        <v>120</v>
      </c>
      <c r="R42" s="52">
        <v>82</v>
      </c>
      <c r="S42" s="52">
        <v>64</v>
      </c>
      <c r="T42" s="52">
        <v>51</v>
      </c>
      <c r="U42" s="52">
        <v>111</v>
      </c>
      <c r="V42" s="52">
        <v>97</v>
      </c>
      <c r="W42" s="52">
        <v>116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252</v>
      </c>
      <c r="G44" s="52">
        <v>746</v>
      </c>
      <c r="H44" s="52">
        <v>955</v>
      </c>
      <c r="I44" s="52">
        <v>467</v>
      </c>
      <c r="J44" s="52">
        <v>464</v>
      </c>
      <c r="K44" s="52">
        <v>444</v>
      </c>
      <c r="L44" s="52">
        <v>219</v>
      </c>
      <c r="M44" s="52">
        <v>66</v>
      </c>
      <c r="N44" s="52">
        <v>240</v>
      </c>
      <c r="O44" s="52">
        <v>323</v>
      </c>
      <c r="P44" s="52">
        <v>158</v>
      </c>
      <c r="Q44" s="52">
        <v>274</v>
      </c>
      <c r="R44" s="52">
        <v>241</v>
      </c>
      <c r="S44" s="52">
        <v>155</v>
      </c>
      <c r="T44" s="52">
        <v>99</v>
      </c>
      <c r="U44" s="52">
        <v>181</v>
      </c>
      <c r="V44" s="52">
        <v>201</v>
      </c>
      <c r="W44" s="52">
        <v>199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435</v>
      </c>
      <c r="G45" s="36">
        <v>1453</v>
      </c>
      <c r="H45" s="36">
        <v>1520</v>
      </c>
      <c r="I45" s="36">
        <v>503</v>
      </c>
      <c r="J45" s="36">
        <v>267</v>
      </c>
      <c r="K45" s="36">
        <v>415</v>
      </c>
      <c r="L45" s="36">
        <v>251</v>
      </c>
      <c r="M45" s="36">
        <v>99</v>
      </c>
      <c r="N45" s="36">
        <v>661</v>
      </c>
      <c r="O45" s="36">
        <v>684</v>
      </c>
      <c r="P45" s="36">
        <v>313</v>
      </c>
      <c r="Q45" s="36">
        <v>385</v>
      </c>
      <c r="R45" s="36">
        <v>308</v>
      </c>
      <c r="S45" s="36">
        <v>273</v>
      </c>
      <c r="T45" s="36">
        <v>187</v>
      </c>
      <c r="U45" s="36">
        <v>364</v>
      </c>
      <c r="V45" s="36">
        <v>544</v>
      </c>
      <c r="W45" s="36">
        <v>485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129</v>
      </c>
      <c r="H49" s="52">
        <v>201</v>
      </c>
      <c r="I49" s="52">
        <v>57</v>
      </c>
      <c r="J49" s="52">
        <v>190</v>
      </c>
      <c r="K49" s="52">
        <v>218</v>
      </c>
      <c r="L49" s="52">
        <v>90</v>
      </c>
      <c r="M49" s="52">
        <v>0</v>
      </c>
      <c r="N49" s="52">
        <v>128</v>
      </c>
      <c r="O49" s="52">
        <v>130</v>
      </c>
      <c r="P49" s="52">
        <v>0</v>
      </c>
      <c r="Q49" s="52">
        <v>107</v>
      </c>
      <c r="R49" s="52">
        <v>16</v>
      </c>
      <c r="S49" s="52">
        <v>0</v>
      </c>
      <c r="T49" s="52">
        <v>0</v>
      </c>
      <c r="U49" s="52">
        <v>78</v>
      </c>
      <c r="V49" s="52">
        <v>103</v>
      </c>
      <c r="W49" s="52">
        <v>118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40</v>
      </c>
      <c r="H51" s="52">
        <v>99</v>
      </c>
      <c r="I51" s="52">
        <v>36</v>
      </c>
      <c r="J51" s="52">
        <v>72</v>
      </c>
      <c r="K51" s="52">
        <v>82</v>
      </c>
      <c r="L51" s="52">
        <v>16</v>
      </c>
      <c r="M51" s="52">
        <v>0</v>
      </c>
      <c r="N51" s="52">
        <v>28</v>
      </c>
      <c r="O51" s="52">
        <v>18</v>
      </c>
      <c r="P51" s="52">
        <v>0</v>
      </c>
      <c r="Q51" s="52">
        <v>9</v>
      </c>
      <c r="R51" s="52">
        <v>2</v>
      </c>
      <c r="S51" s="52">
        <v>0</v>
      </c>
      <c r="T51" s="52">
        <v>0</v>
      </c>
      <c r="U51" s="52">
        <v>1</v>
      </c>
      <c r="V51" s="52">
        <v>23</v>
      </c>
      <c r="W51" s="52">
        <v>58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5</v>
      </c>
      <c r="H53" s="52">
        <v>9</v>
      </c>
      <c r="I53" s="52">
        <v>3</v>
      </c>
      <c r="J53" s="52">
        <v>9</v>
      </c>
      <c r="K53" s="52">
        <v>11</v>
      </c>
      <c r="L53" s="52">
        <v>4</v>
      </c>
      <c r="M53" s="52">
        <v>0</v>
      </c>
      <c r="N53" s="52">
        <v>3</v>
      </c>
      <c r="O53" s="52">
        <v>3</v>
      </c>
      <c r="P53" s="52">
        <v>0</v>
      </c>
      <c r="Q53" s="52">
        <v>4</v>
      </c>
      <c r="R53" s="52">
        <v>1</v>
      </c>
      <c r="S53" s="52">
        <v>0</v>
      </c>
      <c r="T53" s="52">
        <v>0</v>
      </c>
      <c r="U53" s="52">
        <v>2</v>
      </c>
      <c r="V53" s="52">
        <v>2</v>
      </c>
      <c r="W53" s="52">
        <v>3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120</v>
      </c>
      <c r="H55" s="52">
        <v>185</v>
      </c>
      <c r="I55" s="52">
        <v>49</v>
      </c>
      <c r="J55" s="52">
        <v>163</v>
      </c>
      <c r="K55" s="52">
        <v>187</v>
      </c>
      <c r="L55" s="52">
        <v>79</v>
      </c>
      <c r="M55" s="52">
        <v>0</v>
      </c>
      <c r="N55" s="52">
        <v>111</v>
      </c>
      <c r="O55" s="52">
        <v>110</v>
      </c>
      <c r="P55" s="52">
        <v>0</v>
      </c>
      <c r="Q55" s="52">
        <v>83</v>
      </c>
      <c r="R55" s="52">
        <v>13</v>
      </c>
      <c r="S55" s="52">
        <v>0</v>
      </c>
      <c r="T55" s="52">
        <v>0</v>
      </c>
      <c r="U55" s="52">
        <v>59</v>
      </c>
      <c r="V55" s="52">
        <v>87</v>
      </c>
      <c r="W55" s="52">
        <v>95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4</v>
      </c>
      <c r="H56" s="52">
        <v>7</v>
      </c>
      <c r="I56" s="52">
        <v>5</v>
      </c>
      <c r="J56" s="52">
        <v>18</v>
      </c>
      <c r="K56" s="52">
        <v>20</v>
      </c>
      <c r="L56" s="52">
        <v>7</v>
      </c>
      <c r="M56" s="52">
        <v>0</v>
      </c>
      <c r="N56" s="52">
        <v>14</v>
      </c>
      <c r="O56" s="52">
        <v>17</v>
      </c>
      <c r="P56" s="52">
        <v>0</v>
      </c>
      <c r="Q56" s="52">
        <v>20</v>
      </c>
      <c r="R56" s="52">
        <v>2</v>
      </c>
      <c r="S56" s="52">
        <v>0</v>
      </c>
      <c r="T56" s="52">
        <v>0</v>
      </c>
      <c r="U56" s="52">
        <v>17</v>
      </c>
      <c r="V56" s="52">
        <v>14</v>
      </c>
      <c r="W56" s="52">
        <v>20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44</v>
      </c>
      <c r="H58" s="52">
        <v>78</v>
      </c>
      <c r="I58" s="52">
        <v>28</v>
      </c>
      <c r="J58" s="52">
        <v>120</v>
      </c>
      <c r="K58" s="52">
        <v>112</v>
      </c>
      <c r="L58" s="52">
        <v>42</v>
      </c>
      <c r="M58" s="52">
        <v>0</v>
      </c>
      <c r="N58" s="52">
        <v>34</v>
      </c>
      <c r="O58" s="52">
        <v>42</v>
      </c>
      <c r="P58" s="52">
        <v>0</v>
      </c>
      <c r="Q58" s="52">
        <v>45</v>
      </c>
      <c r="R58" s="52">
        <v>7</v>
      </c>
      <c r="S58" s="52">
        <v>0</v>
      </c>
      <c r="T58" s="52">
        <v>0</v>
      </c>
      <c r="U58" s="52">
        <v>26</v>
      </c>
      <c r="V58" s="52">
        <v>27</v>
      </c>
      <c r="W58" s="52">
        <v>34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85</v>
      </c>
      <c r="H59" s="36">
        <v>123</v>
      </c>
      <c r="I59" s="36">
        <v>29</v>
      </c>
      <c r="J59" s="36">
        <v>70</v>
      </c>
      <c r="K59" s="36">
        <v>106</v>
      </c>
      <c r="L59" s="36">
        <v>48</v>
      </c>
      <c r="M59" s="36">
        <v>0</v>
      </c>
      <c r="N59" s="36">
        <v>94</v>
      </c>
      <c r="O59" s="36">
        <v>88</v>
      </c>
      <c r="P59" s="36">
        <v>0</v>
      </c>
      <c r="Q59" s="36">
        <v>62</v>
      </c>
      <c r="R59" s="36">
        <v>9</v>
      </c>
      <c r="S59" s="36">
        <v>0</v>
      </c>
      <c r="T59" s="36">
        <v>0</v>
      </c>
      <c r="U59" s="36">
        <v>52</v>
      </c>
      <c r="V59" s="36">
        <v>76</v>
      </c>
      <c r="W59" s="36">
        <v>84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317</v>
      </c>
      <c r="H63" s="52">
        <v>508</v>
      </c>
      <c r="I63" s="52">
        <v>154</v>
      </c>
      <c r="J63" s="52">
        <v>518</v>
      </c>
      <c r="K63" s="52">
        <v>587</v>
      </c>
      <c r="L63" s="52">
        <v>270</v>
      </c>
      <c r="M63" s="52">
        <v>0</v>
      </c>
      <c r="N63" s="52">
        <v>448</v>
      </c>
      <c r="O63" s="52">
        <v>409</v>
      </c>
      <c r="P63" s="52">
        <v>0</v>
      </c>
      <c r="Q63" s="52">
        <v>123</v>
      </c>
      <c r="R63" s="52">
        <v>24</v>
      </c>
      <c r="S63" s="52">
        <v>0</v>
      </c>
      <c r="T63" s="52">
        <v>0</v>
      </c>
      <c r="U63" s="52">
        <v>194</v>
      </c>
      <c r="V63" s="52">
        <v>275</v>
      </c>
      <c r="W63" s="52">
        <v>319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80</v>
      </c>
      <c r="D65" s="52">
        <v>65</v>
      </c>
      <c r="E65" s="52">
        <v>9</v>
      </c>
      <c r="F65" s="52">
        <v>9</v>
      </c>
      <c r="G65" s="52">
        <v>12</v>
      </c>
      <c r="H65" s="52">
        <v>97</v>
      </c>
      <c r="I65" s="52">
        <v>201</v>
      </c>
      <c r="J65" s="52">
        <v>87</v>
      </c>
      <c r="K65" s="52">
        <v>227</v>
      </c>
      <c r="L65" s="52">
        <v>208</v>
      </c>
      <c r="M65" s="52">
        <v>107</v>
      </c>
      <c r="N65" s="52">
        <v>23</v>
      </c>
      <c r="O65" s="52">
        <v>169</v>
      </c>
      <c r="P65" s="52">
        <v>151</v>
      </c>
      <c r="Q65" s="52">
        <v>56</v>
      </c>
      <c r="R65" s="52">
        <v>141</v>
      </c>
      <c r="S65" s="52">
        <v>76</v>
      </c>
      <c r="T65" s="52">
        <v>60</v>
      </c>
      <c r="U65" s="52">
        <v>43</v>
      </c>
      <c r="V65" s="52">
        <v>133</v>
      </c>
      <c r="W65" s="52">
        <v>172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30</v>
      </c>
      <c r="G67" s="52">
        <f t="shared" si="0"/>
        <v>77</v>
      </c>
      <c r="H67" s="52">
        <f t="shared" si="0"/>
        <v>96</v>
      </c>
      <c r="I67" s="52">
        <f t="shared" si="0"/>
        <v>42</v>
      </c>
      <c r="J67" s="52">
        <f t="shared" si="0"/>
        <v>25</v>
      </c>
      <c r="K67" s="52">
        <f t="shared" si="0"/>
        <v>30</v>
      </c>
      <c r="L67" s="52">
        <f t="shared" si="0"/>
        <v>15</v>
      </c>
      <c r="M67" s="52">
        <f t="shared" si="0"/>
        <v>6</v>
      </c>
      <c r="N67" s="52">
        <f t="shared" si="0"/>
        <v>15</v>
      </c>
      <c r="O67" s="52">
        <f t="shared" si="0"/>
        <v>21</v>
      </c>
      <c r="P67" s="52">
        <f t="shared" si="0"/>
        <v>12</v>
      </c>
      <c r="Q67" s="52">
        <f t="shared" si="0"/>
        <v>20</v>
      </c>
      <c r="R67" s="52">
        <f t="shared" ref="R67:V67" si="1">R39-R53</f>
        <v>22</v>
      </c>
      <c r="S67" s="52">
        <f t="shared" si="1"/>
        <v>13</v>
      </c>
      <c r="T67" s="52">
        <f t="shared" si="1"/>
        <v>7</v>
      </c>
      <c r="U67" s="52">
        <f t="shared" si="1"/>
        <v>8</v>
      </c>
      <c r="V67" s="52">
        <f t="shared" si="1"/>
        <v>10</v>
      </c>
      <c r="W67" s="52">
        <f t="shared" ref="W67" si="2">W39-W53</f>
        <v>8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640</v>
      </c>
      <c r="G69" s="52">
        <f t="shared" si="6"/>
        <v>1932</v>
      </c>
      <c r="H69" s="52">
        <f t="shared" si="6"/>
        <v>2101</v>
      </c>
      <c r="I69" s="52">
        <f t="shared" si="6"/>
        <v>793</v>
      </c>
      <c r="J69" s="52">
        <f t="shared" si="6"/>
        <v>468</v>
      </c>
      <c r="K69" s="52">
        <f t="shared" si="6"/>
        <v>552</v>
      </c>
      <c r="L69" s="52">
        <f t="shared" si="6"/>
        <v>336</v>
      </c>
      <c r="M69" s="52">
        <f t="shared" si="6"/>
        <v>142</v>
      </c>
      <c r="N69" s="52">
        <f t="shared" si="6"/>
        <v>681</v>
      </c>
      <c r="O69" s="52">
        <f t="shared" si="6"/>
        <v>744</v>
      </c>
      <c r="P69" s="52">
        <f t="shared" si="6"/>
        <v>372</v>
      </c>
      <c r="Q69" s="52">
        <f t="shared" si="6"/>
        <v>432</v>
      </c>
      <c r="R69" s="52">
        <f t="shared" ref="R69:V69" si="7">R41-R55</f>
        <v>431</v>
      </c>
      <c r="S69" s="52">
        <f t="shared" si="7"/>
        <v>351</v>
      </c>
      <c r="T69" s="52">
        <f t="shared" si="7"/>
        <v>232</v>
      </c>
      <c r="U69" s="52">
        <f t="shared" si="7"/>
        <v>357</v>
      </c>
      <c r="V69" s="52">
        <f t="shared" si="7"/>
        <v>550</v>
      </c>
      <c r="W69" s="52">
        <f t="shared" ref="W69" si="8">W41-W55</f>
        <v>470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17</v>
      </c>
      <c r="G70" s="52">
        <f t="shared" si="9"/>
        <v>61</v>
      </c>
      <c r="H70" s="52">
        <f t="shared" si="9"/>
        <v>76</v>
      </c>
      <c r="I70" s="52">
        <f t="shared" si="9"/>
        <v>81</v>
      </c>
      <c r="J70" s="52">
        <f t="shared" si="9"/>
        <v>49</v>
      </c>
      <c r="K70" s="52">
        <f t="shared" si="9"/>
        <v>60</v>
      </c>
      <c r="L70" s="52">
        <f t="shared" si="9"/>
        <v>27</v>
      </c>
      <c r="M70" s="52">
        <f t="shared" si="9"/>
        <v>17</v>
      </c>
      <c r="N70" s="52">
        <f t="shared" si="9"/>
        <v>81</v>
      </c>
      <c r="O70" s="52">
        <f t="shared" si="9"/>
        <v>117</v>
      </c>
      <c r="P70" s="52">
        <f t="shared" si="9"/>
        <v>80</v>
      </c>
      <c r="Q70" s="52">
        <f t="shared" si="9"/>
        <v>100</v>
      </c>
      <c r="R70" s="52">
        <f t="shared" ref="R70:V70" si="10">R42-R56</f>
        <v>80</v>
      </c>
      <c r="S70" s="52">
        <f t="shared" si="10"/>
        <v>64</v>
      </c>
      <c r="T70" s="52">
        <f t="shared" si="10"/>
        <v>51</v>
      </c>
      <c r="U70" s="52">
        <f t="shared" si="10"/>
        <v>94</v>
      </c>
      <c r="V70" s="52">
        <f t="shared" si="10"/>
        <v>83</v>
      </c>
      <c r="W70" s="52">
        <f t="shared" ref="W70" si="11">W42-W56</f>
        <v>96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252</v>
      </c>
      <c r="G72" s="52">
        <v>702</v>
      </c>
      <c r="H72" s="52">
        <v>877</v>
      </c>
      <c r="I72" s="52">
        <v>439</v>
      </c>
      <c r="J72" s="52">
        <v>344</v>
      </c>
      <c r="K72" s="52">
        <v>332</v>
      </c>
      <c r="L72" s="52">
        <v>177</v>
      </c>
      <c r="M72" s="52">
        <v>66</v>
      </c>
      <c r="N72" s="52">
        <v>206</v>
      </c>
      <c r="O72" s="52">
        <v>281</v>
      </c>
      <c r="P72" s="52">
        <v>158</v>
      </c>
      <c r="Q72" s="52">
        <v>229</v>
      </c>
      <c r="R72" s="52">
        <v>234</v>
      </c>
      <c r="S72" s="52">
        <v>155</v>
      </c>
      <c r="T72" s="52">
        <v>99</v>
      </c>
      <c r="U72" s="52">
        <v>155</v>
      </c>
      <c r="V72" s="52">
        <v>174</v>
      </c>
      <c r="W72" s="52">
        <v>165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435</v>
      </c>
      <c r="G73" s="36">
        <v>1368</v>
      </c>
      <c r="H73" s="36">
        <v>1397</v>
      </c>
      <c r="I73" s="36">
        <v>474</v>
      </c>
      <c r="J73" s="36">
        <v>197</v>
      </c>
      <c r="K73" s="36">
        <v>309</v>
      </c>
      <c r="L73" s="36">
        <v>203</v>
      </c>
      <c r="M73" s="36">
        <v>99</v>
      </c>
      <c r="N73" s="36">
        <v>567</v>
      </c>
      <c r="O73" s="36">
        <v>596</v>
      </c>
      <c r="P73" s="36">
        <v>313</v>
      </c>
      <c r="Q73" s="36">
        <v>323</v>
      </c>
      <c r="R73" s="36">
        <v>299</v>
      </c>
      <c r="S73" s="36">
        <v>273</v>
      </c>
      <c r="T73" s="36">
        <v>187</v>
      </c>
      <c r="U73" s="36">
        <v>312</v>
      </c>
      <c r="V73" s="36">
        <v>468</v>
      </c>
      <c r="W73" s="36">
        <v>401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124</v>
      </c>
      <c r="I79" s="52">
        <f>RES_hhdet_numvin!I26</f>
        <v>69</v>
      </c>
      <c r="J79" s="52">
        <f>RES_hhdet_numvin!J26</f>
        <v>328</v>
      </c>
      <c r="K79" s="52">
        <f>RES_hhdet_numvin!K26</f>
        <v>466</v>
      </c>
      <c r="L79" s="52">
        <f>RES_hhdet_numvin!L26</f>
        <v>244</v>
      </c>
      <c r="M79" s="52">
        <f>RES_hhdet_numvin!M26</f>
        <v>0</v>
      </c>
      <c r="N79" s="52">
        <f>RES_hhdet_numvin!N26</f>
        <v>473</v>
      </c>
      <c r="O79" s="52">
        <f>RES_hhdet_numvin!O26</f>
        <v>473</v>
      </c>
      <c r="P79" s="52">
        <f>RES_hhdet_numvin!P26</f>
        <v>0</v>
      </c>
      <c r="Q79" s="52">
        <f>RES_hhdet_numvin!Q26</f>
        <v>219</v>
      </c>
      <c r="R79" s="52">
        <f>RES_hhdet_numvin!R26</f>
        <v>40</v>
      </c>
      <c r="S79" s="52">
        <f>RES_hhdet_numvin!S26</f>
        <v>0</v>
      </c>
      <c r="T79" s="52">
        <f>RES_hhdet_numvin!T26</f>
        <v>0</v>
      </c>
      <c r="U79" s="52">
        <f>RES_hhdet_numvin!U26</f>
        <v>272</v>
      </c>
      <c r="V79" s="52">
        <f>RES_hhdet_numvin!V26</f>
        <v>378</v>
      </c>
      <c r="W79" s="52">
        <f>RES_hhdet_numvin!W26</f>
        <v>437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49</v>
      </c>
      <c r="Q82" s="138">
        <f>RES_hhdet_numvin!Q29</f>
        <v>36</v>
      </c>
      <c r="R82" s="138">
        <f>RES_hhdet_numvin!R29</f>
        <v>107</v>
      </c>
      <c r="S82" s="138">
        <f>RES_hhdet_numvin!S29</f>
        <v>63</v>
      </c>
      <c r="T82" s="138">
        <f>RES_hhdet_numvin!T29</f>
        <v>56</v>
      </c>
      <c r="U82" s="138">
        <f>RES_hhdet_numvin!U29</f>
        <v>42</v>
      </c>
      <c r="V82" s="138">
        <f>RES_hhdet_numvin!V29</f>
        <v>155</v>
      </c>
      <c r="W82" s="138">
        <f>RES_hhdet_numvin!W29</f>
        <v>230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</v>
      </c>
      <c r="Q84" s="138">
        <f>RES_hhdet_numvin!Q31</f>
        <v>15</v>
      </c>
      <c r="R84" s="138">
        <f>RES_hhdet_numvin!R31</f>
        <v>20</v>
      </c>
      <c r="S84" s="138">
        <f>RES_hhdet_numvin!S31</f>
        <v>12</v>
      </c>
      <c r="T84" s="138">
        <f>RES_hhdet_numvin!T31</f>
        <v>7</v>
      </c>
      <c r="U84" s="138">
        <f>RES_hhdet_numvin!U31</f>
        <v>10</v>
      </c>
      <c r="V84" s="138">
        <f>RES_hhdet_numvin!V31</f>
        <v>12</v>
      </c>
      <c r="W84" s="138">
        <f>RES_hhdet_numvin!W31</f>
        <v>11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117</v>
      </c>
      <c r="Q88" s="138">
        <f>RES_hhdet_numvin!Q35</f>
        <v>297</v>
      </c>
      <c r="R88" s="138">
        <f>RES_hhdet_numvin!R35</f>
        <v>339</v>
      </c>
      <c r="S88" s="138">
        <f>RES_hhdet_numvin!S35</f>
        <v>301</v>
      </c>
      <c r="T88" s="138">
        <f>RES_hhdet_numvin!T35</f>
        <v>203</v>
      </c>
      <c r="U88" s="138">
        <f>RES_hhdet_numvin!U35</f>
        <v>397</v>
      </c>
      <c r="V88" s="138">
        <f>RES_hhdet_numvin!V35</f>
        <v>626</v>
      </c>
      <c r="W88" s="138">
        <f>RES_hhdet_numvin!W35</f>
        <v>565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27</v>
      </c>
      <c r="Q89" s="138">
        <f>RES_hhdet_numvin!Q36</f>
        <v>71</v>
      </c>
      <c r="R89" s="138">
        <f>RES_hhdet_numvin!R36</f>
        <v>65</v>
      </c>
      <c r="S89" s="138">
        <f>RES_hhdet_numvin!S36</f>
        <v>57</v>
      </c>
      <c r="T89" s="138">
        <f>RES_hhdet_numvin!T36</f>
        <v>47</v>
      </c>
      <c r="U89" s="138">
        <f>RES_hhdet_numvin!U36</f>
        <v>108</v>
      </c>
      <c r="V89" s="138">
        <f>RES_hhdet_numvin!V36</f>
        <v>97</v>
      </c>
      <c r="W89" s="138">
        <f>RES_hhdet_numvin!W36</f>
        <v>116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50</v>
      </c>
      <c r="Q93" s="138">
        <f>RES_hhdet_numvin!Q40</f>
        <v>158</v>
      </c>
      <c r="R93" s="138">
        <f>RES_hhdet_numvin!R40</f>
        <v>185</v>
      </c>
      <c r="S93" s="138">
        <f>RES_hhdet_numvin!S40</f>
        <v>132</v>
      </c>
      <c r="T93" s="138">
        <f>RES_hhdet_numvin!T40</f>
        <v>90</v>
      </c>
      <c r="U93" s="138">
        <f>RES_hhdet_numvin!U40</f>
        <v>175</v>
      </c>
      <c r="V93" s="138">
        <f>RES_hhdet_numvin!V40</f>
        <v>200</v>
      </c>
      <c r="W93" s="138">
        <f>RES_hhdet_numvin!W40</f>
        <v>199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98</v>
      </c>
      <c r="Q94" s="39">
        <f>RES_hhdet_numvin!Q41</f>
        <v>226</v>
      </c>
      <c r="R94" s="39">
        <f>RES_hhdet_numvin!R41</f>
        <v>235</v>
      </c>
      <c r="S94" s="39">
        <f>RES_hhdet_numvin!S41</f>
        <v>237</v>
      </c>
      <c r="T94" s="39">
        <f>RES_hhdet_numvin!T41</f>
        <v>166</v>
      </c>
      <c r="U94" s="39">
        <f>RES_hhdet_numvin!U41</f>
        <v>351</v>
      </c>
      <c r="V94" s="39">
        <f>RES_hhdet_numvin!V41</f>
        <v>536</v>
      </c>
      <c r="W94" s="39">
        <f>RES_hhdet_numvin!W41</f>
        <v>485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17.982206247850428</v>
      </c>
      <c r="C98" s="117">
        <f t="shared" si="12"/>
        <v>7.8931092649303336</v>
      </c>
      <c r="D98" s="117">
        <f t="shared" si="12"/>
        <v>13.036981411664858</v>
      </c>
      <c r="E98" s="117">
        <f t="shared" si="12"/>
        <v>2.9646881366409126</v>
      </c>
      <c r="F98" s="117">
        <f t="shared" si="12"/>
        <v>8.3536453120387133</v>
      </c>
      <c r="G98" s="117">
        <f t="shared" si="12"/>
        <v>8.841663776139411</v>
      </c>
      <c r="H98" s="117">
        <f t="shared" si="12"/>
        <v>11.705004389693256</v>
      </c>
      <c r="I98" s="117">
        <f t="shared" si="12"/>
        <v>5.0915982618530728</v>
      </c>
      <c r="J98" s="117">
        <f t="shared" si="12"/>
        <v>16.333948139072412</v>
      </c>
      <c r="K98" s="117">
        <f t="shared" si="12"/>
        <v>9.4552418209105742</v>
      </c>
      <c r="L98" s="117">
        <f t="shared" si="12"/>
        <v>9.3160672997975933</v>
      </c>
      <c r="M98" s="117">
        <f t="shared" si="12"/>
        <v>7.6244841918952968</v>
      </c>
      <c r="N98" s="117">
        <f t="shared" si="12"/>
        <v>7.2104785238062172</v>
      </c>
      <c r="O98" s="117">
        <f t="shared" si="12"/>
        <v>6.415003217537194</v>
      </c>
      <c r="P98" s="117">
        <f t="shared" si="12"/>
        <v>5.0145800002676868</v>
      </c>
      <c r="Q98" s="117">
        <f t="shared" si="12"/>
        <v>6.7823822488302543</v>
      </c>
      <c r="R98" s="117">
        <f t="shared" ref="R98:V98" si="13">R99+R102+R104+R113</f>
        <v>6.3980213604944565</v>
      </c>
      <c r="S98" s="117">
        <f t="shared" si="13"/>
        <v>5.7569556938971296</v>
      </c>
      <c r="T98" s="117">
        <f t="shared" si="13"/>
        <v>4.9969278142178233</v>
      </c>
      <c r="U98" s="117">
        <f t="shared" si="13"/>
        <v>5.1928288716269115</v>
      </c>
      <c r="V98" s="117">
        <f t="shared" si="13"/>
        <v>5.1029135398539269</v>
      </c>
      <c r="W98" s="117">
        <f t="shared" ref="W98" si="14">W99+W102+W104+W113</f>
        <v>5.4527045164103933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15.190325900454507</v>
      </c>
      <c r="C99" s="122">
        <f t="shared" si="15"/>
        <v>5.8753228950448007</v>
      </c>
      <c r="D99" s="122">
        <f t="shared" si="15"/>
        <v>11.224169444908773</v>
      </c>
      <c r="E99" s="122">
        <f t="shared" si="15"/>
        <v>1.6719866720936056</v>
      </c>
      <c r="F99" s="122">
        <f t="shared" si="15"/>
        <v>7.0643997895991264</v>
      </c>
      <c r="G99" s="122">
        <f t="shared" si="15"/>
        <v>7.4022818450022152</v>
      </c>
      <c r="H99" s="122">
        <f t="shared" si="15"/>
        <v>10.009628786994673</v>
      </c>
      <c r="I99" s="122">
        <f t="shared" si="15"/>
        <v>3.3911013829317209</v>
      </c>
      <c r="J99" s="122">
        <f t="shared" si="15"/>
        <v>14.525400553118061</v>
      </c>
      <c r="K99" s="122">
        <f t="shared" si="15"/>
        <v>7.7121971772857876</v>
      </c>
      <c r="L99" s="122">
        <f t="shared" si="15"/>
        <v>7.6976479871558636</v>
      </c>
      <c r="M99" s="122">
        <f t="shared" si="15"/>
        <v>6.2843207143568502</v>
      </c>
      <c r="N99" s="122">
        <f t="shared" si="15"/>
        <v>5.9729982413169873</v>
      </c>
      <c r="O99" s="122">
        <f t="shared" si="15"/>
        <v>5.3143592343681121</v>
      </c>
      <c r="P99" s="122">
        <f t="shared" si="15"/>
        <v>4.0053645446583772</v>
      </c>
      <c r="Q99" s="122">
        <f t="shared" si="15"/>
        <v>5.7085165539040235</v>
      </c>
      <c r="R99" s="122">
        <f t="shared" ref="R99:V99" si="16">SUM(R100:R101)</f>
        <v>5.3626879960334515</v>
      </c>
      <c r="S99" s="122">
        <f t="shared" si="16"/>
        <v>4.7699575429627243</v>
      </c>
      <c r="T99" s="122">
        <f t="shared" si="16"/>
        <v>4.0905976670560538</v>
      </c>
      <c r="U99" s="122">
        <f t="shared" si="16"/>
        <v>4.2943278943813024</v>
      </c>
      <c r="V99" s="122">
        <f t="shared" si="16"/>
        <v>4.2320386356707171</v>
      </c>
      <c r="W99" s="122">
        <f t="shared" ref="W99" si="17">SUM(W100:W101)</f>
        <v>4.5313577465725752</v>
      </c>
      <c r="DA99" s="130" t="s">
        <v>1592</v>
      </c>
    </row>
    <row r="100" spans="1:105" ht="12" customHeight="1" x14ac:dyDescent="0.25">
      <c r="A100" s="97" t="s">
        <v>74</v>
      </c>
      <c r="B100" s="98">
        <v>15.02878967132785</v>
      </c>
      <c r="C100" s="98">
        <v>5.8133337449212164</v>
      </c>
      <c r="D100" s="98">
        <v>11.105610217230378</v>
      </c>
      <c r="E100" s="98">
        <v>1.6553503846717277</v>
      </c>
      <c r="F100" s="98">
        <v>6.991089981379524</v>
      </c>
      <c r="G100" s="98">
        <v>7.3261164172981816</v>
      </c>
      <c r="H100" s="98">
        <v>9.9085790641041456</v>
      </c>
      <c r="I100" s="98">
        <v>3.3578970288307208</v>
      </c>
      <c r="J100" s="98">
        <v>14.381682660688995</v>
      </c>
      <c r="K100" s="98">
        <v>7.634496494552435</v>
      </c>
      <c r="L100" s="98">
        <v>7.6212489251934548</v>
      </c>
      <c r="M100" s="98">
        <v>6.2213134135855341</v>
      </c>
      <c r="N100" s="98">
        <v>5.9110877042132364</v>
      </c>
      <c r="O100" s="98">
        <v>5.2570378331900267</v>
      </c>
      <c r="P100" s="98">
        <v>3.9623774720550262</v>
      </c>
      <c r="Q100" s="98">
        <v>5.646779879621671</v>
      </c>
      <c r="R100" s="98">
        <v>5.3040756663800508</v>
      </c>
      <c r="S100" s="98">
        <v>4.7183856405846925</v>
      </c>
      <c r="T100" s="98">
        <v>4.0463736027514861</v>
      </c>
      <c r="U100" s="98">
        <v>4.2468873602751369</v>
      </c>
      <c r="V100" s="98">
        <v>4.1841702493551143</v>
      </c>
      <c r="W100" s="98">
        <v>4.4786736887360252</v>
      </c>
      <c r="DA100" s="63" t="s">
        <v>1593</v>
      </c>
    </row>
    <row r="101" spans="1:105" ht="12" customHeight="1" x14ac:dyDescent="0.25">
      <c r="A101" s="97" t="s">
        <v>53</v>
      </c>
      <c r="B101" s="98">
        <v>0.16153622912665724</v>
      </c>
      <c r="C101" s="98">
        <v>6.1989150123584733E-2</v>
      </c>
      <c r="D101" s="98">
        <v>0.11855922767839418</v>
      </c>
      <c r="E101" s="98">
        <v>1.6636287421877852E-2</v>
      </c>
      <c r="F101" s="98">
        <v>7.3309808219602077E-2</v>
      </c>
      <c r="G101" s="98">
        <v>7.6165427704033936E-2</v>
      </c>
      <c r="H101" s="98">
        <v>0.10104972289052729</v>
      </c>
      <c r="I101" s="98">
        <v>3.3204354101000061E-2</v>
      </c>
      <c r="J101" s="98">
        <v>0.14371789242906632</v>
      </c>
      <c r="K101" s="98">
        <v>7.7700682733352441E-2</v>
      </c>
      <c r="L101" s="98">
        <v>7.6399061962409254E-2</v>
      </c>
      <c r="M101" s="98">
        <v>6.3007300771315985E-2</v>
      </c>
      <c r="N101" s="98">
        <v>6.1910537103751134E-2</v>
      </c>
      <c r="O101" s="98">
        <v>5.7321401178085277E-2</v>
      </c>
      <c r="P101" s="98">
        <v>4.2987072603351328E-2</v>
      </c>
      <c r="Q101" s="98">
        <v>6.1736674282352737E-2</v>
      </c>
      <c r="R101" s="98">
        <v>5.8612329653400679E-2</v>
      </c>
      <c r="S101" s="98">
        <v>5.1571902378031977E-2</v>
      </c>
      <c r="T101" s="98">
        <v>4.422406430456767E-2</v>
      </c>
      <c r="U101" s="98">
        <v>4.7440534106165062E-2</v>
      </c>
      <c r="V101" s="98">
        <v>4.78683863156028E-2</v>
      </c>
      <c r="W101" s="98">
        <v>5.2684057836549711E-2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6.2165865942189813E-2</v>
      </c>
      <c r="C102" s="122">
        <f t="shared" si="18"/>
        <v>5.3821683404809501E-2</v>
      </c>
      <c r="D102" s="122">
        <f t="shared" si="18"/>
        <v>4.6703586989951675E-2</v>
      </c>
      <c r="E102" s="122">
        <f t="shared" si="18"/>
        <v>8.4561929317327506E-2</v>
      </c>
      <c r="F102" s="122">
        <f t="shared" si="18"/>
        <v>2.6826418863391339E-2</v>
      </c>
      <c r="G102" s="122">
        <f t="shared" si="18"/>
        <v>2.6952804640605742E-2</v>
      </c>
      <c r="H102" s="122">
        <f t="shared" si="18"/>
        <v>4.2531655468669979E-2</v>
      </c>
      <c r="I102" s="122">
        <f t="shared" si="18"/>
        <v>6.2546232033883764E-2</v>
      </c>
      <c r="J102" s="122">
        <f t="shared" si="18"/>
        <v>6.5937182689203969E-2</v>
      </c>
      <c r="K102" s="122">
        <f t="shared" si="18"/>
        <v>8.0275112829738163E-2</v>
      </c>
      <c r="L102" s="122">
        <f t="shared" si="18"/>
        <v>0.1151625767809823</v>
      </c>
      <c r="M102" s="122">
        <f t="shared" si="18"/>
        <v>0.14924635942675571</v>
      </c>
      <c r="N102" s="122">
        <f t="shared" si="18"/>
        <v>0.15086767928710285</v>
      </c>
      <c r="O102" s="122">
        <f t="shared" si="18"/>
        <v>0.11294775647917794</v>
      </c>
      <c r="P102" s="122">
        <f t="shared" si="18"/>
        <v>8.40662490698975E-2</v>
      </c>
      <c r="Q102" s="122">
        <f t="shared" si="18"/>
        <v>0.11439349647143962</v>
      </c>
      <c r="R102" s="122">
        <f t="shared" si="18"/>
        <v>8.963728910361192E-2</v>
      </c>
      <c r="S102" s="122">
        <f t="shared" si="18"/>
        <v>9.2984004152172131E-2</v>
      </c>
      <c r="T102" s="122">
        <f t="shared" si="18"/>
        <v>8.3974345159502792E-2</v>
      </c>
      <c r="U102" s="122">
        <f t="shared" si="18"/>
        <v>7.8135904069811982E-2</v>
      </c>
      <c r="V102" s="122">
        <f t="shared" si="18"/>
        <v>7.9034739524803832E-2</v>
      </c>
      <c r="W102" s="122">
        <f t="shared" si="18"/>
        <v>8.5398158308901184E-2</v>
      </c>
      <c r="DA102" s="130" t="s">
        <v>1595</v>
      </c>
    </row>
    <row r="103" spans="1:105" ht="12" customHeight="1" x14ac:dyDescent="0.25">
      <c r="A103" s="97" t="s">
        <v>53</v>
      </c>
      <c r="B103" s="98">
        <v>6.2165865942189813E-2</v>
      </c>
      <c r="C103" s="98">
        <v>5.3821683404809501E-2</v>
      </c>
      <c r="D103" s="98">
        <v>4.6703586989951675E-2</v>
      </c>
      <c r="E103" s="98">
        <v>8.4561929317327506E-2</v>
      </c>
      <c r="F103" s="98">
        <v>2.6826418863391339E-2</v>
      </c>
      <c r="G103" s="98">
        <v>2.6952804640605742E-2</v>
      </c>
      <c r="H103" s="98">
        <v>4.2531655468669979E-2</v>
      </c>
      <c r="I103" s="98">
        <v>6.2546232033883764E-2</v>
      </c>
      <c r="J103" s="98">
        <v>6.5937182689203969E-2</v>
      </c>
      <c r="K103" s="98">
        <v>8.0275112829738163E-2</v>
      </c>
      <c r="L103" s="98">
        <v>0.1151625767809823</v>
      </c>
      <c r="M103" s="98">
        <v>0.14924635942675571</v>
      </c>
      <c r="N103" s="98">
        <v>0.15086767928710285</v>
      </c>
      <c r="O103" s="98">
        <v>0.11294775647917794</v>
      </c>
      <c r="P103" s="98">
        <v>8.40662490698975E-2</v>
      </c>
      <c r="Q103" s="98">
        <v>0.11439349647143962</v>
      </c>
      <c r="R103" s="98">
        <v>8.963728910361192E-2</v>
      </c>
      <c r="S103" s="98">
        <v>9.2984004152172131E-2</v>
      </c>
      <c r="T103" s="98">
        <v>8.3974345159502792E-2</v>
      </c>
      <c r="U103" s="98">
        <v>7.8135904069811982E-2</v>
      </c>
      <c r="V103" s="98">
        <v>7.9034739524803832E-2</v>
      </c>
      <c r="W103" s="98">
        <v>8.5398158308901184E-2</v>
      </c>
      <c r="DA103" s="63" t="s">
        <v>1596</v>
      </c>
    </row>
    <row r="104" spans="1:105" ht="12" customHeight="1" x14ac:dyDescent="0.25">
      <c r="A104" s="121" t="s">
        <v>55</v>
      </c>
      <c r="B104" s="122">
        <v>1.4769263542704998</v>
      </c>
      <c r="C104" s="122">
        <v>1.0684512003872542</v>
      </c>
      <c r="D104" s="122">
        <v>0.95564186085818692</v>
      </c>
      <c r="E104" s="122">
        <v>0.65541851847324994</v>
      </c>
      <c r="F104" s="122">
        <v>0.691610712152669</v>
      </c>
      <c r="G104" s="122">
        <v>0.77021113960648335</v>
      </c>
      <c r="H104" s="122">
        <v>0.89880688440575729</v>
      </c>
      <c r="I104" s="122">
        <v>0.895527559785395</v>
      </c>
      <c r="J104" s="122">
        <v>0.94310597463038481</v>
      </c>
      <c r="K104" s="122">
        <v>0.88986623231495654</v>
      </c>
      <c r="L104" s="122">
        <v>0.82361376290078536</v>
      </c>
      <c r="M104" s="122">
        <v>0.66181844404311618</v>
      </c>
      <c r="N104" s="122">
        <v>0.61417078985209839</v>
      </c>
      <c r="O104" s="122">
        <v>0.5583790903191812</v>
      </c>
      <c r="P104" s="122">
        <v>0.53340407014680447</v>
      </c>
      <c r="Q104" s="122">
        <v>0.55287460334598149</v>
      </c>
      <c r="R104" s="122">
        <v>0.54253608910123163</v>
      </c>
      <c r="S104" s="122">
        <v>0.51884946644687102</v>
      </c>
      <c r="T104" s="122">
        <v>0.48482812390590269</v>
      </c>
      <c r="U104" s="122">
        <v>0.48336374610773414</v>
      </c>
      <c r="V104" s="122">
        <v>0.46993628036231749</v>
      </c>
      <c r="W104" s="122">
        <v>0.49992413426176319</v>
      </c>
      <c r="DA104" s="130" t="s">
        <v>1597</v>
      </c>
    </row>
    <row r="105" spans="1:105" ht="12" customHeight="1" x14ac:dyDescent="0.25">
      <c r="A105" s="97" t="s">
        <v>141</v>
      </c>
      <c r="B105" s="98">
        <v>6.2555203201646953E-2</v>
      </c>
      <c r="C105" s="98">
        <v>4.876384405417776E-2</v>
      </c>
      <c r="D105" s="98">
        <v>3.9054864707528406E-2</v>
      </c>
      <c r="E105" s="98">
        <v>3.2807369101413006E-2</v>
      </c>
      <c r="F105" s="98">
        <v>3.1007521666841238E-2</v>
      </c>
      <c r="G105" s="98">
        <v>3.299854975993409E-2</v>
      </c>
      <c r="H105" s="98">
        <v>3.9328340904076879E-2</v>
      </c>
      <c r="I105" s="98">
        <v>4.0491485971778311E-2</v>
      </c>
      <c r="J105" s="98">
        <v>4.6060082570293051E-2</v>
      </c>
      <c r="K105" s="98">
        <v>5.0175296188512429E-2</v>
      </c>
      <c r="L105" s="98">
        <v>4.3004691099497477E-2</v>
      </c>
      <c r="M105" s="98">
        <v>3.2480556541698964E-2</v>
      </c>
      <c r="N105" s="98">
        <v>2.5931438799220299E-2</v>
      </c>
      <c r="O105" s="98">
        <v>2.2082515805796767E-2</v>
      </c>
      <c r="P105" s="98">
        <v>1.8643302066392763E-2</v>
      </c>
      <c r="Q105" s="98">
        <v>1.8895211259656739E-2</v>
      </c>
      <c r="R105" s="98">
        <v>1.9119240411669867E-2</v>
      </c>
      <c r="S105" s="98">
        <v>1.6924524509496428E-2</v>
      </c>
      <c r="T105" s="98">
        <v>1.5278012026882689E-2</v>
      </c>
      <c r="U105" s="98">
        <v>1.5956085578325899E-2</v>
      </c>
      <c r="V105" s="98">
        <v>1.3448954849511122E-2</v>
      </c>
      <c r="W105" s="98">
        <v>1.2753144742492156E-2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1.3984745338984721</v>
      </c>
      <c r="C109" s="101">
        <v>1.0083117978209171</v>
      </c>
      <c r="D109" s="101">
        <v>0.90621729597252032</v>
      </c>
      <c r="E109" s="101">
        <v>0.61582630542868777</v>
      </c>
      <c r="F109" s="101">
        <v>0.65252336384454579</v>
      </c>
      <c r="G109" s="101">
        <v>0.72480976696816857</v>
      </c>
      <c r="H109" s="101">
        <v>0.84029767682882117</v>
      </c>
      <c r="I109" s="101">
        <v>0.82878704829559136</v>
      </c>
      <c r="J109" s="101">
        <v>0.86502812203754231</v>
      </c>
      <c r="K109" s="101">
        <v>0.80500303224399405</v>
      </c>
      <c r="L109" s="101">
        <v>0.74585467813596884</v>
      </c>
      <c r="M109" s="101">
        <v>0.59833034180863731</v>
      </c>
      <c r="N109" s="101">
        <v>0.55248122780730569</v>
      </c>
      <c r="O109" s="101">
        <v>0.49386024995088573</v>
      </c>
      <c r="P109" s="101">
        <v>0.46807911742701014</v>
      </c>
      <c r="Q109" s="101">
        <v>0.4788635137639376</v>
      </c>
      <c r="R109" s="101">
        <v>0.46513741620368099</v>
      </c>
      <c r="S109" s="101">
        <v>0.44309089689649411</v>
      </c>
      <c r="T109" s="101">
        <v>0.41045406057035588</v>
      </c>
      <c r="U109" s="101">
        <v>0.40318544410188267</v>
      </c>
      <c r="V109" s="101">
        <v>0.39414551884647903</v>
      </c>
      <c r="W109" s="101">
        <v>0.41768608787415795</v>
      </c>
      <c r="DA109" s="131" t="s">
        <v>1602</v>
      </c>
    </row>
    <row r="110" spans="1:105" ht="12" customHeight="1" x14ac:dyDescent="0.25">
      <c r="A110" s="107" t="s">
        <v>121</v>
      </c>
      <c r="B110" s="104">
        <v>1.5896617170380808E-2</v>
      </c>
      <c r="C110" s="104">
        <v>1.1375558512159236E-2</v>
      </c>
      <c r="D110" s="104">
        <v>1.0369700178138215E-2</v>
      </c>
      <c r="E110" s="104">
        <v>6.7848439431491166E-3</v>
      </c>
      <c r="F110" s="104">
        <v>8.0798266412819685E-3</v>
      </c>
      <c r="G110" s="104">
        <v>1.240282287838064E-2</v>
      </c>
      <c r="H110" s="104">
        <v>1.918086667285919E-2</v>
      </c>
      <c r="I110" s="104">
        <v>2.6249025518025368E-2</v>
      </c>
      <c r="J110" s="104">
        <v>3.2017770022549463E-2</v>
      </c>
      <c r="K110" s="104">
        <v>3.468790388245005E-2</v>
      </c>
      <c r="L110" s="104">
        <v>3.4754393665319114E-2</v>
      </c>
      <c r="M110" s="104">
        <v>3.1007545692779821E-2</v>
      </c>
      <c r="N110" s="104">
        <v>3.5758123245572364E-2</v>
      </c>
      <c r="O110" s="104">
        <v>4.243632456249874E-2</v>
      </c>
      <c r="P110" s="104">
        <v>4.6681650653401602E-2</v>
      </c>
      <c r="Q110" s="104">
        <v>5.5115878322387069E-2</v>
      </c>
      <c r="R110" s="104">
        <v>5.8279432485880855E-2</v>
      </c>
      <c r="S110" s="104">
        <v>5.8834045040880419E-2</v>
      </c>
      <c r="T110" s="104">
        <v>5.909605130866416E-2</v>
      </c>
      <c r="U110" s="104">
        <v>6.4222216427525569E-2</v>
      </c>
      <c r="V110" s="104">
        <v>6.2341806666327312E-2</v>
      </c>
      <c r="W110" s="104">
        <v>6.9484901645113076E-2</v>
      </c>
      <c r="DA110" s="132" t="s">
        <v>1603</v>
      </c>
    </row>
    <row r="111" spans="1:105" ht="12" customHeight="1" x14ac:dyDescent="0.25">
      <c r="A111" s="108" t="s">
        <v>53</v>
      </c>
      <c r="B111" s="98">
        <v>6.7036122676519287E-3</v>
      </c>
      <c r="C111" s="98">
        <v>4.5835568776708968E-3</v>
      </c>
      <c r="D111" s="98">
        <v>4.3798302578390153E-3</v>
      </c>
      <c r="E111" s="98">
        <v>2.5048975435375668E-3</v>
      </c>
      <c r="F111" s="98">
        <v>3.2836685301040735E-3</v>
      </c>
      <c r="G111" s="98">
        <v>4.95914243834184E-3</v>
      </c>
      <c r="H111" s="98">
        <v>7.6459968312395515E-3</v>
      </c>
      <c r="I111" s="98">
        <v>1.0275158000576599E-2</v>
      </c>
      <c r="J111" s="98">
        <v>1.2678363109693811E-2</v>
      </c>
      <c r="K111" s="98">
        <v>1.2999658811831117E-2</v>
      </c>
      <c r="L111" s="98">
        <v>1.3111991488342408E-2</v>
      </c>
      <c r="M111" s="98">
        <v>1.2154876993941455E-2</v>
      </c>
      <c r="N111" s="98">
        <v>1.3861127781721352E-2</v>
      </c>
      <c r="O111" s="98">
        <v>1.5779477021457582E-2</v>
      </c>
      <c r="P111" s="98">
        <v>1.7858310260124827E-2</v>
      </c>
      <c r="Q111" s="98">
        <v>2.2372153125025936E-2</v>
      </c>
      <c r="R111" s="98">
        <v>2.2734989667415297E-2</v>
      </c>
      <c r="S111" s="98">
        <v>2.2180672586616428E-2</v>
      </c>
      <c r="T111" s="98">
        <v>2.2500520239400437E-2</v>
      </c>
      <c r="U111" s="98">
        <v>2.4438483055551428E-2</v>
      </c>
      <c r="V111" s="98">
        <v>2.0801051291975729E-2</v>
      </c>
      <c r="W111" s="98">
        <v>2.5567287032778985E-2</v>
      </c>
      <c r="DA111" s="63" t="s">
        <v>1604</v>
      </c>
    </row>
    <row r="112" spans="1:105" ht="12" customHeight="1" x14ac:dyDescent="0.25">
      <c r="A112" s="108" t="s">
        <v>52</v>
      </c>
      <c r="B112" s="98">
        <v>9.1930049027288789E-3</v>
      </c>
      <c r="C112" s="98">
        <v>6.7920016344883392E-3</v>
      </c>
      <c r="D112" s="98">
        <v>5.9898699202991998E-3</v>
      </c>
      <c r="E112" s="98">
        <v>4.2799463996115493E-3</v>
      </c>
      <c r="F112" s="98">
        <v>4.796158111177895E-3</v>
      </c>
      <c r="G112" s="98">
        <v>7.4436804400387991E-3</v>
      </c>
      <c r="H112" s="98">
        <v>1.1534869841619638E-2</v>
      </c>
      <c r="I112" s="98">
        <v>1.5973867517448767E-2</v>
      </c>
      <c r="J112" s="98">
        <v>1.9339406912855656E-2</v>
      </c>
      <c r="K112" s="98">
        <v>2.1688245070618929E-2</v>
      </c>
      <c r="L112" s="98">
        <v>2.1642402176976702E-2</v>
      </c>
      <c r="M112" s="98">
        <v>1.8852668698838365E-2</v>
      </c>
      <c r="N112" s="98">
        <v>2.1896995463851012E-2</v>
      </c>
      <c r="O112" s="98">
        <v>2.6656847541041161E-2</v>
      </c>
      <c r="P112" s="98">
        <v>2.8823340393276772E-2</v>
      </c>
      <c r="Q112" s="98">
        <v>3.2743725197361129E-2</v>
      </c>
      <c r="R112" s="98">
        <v>3.5544442818465555E-2</v>
      </c>
      <c r="S112" s="98">
        <v>3.6653372454263991E-2</v>
      </c>
      <c r="T112" s="98">
        <v>3.6595531069263727E-2</v>
      </c>
      <c r="U112" s="98">
        <v>3.9783733371974148E-2</v>
      </c>
      <c r="V112" s="98">
        <v>4.1540755374351583E-2</v>
      </c>
      <c r="W112" s="98">
        <v>4.3917614612334087E-2</v>
      </c>
      <c r="DA112" s="63" t="s">
        <v>1605</v>
      </c>
    </row>
    <row r="113" spans="1:105" ht="12" customHeight="1" x14ac:dyDescent="0.25">
      <c r="A113" s="121" t="s">
        <v>54</v>
      </c>
      <c r="B113" s="122">
        <v>1.2527881271832291</v>
      </c>
      <c r="C113" s="122">
        <v>0.89551348609346948</v>
      </c>
      <c r="D113" s="122">
        <v>0.8104665189079473</v>
      </c>
      <c r="E113" s="122">
        <v>0.55272101675672913</v>
      </c>
      <c r="F113" s="122">
        <v>0.57080839142352557</v>
      </c>
      <c r="G113" s="122">
        <v>0.64221798689010767</v>
      </c>
      <c r="H113" s="122">
        <v>0.75403706282415517</v>
      </c>
      <c r="I113" s="122">
        <v>0.74242308710207283</v>
      </c>
      <c r="J113" s="122">
        <v>0.79950442863476279</v>
      </c>
      <c r="K113" s="122">
        <v>0.77290329848009087</v>
      </c>
      <c r="L113" s="122">
        <v>0.67964297295996157</v>
      </c>
      <c r="M113" s="122">
        <v>0.52909867406857469</v>
      </c>
      <c r="N113" s="122">
        <v>0.47244181335002933</v>
      </c>
      <c r="O113" s="122">
        <v>0.42931713637072255</v>
      </c>
      <c r="P113" s="122">
        <v>0.39174513639260794</v>
      </c>
      <c r="Q113" s="122">
        <v>0.40659759510880983</v>
      </c>
      <c r="R113" s="122">
        <v>0.40315998625616201</v>
      </c>
      <c r="S113" s="122">
        <v>0.37516468033536243</v>
      </c>
      <c r="T113" s="122">
        <v>0.33752767809636397</v>
      </c>
      <c r="U113" s="122">
        <v>0.33700132706806252</v>
      </c>
      <c r="V113" s="122">
        <v>0.32190388429608885</v>
      </c>
      <c r="W113" s="122">
        <v>0.33602447726715362</v>
      </c>
      <c r="DA113" s="130" t="s">
        <v>1606</v>
      </c>
    </row>
    <row r="114" spans="1:105" ht="12" customHeight="1" x14ac:dyDescent="0.25">
      <c r="A114" s="97" t="s">
        <v>50</v>
      </c>
      <c r="B114" s="98">
        <v>0.37895948733164786</v>
      </c>
      <c r="C114" s="98">
        <v>0.33235092178101056</v>
      </c>
      <c r="D114" s="98">
        <v>0.23866723547826171</v>
      </c>
      <c r="E114" s="98">
        <v>0.2192406057625661</v>
      </c>
      <c r="F114" s="98">
        <v>0.1967644643020966</v>
      </c>
      <c r="G114" s="98">
        <v>0.23276002189376938</v>
      </c>
      <c r="H114" s="98">
        <v>0.28908074176914145</v>
      </c>
      <c r="I114" s="98">
        <v>0.33663678782647632</v>
      </c>
      <c r="J114" s="98">
        <v>0.35728293217891288</v>
      </c>
      <c r="K114" s="98">
        <v>0.42481078079900797</v>
      </c>
      <c r="L114" s="98">
        <v>0.35953517161666282</v>
      </c>
      <c r="M114" s="98">
        <v>0.27361401154970794</v>
      </c>
      <c r="N114" s="98">
        <v>0.23100349852866517</v>
      </c>
      <c r="O114" s="98">
        <v>0.20721638840493842</v>
      </c>
      <c r="P114" s="98">
        <v>0.17734081774568397</v>
      </c>
      <c r="Q114" s="98">
        <v>0.18016178671475891</v>
      </c>
      <c r="R114" s="98">
        <v>0.1783377006286026</v>
      </c>
      <c r="S114" s="98">
        <v>0.16065755549350644</v>
      </c>
      <c r="T114" s="98">
        <v>0.14085375902843794</v>
      </c>
      <c r="U114" s="98">
        <v>0.14628879177683432</v>
      </c>
      <c r="V114" s="98">
        <v>0.13650330983152947</v>
      </c>
      <c r="W114" s="98">
        <v>0.13644484863772938</v>
      </c>
      <c r="DA114" s="63" t="s">
        <v>1607</v>
      </c>
    </row>
    <row r="115" spans="1:105" ht="12" customHeight="1" x14ac:dyDescent="0.25">
      <c r="A115" s="109" t="s">
        <v>120</v>
      </c>
      <c r="B115" s="33">
        <v>0.87382863985158121</v>
      </c>
      <c r="C115" s="33">
        <v>0.56316256431245892</v>
      </c>
      <c r="D115" s="33">
        <v>0.57179928342968556</v>
      </c>
      <c r="E115" s="33">
        <v>0.33348041099416309</v>
      </c>
      <c r="F115" s="33">
        <v>0.37404392712142898</v>
      </c>
      <c r="G115" s="33">
        <v>0.40945796499633835</v>
      </c>
      <c r="H115" s="33">
        <v>0.46495632105501372</v>
      </c>
      <c r="I115" s="33">
        <v>0.40578629927559651</v>
      </c>
      <c r="J115" s="33">
        <v>0.44222149645584996</v>
      </c>
      <c r="K115" s="33">
        <v>0.3480925176810829</v>
      </c>
      <c r="L115" s="33">
        <v>0.32010780134329869</v>
      </c>
      <c r="M115" s="33">
        <v>0.25548466251886676</v>
      </c>
      <c r="N115" s="33">
        <v>0.24143831482136419</v>
      </c>
      <c r="O115" s="33">
        <v>0.22210074796578411</v>
      </c>
      <c r="P115" s="33">
        <v>0.21440431864692397</v>
      </c>
      <c r="Q115" s="33">
        <v>0.22643580839405092</v>
      </c>
      <c r="R115" s="33">
        <v>0.22482228562755938</v>
      </c>
      <c r="S115" s="33">
        <v>0.21450712484185597</v>
      </c>
      <c r="T115" s="33">
        <v>0.19667391906792603</v>
      </c>
      <c r="U115" s="33">
        <v>0.1907125352912282</v>
      </c>
      <c r="V115" s="33">
        <v>0.1854005744645594</v>
      </c>
      <c r="W115" s="33">
        <v>0.19957962862942424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8.657206577199581</v>
      </c>
      <c r="C117" s="117">
        <f t="shared" si="19"/>
        <v>3.9723372294338795</v>
      </c>
      <c r="D117" s="117">
        <f t="shared" si="19"/>
        <v>6.2445044419992808</v>
      </c>
      <c r="E117" s="117">
        <f t="shared" si="19"/>
        <v>1.6709094177175734</v>
      </c>
      <c r="F117" s="117">
        <f t="shared" si="19"/>
        <v>4.021632048789745</v>
      </c>
      <c r="G117" s="117">
        <f t="shared" si="19"/>
        <v>4.3292752594532162</v>
      </c>
      <c r="H117" s="117">
        <f t="shared" si="19"/>
        <v>5.8122278743857541</v>
      </c>
      <c r="I117" s="117">
        <f t="shared" si="19"/>
        <v>2.8045188355496284</v>
      </c>
      <c r="J117" s="117">
        <f t="shared" si="19"/>
        <v>8.2156028955065725</v>
      </c>
      <c r="K117" s="117">
        <f t="shared" si="19"/>
        <v>5.0656349737395239</v>
      </c>
      <c r="L117" s="117">
        <f t="shared" si="19"/>
        <v>5.1459035425080524</v>
      </c>
      <c r="M117" s="117">
        <f t="shared" si="19"/>
        <v>4.4040303920729773</v>
      </c>
      <c r="N117" s="117">
        <f t="shared" si="19"/>
        <v>4.342036796532037</v>
      </c>
      <c r="O117" s="117">
        <f t="shared" si="19"/>
        <v>3.9900646101743145</v>
      </c>
      <c r="P117" s="117">
        <f t="shared" si="19"/>
        <v>3.1420828305510349</v>
      </c>
      <c r="Q117" s="117">
        <f t="shared" si="19"/>
        <v>4.2669149161227455</v>
      </c>
      <c r="R117" s="117">
        <f t="shared" ref="R117:V117" si="20">R118+R121+R123+R132</f>
        <v>4.0127925055790552</v>
      </c>
      <c r="S117" s="117">
        <f t="shared" si="20"/>
        <v>3.6741617504994282</v>
      </c>
      <c r="T117" s="117">
        <f t="shared" si="20"/>
        <v>3.2259591688083495</v>
      </c>
      <c r="U117" s="117">
        <f t="shared" si="20"/>
        <v>3.3770922131506445</v>
      </c>
      <c r="V117" s="117">
        <f t="shared" si="20"/>
        <v>3.4045407493921145</v>
      </c>
      <c r="W117" s="117">
        <f t="shared" ref="W117" si="21">W118+W121+W123+W132</f>
        <v>3.7428132303403143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6.8075587007571228</v>
      </c>
      <c r="C118" s="122">
        <f t="shared" si="22"/>
        <v>2.6327581573939152</v>
      </c>
      <c r="D118" s="122">
        <f t="shared" si="22"/>
        <v>5.0296756035828523</v>
      </c>
      <c r="E118" s="122">
        <f t="shared" si="22"/>
        <v>0.74866435458814173</v>
      </c>
      <c r="F118" s="122">
        <f t="shared" si="22"/>
        <v>3.1649054811620227</v>
      </c>
      <c r="G118" s="122">
        <f t="shared" si="22"/>
        <v>3.3610824886438984</v>
      </c>
      <c r="H118" s="122">
        <f t="shared" si="22"/>
        <v>4.6302614354567533</v>
      </c>
      <c r="I118" s="122">
        <f t="shared" si="22"/>
        <v>1.5761804699416067</v>
      </c>
      <c r="J118" s="122">
        <f t="shared" si="22"/>
        <v>6.9039487749035908</v>
      </c>
      <c r="K118" s="122">
        <f t="shared" si="22"/>
        <v>3.7720907664422478</v>
      </c>
      <c r="L118" s="122">
        <f t="shared" si="22"/>
        <v>3.8519356886838536</v>
      </c>
      <c r="M118" s="122">
        <f t="shared" si="22"/>
        <v>3.2132844139751784</v>
      </c>
      <c r="N118" s="122">
        <f t="shared" si="22"/>
        <v>3.2033550786257776</v>
      </c>
      <c r="O118" s="122">
        <f t="shared" si="22"/>
        <v>3.0034933240959707</v>
      </c>
      <c r="P118" s="122">
        <f t="shared" si="22"/>
        <v>2.2655338007805916</v>
      </c>
      <c r="Q118" s="122">
        <f t="shared" si="22"/>
        <v>3.2589994181087159</v>
      </c>
      <c r="R118" s="122">
        <f t="shared" ref="R118:V118" si="23">SUM(R119:R120)</f>
        <v>3.0719792842233815</v>
      </c>
      <c r="S118" s="122">
        <f t="shared" si="23"/>
        <v>2.7385425765743281</v>
      </c>
      <c r="T118" s="122">
        <f t="shared" si="23"/>
        <v>2.3558066019995443</v>
      </c>
      <c r="U118" s="122">
        <f t="shared" si="23"/>
        <v>2.5156703560122358</v>
      </c>
      <c r="V118" s="122">
        <f t="shared" si="23"/>
        <v>2.5396444235433369</v>
      </c>
      <c r="W118" s="122">
        <f t="shared" ref="W118" si="24">SUM(W119:W120)</f>
        <v>2.8007578954073136</v>
      </c>
      <c r="DA118" s="130" t="s">
        <v>1760</v>
      </c>
    </row>
    <row r="119" spans="1:105" ht="12" customHeight="1" x14ac:dyDescent="0.25">
      <c r="A119" s="97" t="s">
        <v>74</v>
      </c>
      <c r="B119" s="98">
        <v>6.6460224716304657</v>
      </c>
      <c r="C119" s="98">
        <v>2.5707690072703304</v>
      </c>
      <c r="D119" s="98">
        <v>4.9111163759044585</v>
      </c>
      <c r="E119" s="98">
        <v>0.7320280671662639</v>
      </c>
      <c r="F119" s="98">
        <v>3.0915956729424208</v>
      </c>
      <c r="G119" s="98">
        <v>3.2849170609398644</v>
      </c>
      <c r="H119" s="98">
        <v>4.5292117125662257</v>
      </c>
      <c r="I119" s="98">
        <v>1.5429761158406066</v>
      </c>
      <c r="J119" s="98">
        <v>6.7602308824745245</v>
      </c>
      <c r="K119" s="98">
        <v>3.6943900837088952</v>
      </c>
      <c r="L119" s="98">
        <v>3.7755366267214443</v>
      </c>
      <c r="M119" s="98">
        <v>3.1502771132038623</v>
      </c>
      <c r="N119" s="98">
        <v>3.1414445415220267</v>
      </c>
      <c r="O119" s="98">
        <v>2.9461719229178853</v>
      </c>
      <c r="P119" s="98">
        <v>2.2225467281772402</v>
      </c>
      <c r="Q119" s="98">
        <v>3.197262743826363</v>
      </c>
      <c r="R119" s="98">
        <v>3.0133669545699808</v>
      </c>
      <c r="S119" s="98">
        <v>2.6869706741962962</v>
      </c>
      <c r="T119" s="98">
        <v>2.3115825376949766</v>
      </c>
      <c r="U119" s="98">
        <v>2.4682298219060708</v>
      </c>
      <c r="V119" s="98">
        <v>2.491776037227734</v>
      </c>
      <c r="W119" s="98">
        <v>2.7480738375707641</v>
      </c>
      <c r="DA119" s="63" t="s">
        <v>1761</v>
      </c>
    </row>
    <row r="120" spans="1:105" ht="12" customHeight="1" x14ac:dyDescent="0.25">
      <c r="A120" s="97" t="s">
        <v>53</v>
      </c>
      <c r="B120" s="98">
        <v>0.16153622912665724</v>
      </c>
      <c r="C120" s="98">
        <v>6.1989150123584733E-2</v>
      </c>
      <c r="D120" s="98">
        <v>0.11855922767839418</v>
      </c>
      <c r="E120" s="98">
        <v>1.6636287421877852E-2</v>
      </c>
      <c r="F120" s="98">
        <v>7.3309808219602077E-2</v>
      </c>
      <c r="G120" s="98">
        <v>7.6165427704033936E-2</v>
      </c>
      <c r="H120" s="98">
        <v>0.10104972289052729</v>
      </c>
      <c r="I120" s="98">
        <v>3.3204354101000061E-2</v>
      </c>
      <c r="J120" s="98">
        <v>0.14371789242906632</v>
      </c>
      <c r="K120" s="98">
        <v>7.7700682733352441E-2</v>
      </c>
      <c r="L120" s="98">
        <v>7.6399061962409254E-2</v>
      </c>
      <c r="M120" s="98">
        <v>6.3007300771315985E-2</v>
      </c>
      <c r="N120" s="98">
        <v>6.1910537103751134E-2</v>
      </c>
      <c r="O120" s="98">
        <v>5.7321401178085277E-2</v>
      </c>
      <c r="P120" s="98">
        <v>4.2987072603351328E-2</v>
      </c>
      <c r="Q120" s="98">
        <v>6.1736674282352737E-2</v>
      </c>
      <c r="R120" s="98">
        <v>5.8612329653400679E-2</v>
      </c>
      <c r="S120" s="98">
        <v>5.1571902378031977E-2</v>
      </c>
      <c r="T120" s="98">
        <v>4.422406430456767E-2</v>
      </c>
      <c r="U120" s="98">
        <v>4.7440534106165062E-2</v>
      </c>
      <c r="V120" s="98">
        <v>4.78683863156028E-2</v>
      </c>
      <c r="W120" s="98">
        <v>5.2684057836549711E-2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0.10756250332707762</v>
      </c>
      <c r="C121" s="122">
        <f t="shared" si="25"/>
        <v>9.6400245974376728E-2</v>
      </c>
      <c r="D121" s="122">
        <f t="shared" si="25"/>
        <v>8.6608321843516883E-2</v>
      </c>
      <c r="E121" s="122">
        <f t="shared" si="25"/>
        <v>0.15965882327784534</v>
      </c>
      <c r="F121" s="122">
        <f t="shared" si="25"/>
        <v>5.1955471686413492E-2</v>
      </c>
      <c r="G121" s="122">
        <f t="shared" si="25"/>
        <v>5.5909006550281005E-2</v>
      </c>
      <c r="H121" s="122">
        <f t="shared" si="25"/>
        <v>0.10177242452074055</v>
      </c>
      <c r="I121" s="122">
        <f t="shared" si="25"/>
        <v>0.16004575128259599</v>
      </c>
      <c r="J121" s="122">
        <f t="shared" si="25"/>
        <v>0.17220383640567929</v>
      </c>
      <c r="K121" s="122">
        <f t="shared" si="25"/>
        <v>0.21682326812288205</v>
      </c>
      <c r="L121" s="122">
        <f t="shared" si="25"/>
        <v>0.31697613804505276</v>
      </c>
      <c r="M121" s="122">
        <f t="shared" si="25"/>
        <v>0.41445445862436797</v>
      </c>
      <c r="N121" s="122">
        <f t="shared" si="25"/>
        <v>0.42278810590828064</v>
      </c>
      <c r="O121" s="122">
        <f t="shared" si="25"/>
        <v>0.32699497119485821</v>
      </c>
      <c r="P121" s="122">
        <f t="shared" si="25"/>
        <v>0.25219374412711831</v>
      </c>
      <c r="Q121" s="122">
        <f t="shared" si="25"/>
        <v>0.35343370289164011</v>
      </c>
      <c r="R121" s="122">
        <f t="shared" si="25"/>
        <v>0.28839791975750667</v>
      </c>
      <c r="S121" s="122">
        <f t="shared" si="25"/>
        <v>0.31107457044253978</v>
      </c>
      <c r="T121" s="122">
        <f t="shared" si="25"/>
        <v>0.28969185782497647</v>
      </c>
      <c r="U121" s="122">
        <f t="shared" si="25"/>
        <v>0.27510602680958934</v>
      </c>
      <c r="V121" s="122">
        <f t="shared" si="25"/>
        <v>0.28614396043718077</v>
      </c>
      <c r="W121" s="122">
        <f t="shared" si="25"/>
        <v>0.31952286673593289</v>
      </c>
      <c r="DA121" s="130" t="s">
        <v>1763</v>
      </c>
    </row>
    <row r="122" spans="1:105" ht="12" customHeight="1" x14ac:dyDescent="0.25">
      <c r="A122" s="97" t="s">
        <v>53</v>
      </c>
      <c r="B122" s="98">
        <v>0.10756250332707762</v>
      </c>
      <c r="C122" s="98">
        <v>9.6400245974376728E-2</v>
      </c>
      <c r="D122" s="98">
        <v>8.6608321843516883E-2</v>
      </c>
      <c r="E122" s="98">
        <v>0.15965882327784534</v>
      </c>
      <c r="F122" s="98">
        <v>5.1955471686413492E-2</v>
      </c>
      <c r="G122" s="98">
        <v>5.5909006550281005E-2</v>
      </c>
      <c r="H122" s="98">
        <v>0.10177242452074055</v>
      </c>
      <c r="I122" s="98">
        <v>0.16004575128259599</v>
      </c>
      <c r="J122" s="98">
        <v>0.17220383640567929</v>
      </c>
      <c r="K122" s="98">
        <v>0.21682326812288205</v>
      </c>
      <c r="L122" s="98">
        <v>0.31697613804505276</v>
      </c>
      <c r="M122" s="98">
        <v>0.41445445862436797</v>
      </c>
      <c r="N122" s="98">
        <v>0.42278810590828064</v>
      </c>
      <c r="O122" s="98">
        <v>0.32699497119485821</v>
      </c>
      <c r="P122" s="98">
        <v>0.25219374412711831</v>
      </c>
      <c r="Q122" s="98">
        <v>0.35343370289164011</v>
      </c>
      <c r="R122" s="98">
        <v>0.28839791975750667</v>
      </c>
      <c r="S122" s="98">
        <v>0.31107457044253978</v>
      </c>
      <c r="T122" s="98">
        <v>0.28969185782497647</v>
      </c>
      <c r="U122" s="98">
        <v>0.27510602680958934</v>
      </c>
      <c r="V122" s="98">
        <v>0.28614396043718077</v>
      </c>
      <c r="W122" s="98">
        <v>0.31952286673593289</v>
      </c>
      <c r="DA122" s="63" t="s">
        <v>1764</v>
      </c>
    </row>
    <row r="123" spans="1:105" ht="12" customHeight="1" x14ac:dyDescent="0.25">
      <c r="A123" s="121" t="s">
        <v>55</v>
      </c>
      <c r="B123" s="122">
        <v>0.877791001183158</v>
      </c>
      <c r="C123" s="122">
        <v>0.63485265330783991</v>
      </c>
      <c r="D123" s="122">
        <v>0.5680802933273067</v>
      </c>
      <c r="E123" s="122">
        <v>0.38929799979021179</v>
      </c>
      <c r="F123" s="122">
        <v>0.41355504267697868</v>
      </c>
      <c r="G123" s="122">
        <v>0.46984860894362879</v>
      </c>
      <c r="H123" s="122">
        <v>0.55872239879236596</v>
      </c>
      <c r="I123" s="122">
        <v>0.56179231313924516</v>
      </c>
      <c r="J123" s="122">
        <v>0.5929074206316679</v>
      </c>
      <c r="K123" s="122">
        <v>0.56118340049508997</v>
      </c>
      <c r="L123" s="122">
        <v>0.52099761802061506</v>
      </c>
      <c r="M123" s="122">
        <v>0.41998908048019229</v>
      </c>
      <c r="N123" s="122">
        <v>0.3945070395384675</v>
      </c>
      <c r="O123" s="122">
        <v>0.36580702517309938</v>
      </c>
      <c r="P123" s="122">
        <v>0.35359945931248032</v>
      </c>
      <c r="Q123" s="122">
        <v>0.37193110262014506</v>
      </c>
      <c r="R123" s="122">
        <v>0.37114386401626931</v>
      </c>
      <c r="S123" s="122">
        <v>0.36054387458305409</v>
      </c>
      <c r="T123" s="122">
        <v>0.34111172616222202</v>
      </c>
      <c r="U123" s="122">
        <v>0.34615923642981711</v>
      </c>
      <c r="V123" s="122">
        <v>0.34502940431461643</v>
      </c>
      <c r="W123" s="122">
        <v>0.37364168596884573</v>
      </c>
      <c r="DA123" s="130" t="s">
        <v>1765</v>
      </c>
    </row>
    <row r="124" spans="1:105" ht="12" customHeight="1" x14ac:dyDescent="0.25">
      <c r="A124" s="97" t="s">
        <v>141</v>
      </c>
      <c r="B124" s="98">
        <v>3.3195714248746483E-2</v>
      </c>
      <c r="C124" s="98">
        <v>2.5877154098195014E-2</v>
      </c>
      <c r="D124" s="98">
        <v>2.0724960714705726E-2</v>
      </c>
      <c r="E124" s="98">
        <v>1.7409647706411544E-2</v>
      </c>
      <c r="F124" s="98">
        <v>1.6565688325695722E-2</v>
      </c>
      <c r="G124" s="98">
        <v>1.796440628884656E-2</v>
      </c>
      <c r="H124" s="98">
        <v>2.1833622220527291E-2</v>
      </c>
      <c r="I124" s="98">
        <v>2.2648184992245489E-2</v>
      </c>
      <c r="J124" s="98">
        <v>2.5808526626265312E-2</v>
      </c>
      <c r="K124" s="98">
        <v>2.8202667571157747E-2</v>
      </c>
      <c r="L124" s="98">
        <v>2.4238355741477698E-2</v>
      </c>
      <c r="M124" s="98">
        <v>1.8358101551014749E-2</v>
      </c>
      <c r="N124" s="98">
        <v>1.480297852781283E-2</v>
      </c>
      <c r="O124" s="98">
        <v>1.288386051729434E-2</v>
      </c>
      <c r="P124" s="98">
        <v>1.1066761387778229E-2</v>
      </c>
      <c r="Q124" s="98">
        <v>1.1590403753534182E-2</v>
      </c>
      <c r="R124" s="98">
        <v>1.2201495372903161E-2</v>
      </c>
      <c r="S124" s="98">
        <v>1.1197583150978036E-2</v>
      </c>
      <c r="T124" s="98">
        <v>1.0318004786790923E-2</v>
      </c>
      <c r="U124" s="98">
        <v>1.1001383028011477E-2</v>
      </c>
      <c r="V124" s="98">
        <v>9.5851590026916136E-3</v>
      </c>
      <c r="W124" s="98">
        <v>9.3186383637984347E-3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0.83141687064343162</v>
      </c>
      <c r="C128" s="101">
        <v>0.59945849513623051</v>
      </c>
      <c r="D128" s="101">
        <v>0.53876157919020407</v>
      </c>
      <c r="E128" s="101">
        <v>0.36611920153606248</v>
      </c>
      <c r="F128" s="101">
        <v>0.39022330816902362</v>
      </c>
      <c r="G128" s="101">
        <v>0.44139935755125104</v>
      </c>
      <c r="H128" s="101">
        <v>0.52060351390610349</v>
      </c>
      <c r="I128" s="101">
        <v>0.51675652111293924</v>
      </c>
      <c r="J128" s="101">
        <v>0.53983349350097243</v>
      </c>
      <c r="K128" s="101">
        <v>0.50314701932161332</v>
      </c>
      <c r="L128" s="101">
        <v>0.46688793531592104</v>
      </c>
      <c r="M128" s="101">
        <v>0.37513685167599525</v>
      </c>
      <c r="N128" s="101">
        <v>0.34901872950805696</v>
      </c>
      <c r="O128" s="101">
        <v>0.31612452121416007</v>
      </c>
      <c r="P128" s="101">
        <v>0.30211673230467495</v>
      </c>
      <c r="Q128" s="101">
        <v>0.3128436190782693</v>
      </c>
      <c r="R128" s="101">
        <v>0.30820826262430884</v>
      </c>
      <c r="S128" s="101">
        <v>0.29769286455045357</v>
      </c>
      <c r="T128" s="101">
        <v>0.27883599774689022</v>
      </c>
      <c r="U128" s="101">
        <v>0.27838933262811066</v>
      </c>
      <c r="V128" s="101">
        <v>0.27917013317553246</v>
      </c>
      <c r="W128" s="101">
        <v>0.30195131502010714</v>
      </c>
      <c r="DA128" s="131" t="s">
        <v>1770</v>
      </c>
    </row>
    <row r="129" spans="1:105" ht="12" customHeight="1" x14ac:dyDescent="0.25">
      <c r="A129" s="107" t="s">
        <v>121</v>
      </c>
      <c r="B129" s="104">
        <v>1.3178416290979954E-2</v>
      </c>
      <c r="C129" s="104">
        <v>9.5170040734143951E-3</v>
      </c>
      <c r="D129" s="104">
        <v>8.5937534223968475E-3</v>
      </c>
      <c r="E129" s="104">
        <v>5.7691505477377239E-3</v>
      </c>
      <c r="F129" s="104">
        <v>6.7660461822593452E-3</v>
      </c>
      <c r="G129" s="104">
        <v>1.0484845103531216E-2</v>
      </c>
      <c r="H129" s="104">
        <v>1.6285262665735153E-2</v>
      </c>
      <c r="I129" s="104">
        <v>2.2387607034060418E-2</v>
      </c>
      <c r="J129" s="104">
        <v>2.7265400504430146E-2</v>
      </c>
      <c r="K129" s="104">
        <v>2.9833713602318936E-2</v>
      </c>
      <c r="L129" s="104">
        <v>2.9871326963216299E-2</v>
      </c>
      <c r="M129" s="104">
        <v>2.6494127253182301E-2</v>
      </c>
      <c r="N129" s="104">
        <v>3.0685331502597734E-2</v>
      </c>
      <c r="O129" s="104">
        <v>3.6798643441644956E-2</v>
      </c>
      <c r="P129" s="104">
        <v>4.041596562002716E-2</v>
      </c>
      <c r="Q129" s="104">
        <v>4.7497079788341542E-2</v>
      </c>
      <c r="R129" s="104">
        <v>5.0734106019057319E-2</v>
      </c>
      <c r="S129" s="104">
        <v>5.1653426881622493E-2</v>
      </c>
      <c r="T129" s="104">
        <v>5.1957723628540883E-2</v>
      </c>
      <c r="U129" s="104">
        <v>5.6768520773694993E-2</v>
      </c>
      <c r="V129" s="104">
        <v>5.627411213639235E-2</v>
      </c>
      <c r="W129" s="104">
        <v>6.2371732584940144E-2</v>
      </c>
      <c r="DA129" s="132" t="s">
        <v>1771</v>
      </c>
    </row>
    <row r="130" spans="1:105" ht="12" customHeight="1" x14ac:dyDescent="0.25">
      <c r="A130" s="108" t="s">
        <v>53</v>
      </c>
      <c r="B130" s="98">
        <v>3.9854113882510749E-3</v>
      </c>
      <c r="C130" s="98">
        <v>2.7250024389260559E-3</v>
      </c>
      <c r="D130" s="98">
        <v>2.6038835020976473E-3</v>
      </c>
      <c r="E130" s="98">
        <v>1.4892041481261744E-3</v>
      </c>
      <c r="F130" s="98">
        <v>1.9698880710814501E-3</v>
      </c>
      <c r="G130" s="98">
        <v>3.0411646634924175E-3</v>
      </c>
      <c r="H130" s="98">
        <v>4.7503928241155154E-3</v>
      </c>
      <c r="I130" s="98">
        <v>6.4137395166116501E-3</v>
      </c>
      <c r="J130" s="98">
        <v>7.9259935915744883E-3</v>
      </c>
      <c r="K130" s="98">
        <v>8.1454685317000064E-3</v>
      </c>
      <c r="L130" s="98">
        <v>8.2289247862395963E-3</v>
      </c>
      <c r="M130" s="98">
        <v>7.6414585543439374E-3</v>
      </c>
      <c r="N130" s="98">
        <v>8.7883360387467219E-3</v>
      </c>
      <c r="O130" s="98">
        <v>1.0141795900603797E-2</v>
      </c>
      <c r="P130" s="98">
        <v>1.1592625226750388E-2</v>
      </c>
      <c r="Q130" s="98">
        <v>1.4753354590980417E-2</v>
      </c>
      <c r="R130" s="98">
        <v>1.5189663200591765E-2</v>
      </c>
      <c r="S130" s="98">
        <v>1.5000054427358503E-2</v>
      </c>
      <c r="T130" s="98">
        <v>1.5362192559277154E-2</v>
      </c>
      <c r="U130" s="98">
        <v>1.6984787401720845E-2</v>
      </c>
      <c r="V130" s="98">
        <v>1.4733356762040767E-2</v>
      </c>
      <c r="W130" s="98">
        <v>1.8454117972606057E-2</v>
      </c>
      <c r="DA130" s="63" t="s">
        <v>1772</v>
      </c>
    </row>
    <row r="131" spans="1:105" ht="12" customHeight="1" x14ac:dyDescent="0.25">
      <c r="A131" s="108" t="s">
        <v>52</v>
      </c>
      <c r="B131" s="98">
        <v>9.1930049027288789E-3</v>
      </c>
      <c r="C131" s="98">
        <v>6.7920016344883392E-3</v>
      </c>
      <c r="D131" s="98">
        <v>5.9898699202991998E-3</v>
      </c>
      <c r="E131" s="98">
        <v>4.2799463996115493E-3</v>
      </c>
      <c r="F131" s="98">
        <v>4.796158111177895E-3</v>
      </c>
      <c r="G131" s="98">
        <v>7.4436804400387991E-3</v>
      </c>
      <c r="H131" s="98">
        <v>1.1534869841619638E-2</v>
      </c>
      <c r="I131" s="98">
        <v>1.5973867517448767E-2</v>
      </c>
      <c r="J131" s="98">
        <v>1.9339406912855656E-2</v>
      </c>
      <c r="K131" s="98">
        <v>2.1688245070618929E-2</v>
      </c>
      <c r="L131" s="98">
        <v>2.1642402176976702E-2</v>
      </c>
      <c r="M131" s="98">
        <v>1.8852668698838365E-2</v>
      </c>
      <c r="N131" s="98">
        <v>2.1896995463851012E-2</v>
      </c>
      <c r="O131" s="98">
        <v>2.6656847541041161E-2</v>
      </c>
      <c r="P131" s="98">
        <v>2.8823340393276772E-2</v>
      </c>
      <c r="Q131" s="98">
        <v>3.2743725197361129E-2</v>
      </c>
      <c r="R131" s="98">
        <v>3.5544442818465555E-2</v>
      </c>
      <c r="S131" s="98">
        <v>3.6653372454263991E-2</v>
      </c>
      <c r="T131" s="98">
        <v>3.6595531069263727E-2</v>
      </c>
      <c r="U131" s="98">
        <v>3.9783733371974148E-2</v>
      </c>
      <c r="V131" s="98">
        <v>4.1540755374351583E-2</v>
      </c>
      <c r="W131" s="98">
        <v>4.3917614612334087E-2</v>
      </c>
      <c r="DA131" s="63" t="s">
        <v>1773</v>
      </c>
    </row>
    <row r="132" spans="1:105" ht="12" customHeight="1" x14ac:dyDescent="0.25">
      <c r="A132" s="121" t="s">
        <v>54</v>
      </c>
      <c r="B132" s="122">
        <v>0.86429437193222369</v>
      </c>
      <c r="C132" s="122">
        <v>0.60832617275774747</v>
      </c>
      <c r="D132" s="122">
        <v>0.56014022324560497</v>
      </c>
      <c r="E132" s="122">
        <v>0.37328824006137473</v>
      </c>
      <c r="F132" s="122">
        <v>0.39121605326433007</v>
      </c>
      <c r="G132" s="122">
        <v>0.44243515531540784</v>
      </c>
      <c r="H132" s="122">
        <v>0.52147161561589439</v>
      </c>
      <c r="I132" s="122">
        <v>0.50650030118618106</v>
      </c>
      <c r="J132" s="122">
        <v>0.54654286356563531</v>
      </c>
      <c r="K132" s="122">
        <v>0.51553753867930419</v>
      </c>
      <c r="L132" s="122">
        <v>0.45599409775853167</v>
      </c>
      <c r="M132" s="122">
        <v>0.35630243899323877</v>
      </c>
      <c r="N132" s="122">
        <v>0.32138657245951086</v>
      </c>
      <c r="O132" s="122">
        <v>0.29376928971038613</v>
      </c>
      <c r="P132" s="122">
        <v>0.27075582633084455</v>
      </c>
      <c r="Q132" s="122">
        <v>0.28255069250224429</v>
      </c>
      <c r="R132" s="122">
        <v>0.28127143758189732</v>
      </c>
      <c r="S132" s="122">
        <v>0.26400072889950577</v>
      </c>
      <c r="T132" s="122">
        <v>0.2393489828216068</v>
      </c>
      <c r="U132" s="122">
        <v>0.24015659389900243</v>
      </c>
      <c r="V132" s="122">
        <v>0.23372296109698035</v>
      </c>
      <c r="W132" s="122">
        <v>0.248890782228222</v>
      </c>
      <c r="DA132" s="130" t="s">
        <v>1774</v>
      </c>
    </row>
    <row r="133" spans="1:105" ht="12" customHeight="1" x14ac:dyDescent="0.25">
      <c r="A133" s="97" t="s">
        <v>50</v>
      </c>
      <c r="B133" s="98">
        <v>0.22065018360168817</v>
      </c>
      <c r="C133" s="98">
        <v>0.19351222060048959</v>
      </c>
      <c r="D133" s="98">
        <v>0.13896464157367425</v>
      </c>
      <c r="E133" s="98">
        <v>0.12765343402557316</v>
      </c>
      <c r="F133" s="98">
        <v>0.11484596587091764</v>
      </c>
      <c r="G133" s="98">
        <v>0.13670505158854501</v>
      </c>
      <c r="H133" s="98">
        <v>0.17067657312424586</v>
      </c>
      <c r="I133" s="98">
        <v>0.19909923034383128</v>
      </c>
      <c r="J133" s="98">
        <v>0.21139587725497233</v>
      </c>
      <c r="K133" s="98">
        <v>0.25147603394478796</v>
      </c>
      <c r="L133" s="98">
        <v>0.21291975317282225</v>
      </c>
      <c r="M133" s="98">
        <v>0.16209232661264764</v>
      </c>
      <c r="N133" s="98">
        <v>0.13694543333026193</v>
      </c>
      <c r="O133" s="98">
        <v>0.12295157524197937</v>
      </c>
      <c r="P133" s="98">
        <v>0.10526226490640185</v>
      </c>
      <c r="Q133" s="98">
        <v>0.10696780336505188</v>
      </c>
      <c r="R133" s="98">
        <v>0.10596436485752607</v>
      </c>
      <c r="S133" s="98">
        <v>9.5555670685045335E-2</v>
      </c>
      <c r="T133" s="98">
        <v>8.386824354786393E-2</v>
      </c>
      <c r="U133" s="98">
        <v>8.7328846473709532E-2</v>
      </c>
      <c r="V133" s="98">
        <v>8.1808434442657813E-2</v>
      </c>
      <c r="W133" s="98">
        <v>8.2162057698231039E-2</v>
      </c>
      <c r="DA133" s="63" t="s">
        <v>1775</v>
      </c>
    </row>
    <row r="134" spans="1:105" ht="12" customHeight="1" x14ac:dyDescent="0.25">
      <c r="A134" s="109" t="s">
        <v>120</v>
      </c>
      <c r="B134" s="33">
        <v>0.64364418833053549</v>
      </c>
      <c r="C134" s="33">
        <v>0.41481395215725791</v>
      </c>
      <c r="D134" s="33">
        <v>0.4211755816719307</v>
      </c>
      <c r="E134" s="33">
        <v>0.2456348060358016</v>
      </c>
      <c r="F134" s="33">
        <v>0.2763700873934124</v>
      </c>
      <c r="G134" s="33">
        <v>0.30573010372686282</v>
      </c>
      <c r="H134" s="33">
        <v>0.3507950424916485</v>
      </c>
      <c r="I134" s="33">
        <v>0.30740107084234974</v>
      </c>
      <c r="J134" s="33">
        <v>0.33514698631066292</v>
      </c>
      <c r="K134" s="33">
        <v>0.26406150473451628</v>
      </c>
      <c r="L134" s="33">
        <v>0.24307434458570942</v>
      </c>
      <c r="M134" s="33">
        <v>0.1942101123805911</v>
      </c>
      <c r="N134" s="33">
        <v>0.18444113912924892</v>
      </c>
      <c r="O134" s="33">
        <v>0.17081771446840674</v>
      </c>
      <c r="P134" s="33">
        <v>0.16549356142444269</v>
      </c>
      <c r="Q134" s="33">
        <v>0.17558288913719242</v>
      </c>
      <c r="R134" s="33">
        <v>0.17530707272437127</v>
      </c>
      <c r="S134" s="33">
        <v>0.16844505821446043</v>
      </c>
      <c r="T134" s="33">
        <v>0.15548073927374287</v>
      </c>
      <c r="U134" s="33">
        <v>0.1528277474252929</v>
      </c>
      <c r="V134" s="33">
        <v>0.15191452665432253</v>
      </c>
      <c r="W134" s="33">
        <v>0.16672872452999096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0.48143183644300896</v>
      </c>
      <c r="C136" s="119">
        <f t="shared" si="26"/>
        <v>0.50326646903055894</v>
      </c>
      <c r="D136" s="119">
        <f t="shared" si="26"/>
        <v>0.47898391850217731</v>
      </c>
      <c r="E136" s="119">
        <f t="shared" si="26"/>
        <v>0.56360377237208081</v>
      </c>
      <c r="F136" s="119">
        <f t="shared" si="26"/>
        <v>0.48142240884874998</v>
      </c>
      <c r="G136" s="119">
        <f t="shared" si="26"/>
        <v>0.48964486425467013</v>
      </c>
      <c r="H136" s="119">
        <f t="shared" si="26"/>
        <v>0.49655922209680353</v>
      </c>
      <c r="I136" s="119">
        <f t="shared" si="26"/>
        <v>0.55081306326963264</v>
      </c>
      <c r="J136" s="119">
        <f t="shared" si="26"/>
        <v>0.50297716299551865</v>
      </c>
      <c r="K136" s="119">
        <f t="shared" si="26"/>
        <v>0.53574885441181497</v>
      </c>
      <c r="L136" s="119">
        <f t="shared" si="26"/>
        <v>0.55236865266310986</v>
      </c>
      <c r="M136" s="119">
        <f t="shared" si="26"/>
        <v>0.57761683036268741</v>
      </c>
      <c r="N136" s="119">
        <f t="shared" si="26"/>
        <v>0.60218427697916399</v>
      </c>
      <c r="O136" s="119">
        <f t="shared" si="26"/>
        <v>0.62198949476227294</v>
      </c>
      <c r="P136" s="119">
        <f t="shared" si="26"/>
        <v>0.62658943129500477</v>
      </c>
      <c r="Q136" s="119">
        <f t="shared" si="26"/>
        <v>0.62911743390143671</v>
      </c>
      <c r="R136" s="119">
        <f t="shared" ref="R136:V136" si="27">IF(R117=0,"",R117/R98)</f>
        <v>0.62719273342171766</v>
      </c>
      <c r="S136" s="119">
        <f t="shared" si="27"/>
        <v>0.63821261546173735</v>
      </c>
      <c r="T136" s="119">
        <f t="shared" si="27"/>
        <v>0.64558850732834006</v>
      </c>
      <c r="U136" s="119">
        <f t="shared" si="27"/>
        <v>0.65033766693193618</v>
      </c>
      <c r="V136" s="119">
        <f t="shared" si="27"/>
        <v>0.66717586390647943</v>
      </c>
      <c r="W136" s="119">
        <f t="shared" ref="W136" si="28">IF(W117=0,"",W117/W98)</f>
        <v>0.68641409397409836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0.44815093141309331</v>
      </c>
      <c r="C137" s="124">
        <f t="shared" si="29"/>
        <v>0.44810441986335114</v>
      </c>
      <c r="D137" s="124">
        <f t="shared" si="29"/>
        <v>0.44811116121062194</v>
      </c>
      <c r="E137" s="124">
        <f t="shared" si="29"/>
        <v>0.44776933158844462</v>
      </c>
      <c r="F137" s="124">
        <f t="shared" si="29"/>
        <v>0.44800769710424576</v>
      </c>
      <c r="G137" s="124">
        <f t="shared" si="29"/>
        <v>0.45406032342759201</v>
      </c>
      <c r="H137" s="124">
        <f t="shared" si="29"/>
        <v>0.46258073440972824</v>
      </c>
      <c r="I137" s="124">
        <f t="shared" si="29"/>
        <v>0.46479898179244222</v>
      </c>
      <c r="J137" s="124">
        <f t="shared" si="29"/>
        <v>0.47530178253305178</v>
      </c>
      <c r="K137" s="124">
        <f t="shared" si="29"/>
        <v>0.48910714803194238</v>
      </c>
      <c r="L137" s="124">
        <f t="shared" si="29"/>
        <v>0.5004042397250581</v>
      </c>
      <c r="M137" s="124">
        <f t="shared" si="29"/>
        <v>0.51131770003944366</v>
      </c>
      <c r="N137" s="124">
        <f t="shared" si="29"/>
        <v>0.53630604751684463</v>
      </c>
      <c r="O137" s="124">
        <f t="shared" si="29"/>
        <v>0.56516565622291659</v>
      </c>
      <c r="P137" s="124">
        <f t="shared" si="29"/>
        <v>0.56562487022609376</v>
      </c>
      <c r="Q137" s="124">
        <f t="shared" si="29"/>
        <v>0.57090128185402278</v>
      </c>
      <c r="R137" s="124">
        <f t="shared" ref="R137:V137" si="30">IF(R118=0,"",R118/R99)</f>
        <v>0.57284318731494199</v>
      </c>
      <c r="S137" s="124">
        <f t="shared" si="30"/>
        <v>0.57412305076270342</v>
      </c>
      <c r="T137" s="124">
        <f t="shared" si="30"/>
        <v>0.57590767749471328</v>
      </c>
      <c r="U137" s="124">
        <f t="shared" si="30"/>
        <v>0.58581235943900289</v>
      </c>
      <c r="V137" s="124">
        <f t="shared" si="30"/>
        <v>0.60009953645917979</v>
      </c>
      <c r="W137" s="124">
        <f t="shared" ref="W137" si="31">IF(W118=0,"",W118/W99)</f>
        <v>0.61808359702469939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0.44221940801459525</v>
      </c>
      <c r="C138" s="111">
        <f t="shared" si="32"/>
        <v>0.44221940801459525</v>
      </c>
      <c r="D138" s="111">
        <f t="shared" si="32"/>
        <v>0.44221940801459525</v>
      </c>
      <c r="E138" s="111">
        <f t="shared" si="32"/>
        <v>0.44221940801459519</v>
      </c>
      <c r="F138" s="111">
        <f t="shared" si="32"/>
        <v>0.44221940801459525</v>
      </c>
      <c r="G138" s="111">
        <f t="shared" si="32"/>
        <v>0.44838450194206958</v>
      </c>
      <c r="H138" s="111">
        <f t="shared" si="32"/>
        <v>0.45710002244158515</v>
      </c>
      <c r="I138" s="111">
        <f t="shared" si="32"/>
        <v>0.45950668010147355</v>
      </c>
      <c r="J138" s="111">
        <f t="shared" si="32"/>
        <v>0.47005840985165059</v>
      </c>
      <c r="K138" s="111">
        <f t="shared" si="32"/>
        <v>0.48390749623698337</v>
      </c>
      <c r="L138" s="111">
        <f t="shared" si="32"/>
        <v>0.49539605172069717</v>
      </c>
      <c r="M138" s="111">
        <f t="shared" si="32"/>
        <v>0.50636849548916407</v>
      </c>
      <c r="N138" s="111">
        <f t="shared" si="32"/>
        <v>0.53144948928484081</v>
      </c>
      <c r="O138" s="111">
        <f t="shared" si="32"/>
        <v>0.56042433332272912</v>
      </c>
      <c r="P138" s="111">
        <f t="shared" si="32"/>
        <v>0.56091241782286594</v>
      </c>
      <c r="Q138" s="111">
        <f t="shared" si="32"/>
        <v>0.56620991290359568</v>
      </c>
      <c r="R138" s="111">
        <f t="shared" ref="R138:V138" si="33">IF(R119=0,"",R119/R100)</f>
        <v>0.56812291982752894</v>
      </c>
      <c r="S138" s="111">
        <f t="shared" si="33"/>
        <v>0.56946822046180445</v>
      </c>
      <c r="T138" s="111">
        <f t="shared" si="33"/>
        <v>0.57127264178550585</v>
      </c>
      <c r="U138" s="111">
        <f t="shared" si="33"/>
        <v>0.58118561019385384</v>
      </c>
      <c r="V138" s="111">
        <f t="shared" si="33"/>
        <v>0.59552453383362669</v>
      </c>
      <c r="W138" s="111">
        <f t="shared" ref="W138" si="34">IF(W119=0,"",W119/W100)</f>
        <v>0.61359099335194645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1.7911042515954156</v>
      </c>
      <c r="D140" s="124">
        <f t="shared" si="38"/>
        <v>1.8544254826112341</v>
      </c>
      <c r="E140" s="124">
        <f t="shared" si="38"/>
        <v>1.8880697799444577</v>
      </c>
      <c r="F140" s="124">
        <f t="shared" si="38"/>
        <v>1.9367278186099788</v>
      </c>
      <c r="G140" s="124">
        <f t="shared" si="38"/>
        <v>2.0743298256260614</v>
      </c>
      <c r="H140" s="124">
        <f t="shared" si="38"/>
        <v>2.3928629957916638</v>
      </c>
      <c r="I140" s="124">
        <f t="shared" si="38"/>
        <v>2.5588392150608352</v>
      </c>
      <c r="J140" s="124">
        <f t="shared" si="38"/>
        <v>2.6116347314589556</v>
      </c>
      <c r="K140" s="124">
        <f t="shared" si="38"/>
        <v>2.7010023465524076</v>
      </c>
      <c r="L140" s="124">
        <f t="shared" si="38"/>
        <v>2.7524231126564853</v>
      </c>
      <c r="M140" s="124">
        <f t="shared" si="38"/>
        <v>2.7769820330375699</v>
      </c>
      <c r="N140" s="124">
        <f t="shared" si="38"/>
        <v>2.8023769432000756</v>
      </c>
      <c r="O140" s="124">
        <f t="shared" si="38"/>
        <v>2.8950993042091997</v>
      </c>
      <c r="P140" s="124">
        <f t="shared" si="38"/>
        <v>2.9999404864302912</v>
      </c>
      <c r="Q140" s="124">
        <f t="shared" si="38"/>
        <v>3.0896310873746318</v>
      </c>
      <c r="R140" s="124">
        <f t="shared" ref="R140:V140" si="39">IF(R121=0,"",R121/R102)</f>
        <v>3.217387792976949</v>
      </c>
      <c r="S140" s="124">
        <f t="shared" si="39"/>
        <v>3.3454632684289818</v>
      </c>
      <c r="T140" s="124">
        <f t="shared" si="39"/>
        <v>3.4497662026983256</v>
      </c>
      <c r="U140" s="124">
        <f t="shared" si="39"/>
        <v>3.5208657285617471</v>
      </c>
      <c r="V140" s="124">
        <f t="shared" si="39"/>
        <v>3.6204833742430305</v>
      </c>
      <c r="W140" s="124">
        <f t="shared" ref="W140" si="40">IF(W121=0,"",W121/W102)</f>
        <v>3.741566247601718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1.7911042515954156</v>
      </c>
      <c r="D141" s="111">
        <f t="shared" si="41"/>
        <v>1.8544254826112341</v>
      </c>
      <c r="E141" s="111">
        <f t="shared" si="41"/>
        <v>1.8880697799444577</v>
      </c>
      <c r="F141" s="111">
        <f t="shared" si="41"/>
        <v>1.9367278186099788</v>
      </c>
      <c r="G141" s="111">
        <f t="shared" si="41"/>
        <v>2.0743298256260614</v>
      </c>
      <c r="H141" s="111">
        <f t="shared" si="41"/>
        <v>2.3928629957916638</v>
      </c>
      <c r="I141" s="111">
        <f t="shared" si="41"/>
        <v>2.5588392150608352</v>
      </c>
      <c r="J141" s="111">
        <f t="shared" si="41"/>
        <v>2.6116347314589556</v>
      </c>
      <c r="K141" s="111">
        <f t="shared" si="41"/>
        <v>2.7010023465524076</v>
      </c>
      <c r="L141" s="111">
        <f t="shared" si="41"/>
        <v>2.7524231126564853</v>
      </c>
      <c r="M141" s="111">
        <f t="shared" si="41"/>
        <v>2.7769820330375699</v>
      </c>
      <c r="N141" s="111">
        <f t="shared" si="41"/>
        <v>2.8023769432000756</v>
      </c>
      <c r="O141" s="111">
        <f t="shared" si="41"/>
        <v>2.8950993042091997</v>
      </c>
      <c r="P141" s="111">
        <f t="shared" si="41"/>
        <v>2.9999404864302912</v>
      </c>
      <c r="Q141" s="111">
        <f t="shared" si="41"/>
        <v>3.0896310873746318</v>
      </c>
      <c r="R141" s="111">
        <f t="shared" ref="R141:V141" si="42">IF(R122=0,"",R122/R103)</f>
        <v>3.217387792976949</v>
      </c>
      <c r="S141" s="111">
        <f t="shared" si="42"/>
        <v>3.3454632684289818</v>
      </c>
      <c r="T141" s="111">
        <f t="shared" si="42"/>
        <v>3.4497662026983256</v>
      </c>
      <c r="U141" s="111">
        <f t="shared" si="42"/>
        <v>3.5208657285617471</v>
      </c>
      <c r="V141" s="111">
        <f t="shared" si="42"/>
        <v>3.6204833742430305</v>
      </c>
      <c r="W141" s="111">
        <f t="shared" ref="W141" si="43">IF(W122=0,"",W122/W103)</f>
        <v>3.741566247601718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0.59433633819658294</v>
      </c>
      <c r="C142" s="124">
        <f t="shared" si="44"/>
        <v>0.59418029862078969</v>
      </c>
      <c r="D142" s="124">
        <f t="shared" si="44"/>
        <v>0.59444894221895883</v>
      </c>
      <c r="E142" s="124">
        <f t="shared" si="44"/>
        <v>0.59396856942195242</v>
      </c>
      <c r="F142" s="124">
        <f t="shared" si="44"/>
        <v>0.59795927884021671</v>
      </c>
      <c r="G142" s="124">
        <f t="shared" si="44"/>
        <v>0.61002572513257092</v>
      </c>
      <c r="H142" s="124">
        <f t="shared" si="44"/>
        <v>0.62162674595195511</v>
      </c>
      <c r="I142" s="124">
        <f t="shared" si="44"/>
        <v>0.62733112677612468</v>
      </c>
      <c r="J142" s="124">
        <f t="shared" si="44"/>
        <v>0.62867528844150933</v>
      </c>
      <c r="K142" s="124">
        <f t="shared" si="44"/>
        <v>0.63063793199028417</v>
      </c>
      <c r="L142" s="124">
        <f t="shared" si="44"/>
        <v>0.63257517235463656</v>
      </c>
      <c r="M142" s="124">
        <f t="shared" si="44"/>
        <v>0.63459863390091742</v>
      </c>
      <c r="N142" s="124">
        <f t="shared" si="44"/>
        <v>0.64234093522010505</v>
      </c>
      <c r="O142" s="124">
        <f t="shared" si="44"/>
        <v>0.65512307232707512</v>
      </c>
      <c r="P142" s="124">
        <f t="shared" si="44"/>
        <v>0.66291106330546379</v>
      </c>
      <c r="Q142" s="124">
        <f t="shared" si="44"/>
        <v>0.67272235036521577</v>
      </c>
      <c r="R142" s="124">
        <f t="shared" ref="R142:V142" si="45">IF(R123=0,"",R123/R104)</f>
        <v>0.68409064663533881</v>
      </c>
      <c r="S142" s="124">
        <f t="shared" si="45"/>
        <v>0.69489109635612001</v>
      </c>
      <c r="T142" s="124">
        <f t="shared" si="45"/>
        <v>0.70357248134480399</v>
      </c>
      <c r="U142" s="124">
        <f t="shared" si="45"/>
        <v>0.71614646157733075</v>
      </c>
      <c r="V142" s="124">
        <f t="shared" si="45"/>
        <v>0.73420465440251015</v>
      </c>
      <c r="W142" s="124">
        <f t="shared" ref="W142" si="46">IF(W123=0,"",W123/W104)</f>
        <v>0.74739677555395789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0.53066271948218224</v>
      </c>
      <c r="C143" s="111">
        <f t="shared" si="47"/>
        <v>0.53066271948218224</v>
      </c>
      <c r="D143" s="111">
        <f t="shared" si="47"/>
        <v>0.53066271948218224</v>
      </c>
      <c r="E143" s="111">
        <f t="shared" si="47"/>
        <v>0.53066271948218224</v>
      </c>
      <c r="F143" s="111">
        <f t="shared" si="47"/>
        <v>0.53424741595555203</v>
      </c>
      <c r="G143" s="111">
        <f t="shared" si="47"/>
        <v>0.54439987270769208</v>
      </c>
      <c r="H143" s="111">
        <f t="shared" si="47"/>
        <v>0.55516255500785594</v>
      </c>
      <c r="I143" s="111">
        <f t="shared" si="47"/>
        <v>0.55933202866476139</v>
      </c>
      <c r="J143" s="111">
        <f t="shared" si="47"/>
        <v>0.56032306470311888</v>
      </c>
      <c r="K143" s="111">
        <f t="shared" si="47"/>
        <v>0.56208273221144855</v>
      </c>
      <c r="L143" s="111">
        <f t="shared" si="47"/>
        <v>0.56362120321708187</v>
      </c>
      <c r="M143" s="111">
        <f t="shared" si="47"/>
        <v>0.56520280148052193</v>
      </c>
      <c r="N143" s="111">
        <f t="shared" si="47"/>
        <v>0.5708506435924382</v>
      </c>
      <c r="O143" s="111">
        <f t="shared" si="47"/>
        <v>0.58344169797502254</v>
      </c>
      <c r="P143" s="111">
        <f t="shared" si="47"/>
        <v>0.59360521802238353</v>
      </c>
      <c r="Q143" s="111">
        <f t="shared" si="47"/>
        <v>0.61340429563129106</v>
      </c>
      <c r="R143" s="111">
        <f t="shared" ref="R143:V143" si="48">IF(R124=0,"",R124/R105)</f>
        <v>0.6381788768896749</v>
      </c>
      <c r="S143" s="111">
        <f t="shared" si="48"/>
        <v>0.66161877367337685</v>
      </c>
      <c r="T143" s="111">
        <f t="shared" si="48"/>
        <v>0.6753499584000654</v>
      </c>
      <c r="U143" s="111">
        <f t="shared" si="48"/>
        <v>0.68947881822314305</v>
      </c>
      <c r="V143" s="111">
        <f t="shared" si="48"/>
        <v>0.71270660879942205</v>
      </c>
      <c r="W143" s="111">
        <f t="shared" ref="W143" si="49">IF(W124=0,"",W124/W105)</f>
        <v>0.73069337421927771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0.5945169901133085</v>
      </c>
      <c r="C147" s="112">
        <f t="shared" si="59"/>
        <v>0.5945169901133085</v>
      </c>
      <c r="D147" s="112">
        <f t="shared" si="59"/>
        <v>0.5945169901133085</v>
      </c>
      <c r="E147" s="112">
        <f t="shared" si="59"/>
        <v>0.5945169901133085</v>
      </c>
      <c r="F147" s="112">
        <f t="shared" si="59"/>
        <v>0.59802197099870991</v>
      </c>
      <c r="G147" s="112">
        <f t="shared" si="59"/>
        <v>0.60898649227313173</v>
      </c>
      <c r="H147" s="112">
        <f t="shared" si="59"/>
        <v>0.61954653483131872</v>
      </c>
      <c r="I147" s="112">
        <f t="shared" si="59"/>
        <v>0.62350940712171365</v>
      </c>
      <c r="J147" s="112">
        <f t="shared" si="59"/>
        <v>0.62406467460203985</v>
      </c>
      <c r="K147" s="112">
        <f t="shared" si="59"/>
        <v>0.62502499887368246</v>
      </c>
      <c r="L147" s="112">
        <f t="shared" si="59"/>
        <v>0.6259770824026496</v>
      </c>
      <c r="M147" s="112">
        <f t="shared" si="59"/>
        <v>0.62697280325451799</v>
      </c>
      <c r="N147" s="112">
        <f t="shared" si="59"/>
        <v>0.63172957186843581</v>
      </c>
      <c r="O147" s="112">
        <f t="shared" si="59"/>
        <v>0.64010926420095271</v>
      </c>
      <c r="P147" s="112">
        <f t="shared" si="59"/>
        <v>0.64543945896451038</v>
      </c>
      <c r="Q147" s="112">
        <f t="shared" si="59"/>
        <v>0.65330435517893704</v>
      </c>
      <c r="R147" s="112">
        <f t="shared" ref="R147:V147" si="60">IF(R128=0,"",R128/R109)</f>
        <v>0.66261765209046575</v>
      </c>
      <c r="S147" s="112">
        <f t="shared" si="60"/>
        <v>0.6718550677424423</v>
      </c>
      <c r="T147" s="112">
        <f t="shared" si="60"/>
        <v>0.67933545927022199</v>
      </c>
      <c r="U147" s="112">
        <f t="shared" si="60"/>
        <v>0.69047466048343564</v>
      </c>
      <c r="V147" s="112">
        <f t="shared" si="60"/>
        <v>0.70829203892146786</v>
      </c>
      <c r="W147" s="112">
        <f t="shared" ref="W147" si="61">IF(W128=0,"",W128/W109)</f>
        <v>0.72291446563831974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0.8290075900886944</v>
      </c>
      <c r="C148" s="113">
        <f t="shared" si="62"/>
        <v>0.83661862081248595</v>
      </c>
      <c r="D148" s="113">
        <f t="shared" si="62"/>
        <v>0.82873692341795147</v>
      </c>
      <c r="E148" s="113">
        <f t="shared" si="62"/>
        <v>0.85029966732883044</v>
      </c>
      <c r="F148" s="113">
        <f t="shared" si="62"/>
        <v>0.83739991990543805</v>
      </c>
      <c r="G148" s="113">
        <f t="shared" si="62"/>
        <v>0.84535957711750842</v>
      </c>
      <c r="H148" s="113">
        <f t="shared" si="62"/>
        <v>0.84903685237428306</v>
      </c>
      <c r="I148" s="113">
        <f t="shared" si="62"/>
        <v>0.85289288239240391</v>
      </c>
      <c r="J148" s="113">
        <f t="shared" si="62"/>
        <v>0.85157087721061397</v>
      </c>
      <c r="K148" s="113">
        <f t="shared" si="62"/>
        <v>0.86006100868530611</v>
      </c>
      <c r="L148" s="113">
        <f t="shared" si="62"/>
        <v>0.85949785949004909</v>
      </c>
      <c r="M148" s="113">
        <f t="shared" si="62"/>
        <v>0.85444128715261458</v>
      </c>
      <c r="N148" s="113">
        <f t="shared" si="62"/>
        <v>0.85813596233402012</v>
      </c>
      <c r="O148" s="113">
        <f t="shared" si="62"/>
        <v>0.86714963703911718</v>
      </c>
      <c r="P148" s="113">
        <f t="shared" si="62"/>
        <v>0.86577841730800331</v>
      </c>
      <c r="Q148" s="113">
        <f t="shared" si="62"/>
        <v>0.86176762911259075</v>
      </c>
      <c r="R148" s="113">
        <f t="shared" ref="R148:V148" si="63">IF(R129=0,"",R129/R110)</f>
        <v>0.87053191589242884</v>
      </c>
      <c r="S148" s="113">
        <f t="shared" si="63"/>
        <v>0.87795130941160815</v>
      </c>
      <c r="T148" s="113">
        <f t="shared" si="63"/>
        <v>0.87920804314252521</v>
      </c>
      <c r="U148" s="113">
        <f t="shared" si="63"/>
        <v>0.88393898453750763</v>
      </c>
      <c r="V148" s="113">
        <f t="shared" si="63"/>
        <v>0.9026705375670111</v>
      </c>
      <c r="W148" s="113">
        <f t="shared" ref="W148" si="64">IF(W129=0,"",W129/W110)</f>
        <v>0.8976300046231237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0.59451699011330839</v>
      </c>
      <c r="C149" s="111">
        <f t="shared" si="65"/>
        <v>0.5945169901133085</v>
      </c>
      <c r="D149" s="111">
        <f t="shared" si="65"/>
        <v>0.5945169901133085</v>
      </c>
      <c r="E149" s="111">
        <f t="shared" si="65"/>
        <v>0.5945169901133085</v>
      </c>
      <c r="F149" s="111">
        <f t="shared" si="65"/>
        <v>0.59990466547456789</v>
      </c>
      <c r="G149" s="111">
        <f t="shared" si="65"/>
        <v>0.61324406413082866</v>
      </c>
      <c r="H149" s="111">
        <f t="shared" si="65"/>
        <v>0.62129149788640348</v>
      </c>
      <c r="I149" s="111">
        <f t="shared" si="65"/>
        <v>0.62419862704317908</v>
      </c>
      <c r="J149" s="111">
        <f t="shared" si="65"/>
        <v>0.62515906217533035</v>
      </c>
      <c r="K149" s="111">
        <f t="shared" si="65"/>
        <v>0.62659094747061639</v>
      </c>
      <c r="L149" s="111">
        <f t="shared" si="65"/>
        <v>0.62758771568420846</v>
      </c>
      <c r="M149" s="111">
        <f t="shared" si="65"/>
        <v>0.62867428096169042</v>
      </c>
      <c r="N149" s="111">
        <f t="shared" si="65"/>
        <v>0.63402748875426196</v>
      </c>
      <c r="O149" s="111">
        <f t="shared" si="65"/>
        <v>0.64272066094538904</v>
      </c>
      <c r="P149" s="111">
        <f t="shared" si="65"/>
        <v>0.64914457515250701</v>
      </c>
      <c r="Q149" s="111">
        <f t="shared" si="65"/>
        <v>0.65945170804668862</v>
      </c>
      <c r="R149" s="111">
        <f t="shared" ref="R149:V149" si="66">IF(R130=0,"",R130/R111)</f>
        <v>0.66811832434488416</v>
      </c>
      <c r="S149" s="111">
        <f t="shared" si="66"/>
        <v>0.67626688815601421</v>
      </c>
      <c r="T149" s="111">
        <f t="shared" si="66"/>
        <v>0.68274832740874014</v>
      </c>
      <c r="U149" s="111">
        <f t="shared" si="66"/>
        <v>0.69500170542960904</v>
      </c>
      <c r="V149" s="111">
        <f t="shared" si="66"/>
        <v>0.70829866025686627</v>
      </c>
      <c r="W149" s="111">
        <f t="shared" ref="W149" si="67">IF(W130=0,"",W130/W111)</f>
        <v>0.72178631815517358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0.68989668179207975</v>
      </c>
      <c r="C151" s="124">
        <f t="shared" si="71"/>
        <v>0.67930431222367238</v>
      </c>
      <c r="D151" s="124">
        <f t="shared" si="71"/>
        <v>0.69113308221585601</v>
      </c>
      <c r="E151" s="124">
        <f t="shared" si="71"/>
        <v>0.67536465729449779</v>
      </c>
      <c r="F151" s="124">
        <f t="shared" si="71"/>
        <v>0.68537193766315452</v>
      </c>
      <c r="G151" s="124">
        <f t="shared" si="71"/>
        <v>0.68891741487632074</v>
      </c>
      <c r="H151" s="124">
        <f t="shared" si="71"/>
        <v>0.69157292303747664</v>
      </c>
      <c r="I151" s="124">
        <f t="shared" si="71"/>
        <v>0.6822259571199788</v>
      </c>
      <c r="J151" s="124">
        <f t="shared" si="71"/>
        <v>0.68360204645634581</v>
      </c>
      <c r="K151" s="124">
        <f t="shared" si="71"/>
        <v>0.66701428198470014</v>
      </c>
      <c r="L151" s="124">
        <f t="shared" si="71"/>
        <v>0.67093182141293872</v>
      </c>
      <c r="M151" s="124">
        <f t="shared" si="71"/>
        <v>0.67341397069360187</v>
      </c>
      <c r="N151" s="124">
        <f t="shared" si="71"/>
        <v>0.68026699453335104</v>
      </c>
      <c r="O151" s="124">
        <f t="shared" si="71"/>
        <v>0.68427105471213112</v>
      </c>
      <c r="P151" s="124">
        <f t="shared" si="71"/>
        <v>0.69115300019830339</v>
      </c>
      <c r="Q151" s="124">
        <f t="shared" si="71"/>
        <v>0.69491481479773809</v>
      </c>
      <c r="R151" s="124">
        <f t="shared" ref="R151:V151" si="72">IF(R132=0,"",R132/R113)</f>
        <v>0.69766704824516368</v>
      </c>
      <c r="S151" s="124">
        <f t="shared" si="72"/>
        <v>0.70369291870309747</v>
      </c>
      <c r="T151" s="124">
        <f t="shared" si="72"/>
        <v>0.70912401664811853</v>
      </c>
      <c r="U151" s="124">
        <f t="shared" si="72"/>
        <v>0.71262803618129122</v>
      </c>
      <c r="V151" s="124">
        <f t="shared" si="72"/>
        <v>0.7260644325807537</v>
      </c>
      <c r="W151" s="124">
        <f t="shared" ref="W151" si="73">IF(W132=0,"",W132/W113)</f>
        <v>0.74069241697039634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0.58225269712956229</v>
      </c>
      <c r="C152" s="111">
        <f t="shared" si="74"/>
        <v>0.58225269712956229</v>
      </c>
      <c r="D152" s="111">
        <f t="shared" si="74"/>
        <v>0.58225269712956229</v>
      </c>
      <c r="E152" s="111">
        <f t="shared" si="74"/>
        <v>0.58225269712956229</v>
      </c>
      <c r="F152" s="111">
        <f t="shared" si="74"/>
        <v>0.5836722920384253</v>
      </c>
      <c r="G152" s="111">
        <f t="shared" si="74"/>
        <v>0.58732187115421641</v>
      </c>
      <c r="H152" s="111">
        <f t="shared" si="74"/>
        <v>0.59041142650916323</v>
      </c>
      <c r="I152" s="111">
        <f t="shared" si="74"/>
        <v>0.59143634190823935</v>
      </c>
      <c r="J152" s="111">
        <f t="shared" si="74"/>
        <v>0.59167639485536294</v>
      </c>
      <c r="K152" s="111">
        <f t="shared" si="74"/>
        <v>0.59197187385828043</v>
      </c>
      <c r="L152" s="111">
        <f t="shared" si="74"/>
        <v>0.59220841236594723</v>
      </c>
      <c r="M152" s="111">
        <f t="shared" si="74"/>
        <v>0.59241237572075156</v>
      </c>
      <c r="N152" s="111">
        <f t="shared" si="74"/>
        <v>0.59282839525163467</v>
      </c>
      <c r="O152" s="111">
        <f t="shared" si="74"/>
        <v>0.59334870271799978</v>
      </c>
      <c r="P152" s="111">
        <f t="shared" si="74"/>
        <v>0.59355914923857778</v>
      </c>
      <c r="Q152" s="111">
        <f t="shared" si="74"/>
        <v>0.59373191904678779</v>
      </c>
      <c r="R152" s="111">
        <f t="shared" ref="R152:V152" si="75">IF(R133=0,"",R133/R114)</f>
        <v>0.59417814900620647</v>
      </c>
      <c r="S152" s="111">
        <f t="shared" si="75"/>
        <v>0.59477856731678935</v>
      </c>
      <c r="T152" s="111">
        <f t="shared" si="75"/>
        <v>0.59542779778373678</v>
      </c>
      <c r="U152" s="111">
        <f t="shared" si="75"/>
        <v>0.59696197783170535</v>
      </c>
      <c r="V152" s="111">
        <f t="shared" si="75"/>
        <v>0.5993146579641524</v>
      </c>
      <c r="W152" s="111">
        <f t="shared" ref="W152" si="76">IF(W133=0,"",W133/W114)</f>
        <v>0.60216313417868239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0.73657941497529511</v>
      </c>
      <c r="C153" s="45">
        <f t="shared" si="77"/>
        <v>0.736579414975295</v>
      </c>
      <c r="D153" s="45">
        <f t="shared" si="77"/>
        <v>0.736579414975295</v>
      </c>
      <c r="E153" s="45">
        <f t="shared" si="77"/>
        <v>0.736579414975295</v>
      </c>
      <c r="F153" s="45">
        <f t="shared" si="77"/>
        <v>0.73887067094045367</v>
      </c>
      <c r="G153" s="45">
        <f t="shared" si="77"/>
        <v>0.74667030528908351</v>
      </c>
      <c r="H153" s="45">
        <f t="shared" si="77"/>
        <v>0.75446881052326287</v>
      </c>
      <c r="I153" s="45">
        <f t="shared" si="77"/>
        <v>0.75754423298942675</v>
      </c>
      <c r="J153" s="45">
        <f t="shared" si="77"/>
        <v>0.75787131335014823</v>
      </c>
      <c r="K153" s="45">
        <f t="shared" si="77"/>
        <v>0.75859575061721218</v>
      </c>
      <c r="L153" s="45">
        <f t="shared" si="77"/>
        <v>0.7593515171004066</v>
      </c>
      <c r="M153" s="45">
        <f t="shared" si="77"/>
        <v>0.76016348874269224</v>
      </c>
      <c r="N153" s="45">
        <f t="shared" si="77"/>
        <v>0.76392655103525542</v>
      </c>
      <c r="O153" s="45">
        <f t="shared" si="77"/>
        <v>0.76910013150753631</v>
      </c>
      <c r="P153" s="45">
        <f t="shared" si="77"/>
        <v>0.77187606326612113</v>
      </c>
      <c r="Q153" s="45">
        <f t="shared" si="77"/>
        <v>0.77542015276858245</v>
      </c>
      <c r="R153" s="45">
        <f t="shared" ref="R153:V153" si="78">IF(R134=0,"",R134/R115)</f>
        <v>0.77975843113162269</v>
      </c>
      <c r="S153" s="45">
        <f t="shared" si="78"/>
        <v>0.78526556327042984</v>
      </c>
      <c r="T153" s="45">
        <f t="shared" si="78"/>
        <v>0.79055087736388618</v>
      </c>
      <c r="U153" s="45">
        <f t="shared" si="78"/>
        <v>0.80135134899190963</v>
      </c>
      <c r="V153" s="45">
        <f t="shared" si="78"/>
        <v>0.81938541502934792</v>
      </c>
      <c r="W153" s="45">
        <f t="shared" ref="W153" si="79">IF(W134=0,"",W134/W115)</f>
        <v>0.83539951284091107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40.870545360713599</v>
      </c>
      <c r="C155" s="117">
        <f t="shared" si="80"/>
        <v>16.364932642670833</v>
      </c>
      <c r="D155" s="117">
        <f t="shared" si="80"/>
        <v>30.073293256078109</v>
      </c>
      <c r="E155" s="117">
        <f t="shared" si="80"/>
        <v>5.0391000300252857</v>
      </c>
      <c r="F155" s="117">
        <f t="shared" si="80"/>
        <v>19.071300640768456</v>
      </c>
      <c r="G155" s="117">
        <f t="shared" si="80"/>
        <v>20.056752850562312</v>
      </c>
      <c r="H155" s="117">
        <f t="shared" si="80"/>
        <v>27.04480006491724</v>
      </c>
      <c r="I155" s="117">
        <f t="shared" si="80"/>
        <v>9.8674542842766542</v>
      </c>
      <c r="J155" s="117">
        <f t="shared" si="80"/>
        <v>39.060127609190459</v>
      </c>
      <c r="K155" s="117">
        <f t="shared" si="80"/>
        <v>21.424205208860322</v>
      </c>
      <c r="L155" s="117">
        <f t="shared" si="80"/>
        <v>21.197813304145807</v>
      </c>
      <c r="M155" s="117">
        <f t="shared" si="80"/>
        <v>17.24456854647925</v>
      </c>
      <c r="N155" s="117">
        <f t="shared" si="80"/>
        <v>16.295118910426361</v>
      </c>
      <c r="O155" s="117">
        <f t="shared" si="80"/>
        <v>14.494192825506342</v>
      </c>
      <c r="P155" s="117">
        <f t="shared" si="80"/>
        <v>10.98585406539522</v>
      </c>
      <c r="Q155" s="117">
        <f t="shared" si="80"/>
        <v>15.443945748484277</v>
      </c>
      <c r="R155" s="117">
        <f t="shared" ref="R155:V155" si="81">R156+R159+R161+R170</f>
        <v>14.534338350791618</v>
      </c>
      <c r="S155" s="117">
        <f t="shared" si="81"/>
        <v>12.934514158763193</v>
      </c>
      <c r="T155" s="117">
        <f t="shared" si="81"/>
        <v>11.102476233903289</v>
      </c>
      <c r="U155" s="117">
        <f t="shared" si="81"/>
        <v>11.648357711934144</v>
      </c>
      <c r="V155" s="117">
        <f t="shared" si="81"/>
        <v>11.450191713454709</v>
      </c>
      <c r="W155" s="117">
        <f t="shared" ref="W155" si="82">W156+W159+W161+W170</f>
        <v>12.226239063129796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39.704120592022647</v>
      </c>
      <c r="C156" s="122">
        <f t="shared" si="83"/>
        <v>15.358076671362012</v>
      </c>
      <c r="D156" s="122">
        <f t="shared" si="83"/>
        <v>29.339587349082596</v>
      </c>
      <c r="E156" s="122">
        <f t="shared" si="83"/>
        <v>4.3732218450330054</v>
      </c>
      <c r="F156" s="122">
        <f t="shared" si="83"/>
        <v>18.469556481979112</v>
      </c>
      <c r="G156" s="122">
        <f t="shared" si="83"/>
        <v>19.354653040260683</v>
      </c>
      <c r="H156" s="122">
        <f t="shared" si="83"/>
        <v>26.177185698948076</v>
      </c>
      <c r="I156" s="122">
        <f t="shared" si="83"/>
        <v>8.87113010987464</v>
      </c>
      <c r="J156" s="122">
        <f t="shared" si="83"/>
        <v>37.994547476140568</v>
      </c>
      <c r="K156" s="122">
        <f t="shared" si="83"/>
        <v>20.169353361660441</v>
      </c>
      <c r="L156" s="122">
        <f t="shared" si="83"/>
        <v>20.134354994999974</v>
      </c>
      <c r="M156" s="122">
        <f t="shared" si="83"/>
        <v>16.435906244999948</v>
      </c>
      <c r="N156" s="122">
        <f t="shared" si="83"/>
        <v>15.616330001999989</v>
      </c>
      <c r="O156" s="122">
        <f t="shared" si="83"/>
        <v>13.888414746000004</v>
      </c>
      <c r="P156" s="122">
        <f t="shared" si="83"/>
        <v>10.468089341999994</v>
      </c>
      <c r="Q156" s="122">
        <f t="shared" si="83"/>
        <v>14.91806287800001</v>
      </c>
      <c r="R156" s="122">
        <f t="shared" ref="R156:V156" si="84">SUM(R157:R158)</f>
        <v>14.012682624</v>
      </c>
      <c r="S156" s="122">
        <f t="shared" si="84"/>
        <v>12.465365246999996</v>
      </c>
      <c r="T156" s="122">
        <f t="shared" si="84"/>
        <v>10.689996266999952</v>
      </c>
      <c r="U156" s="122">
        <f t="shared" si="84"/>
        <v>11.219727707999965</v>
      </c>
      <c r="V156" s="122">
        <f t="shared" si="84"/>
        <v>11.054037203999997</v>
      </c>
      <c r="W156" s="122">
        <f t="shared" ref="W156" si="85">SUM(W157:W158)</f>
        <v>11.832077240999995</v>
      </c>
      <c r="DA156" s="130" t="s">
        <v>2096</v>
      </c>
    </row>
    <row r="157" spans="1:105" ht="12" customHeight="1" x14ac:dyDescent="0.25">
      <c r="A157" s="97" t="s">
        <v>74</v>
      </c>
      <c r="B157" s="98">
        <v>39.704120592022647</v>
      </c>
      <c r="C157" s="98">
        <v>15.358076671362012</v>
      </c>
      <c r="D157" s="98">
        <v>29.339587349082596</v>
      </c>
      <c r="E157" s="98">
        <v>4.3732218450330054</v>
      </c>
      <c r="F157" s="98">
        <v>18.469556481979112</v>
      </c>
      <c r="G157" s="98">
        <v>19.354653040260683</v>
      </c>
      <c r="H157" s="98">
        <v>26.177185698948076</v>
      </c>
      <c r="I157" s="98">
        <v>8.87113010987464</v>
      </c>
      <c r="J157" s="98">
        <v>37.994547476140568</v>
      </c>
      <c r="K157" s="98">
        <v>20.169353361660441</v>
      </c>
      <c r="L157" s="98">
        <v>20.134354994999974</v>
      </c>
      <c r="M157" s="98">
        <v>16.435906244999948</v>
      </c>
      <c r="N157" s="98">
        <v>15.616330001999989</v>
      </c>
      <c r="O157" s="98">
        <v>13.888414746000004</v>
      </c>
      <c r="P157" s="98">
        <v>10.468089341999994</v>
      </c>
      <c r="Q157" s="98">
        <v>14.91806287800001</v>
      </c>
      <c r="R157" s="98">
        <v>14.012682624</v>
      </c>
      <c r="S157" s="98">
        <v>12.465365246999996</v>
      </c>
      <c r="T157" s="98">
        <v>10.689996266999952</v>
      </c>
      <c r="U157" s="98">
        <v>11.219727707999965</v>
      </c>
      <c r="V157" s="98">
        <v>11.054037203999997</v>
      </c>
      <c r="W157" s="98">
        <v>11.832077240999995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0.16526276472649762</v>
      </c>
      <c r="C161" s="122">
        <v>0.12882777570248585</v>
      </c>
      <c r="D161" s="122">
        <v>0.10317790666876984</v>
      </c>
      <c r="E161" s="122">
        <v>8.6672830453845273E-2</v>
      </c>
      <c r="F161" s="122">
        <v>8.1917866071995207E-2</v>
      </c>
      <c r="G161" s="122">
        <v>8.71779050531169E-2</v>
      </c>
      <c r="H161" s="122">
        <v>0.10390039544692632</v>
      </c>
      <c r="I161" s="122">
        <v>0.10697327443745076</v>
      </c>
      <c r="J161" s="122">
        <v>0.12168478718804618</v>
      </c>
      <c r="K161" s="122">
        <v>0.13255664988178231</v>
      </c>
      <c r="L161" s="122">
        <v>0.1136128376787823</v>
      </c>
      <c r="M161" s="122">
        <v>8.5809433895263493E-2</v>
      </c>
      <c r="N161" s="122">
        <v>6.8507510965647181E-2</v>
      </c>
      <c r="O161" s="122">
        <v>5.8339153697872959E-2</v>
      </c>
      <c r="P161" s="122">
        <v>4.9253195344782716E-2</v>
      </c>
      <c r="Q161" s="122">
        <v>4.9918706886718366E-2</v>
      </c>
      <c r="R161" s="122">
        <v>5.051056296177061E-2</v>
      </c>
      <c r="S161" s="122">
        <v>4.471240710552294E-2</v>
      </c>
      <c r="T161" s="122">
        <v>4.03625338558702E-2</v>
      </c>
      <c r="U161" s="122">
        <v>4.2153916571680314E-2</v>
      </c>
      <c r="V161" s="122">
        <v>3.5530401107441836E-2</v>
      </c>
      <c r="W161" s="122">
        <v>3.3692160703363547E-2</v>
      </c>
      <c r="DA161" s="130" t="s">
        <v>2101</v>
      </c>
    </row>
    <row r="162" spans="1:105" ht="12" customHeight="1" x14ac:dyDescent="0.25">
      <c r="A162" s="97" t="s">
        <v>141</v>
      </c>
      <c r="B162" s="98">
        <v>0.16526276472649762</v>
      </c>
      <c r="C162" s="98">
        <v>0.12882777570248585</v>
      </c>
      <c r="D162" s="98">
        <v>0.10317790666876984</v>
      </c>
      <c r="E162" s="98">
        <v>8.6672830453845273E-2</v>
      </c>
      <c r="F162" s="98">
        <v>8.1917866071995207E-2</v>
      </c>
      <c r="G162" s="98">
        <v>8.71779050531169E-2</v>
      </c>
      <c r="H162" s="98">
        <v>0.10390039544692632</v>
      </c>
      <c r="I162" s="98">
        <v>0.10697327443745076</v>
      </c>
      <c r="J162" s="98">
        <v>0.12168478718804618</v>
      </c>
      <c r="K162" s="98">
        <v>0.13255664988178231</v>
      </c>
      <c r="L162" s="98">
        <v>0.1136128376787823</v>
      </c>
      <c r="M162" s="98">
        <v>8.5809433895263493E-2</v>
      </c>
      <c r="N162" s="98">
        <v>6.8507510965647181E-2</v>
      </c>
      <c r="O162" s="98">
        <v>5.8339153697872959E-2</v>
      </c>
      <c r="P162" s="98">
        <v>4.9253195344782716E-2</v>
      </c>
      <c r="Q162" s="98">
        <v>4.9918706886718366E-2</v>
      </c>
      <c r="R162" s="98">
        <v>5.051056296177061E-2</v>
      </c>
      <c r="S162" s="98">
        <v>4.471240710552294E-2</v>
      </c>
      <c r="T162" s="98">
        <v>4.03625338558702E-2</v>
      </c>
      <c r="U162" s="98">
        <v>4.2153916571680314E-2</v>
      </c>
      <c r="V162" s="98">
        <v>3.5530401107441836E-2</v>
      </c>
      <c r="W162" s="98">
        <v>3.3692160703363547E-2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1.0011620039644507</v>
      </c>
      <c r="C170" s="122">
        <v>0.87802819560633594</v>
      </c>
      <c r="D170" s="122">
        <v>0.63052800032674372</v>
      </c>
      <c r="E170" s="122">
        <v>0.57920535453843525</v>
      </c>
      <c r="F170" s="122">
        <v>0.51982629271735148</v>
      </c>
      <c r="G170" s="122">
        <v>0.61492190524851009</v>
      </c>
      <c r="H170" s="122">
        <v>0.76371397052223522</v>
      </c>
      <c r="I170" s="122">
        <v>0.8893508999645634</v>
      </c>
      <c r="J170" s="122">
        <v>0.94389534586185042</v>
      </c>
      <c r="K170" s="122">
        <v>1.1222951973180999</v>
      </c>
      <c r="L170" s="122">
        <v>0.94984547146705045</v>
      </c>
      <c r="M170" s="122">
        <v>0.72285286758403622</v>
      </c>
      <c r="N170" s="122">
        <v>0.61028139746072352</v>
      </c>
      <c r="O170" s="122">
        <v>0.54743892580846543</v>
      </c>
      <c r="P170" s="122">
        <v>0.46851152805044444</v>
      </c>
      <c r="Q170" s="122">
        <v>0.47596416359754956</v>
      </c>
      <c r="R170" s="122">
        <v>0.47114516382984695</v>
      </c>
      <c r="S170" s="122">
        <v>0.4244365046576743</v>
      </c>
      <c r="T170" s="122">
        <v>0.37211743304746664</v>
      </c>
      <c r="U170" s="122">
        <v>0.38647608736249878</v>
      </c>
      <c r="V170" s="122">
        <v>0.36062410834727071</v>
      </c>
      <c r="W170" s="122">
        <v>0.36046966142643705</v>
      </c>
      <c r="DA170" s="130" t="s">
        <v>2110</v>
      </c>
    </row>
    <row r="171" spans="1:105" ht="12" customHeight="1" x14ac:dyDescent="0.25">
      <c r="A171" s="97" t="s">
        <v>50</v>
      </c>
      <c r="B171" s="98">
        <v>1.0011620039644507</v>
      </c>
      <c r="C171" s="98">
        <v>0.87802819560633594</v>
      </c>
      <c r="D171" s="98">
        <v>0.63052800032674372</v>
      </c>
      <c r="E171" s="98">
        <v>0.57920535453843525</v>
      </c>
      <c r="F171" s="98">
        <v>0.51982629271735148</v>
      </c>
      <c r="G171" s="98">
        <v>0.61492190524851009</v>
      </c>
      <c r="H171" s="98">
        <v>0.76371397052223522</v>
      </c>
      <c r="I171" s="98">
        <v>0.8893508999645634</v>
      </c>
      <c r="J171" s="98">
        <v>0.94389534586185042</v>
      </c>
      <c r="K171" s="98">
        <v>1.1222951973180999</v>
      </c>
      <c r="L171" s="98">
        <v>0.94984547146705045</v>
      </c>
      <c r="M171" s="98">
        <v>0.72285286758403622</v>
      </c>
      <c r="N171" s="98">
        <v>0.61028139746072352</v>
      </c>
      <c r="O171" s="98">
        <v>0.54743892580846543</v>
      </c>
      <c r="P171" s="98">
        <v>0.46851152805044444</v>
      </c>
      <c r="Q171" s="98">
        <v>0.47596416359754956</v>
      </c>
      <c r="R171" s="98">
        <v>0.47114516382984695</v>
      </c>
      <c r="S171" s="98">
        <v>0.4244365046576743</v>
      </c>
      <c r="T171" s="98">
        <v>0.37211743304746664</v>
      </c>
      <c r="U171" s="98">
        <v>0.38647608736249878</v>
      </c>
      <c r="V171" s="98">
        <v>0.36062410834727071</v>
      </c>
      <c r="W171" s="98">
        <v>0.36046966142643705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18654.273362099764</v>
      </c>
      <c r="C174" s="117">
        <f t="shared" si="87"/>
        <v>11021.354394421873</v>
      </c>
      <c r="D174" s="117">
        <f t="shared" si="87"/>
        <v>22195.885495192841</v>
      </c>
      <c r="E174" s="117">
        <f t="shared" si="87"/>
        <v>6500.6265137884257</v>
      </c>
      <c r="F174" s="117">
        <f t="shared" si="87"/>
        <v>19859.545171506586</v>
      </c>
      <c r="G174" s="117">
        <f t="shared" si="87"/>
        <v>19263.497511521426</v>
      </c>
      <c r="H174" s="117">
        <f t="shared" si="87"/>
        <v>22511.857293225166</v>
      </c>
      <c r="I174" s="117">
        <f t="shared" si="87"/>
        <v>9463.8465375341584</v>
      </c>
      <c r="J174" s="117">
        <f t="shared" si="87"/>
        <v>30277.943394550875</v>
      </c>
      <c r="K174" s="117">
        <f t="shared" si="87"/>
        <v>17747.653708390892</v>
      </c>
      <c r="L174" s="117">
        <f t="shared" si="87"/>
        <v>19128.859939379588</v>
      </c>
      <c r="M174" s="117">
        <f t="shared" si="87"/>
        <v>18774.666769371648</v>
      </c>
      <c r="N174" s="117">
        <f t="shared" si="87"/>
        <v>19002.462096502677</v>
      </c>
      <c r="O174" s="117">
        <f t="shared" si="87"/>
        <v>17793.104559970798</v>
      </c>
      <c r="P174" s="117">
        <f t="shared" si="87"/>
        <v>14332.653085061</v>
      </c>
      <c r="Q174" s="117">
        <f t="shared" si="87"/>
        <v>18762.870017577508</v>
      </c>
      <c r="R174" s="117">
        <f t="shared" ref="R174:V174" si="88">R175+R178+R180+R189</f>
        <v>18224.097090999399</v>
      </c>
      <c r="S174" s="117">
        <f t="shared" si="88"/>
        <v>17305.090390287831</v>
      </c>
      <c r="T174" s="117">
        <f t="shared" si="88"/>
        <v>16102.596419881764</v>
      </c>
      <c r="U174" s="117">
        <f t="shared" si="88"/>
        <v>16968.979987923845</v>
      </c>
      <c r="V174" s="117">
        <f t="shared" si="88"/>
        <v>16722.142707382693</v>
      </c>
      <c r="W174" s="117">
        <f t="shared" ref="W174" si="89">W175+W178+W180+W189</f>
        <v>18000.270657352507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15758.049257183651</v>
      </c>
      <c r="C175" s="122">
        <f t="shared" si="90"/>
        <v>8203.8666429788736</v>
      </c>
      <c r="D175" s="122">
        <f t="shared" si="90"/>
        <v>19109.51407470195</v>
      </c>
      <c r="E175" s="122">
        <f t="shared" si="90"/>
        <v>3666.1397052127891</v>
      </c>
      <c r="F175" s="122">
        <f t="shared" si="90"/>
        <v>16794.556327276743</v>
      </c>
      <c r="G175" s="122">
        <f t="shared" si="90"/>
        <v>16127.48929512472</v>
      </c>
      <c r="H175" s="122">
        <f t="shared" si="90"/>
        <v>19251.196096039035</v>
      </c>
      <c r="I175" s="122">
        <f t="shared" si="90"/>
        <v>6303.101979142707</v>
      </c>
      <c r="J175" s="122">
        <f t="shared" si="90"/>
        <v>26925.471538534122</v>
      </c>
      <c r="K175" s="122">
        <f t="shared" si="90"/>
        <v>14475.92852999253</v>
      </c>
      <c r="L175" s="122">
        <f t="shared" si="90"/>
        <v>15805.728476451748</v>
      </c>
      <c r="M175" s="122">
        <f t="shared" si="90"/>
        <v>15474.624160061436</v>
      </c>
      <c r="N175" s="122">
        <f t="shared" si="90"/>
        <v>15741.212224454241</v>
      </c>
      <c r="O175" s="122">
        <f t="shared" si="90"/>
        <v>14740.280919556677</v>
      </c>
      <c r="P175" s="122">
        <f t="shared" si="90"/>
        <v>11448.11738864019</v>
      </c>
      <c r="Q175" s="122">
        <f t="shared" si="90"/>
        <v>15792.114063250188</v>
      </c>
      <c r="R175" s="122">
        <f t="shared" ref="R175:V175" si="91">SUM(R176:R177)</f>
        <v>15275.057897102386</v>
      </c>
      <c r="S175" s="122">
        <f t="shared" si="91"/>
        <v>14338.228540877872</v>
      </c>
      <c r="T175" s="122">
        <f t="shared" si="91"/>
        <v>13181.94814847933</v>
      </c>
      <c r="U175" s="122">
        <f t="shared" si="91"/>
        <v>14032.883790855449</v>
      </c>
      <c r="V175" s="122">
        <f t="shared" si="91"/>
        <v>13868.303559552111</v>
      </c>
      <c r="W175" s="122">
        <f t="shared" ref="W175" si="92">SUM(W176:W177)</f>
        <v>14958.754071143643</v>
      </c>
      <c r="DA175" s="130" t="s">
        <v>2264</v>
      </c>
    </row>
    <row r="176" spans="1:105" ht="12" customHeight="1" x14ac:dyDescent="0.25">
      <c r="A176" s="97" t="s">
        <v>74</v>
      </c>
      <c r="B176" s="98">
        <v>15590.475771790463</v>
      </c>
      <c r="C176" s="98">
        <v>8117.3095753912539</v>
      </c>
      <c r="D176" s="98">
        <v>18907.663127856726</v>
      </c>
      <c r="E176" s="98">
        <v>3629.6615712164771</v>
      </c>
      <c r="F176" s="98">
        <v>16620.273197760394</v>
      </c>
      <c r="G176" s="98">
        <v>15961.546259493789</v>
      </c>
      <c r="H176" s="98">
        <v>19056.850424265125</v>
      </c>
      <c r="I176" s="98">
        <v>6241.3844406746503</v>
      </c>
      <c r="J176" s="98">
        <v>26659.064288143614</v>
      </c>
      <c r="K176" s="98">
        <v>14330.082994132477</v>
      </c>
      <c r="L176" s="98">
        <v>15648.85681497173</v>
      </c>
      <c r="M176" s="98">
        <v>15319.473851365607</v>
      </c>
      <c r="N176" s="98">
        <v>15578.053478359379</v>
      </c>
      <c r="O176" s="98">
        <v>14581.290245647511</v>
      </c>
      <c r="P176" s="98">
        <v>11325.251904644865</v>
      </c>
      <c r="Q176" s="98">
        <v>15621.324928639398</v>
      </c>
      <c r="R176" s="98">
        <v>15108.106784227282</v>
      </c>
      <c r="S176" s="98">
        <v>14183.206254846207</v>
      </c>
      <c r="T176" s="98">
        <v>13039.436131892431</v>
      </c>
      <c r="U176" s="98">
        <v>13877.858949142974</v>
      </c>
      <c r="V176" s="98">
        <v>13711.439842209067</v>
      </c>
      <c r="W176" s="98">
        <v>14784.835367584439</v>
      </c>
      <c r="DA176" s="63" t="s">
        <v>2265</v>
      </c>
    </row>
    <row r="177" spans="1:105" ht="12" customHeight="1" x14ac:dyDescent="0.25">
      <c r="A177" s="97" t="s">
        <v>53</v>
      </c>
      <c r="B177" s="98">
        <v>167.57348539318738</v>
      </c>
      <c r="C177" s="98">
        <v>86.557067587620409</v>
      </c>
      <c r="D177" s="98">
        <v>201.85094684522386</v>
      </c>
      <c r="E177" s="98">
        <v>36.47813399631211</v>
      </c>
      <c r="F177" s="98">
        <v>174.28312951634754</v>
      </c>
      <c r="G177" s="98">
        <v>165.94303563093194</v>
      </c>
      <c r="H177" s="98">
        <v>194.34567177390977</v>
      </c>
      <c r="I177" s="98">
        <v>61.717538468056688</v>
      </c>
      <c r="J177" s="98">
        <v>266.4072503905071</v>
      </c>
      <c r="K177" s="98">
        <v>145.84553586005308</v>
      </c>
      <c r="L177" s="98">
        <v>156.87166148001759</v>
      </c>
      <c r="M177" s="98">
        <v>155.15030869582998</v>
      </c>
      <c r="N177" s="98">
        <v>163.15874609486193</v>
      </c>
      <c r="O177" s="98">
        <v>158.99067390916571</v>
      </c>
      <c r="P177" s="98">
        <v>122.86548399532464</v>
      </c>
      <c r="Q177" s="98">
        <v>170.78913461079026</v>
      </c>
      <c r="R177" s="98">
        <v>166.95111287510406</v>
      </c>
      <c r="S177" s="98">
        <v>155.022286031665</v>
      </c>
      <c r="T177" s="98">
        <v>142.51201658689996</v>
      </c>
      <c r="U177" s="98">
        <v>155.02484171247534</v>
      </c>
      <c r="V177" s="98">
        <v>156.86371734304328</v>
      </c>
      <c r="W177" s="98">
        <v>173.91870355920327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64.489253492789885</v>
      </c>
      <c r="C178" s="122">
        <f t="shared" si="93"/>
        <v>75.152620722527857</v>
      </c>
      <c r="D178" s="122">
        <f t="shared" si="93"/>
        <v>79.514378084195286</v>
      </c>
      <c r="E178" s="122">
        <f t="shared" si="93"/>
        <v>185.4176542157841</v>
      </c>
      <c r="F178" s="122">
        <f t="shared" si="93"/>
        <v>63.775807723066485</v>
      </c>
      <c r="G178" s="122">
        <f t="shared" si="93"/>
        <v>58.722577364227199</v>
      </c>
      <c r="H178" s="122">
        <f t="shared" si="93"/>
        <v>81.799760724430612</v>
      </c>
      <c r="I178" s="122">
        <f t="shared" si="93"/>
        <v>116.2558220479572</v>
      </c>
      <c r="J178" s="122">
        <f t="shared" si="93"/>
        <v>122.22655955936277</v>
      </c>
      <c r="K178" s="122">
        <f t="shared" si="93"/>
        <v>150.67778602483131</v>
      </c>
      <c r="L178" s="122">
        <f t="shared" si="93"/>
        <v>236.46553106688279</v>
      </c>
      <c r="M178" s="122">
        <f t="shared" si="93"/>
        <v>367.5069151245329</v>
      </c>
      <c r="N178" s="122">
        <f t="shared" si="93"/>
        <v>397.59599141377885</v>
      </c>
      <c r="O178" s="122">
        <f t="shared" si="93"/>
        <v>313.27984923750046</v>
      </c>
      <c r="P178" s="122">
        <f t="shared" si="93"/>
        <v>240.27782666082769</v>
      </c>
      <c r="Q178" s="122">
        <f t="shared" si="93"/>
        <v>316.45964889696546</v>
      </c>
      <c r="R178" s="122">
        <f t="shared" si="93"/>
        <v>255.32247667768959</v>
      </c>
      <c r="S178" s="122">
        <f t="shared" si="93"/>
        <v>279.50477340133415</v>
      </c>
      <c r="T178" s="122">
        <f t="shared" si="93"/>
        <v>270.60726910640551</v>
      </c>
      <c r="U178" s="122">
        <f t="shared" si="93"/>
        <v>255.33030748297651</v>
      </c>
      <c r="V178" s="122">
        <f t="shared" si="93"/>
        <v>258.99521574343999</v>
      </c>
      <c r="W178" s="122">
        <f t="shared" si="93"/>
        <v>281.91330716222558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64.489253492789885</v>
      </c>
      <c r="C179" s="98">
        <f>RES_hhdet_fech!C29</f>
        <v>75.152620722527857</v>
      </c>
      <c r="D179" s="98">
        <f>RES_hhdet_fech!D29</f>
        <v>79.514378084195286</v>
      </c>
      <c r="E179" s="98">
        <f>RES_hhdet_fech!E29</f>
        <v>185.4176542157841</v>
      </c>
      <c r="F179" s="98">
        <f>RES_hhdet_fech!F29</f>
        <v>63.775807723066485</v>
      </c>
      <c r="G179" s="98">
        <f>RES_hhdet_fech!G29</f>
        <v>58.722577364227199</v>
      </c>
      <c r="H179" s="98">
        <f>RES_hhdet_fech!H29</f>
        <v>81.799760724430612</v>
      </c>
      <c r="I179" s="98">
        <f>RES_hhdet_fech!I29</f>
        <v>116.2558220479572</v>
      </c>
      <c r="J179" s="98">
        <f>RES_hhdet_fech!J29</f>
        <v>122.22655955936277</v>
      </c>
      <c r="K179" s="98">
        <f>RES_hhdet_fech!K29</f>
        <v>150.67778602483131</v>
      </c>
      <c r="L179" s="98">
        <f>RES_hhdet_fech!L29</f>
        <v>236.46553106688279</v>
      </c>
      <c r="M179" s="98">
        <f>RES_hhdet_fech!M29</f>
        <v>367.5069151245329</v>
      </c>
      <c r="N179" s="98">
        <f>RES_hhdet_fech!N29</f>
        <v>397.59599141377885</v>
      </c>
      <c r="O179" s="98">
        <f>RES_hhdet_fech!O29</f>
        <v>313.27984923750046</v>
      </c>
      <c r="P179" s="98">
        <f>RES_hhdet_fech!P29</f>
        <v>240.27782666082769</v>
      </c>
      <c r="Q179" s="98">
        <f>RES_hhdet_fech!Q29</f>
        <v>316.45964889696546</v>
      </c>
      <c r="R179" s="98">
        <f>RES_hhdet_fech!R29</f>
        <v>255.32247667768959</v>
      </c>
      <c r="S179" s="98">
        <f>RES_hhdet_fech!S29</f>
        <v>279.50477340133415</v>
      </c>
      <c r="T179" s="98">
        <f>RES_hhdet_fech!T29</f>
        <v>270.60726910640551</v>
      </c>
      <c r="U179" s="98">
        <f>RES_hhdet_fech!U29</f>
        <v>255.33030748297651</v>
      </c>
      <c r="V179" s="98">
        <f>RES_hhdet_fech!V29</f>
        <v>258.99521574343999</v>
      </c>
      <c r="W179" s="98">
        <f>RES_hhdet_fech!W29</f>
        <v>281.91330716222558</v>
      </c>
      <c r="DA179" s="63" t="s">
        <v>2268</v>
      </c>
    </row>
    <row r="180" spans="1:105" ht="12" customHeight="1" x14ac:dyDescent="0.25">
      <c r="A180" s="121" t="s">
        <v>55</v>
      </c>
      <c r="B180" s="122">
        <v>1532.1250111645627</v>
      </c>
      <c r="C180" s="122">
        <v>1491.9062865294472</v>
      </c>
      <c r="D180" s="122">
        <v>1627.0113953712068</v>
      </c>
      <c r="E180" s="122">
        <v>1437.1262009509608</v>
      </c>
      <c r="F180" s="122">
        <v>1644.2012637644195</v>
      </c>
      <c r="G180" s="122">
        <v>1678.0733521212815</v>
      </c>
      <c r="H180" s="122">
        <v>1728.6462817329182</v>
      </c>
      <c r="I180" s="122">
        <v>1664.5334058341286</v>
      </c>
      <c r="J180" s="122">
        <v>1748.2184387872769</v>
      </c>
      <c r="K180" s="122">
        <v>1670.294428957867</v>
      </c>
      <c r="L180" s="122">
        <v>1691.1419601935263</v>
      </c>
      <c r="M180" s="122">
        <v>1629.6736193566464</v>
      </c>
      <c r="N180" s="122">
        <v>1618.5828882800599</v>
      </c>
      <c r="O180" s="122">
        <v>1548.7595565018071</v>
      </c>
      <c r="P180" s="122">
        <v>1524.5734420760225</v>
      </c>
      <c r="Q180" s="122">
        <v>1529.4794569252533</v>
      </c>
      <c r="R180" s="122">
        <v>1545.357510714505</v>
      </c>
      <c r="S180" s="122">
        <v>1559.6327978229801</v>
      </c>
      <c r="T180" s="122">
        <v>1562.3582934401907</v>
      </c>
      <c r="U180" s="122">
        <v>1579.5224409196255</v>
      </c>
      <c r="V180" s="122">
        <v>1539.9715245459995</v>
      </c>
      <c r="W180" s="122">
        <v>1650.3314452070128</v>
      </c>
      <c r="DA180" s="130" t="s">
        <v>2269</v>
      </c>
    </row>
    <row r="181" spans="1:105" ht="12" customHeight="1" x14ac:dyDescent="0.25">
      <c r="A181" s="97" t="s">
        <v>141</v>
      </c>
      <c r="B181" s="98">
        <v>1638.5518316107075</v>
      </c>
      <c r="C181" s="98">
        <v>1718.5560798487495</v>
      </c>
      <c r="D181" s="98">
        <v>1682.2521353650197</v>
      </c>
      <c r="E181" s="98">
        <v>1816.903345949682</v>
      </c>
      <c r="F181" s="98">
        <v>1830.5455684536225</v>
      </c>
      <c r="G181" s="98">
        <v>1836.2350895121219</v>
      </c>
      <c r="H181" s="98">
        <v>1866.8922641404658</v>
      </c>
      <c r="I181" s="98">
        <v>1818.2084241381533</v>
      </c>
      <c r="J181" s="98">
        <v>2029.0862132291977</v>
      </c>
      <c r="K181" s="98">
        <v>2177.3831890761176</v>
      </c>
      <c r="L181" s="98">
        <v>2033.1079572648605</v>
      </c>
      <c r="M181" s="98">
        <v>1824.873780579512</v>
      </c>
      <c r="N181" s="98">
        <v>1774.0154896172476</v>
      </c>
      <c r="O181" s="98">
        <v>1771.1700608373546</v>
      </c>
      <c r="P181" s="98">
        <v>1642.5879017586958</v>
      </c>
      <c r="Q181" s="98">
        <v>1639.9351264911036</v>
      </c>
      <c r="R181" s="98">
        <v>1697.3798930360349</v>
      </c>
      <c r="S181" s="98">
        <v>1654.0522692894408</v>
      </c>
      <c r="T181" s="98">
        <v>1586.4578560057651</v>
      </c>
      <c r="U181" s="98">
        <v>1671.795272756128</v>
      </c>
      <c r="V181" s="98">
        <v>1596.0341316307586</v>
      </c>
      <c r="W181" s="98">
        <v>1647.9897039464863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1534.5088054759158</v>
      </c>
      <c r="C185" s="101">
        <v>1489.2895870786467</v>
      </c>
      <c r="D185" s="101">
        <v>1631.9769514029747</v>
      </c>
      <c r="E185" s="101">
        <v>1428.127603616279</v>
      </c>
      <c r="F185" s="101">
        <v>1644.3871552572193</v>
      </c>
      <c r="G185" s="101">
        <v>1682.5424331017564</v>
      </c>
      <c r="H185" s="101">
        <v>1737.0533205686438</v>
      </c>
      <c r="I185" s="101">
        <v>1676.6034739394204</v>
      </c>
      <c r="J185" s="101">
        <v>1758.4822687111723</v>
      </c>
      <c r="K185" s="101">
        <v>1673.013807183283</v>
      </c>
      <c r="L185" s="101">
        <v>1703.5133359625527</v>
      </c>
      <c r="M185" s="101">
        <v>1649.7349158924733</v>
      </c>
      <c r="N185" s="101">
        <v>1647.5273536920424</v>
      </c>
      <c r="O185" s="101">
        <v>1584.0029528209602</v>
      </c>
      <c r="P185" s="101">
        <v>1567.451809869314</v>
      </c>
      <c r="Q185" s="101">
        <v>1575.8864360709094</v>
      </c>
      <c r="R185" s="101">
        <v>1593.856261181146</v>
      </c>
      <c r="S185" s="101">
        <v>1612.3739458404964</v>
      </c>
      <c r="T185" s="101">
        <v>1619.2607613409903</v>
      </c>
      <c r="U185" s="101">
        <v>1637.2369814612064</v>
      </c>
      <c r="V185" s="101">
        <v>1596.0697716520026</v>
      </c>
      <c r="W185" s="101">
        <v>1707.4478741569271</v>
      </c>
      <c r="DA185" s="131" t="s">
        <v>2274</v>
      </c>
    </row>
    <row r="186" spans="1:105" ht="12" customHeight="1" x14ac:dyDescent="0.25">
      <c r="A186" s="107" t="s">
        <v>121</v>
      </c>
      <c r="B186" s="104">
        <v>1100.4622481638621</v>
      </c>
      <c r="C186" s="104">
        <v>1058.3819639712954</v>
      </c>
      <c r="D186" s="104">
        <v>1170.8700298227907</v>
      </c>
      <c r="E186" s="104">
        <v>998.83208935220534</v>
      </c>
      <c r="F186" s="104">
        <v>1174.6047979763662</v>
      </c>
      <c r="G186" s="104">
        <v>1212.1414292064442</v>
      </c>
      <c r="H186" s="104">
        <v>1267.4629511667749</v>
      </c>
      <c r="I186" s="104">
        <v>1226.0087019061648</v>
      </c>
      <c r="J186" s="104">
        <v>1288.4659701115927</v>
      </c>
      <c r="K186" s="104">
        <v>1215.1214522677531</v>
      </c>
      <c r="L186" s="104">
        <v>1239.8576635817831</v>
      </c>
      <c r="M186" s="104">
        <v>1210.1266993524475</v>
      </c>
      <c r="N186" s="104">
        <v>1212.4401555277161</v>
      </c>
      <c r="O186" s="104">
        <v>1169.5129257390056</v>
      </c>
      <c r="P186" s="104">
        <v>1170.059476506596</v>
      </c>
      <c r="Q186" s="104">
        <v>1195.8911658383613</v>
      </c>
      <c r="R186" s="104">
        <v>1214.6770605928214</v>
      </c>
      <c r="S186" s="104">
        <v>1235.090151309457</v>
      </c>
      <c r="T186" s="104">
        <v>1251.8890286334502</v>
      </c>
      <c r="U186" s="104">
        <v>1278.9458511166479</v>
      </c>
      <c r="V186" s="104">
        <v>1252.2197090317557</v>
      </c>
      <c r="W186" s="104">
        <v>1374.335724715417</v>
      </c>
      <c r="DA186" s="132" t="s">
        <v>2275</v>
      </c>
    </row>
    <row r="187" spans="1:105" ht="12" customHeight="1" x14ac:dyDescent="0.25">
      <c r="A187" s="108" t="s">
        <v>53</v>
      </c>
      <c r="B187" s="98">
        <v>464.0655397189995</v>
      </c>
      <c r="C187" s="98">
        <v>426.45413189850024</v>
      </c>
      <c r="D187" s="98">
        <v>494.53811552104605</v>
      </c>
      <c r="E187" s="98">
        <v>368.75896748534058</v>
      </c>
      <c r="F187" s="98">
        <v>477.36331256387967</v>
      </c>
      <c r="G187" s="98">
        <v>484.6624080497109</v>
      </c>
      <c r="H187" s="98">
        <v>505.24399515520452</v>
      </c>
      <c r="I187" s="98">
        <v>479.92003030805557</v>
      </c>
      <c r="J187" s="98">
        <v>510.20540818594822</v>
      </c>
      <c r="K187" s="98">
        <v>455.37961440239729</v>
      </c>
      <c r="L187" s="98">
        <v>467.76828530497608</v>
      </c>
      <c r="M187" s="98">
        <v>474.36650818637293</v>
      </c>
      <c r="N187" s="98">
        <v>469.98517813824873</v>
      </c>
      <c r="O187" s="98">
        <v>434.87042123116515</v>
      </c>
      <c r="P187" s="98">
        <v>447.61238863200805</v>
      </c>
      <c r="Q187" s="98">
        <v>485.4256359030814</v>
      </c>
      <c r="R187" s="98">
        <v>473.8493366165589</v>
      </c>
      <c r="S187" s="98">
        <v>465.63397505839174</v>
      </c>
      <c r="T187" s="98">
        <v>476.65036499859218</v>
      </c>
      <c r="U187" s="98">
        <v>486.67732523298474</v>
      </c>
      <c r="V187" s="98">
        <v>417.8173169700824</v>
      </c>
      <c r="W187" s="98">
        <v>505.69310916874076</v>
      </c>
      <c r="DA187" s="63" t="s">
        <v>2276</v>
      </c>
    </row>
    <row r="188" spans="1:105" ht="12" customHeight="1" x14ac:dyDescent="0.25">
      <c r="A188" s="108" t="s">
        <v>52</v>
      </c>
      <c r="B188" s="98">
        <v>636.39670844486227</v>
      </c>
      <c r="C188" s="98">
        <v>631.92783207279513</v>
      </c>
      <c r="D188" s="98">
        <v>676.33191430174452</v>
      </c>
      <c r="E188" s="98">
        <v>630.07312186686477</v>
      </c>
      <c r="F188" s="98">
        <v>697.24148541248655</v>
      </c>
      <c r="G188" s="98">
        <v>727.4790211567331</v>
      </c>
      <c r="H188" s="98">
        <v>762.21895601157041</v>
      </c>
      <c r="I188" s="98">
        <v>746.08867159810904</v>
      </c>
      <c r="J188" s="98">
        <v>778.26056192564454</v>
      </c>
      <c r="K188" s="98">
        <v>759.74183786535582</v>
      </c>
      <c r="L188" s="98">
        <v>772.08937827680677</v>
      </c>
      <c r="M188" s="98">
        <v>735.76019116607449</v>
      </c>
      <c r="N188" s="98">
        <v>742.45497738946722</v>
      </c>
      <c r="O188" s="98">
        <v>734.6425045078405</v>
      </c>
      <c r="P188" s="98">
        <v>722.44708787458808</v>
      </c>
      <c r="Q188" s="98">
        <v>710.46552993527973</v>
      </c>
      <c r="R188" s="98">
        <v>740.8277239762624</v>
      </c>
      <c r="S188" s="98">
        <v>769.45617625106536</v>
      </c>
      <c r="T188" s="98">
        <v>775.2386636348582</v>
      </c>
      <c r="U188" s="98">
        <v>792.2685258836633</v>
      </c>
      <c r="V188" s="98">
        <v>834.40239206167348</v>
      </c>
      <c r="W188" s="98">
        <v>868.64261554667587</v>
      </c>
      <c r="DA188" s="63" t="s">
        <v>2277</v>
      </c>
    </row>
    <row r="189" spans="1:105" ht="12" customHeight="1" x14ac:dyDescent="0.25">
      <c r="A189" s="121" t="s">
        <v>54</v>
      </c>
      <c r="B189" s="122">
        <v>1299.6098402587597</v>
      </c>
      <c r="C189" s="122">
        <v>1250.4288441910253</v>
      </c>
      <c r="D189" s="122">
        <v>1379.8456470354893</v>
      </c>
      <c r="E189" s="122">
        <v>1211.9429534088913</v>
      </c>
      <c r="F189" s="122">
        <v>1357.0117727423553</v>
      </c>
      <c r="G189" s="122">
        <v>1399.2122869111936</v>
      </c>
      <c r="H189" s="122">
        <v>1450.2151547287788</v>
      </c>
      <c r="I189" s="122">
        <v>1379.9553305093664</v>
      </c>
      <c r="J189" s="122">
        <v>1482.0268576701133</v>
      </c>
      <c r="K189" s="122">
        <v>1450.7529634156645</v>
      </c>
      <c r="L189" s="122">
        <v>1395.523971667435</v>
      </c>
      <c r="M189" s="122">
        <v>1302.8620748290332</v>
      </c>
      <c r="N189" s="122">
        <v>1245.070992354598</v>
      </c>
      <c r="O189" s="122">
        <v>1190.7842346748159</v>
      </c>
      <c r="P189" s="122">
        <v>1119.6844276839593</v>
      </c>
      <c r="Q189" s="122">
        <v>1124.8168485051042</v>
      </c>
      <c r="R189" s="122">
        <v>1148.3592065048163</v>
      </c>
      <c r="S189" s="122">
        <v>1127.7242781856464</v>
      </c>
      <c r="T189" s="122">
        <v>1087.6827088558362</v>
      </c>
      <c r="U189" s="122">
        <v>1101.2434486657958</v>
      </c>
      <c r="V189" s="122">
        <v>1054.8724075411419</v>
      </c>
      <c r="W189" s="122">
        <v>1109.2718338396244</v>
      </c>
      <c r="DA189" s="130" t="s">
        <v>2278</v>
      </c>
    </row>
    <row r="190" spans="1:105" ht="12" customHeight="1" x14ac:dyDescent="0.25">
      <c r="A190" s="97" t="s">
        <v>50</v>
      </c>
      <c r="B190" s="98">
        <v>1388.1256181628551</v>
      </c>
      <c r="C190" s="98">
        <v>1638.5083596071017</v>
      </c>
      <c r="D190" s="98">
        <v>1434.4702576807149</v>
      </c>
      <c r="E190" s="98">
        <v>1697.5820539405086</v>
      </c>
      <c r="F190" s="98">
        <v>1585.8424946870296</v>
      </c>
      <c r="G190" s="98">
        <v>1598.9362401798803</v>
      </c>
      <c r="H190" s="98">
        <v>1566.6398074441356</v>
      </c>
      <c r="I190" s="98">
        <v>1635.3742031837592</v>
      </c>
      <c r="J190" s="98">
        <v>1604.9441874240083</v>
      </c>
      <c r="K190" s="98">
        <v>1846.9343479224158</v>
      </c>
      <c r="L190" s="98">
        <v>1665.8940421919476</v>
      </c>
      <c r="M190" s="98">
        <v>1482.1289959585949</v>
      </c>
      <c r="N190" s="98">
        <v>1408.0559160840542</v>
      </c>
      <c r="O190" s="98">
        <v>1393.0211544216379</v>
      </c>
      <c r="P190" s="98">
        <v>1281.8357429349312</v>
      </c>
      <c r="Q190" s="98">
        <v>1298.1918088554189</v>
      </c>
      <c r="R190" s="98">
        <v>1369.0214246274907</v>
      </c>
      <c r="S190" s="98">
        <v>1342.2754097625575</v>
      </c>
      <c r="T190" s="98">
        <v>1270.8527676499093</v>
      </c>
      <c r="U190" s="98">
        <v>1329.1708190348306</v>
      </c>
      <c r="V190" s="98">
        <v>1285.4522213284922</v>
      </c>
      <c r="W190" s="98">
        <v>1334.6119341100023</v>
      </c>
      <c r="DA190" s="63" t="s">
        <v>2279</v>
      </c>
    </row>
    <row r="191" spans="1:105" ht="12" customHeight="1" x14ac:dyDescent="0.25">
      <c r="A191" s="109" t="s">
        <v>120</v>
      </c>
      <c r="B191" s="33">
        <v>1264.6375163606133</v>
      </c>
      <c r="C191" s="33">
        <v>1097.0821813993127</v>
      </c>
      <c r="D191" s="33">
        <v>1358.2568762841593</v>
      </c>
      <c r="E191" s="33">
        <v>1020.0886848664169</v>
      </c>
      <c r="F191" s="33">
        <v>1261.2730856544561</v>
      </c>
      <c r="G191" s="33">
        <v>1306.446126997919</v>
      </c>
      <c r="H191" s="33">
        <v>1386.168165565191</v>
      </c>
      <c r="I191" s="33">
        <v>1221.6657159138463</v>
      </c>
      <c r="J191" s="33">
        <v>1395.667843631353</v>
      </c>
      <c r="K191" s="33">
        <v>1149.7631299718814</v>
      </c>
      <c r="L191" s="33">
        <v>1180.3594577116562</v>
      </c>
      <c r="M191" s="33">
        <v>1153.4497768223682</v>
      </c>
      <c r="N191" s="33">
        <v>1120.929182184617</v>
      </c>
      <c r="O191" s="33">
        <v>1048.7339418766014</v>
      </c>
      <c r="P191" s="33">
        <v>1013.6269210828154</v>
      </c>
      <c r="Q191" s="33">
        <v>1016.7754639470317</v>
      </c>
      <c r="R191" s="33">
        <v>1018.1788091310419</v>
      </c>
      <c r="S191" s="33">
        <v>1007.1529519219964</v>
      </c>
      <c r="T191" s="33">
        <v>985.91279256895666</v>
      </c>
      <c r="U191" s="33">
        <v>973.22807610223083</v>
      </c>
      <c r="V191" s="33">
        <v>931.81014737373619</v>
      </c>
      <c r="W191" s="33">
        <v>994.47775533856225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8980.7610822255956</v>
      </c>
      <c r="C193" s="117">
        <f t="shared" si="94"/>
        <v>5546.6781100151311</v>
      </c>
      <c r="D193" s="117">
        <f t="shared" si="94"/>
        <v>10631.472209113106</v>
      </c>
      <c r="E193" s="117">
        <f t="shared" si="94"/>
        <v>3663.7776259531261</v>
      </c>
      <c r="F193" s="117">
        <f t="shared" si="94"/>
        <v>9560.8300751072638</v>
      </c>
      <c r="G193" s="117">
        <f t="shared" si="94"/>
        <v>9432.2726240990814</v>
      </c>
      <c r="H193" s="117">
        <f t="shared" si="94"/>
        <v>11178.470345478141</v>
      </c>
      <c r="I193" s="117">
        <f t="shared" si="94"/>
        <v>5212.8103016528985</v>
      </c>
      <c r="J193" s="117">
        <f t="shared" si="94"/>
        <v>15229.114069930098</v>
      </c>
      <c r="K193" s="117">
        <f t="shared" si="94"/>
        <v>9508.2851427680216</v>
      </c>
      <c r="L193" s="117">
        <f t="shared" si="94"/>
        <v>10566.182591696444</v>
      </c>
      <c r="M193" s="117">
        <f t="shared" si="94"/>
        <v>10844.563510440128</v>
      </c>
      <c r="N193" s="117">
        <f t="shared" si="94"/>
        <v>11442.983898406434</v>
      </c>
      <c r="O193" s="117">
        <f t="shared" si="94"/>
        <v>11067.124115508532</v>
      </c>
      <c r="P193" s="117">
        <f t="shared" si="94"/>
        <v>8980.6889455169658</v>
      </c>
      <c r="Q193" s="117">
        <f t="shared" si="94"/>
        <v>11804.048638084569</v>
      </c>
      <c r="R193" s="117">
        <f t="shared" ref="R193:V193" si="95">R194+R197+R199+R208</f>
        <v>11430.021268646684</v>
      </c>
      <c r="S193" s="117">
        <f t="shared" si="95"/>
        <v>11044.326998787374</v>
      </c>
      <c r="T193" s="117">
        <f t="shared" si="95"/>
        <v>10395.651186822142</v>
      </c>
      <c r="U193" s="117">
        <f t="shared" si="95"/>
        <v>11035.56685556111</v>
      </c>
      <c r="V193" s="117">
        <f t="shared" si="95"/>
        <v>11156.610007165482</v>
      </c>
      <c r="W193" s="117">
        <f t="shared" ref="W193" si="96">W194+W197+W199+W208</f>
        <v>12355.63947455517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7061.9844518602567</v>
      </c>
      <c r="C194" s="122">
        <f t="shared" si="97"/>
        <v>3676.1889026883464</v>
      </c>
      <c r="D194" s="122">
        <f t="shared" si="97"/>
        <v>8563.1865421854145</v>
      </c>
      <c r="E194" s="122">
        <f t="shared" si="97"/>
        <v>1641.5849253129882</v>
      </c>
      <c r="F194" s="122">
        <f t="shared" si="97"/>
        <v>7524.0905040707939</v>
      </c>
      <c r="G194" s="122">
        <f t="shared" si="97"/>
        <v>7322.8530054193589</v>
      </c>
      <c r="H194" s="122">
        <f t="shared" si="97"/>
        <v>8905.2324283714297</v>
      </c>
      <c r="I194" s="122">
        <f t="shared" si="97"/>
        <v>2929.6753820394574</v>
      </c>
      <c r="J194" s="122">
        <f t="shared" si="97"/>
        <v>12797.724617808217</v>
      </c>
      <c r="K194" s="122">
        <f t="shared" si="97"/>
        <v>7080.2801184188738</v>
      </c>
      <c r="L194" s="122">
        <f t="shared" si="97"/>
        <v>7909.2535415595376</v>
      </c>
      <c r="M194" s="122">
        <f t="shared" si="97"/>
        <v>7912.4492344974215</v>
      </c>
      <c r="N194" s="122">
        <f t="shared" si="97"/>
        <v>8442.1073112208906</v>
      </c>
      <c r="O194" s="122">
        <f t="shared" si="97"/>
        <v>8330.7005388113848</v>
      </c>
      <c r="P194" s="122">
        <f t="shared" si="97"/>
        <v>6475.3399122826931</v>
      </c>
      <c r="Q194" s="122">
        <f t="shared" si="97"/>
        <v>9015.7381618944728</v>
      </c>
      <c r="R194" s="122">
        <f t="shared" ref="R194:V194" si="98">SUM(R195:R196)</f>
        <v>8750.2128521964059</v>
      </c>
      <c r="S194" s="122">
        <f t="shared" si="98"/>
        <v>8231.9075124216688</v>
      </c>
      <c r="T194" s="122">
        <f t="shared" si="98"/>
        <v>7591.5851430464672</v>
      </c>
      <c r="U194" s="122">
        <f t="shared" si="98"/>
        <v>8220.6367632543697</v>
      </c>
      <c r="V194" s="122">
        <f t="shared" si="98"/>
        <v>8322.3625375624142</v>
      </c>
      <c r="W194" s="122">
        <f t="shared" ref="W194" si="99">SUM(W195:W196)</f>
        <v>9245.7605233003305</v>
      </c>
      <c r="DA194" s="130" t="s">
        <v>2432</v>
      </c>
    </row>
    <row r="195" spans="1:105" ht="12" customHeight="1" x14ac:dyDescent="0.25">
      <c r="A195" s="97" t="s">
        <v>74</v>
      </c>
      <c r="B195" s="98">
        <v>6894.4109664670696</v>
      </c>
      <c r="C195" s="98">
        <v>3589.6318351007258</v>
      </c>
      <c r="D195" s="98">
        <v>8361.3355953401915</v>
      </c>
      <c r="E195" s="98">
        <v>1605.106791316676</v>
      </c>
      <c r="F195" s="98">
        <v>7349.8073745544461</v>
      </c>
      <c r="G195" s="98">
        <v>7156.9099697884267</v>
      </c>
      <c r="H195" s="98">
        <v>8710.8867565975197</v>
      </c>
      <c r="I195" s="98">
        <v>2867.9578435714006</v>
      </c>
      <c r="J195" s="98">
        <v>12531.317367417711</v>
      </c>
      <c r="K195" s="98">
        <v>6934.4345825588207</v>
      </c>
      <c r="L195" s="98">
        <v>7752.3818800795198</v>
      </c>
      <c r="M195" s="98">
        <v>7757.2989258015914</v>
      </c>
      <c r="N195" s="98">
        <v>8278.9485651260293</v>
      </c>
      <c r="O195" s="98">
        <v>8171.7098649022191</v>
      </c>
      <c r="P195" s="98">
        <v>6352.4744282873689</v>
      </c>
      <c r="Q195" s="98">
        <v>8844.9490272836829</v>
      </c>
      <c r="R195" s="98">
        <v>8583.2617393213022</v>
      </c>
      <c r="S195" s="98">
        <v>8076.8852263900035</v>
      </c>
      <c r="T195" s="98">
        <v>7449.073126459567</v>
      </c>
      <c r="U195" s="98">
        <v>8065.6119215418939</v>
      </c>
      <c r="V195" s="98">
        <v>8165.4988202193708</v>
      </c>
      <c r="W195" s="98">
        <v>9071.8418197411265</v>
      </c>
      <c r="DA195" s="63" t="s">
        <v>2433</v>
      </c>
    </row>
    <row r="196" spans="1:105" ht="12" customHeight="1" x14ac:dyDescent="0.25">
      <c r="A196" s="97" t="s">
        <v>53</v>
      </c>
      <c r="B196" s="98">
        <v>167.57348539318738</v>
      </c>
      <c r="C196" s="98">
        <v>86.557067587620409</v>
      </c>
      <c r="D196" s="98">
        <v>201.85094684522386</v>
      </c>
      <c r="E196" s="98">
        <v>36.47813399631211</v>
      </c>
      <c r="F196" s="98">
        <v>174.28312951634754</v>
      </c>
      <c r="G196" s="98">
        <v>165.94303563093194</v>
      </c>
      <c r="H196" s="98">
        <v>194.34567177390977</v>
      </c>
      <c r="I196" s="98">
        <v>61.717538468056688</v>
      </c>
      <c r="J196" s="98">
        <v>266.4072503905071</v>
      </c>
      <c r="K196" s="98">
        <v>145.84553586005308</v>
      </c>
      <c r="L196" s="98">
        <v>156.87166148001759</v>
      </c>
      <c r="M196" s="98">
        <v>155.15030869582998</v>
      </c>
      <c r="N196" s="98">
        <v>163.15874609486193</v>
      </c>
      <c r="O196" s="98">
        <v>158.99067390916571</v>
      </c>
      <c r="P196" s="98">
        <v>122.86548399532464</v>
      </c>
      <c r="Q196" s="98">
        <v>170.78913461079026</v>
      </c>
      <c r="R196" s="98">
        <v>166.95111287510406</v>
      </c>
      <c r="S196" s="98">
        <v>155.022286031665</v>
      </c>
      <c r="T196" s="98">
        <v>142.51201658689996</v>
      </c>
      <c r="U196" s="98">
        <v>155.02484171247534</v>
      </c>
      <c r="V196" s="98">
        <v>156.86371734304328</v>
      </c>
      <c r="W196" s="98">
        <v>173.91870355920327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111.5825451515398</v>
      </c>
      <c r="C197" s="122">
        <f t="shared" si="100"/>
        <v>134.60617849465737</v>
      </c>
      <c r="D197" s="122">
        <f t="shared" si="100"/>
        <v>147.45348895331597</v>
      </c>
      <c r="E197" s="122">
        <f t="shared" si="100"/>
        <v>350.08146959301308</v>
      </c>
      <c r="F197" s="122">
        <f t="shared" si="100"/>
        <v>123.516380971584</v>
      </c>
      <c r="G197" s="122">
        <f t="shared" si="100"/>
        <v>121.8099936642503</v>
      </c>
      <c r="H197" s="122">
        <f t="shared" si="100"/>
        <v>195.73562050210228</v>
      </c>
      <c r="I197" s="122">
        <f t="shared" si="100"/>
        <v>297.47995643544698</v>
      </c>
      <c r="J197" s="122">
        <f t="shared" si="100"/>
        <v>319.21112805196844</v>
      </c>
      <c r="K197" s="122">
        <f t="shared" si="100"/>
        <v>406.98105362639092</v>
      </c>
      <c r="L197" s="122">
        <f t="shared" si="100"/>
        <v>650.85319305507835</v>
      </c>
      <c r="M197" s="122">
        <f t="shared" si="100"/>
        <v>1020.5601003178911</v>
      </c>
      <c r="N197" s="122">
        <f t="shared" si="100"/>
        <v>1114.2138390467492</v>
      </c>
      <c r="O197" s="122">
        <f t="shared" si="100"/>
        <v>906.97627355025065</v>
      </c>
      <c r="P197" s="122">
        <f t="shared" si="100"/>
        <v>720.81918019129671</v>
      </c>
      <c r="Q197" s="122">
        <f t="shared" si="100"/>
        <v>977.74356913172562</v>
      </c>
      <c r="R197" s="122">
        <f t="shared" si="100"/>
        <v>821.47141973544024</v>
      </c>
      <c r="S197" s="122">
        <f t="shared" si="100"/>
        <v>935.07295276472917</v>
      </c>
      <c r="T197" s="122">
        <f t="shared" si="100"/>
        <v>933.53181116776841</v>
      </c>
      <c r="U197" s="122">
        <f t="shared" si="100"/>
        <v>898.98372907994496</v>
      </c>
      <c r="V197" s="122">
        <f t="shared" si="100"/>
        <v>937.68787260761144</v>
      </c>
      <c r="W197" s="122">
        <f t="shared" si="100"/>
        <v>1054.7973148279591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111.5825451515398</v>
      </c>
      <c r="C198" s="98">
        <f>RES_hhdet_tesh!C29</f>
        <v>134.60617849465737</v>
      </c>
      <c r="D198" s="98">
        <f>RES_hhdet_tesh!D29</f>
        <v>147.45348895331597</v>
      </c>
      <c r="E198" s="98">
        <f>RES_hhdet_tesh!E29</f>
        <v>350.08146959301308</v>
      </c>
      <c r="F198" s="98">
        <f>RES_hhdet_tesh!F29</f>
        <v>123.516380971584</v>
      </c>
      <c r="G198" s="98">
        <f>RES_hhdet_tesh!G29</f>
        <v>121.8099936642503</v>
      </c>
      <c r="H198" s="98">
        <f>RES_hhdet_tesh!H29</f>
        <v>195.73562050210228</v>
      </c>
      <c r="I198" s="98">
        <f>RES_hhdet_tesh!I29</f>
        <v>297.47995643544698</v>
      </c>
      <c r="J198" s="98">
        <f>RES_hhdet_tesh!J29</f>
        <v>319.21112805196844</v>
      </c>
      <c r="K198" s="98">
        <f>RES_hhdet_tesh!K29</f>
        <v>406.98105362639092</v>
      </c>
      <c r="L198" s="98">
        <f>RES_hhdet_tesh!L29</f>
        <v>650.85319305507835</v>
      </c>
      <c r="M198" s="98">
        <f>RES_hhdet_tesh!M29</f>
        <v>1020.5601003178911</v>
      </c>
      <c r="N198" s="98">
        <f>RES_hhdet_tesh!N29</f>
        <v>1114.2138390467492</v>
      </c>
      <c r="O198" s="98">
        <f>RES_hhdet_tesh!O29</f>
        <v>906.97627355025065</v>
      </c>
      <c r="P198" s="98">
        <f>RES_hhdet_tesh!P29</f>
        <v>720.81918019129671</v>
      </c>
      <c r="Q198" s="98">
        <f>RES_hhdet_tesh!Q29</f>
        <v>977.74356913172562</v>
      </c>
      <c r="R198" s="98">
        <f>RES_hhdet_tesh!R29</f>
        <v>821.47141973544024</v>
      </c>
      <c r="S198" s="98">
        <f>RES_hhdet_tesh!S29</f>
        <v>935.07295276472917</v>
      </c>
      <c r="T198" s="98">
        <f>RES_hhdet_tesh!T29</f>
        <v>933.53181116776841</v>
      </c>
      <c r="U198" s="98">
        <f>RES_hhdet_tesh!U29</f>
        <v>898.98372907994496</v>
      </c>
      <c r="V198" s="98">
        <f>RES_hhdet_tesh!V29</f>
        <v>937.68787260761144</v>
      </c>
      <c r="W198" s="98">
        <f>RES_hhdet_tesh!W29</f>
        <v>1054.7973148279591</v>
      </c>
      <c r="DA198" s="63" t="s">
        <v>2436</v>
      </c>
    </row>
    <row r="199" spans="1:105" ht="12" customHeight="1" x14ac:dyDescent="0.25">
      <c r="A199" s="121" t="s">
        <v>55</v>
      </c>
      <c r="B199" s="122">
        <v>910.59756879494489</v>
      </c>
      <c r="C199" s="122">
        <v>886.46132284430041</v>
      </c>
      <c r="D199" s="122">
        <v>967.17520295660631</v>
      </c>
      <c r="E199" s="122">
        <v>853.60779365764768</v>
      </c>
      <c r="F199" s="122">
        <v>983.1654019487454</v>
      </c>
      <c r="G199" s="122">
        <v>1023.6679134534287</v>
      </c>
      <c r="H199" s="122">
        <v>1074.5727630155807</v>
      </c>
      <c r="I199" s="122">
        <v>1044.2136170384244</v>
      </c>
      <c r="J199" s="122">
        <v>1099.0617312633563</v>
      </c>
      <c r="K199" s="122">
        <v>1053.3510244928818</v>
      </c>
      <c r="L199" s="122">
        <v>1069.774416945578</v>
      </c>
      <c r="M199" s="122">
        <v>1034.1886525480916</v>
      </c>
      <c r="N199" s="122">
        <v>1039.6820461890725</v>
      </c>
      <c r="O199" s="122">
        <v>1014.6281189513822</v>
      </c>
      <c r="P199" s="122">
        <v>1010.6566015738871</v>
      </c>
      <c r="Q199" s="122">
        <v>1028.9150150980702</v>
      </c>
      <c r="R199" s="122">
        <v>1057.164618787463</v>
      </c>
      <c r="S199" s="122">
        <v>1083.7749447921735</v>
      </c>
      <c r="T199" s="122">
        <v>1099.2323012653483</v>
      </c>
      <c r="U199" s="122">
        <v>1131.1694070465785</v>
      </c>
      <c r="V199" s="122">
        <v>1130.6542609690023</v>
      </c>
      <c r="W199" s="122">
        <v>1233.4524007430246</v>
      </c>
      <c r="DA199" s="130" t="s">
        <v>2437</v>
      </c>
    </row>
    <row r="200" spans="1:105" ht="12" customHeight="1" x14ac:dyDescent="0.25">
      <c r="A200" s="97" t="s">
        <v>141</v>
      </c>
      <c r="B200" s="98">
        <v>869.5183709750487</v>
      </c>
      <c r="C200" s="98">
        <v>911.97364291517579</v>
      </c>
      <c r="D200" s="98">
        <v>892.70849300750956</v>
      </c>
      <c r="E200" s="98">
        <v>964.16287059793456</v>
      </c>
      <c r="F200" s="98">
        <v>977.96423973523486</v>
      </c>
      <c r="G200" s="98">
        <v>999.64614899179662</v>
      </c>
      <c r="H200" s="98">
        <v>1036.4286792846221</v>
      </c>
      <c r="I200" s="98">
        <v>1016.9822064085524</v>
      </c>
      <c r="J200" s="98">
        <v>1136.9438055434302</v>
      </c>
      <c r="K200" s="98">
        <v>1223.8694919871814</v>
      </c>
      <c r="L200" s="98">
        <v>1145.9027531438439</v>
      </c>
      <c r="M200" s="98">
        <v>1031.4237731318915</v>
      </c>
      <c r="N200" s="98">
        <v>1012.69788399096</v>
      </c>
      <c r="O200" s="98">
        <v>1033.3744676974702</v>
      </c>
      <c r="P200" s="98">
        <v>975.04874954440004</v>
      </c>
      <c r="Q200" s="98">
        <v>1005.9432511462875</v>
      </c>
      <c r="R200" s="98">
        <v>1083.2319937928532</v>
      </c>
      <c r="S200" s="98">
        <v>1094.3520339989459</v>
      </c>
      <c r="T200" s="98">
        <v>1071.4142470569502</v>
      </c>
      <c r="U200" s="98">
        <v>1152.6674289709322</v>
      </c>
      <c r="V200" s="98">
        <v>1137.5040734826885</v>
      </c>
      <c r="W200" s="98">
        <v>1204.1751574552868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912.29155633390963</v>
      </c>
      <c r="C204" s="101">
        <v>885.40796271708928</v>
      </c>
      <c r="D204" s="101">
        <v>970.23802508238975</v>
      </c>
      <c r="E204" s="101">
        <v>849.04612439968218</v>
      </c>
      <c r="F204" s="101">
        <v>983.37964767188396</v>
      </c>
      <c r="G204" s="101">
        <v>1024.6456144353392</v>
      </c>
      <c r="H204" s="101">
        <v>1076.1853655755392</v>
      </c>
      <c r="I204" s="101">
        <v>1045.3780380141734</v>
      </c>
      <c r="J204" s="101">
        <v>1097.4066648166945</v>
      </c>
      <c r="K204" s="101">
        <v>1045.6754529503867</v>
      </c>
      <c r="L204" s="101">
        <v>1066.3603078798433</v>
      </c>
      <c r="M204" s="101">
        <v>1034.3389248439603</v>
      </c>
      <c r="N204" s="101">
        <v>1040.7917497894109</v>
      </c>
      <c r="O204" s="101">
        <v>1013.9349646223611</v>
      </c>
      <c r="P204" s="101">
        <v>1011.6952481149928</v>
      </c>
      <c r="Q204" s="101">
        <v>1029.5334719525388</v>
      </c>
      <c r="R204" s="101">
        <v>1056.1172935535392</v>
      </c>
      <c r="S204" s="101">
        <v>1083.2816066088158</v>
      </c>
      <c r="T204" s="101">
        <v>1100.0212529838309</v>
      </c>
      <c r="U204" s="101">
        <v>1130.4706489053517</v>
      </c>
      <c r="V204" s="101">
        <v>1130.4835128243185</v>
      </c>
      <c r="W204" s="101">
        <v>1234.3387675514398</v>
      </c>
      <c r="DA204" s="131" t="s">
        <v>2442</v>
      </c>
    </row>
    <row r="205" spans="1:105" ht="12" customHeight="1" x14ac:dyDescent="0.25">
      <c r="A205" s="107" t="s">
        <v>121</v>
      </c>
      <c r="B205" s="104">
        <v>912.29155633390974</v>
      </c>
      <c r="C205" s="104">
        <v>885.46205899047527</v>
      </c>
      <c r="D205" s="104">
        <v>970.34322623762466</v>
      </c>
      <c r="E205" s="104">
        <v>849.30659329354091</v>
      </c>
      <c r="F205" s="104">
        <v>983.61396374595222</v>
      </c>
      <c r="G205" s="104">
        <v>1024.6953660005718</v>
      </c>
      <c r="H205" s="104">
        <v>1076.122754559658</v>
      </c>
      <c r="I205" s="104">
        <v>1045.6540956069182</v>
      </c>
      <c r="J205" s="104">
        <v>1097.2200964239537</v>
      </c>
      <c r="K205" s="104">
        <v>1045.0785819125579</v>
      </c>
      <c r="L205" s="104">
        <v>1065.655007920876</v>
      </c>
      <c r="M205" s="104">
        <v>1033.9822146124504</v>
      </c>
      <c r="N205" s="104">
        <v>1040.4384996361857</v>
      </c>
      <c r="O205" s="104">
        <v>1014.1427090671347</v>
      </c>
      <c r="P205" s="104">
        <v>1013.0122417261117</v>
      </c>
      <c r="Q205" s="104">
        <v>1030.5802946612166</v>
      </c>
      <c r="R205" s="104">
        <v>1057.4151487484528</v>
      </c>
      <c r="S205" s="104">
        <v>1084.3490155835191</v>
      </c>
      <c r="T205" s="104">
        <v>1100.6709030964125</v>
      </c>
      <c r="U205" s="104">
        <v>1130.5100969145083</v>
      </c>
      <c r="V205" s="104">
        <v>1130.3418379037012</v>
      </c>
      <c r="W205" s="104">
        <v>1233.6449829300236</v>
      </c>
      <c r="DA205" s="132" t="s">
        <v>2443</v>
      </c>
    </row>
    <row r="206" spans="1:105" ht="12" customHeight="1" x14ac:dyDescent="0.25">
      <c r="A206" s="108" t="s">
        <v>53</v>
      </c>
      <c r="B206" s="98">
        <v>275.89484788904764</v>
      </c>
      <c r="C206" s="98">
        <v>253.53422691768023</v>
      </c>
      <c r="D206" s="98">
        <v>294.01131193587997</v>
      </c>
      <c r="E206" s="98">
        <v>219.23347142667609</v>
      </c>
      <c r="F206" s="98">
        <v>286.37247833346578</v>
      </c>
      <c r="G206" s="98">
        <v>297.21634484383878</v>
      </c>
      <c r="H206" s="98">
        <v>313.90379854808776</v>
      </c>
      <c r="I206" s="98">
        <v>299.5654240088092</v>
      </c>
      <c r="J206" s="98">
        <v>318.95953449830898</v>
      </c>
      <c r="K206" s="98">
        <v>285.33674404720205</v>
      </c>
      <c r="L206" s="98">
        <v>293.56562964406902</v>
      </c>
      <c r="M206" s="98">
        <v>298.22202344637583</v>
      </c>
      <c r="N206" s="98">
        <v>297.98352224671828</v>
      </c>
      <c r="O206" s="98">
        <v>279.50020455929422</v>
      </c>
      <c r="P206" s="98">
        <v>290.56515385152375</v>
      </c>
      <c r="Q206" s="98">
        <v>320.11476472593705</v>
      </c>
      <c r="R206" s="98">
        <v>316.58742477219033</v>
      </c>
      <c r="S206" s="98">
        <v>314.89283933245383</v>
      </c>
      <c r="T206" s="98">
        <v>325.43223946155427</v>
      </c>
      <c r="U206" s="98">
        <v>338.24157103084491</v>
      </c>
      <c r="V206" s="98">
        <v>295.93944584202779</v>
      </c>
      <c r="W206" s="98">
        <v>365.00236738334769</v>
      </c>
      <c r="DA206" s="63" t="s">
        <v>2444</v>
      </c>
    </row>
    <row r="207" spans="1:105" ht="12" customHeight="1" x14ac:dyDescent="0.25">
      <c r="A207" s="108" t="s">
        <v>52</v>
      </c>
      <c r="B207" s="98">
        <v>636.39670844486227</v>
      </c>
      <c r="C207" s="98">
        <v>631.92783207279513</v>
      </c>
      <c r="D207" s="98">
        <v>676.33191430174452</v>
      </c>
      <c r="E207" s="98">
        <v>630.07312186686477</v>
      </c>
      <c r="F207" s="98">
        <v>697.24148541248655</v>
      </c>
      <c r="G207" s="98">
        <v>727.4790211567331</v>
      </c>
      <c r="H207" s="98">
        <v>762.21895601157041</v>
      </c>
      <c r="I207" s="98">
        <v>746.08867159810904</v>
      </c>
      <c r="J207" s="98">
        <v>778.26056192564454</v>
      </c>
      <c r="K207" s="98">
        <v>759.74183786535582</v>
      </c>
      <c r="L207" s="98">
        <v>772.08937827680677</v>
      </c>
      <c r="M207" s="98">
        <v>735.76019116607449</v>
      </c>
      <c r="N207" s="98">
        <v>742.45497738946722</v>
      </c>
      <c r="O207" s="98">
        <v>734.6425045078405</v>
      </c>
      <c r="P207" s="98">
        <v>722.44708787458808</v>
      </c>
      <c r="Q207" s="98">
        <v>710.46552993527973</v>
      </c>
      <c r="R207" s="98">
        <v>740.8277239762624</v>
      </c>
      <c r="S207" s="98">
        <v>769.45617625106536</v>
      </c>
      <c r="T207" s="98">
        <v>775.2386636348582</v>
      </c>
      <c r="U207" s="98">
        <v>792.2685258836633</v>
      </c>
      <c r="V207" s="98">
        <v>834.40239206167348</v>
      </c>
      <c r="W207" s="98">
        <v>868.64261554667587</v>
      </c>
      <c r="DA207" s="63" t="s">
        <v>2445</v>
      </c>
    </row>
    <row r="208" spans="1:105" ht="12" customHeight="1" x14ac:dyDescent="0.25">
      <c r="A208" s="121" t="s">
        <v>54</v>
      </c>
      <c r="B208" s="122">
        <v>896.59651641885318</v>
      </c>
      <c r="C208" s="122">
        <v>849.42170598782604</v>
      </c>
      <c r="D208" s="122">
        <v>953.65697501776992</v>
      </c>
      <c r="E208" s="122">
        <v>818.50343738947743</v>
      </c>
      <c r="F208" s="122">
        <v>930.05778811614027</v>
      </c>
      <c r="G208" s="122">
        <v>963.94171156204447</v>
      </c>
      <c r="H208" s="122">
        <v>1002.9295335890279</v>
      </c>
      <c r="I208" s="122">
        <v>941.44134613956942</v>
      </c>
      <c r="J208" s="122">
        <v>1013.116592806557</v>
      </c>
      <c r="K208" s="122">
        <v>967.67294622987527</v>
      </c>
      <c r="L208" s="122">
        <v>936.30144013625068</v>
      </c>
      <c r="M208" s="122">
        <v>877.36552307672378</v>
      </c>
      <c r="N208" s="122">
        <v>846.98070194971933</v>
      </c>
      <c r="O208" s="122">
        <v>814.81918419551414</v>
      </c>
      <c r="P208" s="122">
        <v>773.8732514690887</v>
      </c>
      <c r="Q208" s="122">
        <v>781.65189196029996</v>
      </c>
      <c r="R208" s="122">
        <v>801.17237792737342</v>
      </c>
      <c r="S208" s="122">
        <v>793.57158880880138</v>
      </c>
      <c r="T208" s="122">
        <v>771.3019313425566</v>
      </c>
      <c r="U208" s="122">
        <v>784.77695618021869</v>
      </c>
      <c r="V208" s="122">
        <v>765.90533602645291</v>
      </c>
      <c r="W208" s="122">
        <v>821.6292356838552</v>
      </c>
      <c r="DA208" s="130" t="s">
        <v>2446</v>
      </c>
    </row>
    <row r="209" spans="1:105" ht="12" customHeight="1" x14ac:dyDescent="0.25">
      <c r="A209" s="97" t="s">
        <v>50</v>
      </c>
      <c r="B209" s="98">
        <v>808.23988512996334</v>
      </c>
      <c r="C209" s="98">
        <v>954.0259116505697</v>
      </c>
      <c r="D209" s="98">
        <v>835.22417648673456</v>
      </c>
      <c r="E209" s="98">
        <v>988.42172950560314</v>
      </c>
      <c r="F209" s="98">
        <v>925.61232368591277</v>
      </c>
      <c r="G209" s="98">
        <v>939.09022443873505</v>
      </c>
      <c r="H209" s="98">
        <v>924.96204353913299</v>
      </c>
      <c r="I209" s="98">
        <v>967.21973638210443</v>
      </c>
      <c r="J209" s="98">
        <v>949.60759075910698</v>
      </c>
      <c r="K209" s="98">
        <v>1093.3331868328539</v>
      </c>
      <c r="L209" s="98">
        <v>986.55646589638354</v>
      </c>
      <c r="M209" s="98">
        <v>878.03155962044343</v>
      </c>
      <c r="N209" s="98">
        <v>834.73552915668051</v>
      </c>
      <c r="O209" s="98">
        <v>826.54729483480946</v>
      </c>
      <c r="P209" s="98">
        <v>760.84533304005811</v>
      </c>
      <c r="Q209" s="98">
        <v>770.77791396254861</v>
      </c>
      <c r="R209" s="98">
        <v>813.44261603500206</v>
      </c>
      <c r="S209" s="98">
        <v>798.35664516313011</v>
      </c>
      <c r="T209" s="98">
        <v>756.70106474915247</v>
      </c>
      <c r="U209" s="98">
        <v>793.46444100722022</v>
      </c>
      <c r="V209" s="98">
        <v>770.39035835474522</v>
      </c>
      <c r="W209" s="98">
        <v>803.65410515595204</v>
      </c>
      <c r="DA209" s="63" t="s">
        <v>2447</v>
      </c>
    </row>
    <row r="210" spans="1:105" ht="12" customHeight="1" x14ac:dyDescent="0.25">
      <c r="A210" s="109" t="s">
        <v>120</v>
      </c>
      <c r="B210" s="33">
        <v>931.50596195671085</v>
      </c>
      <c r="C210" s="33">
        <v>808.08815135492625</v>
      </c>
      <c r="D210" s="33">
        <v>1000.4640553195577</v>
      </c>
      <c r="E210" s="33">
        <v>751.37632672182349</v>
      </c>
      <c r="F210" s="33">
        <v>931.91769103664421</v>
      </c>
      <c r="G210" s="33">
        <v>975.48452848927695</v>
      </c>
      <c r="H210" s="33">
        <v>1045.8206470591829</v>
      </c>
      <c r="I210" s="33">
        <v>925.46581773143339</v>
      </c>
      <c r="J210" s="33">
        <v>1057.7366216534626</v>
      </c>
      <c r="K210" s="33">
        <v>872.20542461301466</v>
      </c>
      <c r="L210" s="33">
        <v>896.30774493715944</v>
      </c>
      <c r="M210" s="33">
        <v>876.81040643877134</v>
      </c>
      <c r="N210" s="33">
        <v>856.30756410106392</v>
      </c>
      <c r="O210" s="33">
        <v>806.58141261371111</v>
      </c>
      <c r="P210" s="33">
        <v>782.3943574659628</v>
      </c>
      <c r="Q210" s="33">
        <v>788.42818558515364</v>
      </c>
      <c r="R210" s="33">
        <v>793.93351081948515</v>
      </c>
      <c r="S210" s="33">
        <v>790.88253009050254</v>
      </c>
      <c r="T210" s="33">
        <v>779.41422316966782</v>
      </c>
      <c r="U210" s="33">
        <v>779.89763166132366</v>
      </c>
      <c r="V210" s="33">
        <v>763.5116443343868</v>
      </c>
      <c r="W210" s="33">
        <v>830.78623234095755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3645.5753599780214</v>
      </c>
      <c r="C212" s="117">
        <f t="shared" si="101"/>
        <v>1964.8136202030057</v>
      </c>
      <c r="D212" s="117">
        <f t="shared" si="101"/>
        <v>4402.4730282649844</v>
      </c>
      <c r="E212" s="117">
        <f t="shared" si="101"/>
        <v>950.05656674684883</v>
      </c>
      <c r="F212" s="117">
        <f t="shared" si="101"/>
        <v>3898.4670156926531</v>
      </c>
      <c r="G212" s="117">
        <f t="shared" si="101"/>
        <v>3757.3534751896423</v>
      </c>
      <c r="H212" s="117">
        <f t="shared" si="101"/>
        <v>4472.4326219476179</v>
      </c>
      <c r="I212" s="117">
        <f t="shared" si="101"/>
        <v>1577.0264158984583</v>
      </c>
      <c r="J212" s="117">
        <f t="shared" si="101"/>
        <v>6225.7136769509816</v>
      </c>
      <c r="K212" s="117">
        <f t="shared" si="101"/>
        <v>3457.7477741866237</v>
      </c>
      <c r="L212" s="117">
        <f t="shared" si="101"/>
        <v>3742.5517839240483</v>
      </c>
      <c r="M212" s="117">
        <f t="shared" si="101"/>
        <v>3651.1896139062565</v>
      </c>
      <c r="N212" s="117">
        <f t="shared" si="101"/>
        <v>3692.5263789771943</v>
      </c>
      <c r="O212" s="117">
        <f t="shared" si="101"/>
        <v>3456.7595577167531</v>
      </c>
      <c r="P212" s="117">
        <f t="shared" si="101"/>
        <v>2699.8904068309712</v>
      </c>
      <c r="Q212" s="117">
        <f t="shared" si="101"/>
        <v>3673.6312436927396</v>
      </c>
      <c r="R212" s="117">
        <f t="shared" ref="R212:V212" si="102">R213+R216+R218+R227</f>
        <v>3559.7203896134256</v>
      </c>
      <c r="S212" s="117">
        <f t="shared" si="102"/>
        <v>3343.1155747643302</v>
      </c>
      <c r="T212" s="117">
        <f t="shared" si="102"/>
        <v>3076.3303502087256</v>
      </c>
      <c r="U212" s="117">
        <f t="shared" si="102"/>
        <v>3272.9299555870034</v>
      </c>
      <c r="V212" s="117">
        <f t="shared" si="102"/>
        <v>3226.3149375752914</v>
      </c>
      <c r="W212" s="117">
        <f t="shared" ref="W212" si="103">W213+W216+W218+W227</f>
        <v>3470.4056381293772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3541.5324763199224</v>
      </c>
      <c r="C213" s="122">
        <f t="shared" si="104"/>
        <v>1843.9280431458774</v>
      </c>
      <c r="D213" s="122">
        <f t="shared" si="104"/>
        <v>4295.0647561239348</v>
      </c>
      <c r="E213" s="122">
        <f t="shared" si="104"/>
        <v>824.51392251753498</v>
      </c>
      <c r="F213" s="122">
        <f t="shared" si="104"/>
        <v>3775.461259603253</v>
      </c>
      <c r="G213" s="122">
        <f t="shared" si="104"/>
        <v>3625.82484830661</v>
      </c>
      <c r="H213" s="122">
        <f t="shared" si="104"/>
        <v>4328.9541423760675</v>
      </c>
      <c r="I213" s="122">
        <f t="shared" si="104"/>
        <v>1417.7928895436535</v>
      </c>
      <c r="J213" s="122">
        <f t="shared" si="104"/>
        <v>6055.8730436947026</v>
      </c>
      <c r="K213" s="122">
        <f t="shared" si="104"/>
        <v>3255.2216529471334</v>
      </c>
      <c r="L213" s="122">
        <f t="shared" si="104"/>
        <v>3554.7943140889788</v>
      </c>
      <c r="M213" s="122">
        <f t="shared" si="104"/>
        <v>3479.9716800762121</v>
      </c>
      <c r="N213" s="122">
        <f t="shared" si="104"/>
        <v>3538.710628144117</v>
      </c>
      <c r="O213" s="122">
        <f t="shared" si="104"/>
        <v>3312.2858922012892</v>
      </c>
      <c r="P213" s="122">
        <f t="shared" si="104"/>
        <v>2572.6442226591284</v>
      </c>
      <c r="Q213" s="122">
        <f t="shared" si="104"/>
        <v>3548.5401707897263</v>
      </c>
      <c r="R213" s="122">
        <f t="shared" ref="R213:V213" si="105">SUM(R214:R215)</f>
        <v>3431.9575371050696</v>
      </c>
      <c r="S213" s="122">
        <f t="shared" si="105"/>
        <v>3221.8571328508647</v>
      </c>
      <c r="T213" s="122">
        <f t="shared" si="105"/>
        <v>2962.0383117206852</v>
      </c>
      <c r="U213" s="122">
        <f t="shared" si="105"/>
        <v>3152.4944388873182</v>
      </c>
      <c r="V213" s="122">
        <f t="shared" si="105"/>
        <v>3114.6906745562119</v>
      </c>
      <c r="W213" s="122">
        <f t="shared" ref="W213" si="106">SUM(W214:W215)</f>
        <v>3358.5232021004813</v>
      </c>
      <c r="DA213" s="130" t="s">
        <v>2600</v>
      </c>
    </row>
    <row r="214" spans="1:105" ht="12" customHeight="1" x14ac:dyDescent="0.25">
      <c r="A214" s="97" t="s">
        <v>74</v>
      </c>
      <c r="B214" s="98">
        <v>3541.5324763199224</v>
      </c>
      <c r="C214" s="98">
        <v>1843.9280431458774</v>
      </c>
      <c r="D214" s="98">
        <v>4295.0647561239348</v>
      </c>
      <c r="E214" s="98">
        <v>824.51392251753498</v>
      </c>
      <c r="F214" s="98">
        <v>3775.461259603253</v>
      </c>
      <c r="G214" s="98">
        <v>3625.82484830661</v>
      </c>
      <c r="H214" s="98">
        <v>4328.9541423760675</v>
      </c>
      <c r="I214" s="98">
        <v>1417.7928895436535</v>
      </c>
      <c r="J214" s="98">
        <v>6055.8730436947026</v>
      </c>
      <c r="K214" s="98">
        <v>3255.2216529471334</v>
      </c>
      <c r="L214" s="98">
        <v>3554.7943140889788</v>
      </c>
      <c r="M214" s="98">
        <v>3479.9716800762121</v>
      </c>
      <c r="N214" s="98">
        <v>3538.710628144117</v>
      </c>
      <c r="O214" s="98">
        <v>3312.2858922012892</v>
      </c>
      <c r="P214" s="98">
        <v>2572.6442226591284</v>
      </c>
      <c r="Q214" s="98">
        <v>3548.5401707897263</v>
      </c>
      <c r="R214" s="98">
        <v>3431.9575371050696</v>
      </c>
      <c r="S214" s="98">
        <v>3221.8571328508647</v>
      </c>
      <c r="T214" s="98">
        <v>2962.0383117206852</v>
      </c>
      <c r="U214" s="98">
        <v>3152.4944388873182</v>
      </c>
      <c r="V214" s="98">
        <v>3114.6906745562119</v>
      </c>
      <c r="W214" s="98">
        <v>3358.5232021004813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14.741126101730231</v>
      </c>
      <c r="C218" s="122">
        <v>15.46737611988064</v>
      </c>
      <c r="D218" s="122">
        <v>15.104363441482924</v>
      </c>
      <c r="E218" s="122">
        <v>16.341031382700844</v>
      </c>
      <c r="F218" s="122">
        <v>16.745271069500244</v>
      </c>
      <c r="G218" s="122">
        <v>16.331567076267685</v>
      </c>
      <c r="H218" s="122">
        <v>17.182139151137147</v>
      </c>
      <c r="I218" s="122">
        <v>17.096575745157544</v>
      </c>
      <c r="J218" s="122">
        <v>19.395088809060596</v>
      </c>
      <c r="K218" s="122">
        <v>21.393907340507148</v>
      </c>
      <c r="L218" s="122">
        <v>20.058763714474278</v>
      </c>
      <c r="M218" s="122">
        <v>18.168417085594641</v>
      </c>
      <c r="N218" s="122">
        <v>15.524022425934099</v>
      </c>
      <c r="O218" s="122">
        <v>13.913463796296913</v>
      </c>
      <c r="P218" s="122">
        <v>12.104496275444266</v>
      </c>
      <c r="Q218" s="122">
        <v>11.874097737088098</v>
      </c>
      <c r="R218" s="122">
        <v>12.370943659507864</v>
      </c>
      <c r="S218" s="122">
        <v>11.556579763639943</v>
      </c>
      <c r="T218" s="122">
        <v>11.183855321659795</v>
      </c>
      <c r="U218" s="122">
        <v>11.844314855768562</v>
      </c>
      <c r="V218" s="122">
        <v>10.011383800349911</v>
      </c>
      <c r="W218" s="122">
        <v>9.5634858652749202</v>
      </c>
      <c r="DA218" s="130" t="s">
        <v>2605</v>
      </c>
    </row>
    <row r="219" spans="1:105" ht="12" customHeight="1" x14ac:dyDescent="0.25">
      <c r="A219" s="97" t="s">
        <v>141</v>
      </c>
      <c r="B219" s="98">
        <v>372.21343406868829</v>
      </c>
      <c r="C219" s="98">
        <v>390.38719909844201</v>
      </c>
      <c r="D219" s="98">
        <v>382.14039506951798</v>
      </c>
      <c r="E219" s="98">
        <v>412.72776406592988</v>
      </c>
      <c r="F219" s="98">
        <v>415.82673132992488</v>
      </c>
      <c r="G219" s="98">
        <v>417.1191629335737</v>
      </c>
      <c r="H219" s="98">
        <v>424.08324672214826</v>
      </c>
      <c r="I219" s="98">
        <v>413.02422562722302</v>
      </c>
      <c r="J219" s="98">
        <v>460.9272241971446</v>
      </c>
      <c r="K219" s="98">
        <v>494.61436523053095</v>
      </c>
      <c r="L219" s="98">
        <v>461.84080357228578</v>
      </c>
      <c r="M219" s="98">
        <v>414.53832799644198</v>
      </c>
      <c r="N219" s="98">
        <v>402.985358621454</v>
      </c>
      <c r="O219" s="98">
        <v>402.33899101981348</v>
      </c>
      <c r="P219" s="98">
        <v>373.13026776350546</v>
      </c>
      <c r="Q219" s="98">
        <v>372.52766333371915</v>
      </c>
      <c r="R219" s="98">
        <v>385.5768165020657</v>
      </c>
      <c r="S219" s="98">
        <v>375.73451349178941</v>
      </c>
      <c r="T219" s="98">
        <v>360.37976657026962</v>
      </c>
      <c r="U219" s="98">
        <v>379.76501415928209</v>
      </c>
      <c r="V219" s="98">
        <v>362.55511334124321</v>
      </c>
      <c r="W219" s="98">
        <v>374.35734114848384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89.301757556368798</v>
      </c>
      <c r="C227" s="122">
        <v>105.41820093724768</v>
      </c>
      <c r="D227" s="122">
        <v>92.303908699567216</v>
      </c>
      <c r="E227" s="122">
        <v>109.20161284661297</v>
      </c>
      <c r="F227" s="122">
        <v>106.26048501990013</v>
      </c>
      <c r="G227" s="122">
        <v>115.19705980676471</v>
      </c>
      <c r="H227" s="122">
        <v>126.29634042041265</v>
      </c>
      <c r="I227" s="122">
        <v>142.13695060964736</v>
      </c>
      <c r="J227" s="122">
        <v>150.44554444721874</v>
      </c>
      <c r="K227" s="122">
        <v>181.1322138989832</v>
      </c>
      <c r="L227" s="122">
        <v>167.69870612059506</v>
      </c>
      <c r="M227" s="122">
        <v>153.04951674444976</v>
      </c>
      <c r="N227" s="122">
        <v>138.29172840714332</v>
      </c>
      <c r="O227" s="122">
        <v>130.56020171916657</v>
      </c>
      <c r="P227" s="122">
        <v>115.14168789639824</v>
      </c>
      <c r="Q227" s="122">
        <v>113.21697516592521</v>
      </c>
      <c r="R227" s="122">
        <v>115.39190884884813</v>
      </c>
      <c r="S227" s="122">
        <v>109.70186214982536</v>
      </c>
      <c r="T227" s="122">
        <v>103.10818316638033</v>
      </c>
      <c r="U227" s="122">
        <v>108.59120184391649</v>
      </c>
      <c r="V227" s="122">
        <v>101.61287921872942</v>
      </c>
      <c r="W227" s="122">
        <v>102.31895016362107</v>
      </c>
      <c r="DA227" s="130" t="s">
        <v>2614</v>
      </c>
    </row>
    <row r="228" spans="1:105" ht="12" customHeight="1" x14ac:dyDescent="0.25">
      <c r="A228" s="97" t="s">
        <v>50</v>
      </c>
      <c r="B228" s="98">
        <v>315.32661542187424</v>
      </c>
      <c r="C228" s="98">
        <v>372.20355896834923</v>
      </c>
      <c r="D228" s="98">
        <v>325.85426373475127</v>
      </c>
      <c r="E228" s="98">
        <v>385.62273937312597</v>
      </c>
      <c r="F228" s="98">
        <v>360.23998109310565</v>
      </c>
      <c r="G228" s="98">
        <v>363.2143563192617</v>
      </c>
      <c r="H228" s="98">
        <v>355.87789865900993</v>
      </c>
      <c r="I228" s="98">
        <v>371.49160399522282</v>
      </c>
      <c r="J228" s="98">
        <v>364.57912161523768</v>
      </c>
      <c r="K228" s="98">
        <v>419.54960647405602</v>
      </c>
      <c r="L228" s="98">
        <v>378.42449062432291</v>
      </c>
      <c r="M228" s="98">
        <v>336.68042272195447</v>
      </c>
      <c r="N228" s="98">
        <v>319.85398189765385</v>
      </c>
      <c r="O228" s="98">
        <v>316.43868543841933</v>
      </c>
      <c r="P228" s="98">
        <v>291.18180736509908</v>
      </c>
      <c r="Q228" s="98">
        <v>294.89725129959697</v>
      </c>
      <c r="R228" s="98">
        <v>310.98690681838082</v>
      </c>
      <c r="S228" s="98">
        <v>304.91128208166259</v>
      </c>
      <c r="T228" s="98">
        <v>288.68691469935345</v>
      </c>
      <c r="U228" s="98">
        <v>301.93444325195219</v>
      </c>
      <c r="V228" s="98">
        <v>292.00332659698034</v>
      </c>
      <c r="W228" s="98">
        <v>303.17044695242811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237.2688174611659</v>
      </c>
      <c r="C231" s="118">
        <f t="shared" si="108"/>
        <v>139.99884379284336</v>
      </c>
      <c r="D231" s="118">
        <f t="shared" si="108"/>
        <v>281.57094167444632</v>
      </c>
      <c r="E231" s="118">
        <f t="shared" si="108"/>
        <v>82.321730246653416</v>
      </c>
      <c r="F231" s="118">
        <f t="shared" si="108"/>
        <v>250.94798250778661</v>
      </c>
      <c r="G231" s="118">
        <f t="shared" si="108"/>
        <v>242.7560867863499</v>
      </c>
      <c r="H231" s="118">
        <f t="shared" si="108"/>
        <v>282.772051128393</v>
      </c>
      <c r="I231" s="118">
        <f t="shared" si="108"/>
        <v>118.45391157683144</v>
      </c>
      <c r="J231" s="118">
        <f t="shared" si="108"/>
        <v>377.5000353140905</v>
      </c>
      <c r="K231" s="118">
        <f t="shared" si="108"/>
        <v>220.40460201043464</v>
      </c>
      <c r="L231" s="118">
        <f t="shared" si="108"/>
        <v>236.56143852321887</v>
      </c>
      <c r="M231" s="118">
        <f t="shared" si="108"/>
        <v>231.13504202201941</v>
      </c>
      <c r="N231" s="118">
        <f t="shared" si="108"/>
        <v>232.87331000616024</v>
      </c>
      <c r="O231" s="118">
        <f t="shared" si="108"/>
        <v>217.02572252929815</v>
      </c>
      <c r="P231" s="118">
        <f t="shared" si="108"/>
        <v>173.96418437131376</v>
      </c>
      <c r="Q231" s="118">
        <f t="shared" si="108"/>
        <v>226.57770627296412</v>
      </c>
      <c r="R231" s="118">
        <f t="shared" ref="R231:V231" si="109">R232+R235+R237+R246</f>
        <v>218.85192257393214</v>
      </c>
      <c r="S231" s="118">
        <f t="shared" si="109"/>
        <v>206.67861227443797</v>
      </c>
      <c r="T231" s="118">
        <f t="shared" si="109"/>
        <v>191.14257575238693</v>
      </c>
      <c r="U231" s="118">
        <f t="shared" si="109"/>
        <v>200.16930213856901</v>
      </c>
      <c r="V231" s="118">
        <f t="shared" si="109"/>
        <v>196.06952178234764</v>
      </c>
      <c r="W231" s="118">
        <f t="shared" ref="W231" si="110">W232+W235+W237+W246</f>
        <v>209.68445019264411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200.43094899333624</v>
      </c>
      <c r="C232" s="123">
        <f t="shared" si="111"/>
        <v>104.20968272547451</v>
      </c>
      <c r="D232" s="123">
        <f t="shared" si="111"/>
        <v>242.41807672508742</v>
      </c>
      <c r="E232" s="123">
        <f t="shared" si="111"/>
        <v>46.426750286133327</v>
      </c>
      <c r="F232" s="123">
        <f t="shared" si="111"/>
        <v>212.21835601201514</v>
      </c>
      <c r="G232" s="123">
        <f t="shared" si="111"/>
        <v>203.2365196731098</v>
      </c>
      <c r="H232" s="123">
        <f t="shared" si="111"/>
        <v>241.81479723532743</v>
      </c>
      <c r="I232" s="123">
        <f t="shared" si="111"/>
        <v>78.892560391375284</v>
      </c>
      <c r="J232" s="123">
        <f t="shared" si="111"/>
        <v>335.7020100141429</v>
      </c>
      <c r="K232" s="123">
        <f t="shared" si="111"/>
        <v>179.77369396586985</v>
      </c>
      <c r="L232" s="123">
        <f t="shared" si="111"/>
        <v>195.46517027914933</v>
      </c>
      <c r="M232" s="123">
        <f t="shared" si="111"/>
        <v>190.50819646747121</v>
      </c>
      <c r="N232" s="123">
        <f t="shared" si="111"/>
        <v>192.90701255458629</v>
      </c>
      <c r="O232" s="123">
        <f t="shared" si="111"/>
        <v>179.78987905508407</v>
      </c>
      <c r="P232" s="123">
        <f t="shared" si="111"/>
        <v>138.95280882627804</v>
      </c>
      <c r="Q232" s="123">
        <f t="shared" si="111"/>
        <v>190.70328677330056</v>
      </c>
      <c r="R232" s="123">
        <f t="shared" ref="R232:V232" si="112">SUM(R233:R234)</f>
        <v>183.43711469030896</v>
      </c>
      <c r="S232" s="123">
        <f t="shared" si="112"/>
        <v>171.24470953156853</v>
      </c>
      <c r="T232" s="123">
        <f t="shared" si="112"/>
        <v>156.47361809451894</v>
      </c>
      <c r="U232" s="123">
        <f t="shared" si="112"/>
        <v>165.53455525353866</v>
      </c>
      <c r="V232" s="123">
        <f t="shared" si="112"/>
        <v>162.60784843400052</v>
      </c>
      <c r="W232" s="123">
        <f t="shared" ref="W232" si="113">SUM(W233:W234)</f>
        <v>174.25394221467045</v>
      </c>
      <c r="DA232" s="130" t="s">
        <v>2768</v>
      </c>
    </row>
    <row r="233" spans="1:105" ht="12" customHeight="1" x14ac:dyDescent="0.25">
      <c r="A233" s="97" t="s">
        <v>74</v>
      </c>
      <c r="B233" s="99">
        <v>198.29953588786151</v>
      </c>
      <c r="C233" s="99">
        <v>103.11019087078023</v>
      </c>
      <c r="D233" s="99">
        <v>239.85745073909567</v>
      </c>
      <c r="E233" s="99">
        <v>45.964803564478707</v>
      </c>
      <c r="F233" s="99">
        <v>210.01609008096952</v>
      </c>
      <c r="G233" s="99">
        <v>201.14532715030239</v>
      </c>
      <c r="H233" s="99">
        <v>239.37361597162192</v>
      </c>
      <c r="I233" s="99">
        <v>78.120074931531832</v>
      </c>
      <c r="J233" s="99">
        <v>332.38049160320469</v>
      </c>
      <c r="K233" s="99">
        <v>177.96246709529845</v>
      </c>
      <c r="L233" s="99">
        <v>193.5251808589307</v>
      </c>
      <c r="M233" s="99">
        <v>188.59814003021705</v>
      </c>
      <c r="N233" s="99">
        <v>190.90751811714927</v>
      </c>
      <c r="O233" s="99">
        <v>177.85064097753224</v>
      </c>
      <c r="P233" s="99">
        <v>137.4615152336834</v>
      </c>
      <c r="Q233" s="99">
        <v>188.64086187027638</v>
      </c>
      <c r="R233" s="99">
        <v>181.43221031309187</v>
      </c>
      <c r="S233" s="99">
        <v>169.3932432736045</v>
      </c>
      <c r="T233" s="99">
        <v>154.78195836364139</v>
      </c>
      <c r="U233" s="99">
        <v>163.70585285646987</v>
      </c>
      <c r="V233" s="99">
        <v>160.76859884842719</v>
      </c>
      <c r="W233" s="99">
        <v>172.22797002635042</v>
      </c>
      <c r="DA233" s="63" t="s">
        <v>2769</v>
      </c>
    </row>
    <row r="234" spans="1:105" ht="12" customHeight="1" x14ac:dyDescent="0.25">
      <c r="A234" s="97" t="s">
        <v>53</v>
      </c>
      <c r="B234" s="99">
        <v>2.131413105474727</v>
      </c>
      <c r="C234" s="99">
        <v>1.0994918546942796</v>
      </c>
      <c r="D234" s="99">
        <v>2.5606259859917562</v>
      </c>
      <c r="E234" s="99">
        <v>0.4619467216546228</v>
      </c>
      <c r="F234" s="99">
        <v>2.2022659310456296</v>
      </c>
      <c r="G234" s="99">
        <v>2.091192522807416</v>
      </c>
      <c r="H234" s="99">
        <v>2.4411812637055275</v>
      </c>
      <c r="I234" s="99">
        <v>0.77248545984344608</v>
      </c>
      <c r="J234" s="99">
        <v>3.3215184109382263</v>
      </c>
      <c r="K234" s="99">
        <v>1.8112268705713905</v>
      </c>
      <c r="L234" s="99">
        <v>1.9399894202186296</v>
      </c>
      <c r="M234" s="99">
        <v>1.9100564372541526</v>
      </c>
      <c r="N234" s="99">
        <v>1.9994944374370336</v>
      </c>
      <c r="O234" s="99">
        <v>1.9392380775518439</v>
      </c>
      <c r="P234" s="99">
        <v>1.4912935925946462</v>
      </c>
      <c r="Q234" s="99">
        <v>2.0624249030241675</v>
      </c>
      <c r="R234" s="99">
        <v>2.0049043772170987</v>
      </c>
      <c r="S234" s="99">
        <v>1.8514662579640297</v>
      </c>
      <c r="T234" s="99">
        <v>1.6916597308775476</v>
      </c>
      <c r="U234" s="99">
        <v>1.8287023970687688</v>
      </c>
      <c r="V234" s="99">
        <v>1.8392495855733388</v>
      </c>
      <c r="W234" s="99">
        <v>2.0259721883200137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0.82025649663071487</v>
      </c>
      <c r="C235" s="123">
        <f t="shared" si="114"/>
        <v>0.9546267756784057</v>
      </c>
      <c r="D235" s="123">
        <f t="shared" si="114"/>
        <v>1.0086976849233518</v>
      </c>
      <c r="E235" s="123">
        <f t="shared" si="114"/>
        <v>2.3480663103691466</v>
      </c>
      <c r="F235" s="123">
        <f t="shared" si="114"/>
        <v>0.80588000091111467</v>
      </c>
      <c r="G235" s="123">
        <f t="shared" si="114"/>
        <v>0.74001427198889846</v>
      </c>
      <c r="H235" s="123">
        <f t="shared" si="114"/>
        <v>1.0274890170354838</v>
      </c>
      <c r="I235" s="123">
        <f t="shared" si="114"/>
        <v>1.4551120213693414</v>
      </c>
      <c r="J235" s="123">
        <f t="shared" si="114"/>
        <v>1.523899095414887</v>
      </c>
      <c r="K235" s="123">
        <f t="shared" si="114"/>
        <v>1.8712376298459676</v>
      </c>
      <c r="L235" s="123">
        <f t="shared" si="114"/>
        <v>2.9243052836191636</v>
      </c>
      <c r="M235" s="123">
        <f t="shared" si="114"/>
        <v>4.5243799697827889</v>
      </c>
      <c r="N235" s="123">
        <f t="shared" si="114"/>
        <v>4.872499894776702</v>
      </c>
      <c r="O235" s="123">
        <f t="shared" si="114"/>
        <v>3.8211311244466555</v>
      </c>
      <c r="P235" s="123">
        <f t="shared" si="114"/>
        <v>2.9163990706738647</v>
      </c>
      <c r="Q235" s="123">
        <f t="shared" si="114"/>
        <v>3.8215209777528258</v>
      </c>
      <c r="R235" s="123">
        <f t="shared" si="114"/>
        <v>3.066149978143363</v>
      </c>
      <c r="S235" s="123">
        <f t="shared" si="114"/>
        <v>3.3381887865254964</v>
      </c>
      <c r="T235" s="123">
        <f t="shared" si="114"/>
        <v>3.2121882139735987</v>
      </c>
      <c r="U235" s="123">
        <f t="shared" si="114"/>
        <v>3.0119246707855223</v>
      </c>
      <c r="V235" s="123">
        <f t="shared" si="114"/>
        <v>3.036756053535699</v>
      </c>
      <c r="W235" s="123">
        <f t="shared" si="114"/>
        <v>3.2839971097965495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0.82025649663071487</v>
      </c>
      <c r="C236" s="99">
        <f>RES_hhdet_fecs!C29</f>
        <v>0.9546267756784057</v>
      </c>
      <c r="D236" s="99">
        <f>RES_hhdet_fecs!D29</f>
        <v>1.0086976849233518</v>
      </c>
      <c r="E236" s="99">
        <f>RES_hhdet_fecs!E29</f>
        <v>2.3480663103691466</v>
      </c>
      <c r="F236" s="99">
        <f>RES_hhdet_fecs!F29</f>
        <v>0.80588000091111467</v>
      </c>
      <c r="G236" s="99">
        <f>RES_hhdet_fecs!G29</f>
        <v>0.74001427198889846</v>
      </c>
      <c r="H236" s="99">
        <f>RES_hhdet_fecs!H29</f>
        <v>1.0274890170354838</v>
      </c>
      <c r="I236" s="99">
        <f>RES_hhdet_fecs!I29</f>
        <v>1.4551120213693414</v>
      </c>
      <c r="J236" s="99">
        <f>RES_hhdet_fecs!J29</f>
        <v>1.523899095414887</v>
      </c>
      <c r="K236" s="99">
        <f>RES_hhdet_fecs!K29</f>
        <v>1.8712376298459676</v>
      </c>
      <c r="L236" s="99">
        <f>RES_hhdet_fecs!L29</f>
        <v>2.9243052836191636</v>
      </c>
      <c r="M236" s="99">
        <f>RES_hhdet_fecs!M29</f>
        <v>4.5243799697827889</v>
      </c>
      <c r="N236" s="99">
        <f>RES_hhdet_fecs!N29</f>
        <v>4.872499894776702</v>
      </c>
      <c r="O236" s="99">
        <f>RES_hhdet_fecs!O29</f>
        <v>3.8211311244466555</v>
      </c>
      <c r="P236" s="99">
        <f>RES_hhdet_fecs!P29</f>
        <v>2.9163990706738647</v>
      </c>
      <c r="Q236" s="99">
        <f>RES_hhdet_fecs!Q29</f>
        <v>3.8215209777528258</v>
      </c>
      <c r="R236" s="99">
        <f>RES_hhdet_fecs!R29</f>
        <v>3.066149978143363</v>
      </c>
      <c r="S236" s="99">
        <f>RES_hhdet_fecs!S29</f>
        <v>3.3381887865254964</v>
      </c>
      <c r="T236" s="99">
        <f>RES_hhdet_fecs!T29</f>
        <v>3.2121882139735987</v>
      </c>
      <c r="U236" s="99">
        <f>RES_hhdet_fecs!U29</f>
        <v>3.0119246707855223</v>
      </c>
      <c r="V236" s="99">
        <f>RES_hhdet_fecs!V29</f>
        <v>3.036756053535699</v>
      </c>
      <c r="W236" s="99">
        <f>RES_hhdet_fecs!W29</f>
        <v>3.2839971097965495</v>
      </c>
      <c r="DA236" s="63" t="s">
        <v>2772</v>
      </c>
    </row>
    <row r="237" spans="1:105" ht="12" customHeight="1" x14ac:dyDescent="0.25">
      <c r="A237" s="121" t="s">
        <v>55</v>
      </c>
      <c r="B237" s="123">
        <v>19.487518090105453</v>
      </c>
      <c r="C237" s="123">
        <v>18.950951733038174</v>
      </c>
      <c r="D237" s="123">
        <v>20.639822223310013</v>
      </c>
      <c r="E237" s="123">
        <v>18.199278976286887</v>
      </c>
      <c r="F237" s="123">
        <v>20.776356478214996</v>
      </c>
      <c r="G237" s="123">
        <v>21.146861833256029</v>
      </c>
      <c r="H237" s="123">
        <v>21.713572913781448</v>
      </c>
      <c r="I237" s="123">
        <v>20.834075456461434</v>
      </c>
      <c r="J237" s="123">
        <v>21.796477844585471</v>
      </c>
      <c r="K237" s="123">
        <v>20.74305623174584</v>
      </c>
      <c r="L237" s="123">
        <v>20.913895345470959</v>
      </c>
      <c r="M237" s="123">
        <v>20.062922294134623</v>
      </c>
      <c r="N237" s="123">
        <v>19.835574611275245</v>
      </c>
      <c r="O237" s="123">
        <v>18.890501128742407</v>
      </c>
      <c r="P237" s="123">
        <v>18.504681149463046</v>
      </c>
      <c r="Q237" s="123">
        <v>18.469772844830779</v>
      </c>
      <c r="R237" s="123">
        <v>18.558091552912622</v>
      </c>
      <c r="S237" s="123">
        <v>18.627047593617977</v>
      </c>
      <c r="T237" s="123">
        <v>18.545654419279941</v>
      </c>
      <c r="U237" s="123">
        <v>18.632345900348611</v>
      </c>
      <c r="V237" s="123">
        <v>18.056387010909926</v>
      </c>
      <c r="W237" s="123">
        <v>19.224646579551006</v>
      </c>
      <c r="DA237" s="130" t="s">
        <v>2773</v>
      </c>
    </row>
    <row r="238" spans="1:105" ht="12" customHeight="1" x14ac:dyDescent="0.25">
      <c r="A238" s="97" t="s">
        <v>141</v>
      </c>
      <c r="B238" s="99">
        <v>20.841189999122992</v>
      </c>
      <c r="C238" s="99">
        <v>21.829972575217859</v>
      </c>
      <c r="D238" s="99">
        <v>21.340591164572565</v>
      </c>
      <c r="E238" s="99">
        <v>23.008647983737983</v>
      </c>
      <c r="F238" s="99">
        <v>23.131029100862186</v>
      </c>
      <c r="G238" s="99">
        <v>23.139995449068373</v>
      </c>
      <c r="H238" s="99">
        <v>23.450084455075135</v>
      </c>
      <c r="I238" s="99">
        <v>22.75754356824422</v>
      </c>
      <c r="J238" s="99">
        <v>25.298287508101023</v>
      </c>
      <c r="K238" s="99">
        <v>27.040491272693625</v>
      </c>
      <c r="L238" s="99">
        <v>25.142896365374153</v>
      </c>
      <c r="M238" s="99">
        <v>22.466032720603298</v>
      </c>
      <c r="N238" s="99">
        <v>21.740385902172154</v>
      </c>
      <c r="O238" s="99">
        <v>21.603282377165925</v>
      </c>
      <c r="P238" s="99">
        <v>19.937094890371654</v>
      </c>
      <c r="Q238" s="99">
        <v>19.803619544809465</v>
      </c>
      <c r="R238" s="99">
        <v>20.383717836574593</v>
      </c>
      <c r="S238" s="99">
        <v>19.754720717205135</v>
      </c>
      <c r="T238" s="99">
        <v>18.83172334525775</v>
      </c>
      <c r="U238" s="99">
        <v>19.720813702668298</v>
      </c>
      <c r="V238" s="99">
        <v>18.713729120311218</v>
      </c>
      <c r="W238" s="99">
        <v>19.197367727024066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19.517838223532603</v>
      </c>
      <c r="C242" s="102">
        <v>18.917713086992016</v>
      </c>
      <c r="D242" s="102">
        <v>20.702813911030916</v>
      </c>
      <c r="E242" s="102">
        <v>18.085323790457849</v>
      </c>
      <c r="F242" s="102">
        <v>20.778705429043455</v>
      </c>
      <c r="G242" s="102">
        <v>21.203180609724452</v>
      </c>
      <c r="H242" s="102">
        <v>21.819173957024095</v>
      </c>
      <c r="I242" s="102">
        <v>20.985150051173015</v>
      </c>
      <c r="J242" s="102">
        <v>21.924445458113201</v>
      </c>
      <c r="K242" s="102">
        <v>20.776827652201561</v>
      </c>
      <c r="L242" s="102">
        <v>21.066888804449</v>
      </c>
      <c r="M242" s="102">
        <v>20.30989704339563</v>
      </c>
      <c r="N242" s="102">
        <v>20.190286197206404</v>
      </c>
      <c r="O242" s="102">
        <v>19.320371223911632</v>
      </c>
      <c r="P242" s="102">
        <v>19.025122147794892</v>
      </c>
      <c r="Q242" s="102">
        <v>19.030176817145755</v>
      </c>
      <c r="R242" s="102">
        <v>19.140509695718713</v>
      </c>
      <c r="S242" s="102">
        <v>19.256947064593213</v>
      </c>
      <c r="T242" s="102">
        <v>19.221103520630905</v>
      </c>
      <c r="U242" s="102">
        <v>19.313157552650516</v>
      </c>
      <c r="V242" s="102">
        <v>18.714147004672324</v>
      </c>
      <c r="W242" s="102">
        <v>19.889993630676489</v>
      </c>
      <c r="DA242" s="131" t="s">
        <v>2778</v>
      </c>
    </row>
    <row r="243" spans="1:105" ht="12" customHeight="1" x14ac:dyDescent="0.25">
      <c r="A243" s="107" t="s">
        <v>121</v>
      </c>
      <c r="B243" s="105">
        <v>13.997081055592782</v>
      </c>
      <c r="C243" s="105">
        <v>13.444105501423044</v>
      </c>
      <c r="D243" s="105">
        <v>14.853337432606262</v>
      </c>
      <c r="E243" s="105">
        <v>12.648870942969181</v>
      </c>
      <c r="F243" s="105">
        <v>14.842470044029408</v>
      </c>
      <c r="G243" s="105">
        <v>15.275248423074634</v>
      </c>
      <c r="H243" s="105">
        <v>15.920636567758223</v>
      </c>
      <c r="I243" s="105">
        <v>15.345295994820495</v>
      </c>
      <c r="J243" s="105">
        <v>16.06436549801024</v>
      </c>
      <c r="K243" s="105">
        <v>15.090353039443963</v>
      </c>
      <c r="L243" s="105">
        <v>15.332984474267445</v>
      </c>
      <c r="M243" s="105">
        <v>14.897877493255594</v>
      </c>
      <c r="N243" s="105">
        <v>14.858335239310248</v>
      </c>
      <c r="O243" s="105">
        <v>14.264761209062307</v>
      </c>
      <c r="P243" s="105">
        <v>14.201728130052626</v>
      </c>
      <c r="Q243" s="105">
        <v>14.44140885983396</v>
      </c>
      <c r="R243" s="105">
        <v>14.586972879357804</v>
      </c>
      <c r="S243" s="105">
        <v>14.750961292275477</v>
      </c>
      <c r="T243" s="105">
        <v>14.860292542245082</v>
      </c>
      <c r="U243" s="105">
        <v>15.086687512933995</v>
      </c>
      <c r="V243" s="105">
        <v>14.682455700362537</v>
      </c>
      <c r="W243" s="105">
        <v>16.009583205869781</v>
      </c>
      <c r="DA243" s="132" t="s">
        <v>2779</v>
      </c>
    </row>
    <row r="244" spans="1:105" ht="12" customHeight="1" x14ac:dyDescent="0.25">
      <c r="A244" s="108" t="s">
        <v>53</v>
      </c>
      <c r="B244" s="99">
        <v>5.9025768356817254</v>
      </c>
      <c r="C244" s="99">
        <v>5.4170370772840473</v>
      </c>
      <c r="D244" s="99">
        <v>6.2735754746673713</v>
      </c>
      <c r="E244" s="99">
        <v>4.6698385429424256</v>
      </c>
      <c r="F244" s="99">
        <v>6.0320293932517979</v>
      </c>
      <c r="G244" s="99">
        <v>6.1076525444160952</v>
      </c>
      <c r="H244" s="99">
        <v>6.3463835510958377</v>
      </c>
      <c r="I244" s="99">
        <v>6.0069026487904935</v>
      </c>
      <c r="J244" s="99">
        <v>6.3611506599981995</v>
      </c>
      <c r="K244" s="99">
        <v>5.6552693851904943</v>
      </c>
      <c r="L244" s="99">
        <v>5.7847639021854595</v>
      </c>
      <c r="M244" s="99">
        <v>5.8399290996931734</v>
      </c>
      <c r="N244" s="99">
        <v>5.7596222811059894</v>
      </c>
      <c r="O244" s="99">
        <v>5.304193377620928</v>
      </c>
      <c r="P244" s="99">
        <v>5.4329455712582329</v>
      </c>
      <c r="Q244" s="99">
        <v>5.8619298138278984</v>
      </c>
      <c r="R244" s="99">
        <v>5.690423937662926</v>
      </c>
      <c r="S244" s="99">
        <v>5.5611719801769821</v>
      </c>
      <c r="T244" s="99">
        <v>5.6579806214764004</v>
      </c>
      <c r="U244" s="99">
        <v>5.7409379130554914</v>
      </c>
      <c r="V244" s="99">
        <v>4.8989679710447662</v>
      </c>
      <c r="W244" s="99">
        <v>5.8907992874509372</v>
      </c>
      <c r="DA244" s="63" t="s">
        <v>2780</v>
      </c>
    </row>
    <row r="245" spans="1:105" ht="12" customHeight="1" x14ac:dyDescent="0.25">
      <c r="A245" s="108" t="s">
        <v>52</v>
      </c>
      <c r="B245" s="99">
        <v>8.0945042199110517</v>
      </c>
      <c r="C245" s="99">
        <v>8.0270684241389976</v>
      </c>
      <c r="D245" s="99">
        <v>8.5797619579388886</v>
      </c>
      <c r="E245" s="99">
        <v>7.9790324000267558</v>
      </c>
      <c r="F245" s="99">
        <v>8.8104406507776094</v>
      </c>
      <c r="G245" s="99">
        <v>9.1675958786585365</v>
      </c>
      <c r="H245" s="99">
        <v>9.5742530166623858</v>
      </c>
      <c r="I245" s="99">
        <v>9.3383933460299993</v>
      </c>
      <c r="J245" s="99">
        <v>9.7032148380120411</v>
      </c>
      <c r="K245" s="99">
        <v>9.4350836542534697</v>
      </c>
      <c r="L245" s="99">
        <v>9.5482205720819824</v>
      </c>
      <c r="M245" s="99">
        <v>9.0579483935624179</v>
      </c>
      <c r="N245" s="99">
        <v>9.0987129582042563</v>
      </c>
      <c r="O245" s="99">
        <v>8.960567831441379</v>
      </c>
      <c r="P245" s="99">
        <v>8.7687825587943937</v>
      </c>
      <c r="Q245" s="99">
        <v>8.5794790460060586</v>
      </c>
      <c r="R245" s="99">
        <v>8.896548941694876</v>
      </c>
      <c r="S245" s="99">
        <v>9.1897893120984957</v>
      </c>
      <c r="T245" s="99">
        <v>9.2023119207686843</v>
      </c>
      <c r="U245" s="99">
        <v>9.3457495998785056</v>
      </c>
      <c r="V245" s="99">
        <v>9.7834877293177733</v>
      </c>
      <c r="W245" s="99">
        <v>10.118783918418838</v>
      </c>
      <c r="DA245" s="63" t="s">
        <v>2781</v>
      </c>
    </row>
    <row r="246" spans="1:105" ht="12" customHeight="1" x14ac:dyDescent="0.25">
      <c r="A246" s="121" t="s">
        <v>54</v>
      </c>
      <c r="B246" s="123">
        <v>16.530093881093492</v>
      </c>
      <c r="C246" s="123">
        <v>15.883582558652288</v>
      </c>
      <c r="D246" s="123">
        <v>17.504345041125507</v>
      </c>
      <c r="E246" s="123">
        <v>15.347634673864047</v>
      </c>
      <c r="F246" s="123">
        <v>17.147390016645335</v>
      </c>
      <c r="G246" s="123">
        <v>17.632691007995152</v>
      </c>
      <c r="H246" s="123">
        <v>18.21619196224864</v>
      </c>
      <c r="I246" s="123">
        <v>17.272163707625388</v>
      </c>
      <c r="J246" s="123">
        <v>18.477648359947239</v>
      </c>
      <c r="K246" s="123">
        <v>18.016614182972969</v>
      </c>
      <c r="L246" s="123">
        <v>17.258067614979421</v>
      </c>
      <c r="M246" s="123">
        <v>16.039543290630796</v>
      </c>
      <c r="N246" s="123">
        <v>15.258222945522036</v>
      </c>
      <c r="O246" s="123">
        <v>14.524211221025016</v>
      </c>
      <c r="P246" s="123">
        <v>13.590295324898825</v>
      </c>
      <c r="Q246" s="123">
        <v>13.583125677079952</v>
      </c>
      <c r="R246" s="123">
        <v>13.790566352567208</v>
      </c>
      <c r="S246" s="123">
        <v>13.468666362725937</v>
      </c>
      <c r="T246" s="123">
        <v>12.911115024614435</v>
      </c>
      <c r="U246" s="123">
        <v>12.990476313896199</v>
      </c>
      <c r="V246" s="123">
        <v>12.368530283901499</v>
      </c>
      <c r="W246" s="123">
        <v>12.921864288626105</v>
      </c>
      <c r="DA246" s="130" t="s">
        <v>2782</v>
      </c>
    </row>
    <row r="247" spans="1:105" ht="12" customHeight="1" x14ac:dyDescent="0.25">
      <c r="A247" s="97" t="s">
        <v>50</v>
      </c>
      <c r="B247" s="99">
        <v>17.655950329226719</v>
      </c>
      <c r="C247" s="99">
        <v>20.813165758103299</v>
      </c>
      <c r="D247" s="99">
        <v>18.197297933737396</v>
      </c>
      <c r="E247" s="99">
        <v>21.497603595535335</v>
      </c>
      <c r="F247" s="99">
        <v>20.038926933120443</v>
      </c>
      <c r="G247" s="99">
        <v>20.149586255289059</v>
      </c>
      <c r="H247" s="99">
        <v>19.678605188372806</v>
      </c>
      <c r="I247" s="99">
        <v>20.469105293568479</v>
      </c>
      <c r="J247" s="99">
        <v>20.010159855796061</v>
      </c>
      <c r="K247" s="99">
        <v>22.936712456857446</v>
      </c>
      <c r="L247" s="99">
        <v>20.601661170454911</v>
      </c>
      <c r="M247" s="99">
        <v>18.246499496960631</v>
      </c>
      <c r="N247" s="99">
        <v>17.255587206912431</v>
      </c>
      <c r="O247" s="99">
        <v>16.990931600384478</v>
      </c>
      <c r="P247" s="99">
        <v>15.558425100660509</v>
      </c>
      <c r="Q247" s="99">
        <v>15.676776637969157</v>
      </c>
      <c r="R247" s="99">
        <v>16.440483680950326</v>
      </c>
      <c r="S247" s="99">
        <v>16.031099099922912</v>
      </c>
      <c r="T247" s="99">
        <v>15.085397725718881</v>
      </c>
      <c r="U247" s="99">
        <v>15.67915074792333</v>
      </c>
      <c r="V247" s="99">
        <v>15.072111673742697</v>
      </c>
      <c r="W247" s="99">
        <v>15.546842319845281</v>
      </c>
      <c r="DA247" s="63" t="s">
        <v>2783</v>
      </c>
    </row>
    <row r="248" spans="1:105" ht="12" customHeight="1" x14ac:dyDescent="0.25">
      <c r="A248" s="109" t="s">
        <v>120</v>
      </c>
      <c r="B248" s="110">
        <v>16.085271304833785</v>
      </c>
      <c r="C248" s="110">
        <v>13.935695327914443</v>
      </c>
      <c r="D248" s="110">
        <v>17.230475791288086</v>
      </c>
      <c r="E248" s="110">
        <v>12.918057261883442</v>
      </c>
      <c r="F248" s="110">
        <v>15.937622614362477</v>
      </c>
      <c r="G248" s="110">
        <v>16.46366394251681</v>
      </c>
      <c r="H248" s="110">
        <v>17.411695991148289</v>
      </c>
      <c r="I248" s="110">
        <v>15.290937159153284</v>
      </c>
      <c r="J248" s="110">
        <v>17.400939469105296</v>
      </c>
      <c r="K248" s="110">
        <v>14.278680958706856</v>
      </c>
      <c r="L248" s="110">
        <v>14.597186250285867</v>
      </c>
      <c r="M248" s="110">
        <v>14.200127539470019</v>
      </c>
      <c r="N248" s="110">
        <v>13.736877232654622</v>
      </c>
      <c r="O248" s="110">
        <v>12.79159804348061</v>
      </c>
      <c r="P248" s="110">
        <v>12.303010443109985</v>
      </c>
      <c r="Q248" s="110">
        <v>12.278433533884904</v>
      </c>
      <c r="R248" s="110">
        <v>12.227238956733707</v>
      </c>
      <c r="S248" s="110">
        <v>12.028655716711322</v>
      </c>
      <c r="T248" s="110">
        <v>11.703076058354251</v>
      </c>
      <c r="U248" s="110">
        <v>11.480382730941077</v>
      </c>
      <c r="V248" s="110">
        <v>10.925607632019965</v>
      </c>
      <c r="W248" s="110">
        <v>11.584632549500315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114.22876252099019</v>
      </c>
      <c r="C250" s="118">
        <f t="shared" si="115"/>
        <v>70.456723783985055</v>
      </c>
      <c r="D250" s="118">
        <f t="shared" si="115"/>
        <v>134.86795297957434</v>
      </c>
      <c r="E250" s="118">
        <f t="shared" si="115"/>
        <v>46.396837715210708</v>
      </c>
      <c r="F250" s="118">
        <f t="shared" si="115"/>
        <v>120.81198223463264</v>
      </c>
      <c r="G250" s="118">
        <f t="shared" si="115"/>
        <v>118.8642711614972</v>
      </c>
      <c r="H250" s="118">
        <f t="shared" si="115"/>
        <v>140.41306973903238</v>
      </c>
      <c r="I250" s="118">
        <f t="shared" si="115"/>
        <v>65.245961891904756</v>
      </c>
      <c r="J250" s="118">
        <f t="shared" si="115"/>
        <v>189.87389679298931</v>
      </c>
      <c r="K250" s="118">
        <f t="shared" si="115"/>
        <v>118.08151303418239</v>
      </c>
      <c r="L250" s="118">
        <f t="shared" si="115"/>
        <v>130.66912306911752</v>
      </c>
      <c r="M250" s="118">
        <f t="shared" si="115"/>
        <v>133.50749035850541</v>
      </c>
      <c r="N250" s="118">
        <f t="shared" si="115"/>
        <v>140.23264581380431</v>
      </c>
      <c r="O250" s="118">
        <f t="shared" si="115"/>
        <v>134.98771950641537</v>
      </c>
      <c r="P250" s="118">
        <f t="shared" si="115"/>
        <v>109.00411935092083</v>
      </c>
      <c r="Q250" s="118">
        <f t="shared" si="115"/>
        <v>142.54398514972064</v>
      </c>
      <c r="R250" s="118">
        <f t="shared" ref="R250:V250" si="116">R251+R254+R256+R265</f>
        <v>137.2623355337426</v>
      </c>
      <c r="S250" s="118">
        <f t="shared" si="116"/>
        <v>131.90489769967132</v>
      </c>
      <c r="T250" s="118">
        <f t="shared" si="116"/>
        <v>123.39945016687763</v>
      </c>
      <c r="U250" s="118">
        <f t="shared" si="116"/>
        <v>130.17763694419079</v>
      </c>
      <c r="V250" s="118">
        <f t="shared" si="116"/>
        <v>130.81285258086805</v>
      </c>
      <c r="W250" s="118">
        <f t="shared" ref="W250" si="117">W251+W254+W256+W265</f>
        <v>143.93036189944075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89.823316475373829</v>
      </c>
      <c r="C251" s="123">
        <f t="shared" si="118"/>
        <v>46.696819421842633</v>
      </c>
      <c r="D251" s="123">
        <f t="shared" si="118"/>
        <v>108.6302458597246</v>
      </c>
      <c r="E251" s="123">
        <f t="shared" si="118"/>
        <v>20.788474943445554</v>
      </c>
      <c r="F251" s="123">
        <f t="shared" si="118"/>
        <v>95.075456960191886</v>
      </c>
      <c r="G251" s="123">
        <f t="shared" si="118"/>
        <v>92.281639855070409</v>
      </c>
      <c r="H251" s="123">
        <f t="shared" si="118"/>
        <v>111.85886649625728</v>
      </c>
      <c r="I251" s="123">
        <f t="shared" si="118"/>
        <v>36.669181740909984</v>
      </c>
      <c r="J251" s="123">
        <f t="shared" si="118"/>
        <v>159.55976375965051</v>
      </c>
      <c r="K251" s="123">
        <f t="shared" si="118"/>
        <v>87.928598746813805</v>
      </c>
      <c r="L251" s="123">
        <f t="shared" si="118"/>
        <v>97.811599926266737</v>
      </c>
      <c r="M251" s="123">
        <f t="shared" si="118"/>
        <v>97.410212856409842</v>
      </c>
      <c r="N251" s="123">
        <f t="shared" si="118"/>
        <v>103.4571974414325</v>
      </c>
      <c r="O251" s="123">
        <f t="shared" si="118"/>
        <v>101.61106497840539</v>
      </c>
      <c r="P251" s="123">
        <f t="shared" si="118"/>
        <v>78.595164459914713</v>
      </c>
      <c r="Q251" s="123">
        <f t="shared" si="118"/>
        <v>108.87275087265259</v>
      </c>
      <c r="R251" s="123">
        <f t="shared" ref="R251:V251" si="119">SUM(R252:R253)</f>
        <v>105.08070145105316</v>
      </c>
      <c r="S251" s="123">
        <f t="shared" si="119"/>
        <v>98.315535063237107</v>
      </c>
      <c r="T251" s="123">
        <f t="shared" si="119"/>
        <v>90.114357986009139</v>
      </c>
      <c r="U251" s="123">
        <f t="shared" si="119"/>
        <v>96.972188381761455</v>
      </c>
      <c r="V251" s="123">
        <f t="shared" si="119"/>
        <v>97.580894469868269</v>
      </c>
      <c r="W251" s="123">
        <f t="shared" ref="W251" si="120">SUM(W252:W253)</f>
        <v>107.70350339977762</v>
      </c>
      <c r="DA251" s="130" t="s">
        <v>2936</v>
      </c>
    </row>
    <row r="252" spans="1:105" ht="12" customHeight="1" x14ac:dyDescent="0.25">
      <c r="A252" s="97" t="s">
        <v>74</v>
      </c>
      <c r="B252" s="99">
        <v>87.691903369899109</v>
      </c>
      <c r="C252" s="99">
        <v>45.597327567148355</v>
      </c>
      <c r="D252" s="99">
        <v>106.06961987373283</v>
      </c>
      <c r="E252" s="99">
        <v>20.32652822179093</v>
      </c>
      <c r="F252" s="99">
        <v>92.873191029146255</v>
      </c>
      <c r="G252" s="99">
        <v>90.190447332262991</v>
      </c>
      <c r="H252" s="99">
        <v>109.41768523255175</v>
      </c>
      <c r="I252" s="99">
        <v>35.896696281066539</v>
      </c>
      <c r="J252" s="99">
        <v>156.23824534871227</v>
      </c>
      <c r="K252" s="99">
        <v>86.117371876242416</v>
      </c>
      <c r="L252" s="99">
        <v>95.871610506048114</v>
      </c>
      <c r="M252" s="99">
        <v>95.500156419155687</v>
      </c>
      <c r="N252" s="99">
        <v>101.45770300399546</v>
      </c>
      <c r="O252" s="99">
        <v>99.671826900853546</v>
      </c>
      <c r="P252" s="99">
        <v>77.103870867320069</v>
      </c>
      <c r="Q252" s="99">
        <v>106.81032596962842</v>
      </c>
      <c r="R252" s="99">
        <v>103.07579707383606</v>
      </c>
      <c r="S252" s="99">
        <v>96.464068805273072</v>
      </c>
      <c r="T252" s="99">
        <v>88.422698255131593</v>
      </c>
      <c r="U252" s="99">
        <v>95.143485984692688</v>
      </c>
      <c r="V252" s="99">
        <v>95.741644884294928</v>
      </c>
      <c r="W252" s="99">
        <v>105.67753121145761</v>
      </c>
      <c r="DA252" s="63" t="s">
        <v>2937</v>
      </c>
    </row>
    <row r="253" spans="1:105" ht="12" customHeight="1" x14ac:dyDescent="0.25">
      <c r="A253" s="97" t="s">
        <v>53</v>
      </c>
      <c r="B253" s="99">
        <v>2.131413105474727</v>
      </c>
      <c r="C253" s="99">
        <v>1.0994918546942796</v>
      </c>
      <c r="D253" s="99">
        <v>2.5606259859917562</v>
      </c>
      <c r="E253" s="99">
        <v>0.4619467216546228</v>
      </c>
      <c r="F253" s="99">
        <v>2.2022659310456296</v>
      </c>
      <c r="G253" s="99">
        <v>2.091192522807416</v>
      </c>
      <c r="H253" s="99">
        <v>2.4411812637055275</v>
      </c>
      <c r="I253" s="99">
        <v>0.77248545984344608</v>
      </c>
      <c r="J253" s="99">
        <v>3.3215184109382263</v>
      </c>
      <c r="K253" s="99">
        <v>1.8112268705713905</v>
      </c>
      <c r="L253" s="99">
        <v>1.9399894202186296</v>
      </c>
      <c r="M253" s="99">
        <v>1.9100564372541526</v>
      </c>
      <c r="N253" s="99">
        <v>1.9994944374370336</v>
      </c>
      <c r="O253" s="99">
        <v>1.9392380775518439</v>
      </c>
      <c r="P253" s="99">
        <v>1.4912935925946462</v>
      </c>
      <c r="Q253" s="99">
        <v>2.0624249030241675</v>
      </c>
      <c r="R253" s="99">
        <v>2.0049043772170987</v>
      </c>
      <c r="S253" s="99">
        <v>1.8514662579640297</v>
      </c>
      <c r="T253" s="99">
        <v>1.6916597308775476</v>
      </c>
      <c r="U253" s="99">
        <v>1.8287023970687688</v>
      </c>
      <c r="V253" s="99">
        <v>1.8392495855733388</v>
      </c>
      <c r="W253" s="99">
        <v>2.0259721883200137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1.4192489851254604</v>
      </c>
      <c r="C254" s="123">
        <f t="shared" si="121"/>
        <v>1.7098360766044154</v>
      </c>
      <c r="D254" s="123">
        <f t="shared" si="121"/>
        <v>1.870554691172821</v>
      </c>
      <c r="E254" s="123">
        <f t="shared" si="121"/>
        <v>4.4333130419136699</v>
      </c>
      <c r="F254" s="123">
        <f t="shared" si="121"/>
        <v>1.5607702162259909</v>
      </c>
      <c r="G254" s="123">
        <f t="shared" si="121"/>
        <v>1.5350336757755285</v>
      </c>
      <c r="H254" s="123">
        <f t="shared" si="121"/>
        <v>2.4586404474465589</v>
      </c>
      <c r="I254" s="123">
        <f t="shared" si="121"/>
        <v>3.7233977025863112</v>
      </c>
      <c r="J254" s="123">
        <f t="shared" si="121"/>
        <v>3.9798678048244041</v>
      </c>
      <c r="K254" s="123">
        <f t="shared" si="121"/>
        <v>5.0542172291711243</v>
      </c>
      <c r="L254" s="123">
        <f t="shared" si="121"/>
        <v>8.0489254510968653</v>
      </c>
      <c r="M254" s="123">
        <f t="shared" si="121"/>
        <v>12.564121886721868</v>
      </c>
      <c r="N254" s="123">
        <f t="shared" si="121"/>
        <v>13.654581360867025</v>
      </c>
      <c r="O254" s="123">
        <f t="shared" si="121"/>
        <v>11.06255405967763</v>
      </c>
      <c r="P254" s="123">
        <f t="shared" si="121"/>
        <v>8.749023646702204</v>
      </c>
      <c r="Q254" s="123">
        <f t="shared" si="121"/>
        <v>11.80709001391943</v>
      </c>
      <c r="R254" s="123">
        <f t="shared" si="121"/>
        <v>9.864993511114994</v>
      </c>
      <c r="S254" s="123">
        <f t="shared" si="121"/>
        <v>11.167787968402562</v>
      </c>
      <c r="T254" s="123">
        <f t="shared" si="121"/>
        <v>11.081298337272017</v>
      </c>
      <c r="U254" s="123">
        <f t="shared" si="121"/>
        <v>10.604582350378367</v>
      </c>
      <c r="V254" s="123">
        <f t="shared" si="121"/>
        <v>10.994524803457878</v>
      </c>
      <c r="W254" s="123">
        <f t="shared" si="121"/>
        <v>12.287292743236366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1.4192489851254604</v>
      </c>
      <c r="C255" s="99">
        <f>RES_hhdet_tess!C29</f>
        <v>1.7098360766044154</v>
      </c>
      <c r="D255" s="99">
        <f>RES_hhdet_tess!D29</f>
        <v>1.870554691172821</v>
      </c>
      <c r="E255" s="99">
        <f>RES_hhdet_tess!E29</f>
        <v>4.4333130419136699</v>
      </c>
      <c r="F255" s="99">
        <f>RES_hhdet_tess!F29</f>
        <v>1.5607702162259909</v>
      </c>
      <c r="G255" s="99">
        <f>RES_hhdet_tess!G29</f>
        <v>1.5350336757755285</v>
      </c>
      <c r="H255" s="99">
        <f>RES_hhdet_tess!H29</f>
        <v>2.4586404474465589</v>
      </c>
      <c r="I255" s="99">
        <f>RES_hhdet_tess!I29</f>
        <v>3.7233977025863112</v>
      </c>
      <c r="J255" s="99">
        <f>RES_hhdet_tess!J29</f>
        <v>3.9798678048244041</v>
      </c>
      <c r="K255" s="99">
        <f>RES_hhdet_tess!K29</f>
        <v>5.0542172291711243</v>
      </c>
      <c r="L255" s="99">
        <f>RES_hhdet_tess!L29</f>
        <v>8.0489254510968653</v>
      </c>
      <c r="M255" s="99">
        <f>RES_hhdet_tess!M29</f>
        <v>12.564121886721868</v>
      </c>
      <c r="N255" s="99">
        <f>RES_hhdet_tess!N29</f>
        <v>13.654581360867025</v>
      </c>
      <c r="O255" s="99">
        <f>RES_hhdet_tess!O29</f>
        <v>11.06255405967763</v>
      </c>
      <c r="P255" s="99">
        <f>RES_hhdet_tess!P29</f>
        <v>8.749023646702204</v>
      </c>
      <c r="Q255" s="99">
        <f>RES_hhdet_tess!Q29</f>
        <v>11.80709001391943</v>
      </c>
      <c r="R255" s="99">
        <f>RES_hhdet_tess!R29</f>
        <v>9.864993511114994</v>
      </c>
      <c r="S255" s="99">
        <f>RES_hhdet_tess!S29</f>
        <v>11.167787968402562</v>
      </c>
      <c r="T255" s="99">
        <f>RES_hhdet_tess!T29</f>
        <v>11.081298337272017</v>
      </c>
      <c r="U255" s="99">
        <f>RES_hhdet_tess!U29</f>
        <v>10.604582350378367</v>
      </c>
      <c r="V255" s="99">
        <f>RES_hhdet_tess!V29</f>
        <v>10.994524803457878</v>
      </c>
      <c r="W255" s="99">
        <f>RES_hhdet_tess!W29</f>
        <v>12.287292743236366</v>
      </c>
      <c r="DA255" s="63" t="s">
        <v>2940</v>
      </c>
    </row>
    <row r="256" spans="1:105" ht="12" customHeight="1" x14ac:dyDescent="0.25">
      <c r="A256" s="121" t="s">
        <v>55</v>
      </c>
      <c r="B256" s="123">
        <v>11.582140142212941</v>
      </c>
      <c r="C256" s="123">
        <v>11.260282159884794</v>
      </c>
      <c r="D256" s="123">
        <v>12.269320488233998</v>
      </c>
      <c r="E256" s="123">
        <v>10.809799698056139</v>
      </c>
      <c r="F256" s="123">
        <v>12.423415136640706</v>
      </c>
      <c r="G256" s="123">
        <v>12.900129724110297</v>
      </c>
      <c r="H256" s="123">
        <v>13.497737673384474</v>
      </c>
      <c r="I256" s="123">
        <v>13.069864031440757</v>
      </c>
      <c r="J256" s="123">
        <v>13.702906995953738</v>
      </c>
      <c r="K256" s="123">
        <v>13.081358085146372</v>
      </c>
      <c r="L256" s="123">
        <v>13.229610952768125</v>
      </c>
      <c r="M256" s="123">
        <v>12.731903079918093</v>
      </c>
      <c r="N256" s="123">
        <v>12.741201546434713</v>
      </c>
      <c r="O256" s="123">
        <v>12.375603137259807</v>
      </c>
      <c r="P256" s="123">
        <v>12.26695785691912</v>
      </c>
      <c r="Q256" s="123">
        <v>12.425028998886198</v>
      </c>
      <c r="R256" s="123">
        <v>12.695416850749812</v>
      </c>
      <c r="S256" s="123">
        <v>12.943769524206822</v>
      </c>
      <c r="T256" s="123">
        <v>13.048212097936018</v>
      </c>
      <c r="U256" s="123">
        <v>13.343488587419545</v>
      </c>
      <c r="V256" s="123">
        <v>13.257083385103094</v>
      </c>
      <c r="W256" s="123">
        <v>14.368438864720847</v>
      </c>
      <c r="DA256" s="130" t="s">
        <v>2941</v>
      </c>
    </row>
    <row r="257" spans="1:105" ht="12" customHeight="1" x14ac:dyDescent="0.25">
      <c r="A257" s="97" t="s">
        <v>141</v>
      </c>
      <c r="B257" s="99">
        <v>11.059642562179464</v>
      </c>
      <c r="C257" s="99">
        <v>11.584352612986567</v>
      </c>
      <c r="D257" s="99">
        <v>11.324656142749509</v>
      </c>
      <c r="E257" s="99">
        <v>12.209831710658628</v>
      </c>
      <c r="F257" s="99">
        <v>12.357692525528298</v>
      </c>
      <c r="G257" s="99">
        <v>12.597410576929393</v>
      </c>
      <c r="H257" s="99">
        <v>13.018608801229517</v>
      </c>
      <c r="I257" s="99">
        <v>12.729023011452735</v>
      </c>
      <c r="J257" s="99">
        <v>14.175213988279795</v>
      </c>
      <c r="K257" s="99">
        <v>15.198993214895465</v>
      </c>
      <c r="L257" s="99">
        <v>14.171069501814573</v>
      </c>
      <c r="M257" s="99">
        <v>12.697864631838057</v>
      </c>
      <c r="N257" s="99">
        <v>12.410513284202942</v>
      </c>
      <c r="O257" s="99">
        <v>12.604255751967569</v>
      </c>
      <c r="P257" s="99">
        <v>11.834763559132014</v>
      </c>
      <c r="Q257" s="99">
        <v>12.147625297833917</v>
      </c>
      <c r="R257" s="99">
        <v>13.008458155781208</v>
      </c>
      <c r="S257" s="99">
        <v>13.070094095177312</v>
      </c>
      <c r="T257" s="99">
        <v>12.71800357782136</v>
      </c>
      <c r="U257" s="99">
        <v>13.597083326114504</v>
      </c>
      <c r="V257" s="99">
        <v>13.337398419328</v>
      </c>
      <c r="W257" s="99">
        <v>14.027389400587484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11.603686434173085</v>
      </c>
      <c r="C261" s="102">
        <v>11.246901844305642</v>
      </c>
      <c r="D261" s="102">
        <v>12.308174613262034</v>
      </c>
      <c r="E261" s="102">
        <v>10.75203226512761</v>
      </c>
      <c r="F261" s="102">
        <v>12.426122375478164</v>
      </c>
      <c r="G261" s="102">
        <v>12.912450584549779</v>
      </c>
      <c r="H261" s="102">
        <v>13.517993617956032</v>
      </c>
      <c r="I261" s="102">
        <v>13.084438466767084</v>
      </c>
      <c r="J261" s="102">
        <v>13.682271920647585</v>
      </c>
      <c r="K261" s="102">
        <v>12.986036679915976</v>
      </c>
      <c r="L261" s="102">
        <v>13.187389589110028</v>
      </c>
      <c r="M261" s="102">
        <v>12.733753083108404</v>
      </c>
      <c r="N261" s="102">
        <v>12.75480085526239</v>
      </c>
      <c r="O261" s="102">
        <v>12.367148608227334</v>
      </c>
      <c r="P261" s="102">
        <v>12.27956454580646</v>
      </c>
      <c r="Q261" s="102">
        <v>12.432497394466566</v>
      </c>
      <c r="R261" s="102">
        <v>12.682839594391931</v>
      </c>
      <c r="S261" s="102">
        <v>12.937877474594901</v>
      </c>
      <c r="T261" s="102">
        <v>13.057577187868274</v>
      </c>
      <c r="U261" s="102">
        <v>13.335245904029467</v>
      </c>
      <c r="V261" s="102">
        <v>13.25508133861544</v>
      </c>
      <c r="W261" s="102">
        <v>14.378764117070075</v>
      </c>
      <c r="DA261" s="131" t="s">
        <v>2946</v>
      </c>
    </row>
    <row r="262" spans="1:105" ht="12" customHeight="1" x14ac:dyDescent="0.25">
      <c r="A262" s="107" t="s">
        <v>121</v>
      </c>
      <c r="B262" s="105">
        <v>11.603686434173087</v>
      </c>
      <c r="C262" s="105">
        <v>11.247589002658101</v>
      </c>
      <c r="D262" s="105">
        <v>12.309509166386807</v>
      </c>
      <c r="E262" s="105">
        <v>10.755330754892006</v>
      </c>
      <c r="F262" s="105">
        <v>12.429083226069089</v>
      </c>
      <c r="G262" s="105">
        <v>12.913077547295257</v>
      </c>
      <c r="H262" s="105">
        <v>13.517207159284348</v>
      </c>
      <c r="I262" s="105">
        <v>13.087893732187061</v>
      </c>
      <c r="J262" s="105">
        <v>13.679945818972502</v>
      </c>
      <c r="K262" s="105">
        <v>12.978624256521552</v>
      </c>
      <c r="L262" s="105">
        <v>13.178667335227024</v>
      </c>
      <c r="M262" s="105">
        <v>12.729361621179278</v>
      </c>
      <c r="N262" s="105">
        <v>12.750471809266983</v>
      </c>
      <c r="O262" s="105">
        <v>12.369682504888058</v>
      </c>
      <c r="P262" s="105">
        <v>12.295549703475514</v>
      </c>
      <c r="Q262" s="105">
        <v>12.445138674184673</v>
      </c>
      <c r="R262" s="105">
        <v>12.69842544773825</v>
      </c>
      <c r="S262" s="105">
        <v>12.950625781633203</v>
      </c>
      <c r="T262" s="105">
        <v>13.06528872659276</v>
      </c>
      <c r="U262" s="105">
        <v>13.335711240217574</v>
      </c>
      <c r="V262" s="105">
        <v>13.253420179850078</v>
      </c>
      <c r="W262" s="105">
        <v>14.370682247099172</v>
      </c>
      <c r="DA262" s="132" t="s">
        <v>2947</v>
      </c>
    </row>
    <row r="263" spans="1:105" ht="12" customHeight="1" x14ac:dyDescent="0.25">
      <c r="A263" s="108" t="s">
        <v>53</v>
      </c>
      <c r="B263" s="99">
        <v>3.509182214262037</v>
      </c>
      <c r="C263" s="99">
        <v>3.2205205785191056</v>
      </c>
      <c r="D263" s="99">
        <v>3.7297472084479164</v>
      </c>
      <c r="E263" s="99">
        <v>2.7762983548652493</v>
      </c>
      <c r="F263" s="99">
        <v>3.6186425752914801</v>
      </c>
      <c r="G263" s="99">
        <v>3.7454816686367232</v>
      </c>
      <c r="H263" s="99">
        <v>3.9429541426219652</v>
      </c>
      <c r="I263" s="99">
        <v>3.7495003861570622</v>
      </c>
      <c r="J263" s="99">
        <v>3.9767309809604576</v>
      </c>
      <c r="K263" s="99">
        <v>3.5435406022680818</v>
      </c>
      <c r="L263" s="99">
        <v>3.6304467631450406</v>
      </c>
      <c r="M263" s="99">
        <v>3.6714132276168581</v>
      </c>
      <c r="N263" s="99">
        <v>3.6517588510627244</v>
      </c>
      <c r="O263" s="99">
        <v>3.4091146734466786</v>
      </c>
      <c r="P263" s="99">
        <v>3.52676714468112</v>
      </c>
      <c r="Q263" s="99">
        <v>3.8656596281786153</v>
      </c>
      <c r="R263" s="99">
        <v>3.8018765060433721</v>
      </c>
      <c r="S263" s="99">
        <v>3.7608364695347083</v>
      </c>
      <c r="T263" s="99">
        <v>3.8629768058240761</v>
      </c>
      <c r="U263" s="99">
        <v>3.9899616403390672</v>
      </c>
      <c r="V263" s="99">
        <v>3.4699324505323061</v>
      </c>
      <c r="W263" s="99">
        <v>4.2518983286803325</v>
      </c>
      <c r="DA263" s="63" t="s">
        <v>2948</v>
      </c>
    </row>
    <row r="264" spans="1:105" ht="12" customHeight="1" x14ac:dyDescent="0.25">
      <c r="A264" s="108" t="s">
        <v>52</v>
      </c>
      <c r="B264" s="99">
        <v>8.0945042199110517</v>
      </c>
      <c r="C264" s="99">
        <v>8.0270684241389976</v>
      </c>
      <c r="D264" s="99">
        <v>8.5797619579388886</v>
      </c>
      <c r="E264" s="99">
        <v>7.9790324000267558</v>
      </c>
      <c r="F264" s="99">
        <v>8.8104406507776094</v>
      </c>
      <c r="G264" s="99">
        <v>9.1675958786585365</v>
      </c>
      <c r="H264" s="99">
        <v>9.5742530166623858</v>
      </c>
      <c r="I264" s="99">
        <v>9.3383933460299993</v>
      </c>
      <c r="J264" s="99">
        <v>9.7032148380120411</v>
      </c>
      <c r="K264" s="99">
        <v>9.4350836542534697</v>
      </c>
      <c r="L264" s="99">
        <v>9.5482205720819824</v>
      </c>
      <c r="M264" s="99">
        <v>9.0579483935624179</v>
      </c>
      <c r="N264" s="99">
        <v>9.0987129582042563</v>
      </c>
      <c r="O264" s="99">
        <v>8.960567831441379</v>
      </c>
      <c r="P264" s="99">
        <v>8.7687825587943937</v>
      </c>
      <c r="Q264" s="99">
        <v>8.5794790460060586</v>
      </c>
      <c r="R264" s="99">
        <v>8.896548941694876</v>
      </c>
      <c r="S264" s="99">
        <v>9.1897893120984957</v>
      </c>
      <c r="T264" s="99">
        <v>9.2023119207686843</v>
      </c>
      <c r="U264" s="99">
        <v>9.3457495998785056</v>
      </c>
      <c r="V264" s="99">
        <v>9.7834877293177733</v>
      </c>
      <c r="W264" s="99">
        <v>10.118783918418838</v>
      </c>
      <c r="DA264" s="63" t="s">
        <v>2949</v>
      </c>
    </row>
    <row r="265" spans="1:105" ht="12" customHeight="1" x14ac:dyDescent="0.25">
      <c r="A265" s="121" t="s">
        <v>54</v>
      </c>
      <c r="B265" s="123">
        <v>11.404056918277963</v>
      </c>
      <c r="C265" s="123">
        <v>10.789786125653212</v>
      </c>
      <c r="D265" s="123">
        <v>12.097831940442907</v>
      </c>
      <c r="E265" s="123">
        <v>10.365250031795343</v>
      </c>
      <c r="F265" s="123">
        <v>11.752339921574043</v>
      </c>
      <c r="G265" s="123">
        <v>12.147467906540969</v>
      </c>
      <c r="H265" s="123">
        <v>12.597825121944076</v>
      </c>
      <c r="I265" s="123">
        <v>11.783518416967695</v>
      </c>
      <c r="J265" s="123">
        <v>12.631358232560675</v>
      </c>
      <c r="K265" s="123">
        <v>12.017338973051078</v>
      </c>
      <c r="L265" s="123">
        <v>11.578986738985797</v>
      </c>
      <c r="M265" s="123">
        <v>10.801252535455603</v>
      </c>
      <c r="N265" s="123">
        <v>10.37966546507009</v>
      </c>
      <c r="O265" s="123">
        <v>9.9384973310725577</v>
      </c>
      <c r="P265" s="123">
        <v>9.3929733873847994</v>
      </c>
      <c r="Q265" s="123">
        <v>9.4391152642624156</v>
      </c>
      <c r="R265" s="123">
        <v>9.6212237208246361</v>
      </c>
      <c r="S265" s="123">
        <v>9.4778051438248472</v>
      </c>
      <c r="T265" s="123">
        <v>9.1555817456604611</v>
      </c>
      <c r="U265" s="123">
        <v>9.2573776246314292</v>
      </c>
      <c r="V265" s="123">
        <v>8.9803499224388119</v>
      </c>
      <c r="W265" s="123">
        <v>9.5711268917059193</v>
      </c>
      <c r="DA265" s="130" t="s">
        <v>2950</v>
      </c>
    </row>
    <row r="266" spans="1:105" ht="12" customHeight="1" x14ac:dyDescent="0.25">
      <c r="A266" s="97" t="s">
        <v>50</v>
      </c>
      <c r="B266" s="99">
        <v>10.280224699577841</v>
      </c>
      <c r="C266" s="99">
        <v>12.118521898460296</v>
      </c>
      <c r="D266" s="99">
        <v>10.59542580238881</v>
      </c>
      <c r="E266" s="99">
        <v>12.517037675322623</v>
      </c>
      <c r="F266" s="99">
        <v>11.69616641304494</v>
      </c>
      <c r="G266" s="99">
        <v>11.834292702439651</v>
      </c>
      <c r="H266" s="99">
        <v>11.618473360977811</v>
      </c>
      <c r="I266" s="99">
        <v>12.106172756962721</v>
      </c>
      <c r="J266" s="99">
        <v>11.839539243956921</v>
      </c>
      <c r="K266" s="99">
        <v>13.577888653234467</v>
      </c>
      <c r="L266" s="99">
        <v>12.200477053856284</v>
      </c>
      <c r="M266" s="99">
        <v>10.809452115581946</v>
      </c>
      <c r="N266" s="99">
        <v>10.229602072998537</v>
      </c>
      <c r="O266" s="99">
        <v>10.081547223058399</v>
      </c>
      <c r="P266" s="99">
        <v>9.2348455662401872</v>
      </c>
      <c r="Q266" s="99">
        <v>9.3078026777292777</v>
      </c>
      <c r="R266" s="99">
        <v>9.7685761623138063</v>
      </c>
      <c r="S266" s="99">
        <v>9.5349541551656181</v>
      </c>
      <c r="T266" s="99">
        <v>8.9822651465165855</v>
      </c>
      <c r="U266" s="99">
        <v>9.3598568412017737</v>
      </c>
      <c r="V266" s="99">
        <v>9.0329374525466122</v>
      </c>
      <c r="W266" s="99">
        <v>9.361735297899811</v>
      </c>
      <c r="DA266" s="63" t="s">
        <v>2951</v>
      </c>
    </row>
    <row r="267" spans="1:105" ht="12" customHeight="1" x14ac:dyDescent="0.25">
      <c r="A267" s="109" t="s">
        <v>120</v>
      </c>
      <c r="B267" s="110">
        <v>11.848079727433372</v>
      </c>
      <c r="C267" s="110">
        <v>10.264746311909173</v>
      </c>
      <c r="D267" s="110">
        <v>12.691613778092963</v>
      </c>
      <c r="E267" s="110">
        <v>9.5151750605754675</v>
      </c>
      <c r="F267" s="110">
        <v>11.775841914269749</v>
      </c>
      <c r="G267" s="110">
        <v>12.292928982135901</v>
      </c>
      <c r="H267" s="110">
        <v>13.136581563634312</v>
      </c>
      <c r="I267" s="110">
        <v>11.583561261920297</v>
      </c>
      <c r="J267" s="110">
        <v>13.187672848977259</v>
      </c>
      <c r="K267" s="110">
        <v>10.831746699693921</v>
      </c>
      <c r="L267" s="110">
        <v>11.08439552455177</v>
      </c>
      <c r="M267" s="110">
        <v>10.794418490994714</v>
      </c>
      <c r="N267" s="110">
        <v>10.493965246336568</v>
      </c>
      <c r="O267" s="110">
        <v>9.8380197374324805</v>
      </c>
      <c r="P267" s="110">
        <v>9.4963992671497106</v>
      </c>
      <c r="Q267" s="110">
        <v>9.520944806603918</v>
      </c>
      <c r="R267" s="110">
        <v>9.5342926659741334</v>
      </c>
      <c r="S267" s="110">
        <v>9.4456891067693913</v>
      </c>
      <c r="T267" s="110">
        <v>9.2518770457882429</v>
      </c>
      <c r="U267" s="110">
        <v>9.1998201883830557</v>
      </c>
      <c r="V267" s="110">
        <v>8.9522835440104913</v>
      </c>
      <c r="W267" s="110">
        <v>9.6777963882935225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46.369072535676899</v>
      </c>
      <c r="C269" s="118">
        <f t="shared" si="122"/>
        <v>24.958060983509512</v>
      </c>
      <c r="D269" s="118">
        <f t="shared" si="122"/>
        <v>55.848570516972437</v>
      </c>
      <c r="E269" s="118">
        <f t="shared" si="122"/>
        <v>12.031194261184599</v>
      </c>
      <c r="F269" s="118">
        <f t="shared" si="122"/>
        <v>49.261572911793237</v>
      </c>
      <c r="G269" s="118">
        <f t="shared" si="122"/>
        <v>47.349679141318674</v>
      </c>
      <c r="H269" s="118">
        <f t="shared" si="122"/>
        <v>56.178347684456213</v>
      </c>
      <c r="I269" s="118">
        <f t="shared" si="122"/>
        <v>19.738797209177498</v>
      </c>
      <c r="J269" s="118">
        <f t="shared" si="122"/>
        <v>77.621095405290276</v>
      </c>
      <c r="K269" s="118">
        <f t="shared" si="122"/>
        <v>42.941085877833814</v>
      </c>
      <c r="L269" s="118">
        <f t="shared" si="122"/>
        <v>46.283125944693715</v>
      </c>
      <c r="M269" s="118">
        <f t="shared" si="122"/>
        <v>44.949818561750575</v>
      </c>
      <c r="N269" s="118">
        <f t="shared" si="122"/>
        <v>45.251548761975428</v>
      </c>
      <c r="O269" s="118">
        <f t="shared" si="122"/>
        <v>42.162723098434178</v>
      </c>
      <c r="P269" s="118">
        <f t="shared" si="122"/>
        <v>32.770222632810302</v>
      </c>
      <c r="Q269" s="118">
        <f t="shared" si="122"/>
        <v>44.362239897671287</v>
      </c>
      <c r="R269" s="118">
        <f t="shared" ref="R269:V269" si="123">R270+R273+R275+R284</f>
        <v>42.74843616133316</v>
      </c>
      <c r="S269" s="118">
        <f t="shared" si="123"/>
        <v>39.927586165810212</v>
      </c>
      <c r="T269" s="118">
        <f t="shared" si="123"/>
        <v>36.51694991735102</v>
      </c>
      <c r="U269" s="118">
        <f t="shared" si="123"/>
        <v>38.608101702312418</v>
      </c>
      <c r="V269" s="118">
        <f t="shared" si="123"/>
        <v>37.829005409118544</v>
      </c>
      <c r="W269" s="118">
        <f t="shared" ref="W269" si="124">W270+W273+W275+W284</f>
        <v>40.426619800818031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45.045722572286628</v>
      </c>
      <c r="C270" s="123">
        <f t="shared" si="125"/>
        <v>23.422510958206438</v>
      </c>
      <c r="D270" s="123">
        <f t="shared" si="125"/>
        <v>54.486018509892986</v>
      </c>
      <c r="E270" s="123">
        <f t="shared" si="125"/>
        <v>10.441364777706983</v>
      </c>
      <c r="F270" s="123">
        <f t="shared" si="125"/>
        <v>47.707255022793056</v>
      </c>
      <c r="G270" s="123">
        <f t="shared" si="125"/>
        <v>45.692172515462701</v>
      </c>
      <c r="H270" s="123">
        <f t="shared" si="125"/>
        <v>54.376110604113656</v>
      </c>
      <c r="I270" s="123">
        <f t="shared" si="125"/>
        <v>17.745756221446769</v>
      </c>
      <c r="J270" s="123">
        <f t="shared" si="125"/>
        <v>75.503552472583962</v>
      </c>
      <c r="K270" s="123">
        <f t="shared" si="125"/>
        <v>40.425954025368</v>
      </c>
      <c r="L270" s="123">
        <f t="shared" si="125"/>
        <v>43.961180083914705</v>
      </c>
      <c r="M270" s="123">
        <f t="shared" si="125"/>
        <v>42.841953489264114</v>
      </c>
      <c r="N270" s="123">
        <f t="shared" si="125"/>
        <v>43.366551815491633</v>
      </c>
      <c r="O270" s="123">
        <f t="shared" si="125"/>
        <v>40.400551604456233</v>
      </c>
      <c r="P270" s="123">
        <f t="shared" si="125"/>
        <v>31.225757800483528</v>
      </c>
      <c r="Q270" s="123">
        <f t="shared" si="125"/>
        <v>42.851658182451992</v>
      </c>
      <c r="R270" s="123">
        <f t="shared" ref="R270:V270" si="126">SUM(R271:R272)</f>
        <v>41.21414089472195</v>
      </c>
      <c r="S270" s="123">
        <f t="shared" si="126"/>
        <v>38.479369142031999</v>
      </c>
      <c r="T270" s="123">
        <f t="shared" si="126"/>
        <v>35.160269661884783</v>
      </c>
      <c r="U270" s="123">
        <f t="shared" si="126"/>
        <v>37.187421534875703</v>
      </c>
      <c r="V270" s="123">
        <f t="shared" si="126"/>
        <v>36.520194914408719</v>
      </c>
      <c r="W270" s="123">
        <f t="shared" ref="W270" si="127">SUM(W271:W272)</f>
        <v>39.123305671185761</v>
      </c>
      <c r="DA270" s="130" t="s">
        <v>3104</v>
      </c>
    </row>
    <row r="271" spans="1:105" ht="12" customHeight="1" x14ac:dyDescent="0.25">
      <c r="A271" s="97" t="s">
        <v>74</v>
      </c>
      <c r="B271" s="99">
        <v>45.045722572286628</v>
      </c>
      <c r="C271" s="99">
        <v>23.422510958206438</v>
      </c>
      <c r="D271" s="99">
        <v>54.486018509892986</v>
      </c>
      <c r="E271" s="99">
        <v>10.441364777706983</v>
      </c>
      <c r="F271" s="99">
        <v>47.707255022793056</v>
      </c>
      <c r="G271" s="99">
        <v>45.692172515462701</v>
      </c>
      <c r="H271" s="99">
        <v>54.376110604113656</v>
      </c>
      <c r="I271" s="99">
        <v>17.745756221446769</v>
      </c>
      <c r="J271" s="99">
        <v>75.503552472583962</v>
      </c>
      <c r="K271" s="99">
        <v>40.425954025368</v>
      </c>
      <c r="L271" s="99">
        <v>43.961180083914705</v>
      </c>
      <c r="M271" s="99">
        <v>42.841953489264114</v>
      </c>
      <c r="N271" s="99">
        <v>43.366551815491633</v>
      </c>
      <c r="O271" s="99">
        <v>40.400551604456233</v>
      </c>
      <c r="P271" s="99">
        <v>31.225757800483528</v>
      </c>
      <c r="Q271" s="99">
        <v>42.851658182451992</v>
      </c>
      <c r="R271" s="99">
        <v>41.21414089472195</v>
      </c>
      <c r="S271" s="99">
        <v>38.479369142031999</v>
      </c>
      <c r="T271" s="99">
        <v>35.160269661884783</v>
      </c>
      <c r="U271" s="99">
        <v>37.187421534875703</v>
      </c>
      <c r="V271" s="99">
        <v>36.520194914408719</v>
      </c>
      <c r="W271" s="99">
        <v>39.123305671185761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0.18749642456240709</v>
      </c>
      <c r="C275" s="123">
        <v>0.19647447090425518</v>
      </c>
      <c r="D275" s="123">
        <v>0.19160982960254172</v>
      </c>
      <c r="E275" s="123">
        <v>0.20693728128903535</v>
      </c>
      <c r="F275" s="123">
        <v>0.2115955806211601</v>
      </c>
      <c r="G275" s="123">
        <v>0.20580828129223827</v>
      </c>
      <c r="H275" s="123">
        <v>0.21582531673220484</v>
      </c>
      <c r="I275" s="123">
        <v>0.21398870570772749</v>
      </c>
      <c r="J275" s="123">
        <v>0.24181453194928604</v>
      </c>
      <c r="K275" s="123">
        <v>0.26568670486303464</v>
      </c>
      <c r="L275" s="123">
        <v>0.24806130706853194</v>
      </c>
      <c r="M275" s="123">
        <v>0.22367149830873065</v>
      </c>
      <c r="N275" s="123">
        <v>0.19024537286683946</v>
      </c>
      <c r="O275" s="123">
        <v>0.16970504068580175</v>
      </c>
      <c r="P275" s="123">
        <v>0.14691968118436496</v>
      </c>
      <c r="Q275" s="123">
        <v>0.14338988794411395</v>
      </c>
      <c r="R275" s="123">
        <v>0.14856180750234468</v>
      </c>
      <c r="S275" s="123">
        <v>0.13802284844050605</v>
      </c>
      <c r="T275" s="123">
        <v>0.13275566606045447</v>
      </c>
      <c r="U275" s="123">
        <v>0.13971778154467338</v>
      </c>
      <c r="V275" s="123">
        <v>0.11738491104058887</v>
      </c>
      <c r="W275" s="123">
        <v>0.11140467350507262</v>
      </c>
      <c r="DA275" s="130" t="s">
        <v>3109</v>
      </c>
    </row>
    <row r="276" spans="1:105" ht="12" customHeight="1" x14ac:dyDescent="0.25">
      <c r="A276" s="97" t="s">
        <v>141</v>
      </c>
      <c r="B276" s="99">
        <v>4.7342847202007787</v>
      </c>
      <c r="C276" s="99">
        <v>4.9588965701864893</v>
      </c>
      <c r="D276" s="99">
        <v>4.8477286889443052</v>
      </c>
      <c r="E276" s="99">
        <v>5.2266444759859212</v>
      </c>
      <c r="F276" s="99">
        <v>5.2544445705518541</v>
      </c>
      <c r="G276" s="99">
        <v>5.2564813662103722</v>
      </c>
      <c r="H276" s="99">
        <v>5.3269211848148679</v>
      </c>
      <c r="I276" s="99">
        <v>5.169603596962359</v>
      </c>
      <c r="J276" s="99">
        <v>5.7467589903402292</v>
      </c>
      <c r="K276" s="99">
        <v>6.1425179975050854</v>
      </c>
      <c r="L276" s="99">
        <v>5.7114603383583935</v>
      </c>
      <c r="M276" s="99">
        <v>5.1033839928122458</v>
      </c>
      <c r="N276" s="99">
        <v>4.9385460615374264</v>
      </c>
      <c r="O276" s="99">
        <v>4.9074016247970116</v>
      </c>
      <c r="P276" s="99">
        <v>4.5289104752968266</v>
      </c>
      <c r="Q276" s="99">
        <v>4.4985902157989184</v>
      </c>
      <c r="R276" s="99">
        <v>4.6303653437562851</v>
      </c>
      <c r="S276" s="99">
        <v>4.4874823581203183</v>
      </c>
      <c r="T276" s="99">
        <v>4.2778142751087511</v>
      </c>
      <c r="U276" s="99">
        <v>4.479780040698131</v>
      </c>
      <c r="V276" s="99">
        <v>4.2510107069698968</v>
      </c>
      <c r="W276" s="99">
        <v>4.3608740528707868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1.1358535388278634</v>
      </c>
      <c r="C284" s="123">
        <v>1.3390755543988173</v>
      </c>
      <c r="D284" s="123">
        <v>1.1709421774769095</v>
      </c>
      <c r="E284" s="123">
        <v>1.3828922021885812</v>
      </c>
      <c r="F284" s="123">
        <v>1.3427223083790238</v>
      </c>
      <c r="G284" s="123">
        <v>1.4516983445637368</v>
      </c>
      <c r="H284" s="123">
        <v>1.5864117636103501</v>
      </c>
      <c r="I284" s="123">
        <v>1.7790522820230013</v>
      </c>
      <c r="J284" s="123">
        <v>1.8757284007570252</v>
      </c>
      <c r="K284" s="123">
        <v>2.2494451476027759</v>
      </c>
      <c r="L284" s="123">
        <v>2.0738845537104784</v>
      </c>
      <c r="M284" s="123">
        <v>1.8841935741777265</v>
      </c>
      <c r="N284" s="123">
        <v>1.6947515736169527</v>
      </c>
      <c r="O284" s="123">
        <v>1.5924664532921478</v>
      </c>
      <c r="P284" s="123">
        <v>1.3975451511424091</v>
      </c>
      <c r="Q284" s="123">
        <v>1.3671918272751793</v>
      </c>
      <c r="R284" s="123">
        <v>1.3857334591088624</v>
      </c>
      <c r="S284" s="123">
        <v>1.310194175337704</v>
      </c>
      <c r="T284" s="123">
        <v>1.2239245894057842</v>
      </c>
      <c r="U284" s="123">
        <v>1.2809623858920423</v>
      </c>
      <c r="V284" s="123">
        <v>1.1914255836692387</v>
      </c>
      <c r="W284" s="123">
        <v>1.1919094561272008</v>
      </c>
      <c r="DA284" s="130" t="s">
        <v>3118</v>
      </c>
    </row>
    <row r="285" spans="1:105" ht="12" customHeight="1" x14ac:dyDescent="0.25">
      <c r="A285" s="97" t="s">
        <v>50</v>
      </c>
      <c r="B285" s="99">
        <v>4.0107256767871426</v>
      </c>
      <c r="C285" s="99">
        <v>4.7279187336107453</v>
      </c>
      <c r="D285" s="99">
        <v>4.1336981986277879</v>
      </c>
      <c r="E285" s="99">
        <v>4.8833956327618075</v>
      </c>
      <c r="F285" s="99">
        <v>4.5520426421276401</v>
      </c>
      <c r="G285" s="99">
        <v>4.5771800137514633</v>
      </c>
      <c r="H285" s="99">
        <v>4.470191954590768</v>
      </c>
      <c r="I285" s="99">
        <v>4.6497619584870167</v>
      </c>
      <c r="J285" s="99">
        <v>4.5455079128426323</v>
      </c>
      <c r="K285" s="99">
        <v>5.2103036016997377</v>
      </c>
      <c r="L285" s="99">
        <v>4.6798733514805386</v>
      </c>
      <c r="M285" s="99">
        <v>4.1448748257295778</v>
      </c>
      <c r="N285" s="99">
        <v>3.9197791899222287</v>
      </c>
      <c r="O285" s="99">
        <v>3.8596600223433386</v>
      </c>
      <c r="P285" s="99">
        <v>3.5342518458660424</v>
      </c>
      <c r="Q285" s="99">
        <v>3.5611365810810738</v>
      </c>
      <c r="R285" s="99">
        <v>3.7346202729646767</v>
      </c>
      <c r="S285" s="99">
        <v>3.6416244715384889</v>
      </c>
      <c r="T285" s="99">
        <v>3.4267989473743019</v>
      </c>
      <c r="U285" s="99">
        <v>3.5616758838982645</v>
      </c>
      <c r="V285" s="99">
        <v>3.4237808878073914</v>
      </c>
      <c r="W285" s="99">
        <v>3.5316207013760539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0.19186003175438104</v>
      </c>
      <c r="H290" s="117">
        <f t="shared" si="129"/>
        <v>0.35468682005909385</v>
      </c>
      <c r="I290" s="117">
        <f t="shared" si="129"/>
        <v>4.5038026827549607E-2</v>
      </c>
      <c r="J290" s="117">
        <f t="shared" si="129"/>
        <v>0.43644478246136142</v>
      </c>
      <c r="K290" s="117">
        <f t="shared" si="129"/>
        <v>0.29632538794847596</v>
      </c>
      <c r="L290" s="117">
        <f t="shared" si="129"/>
        <v>0.12814196180219359</v>
      </c>
      <c r="M290" s="117">
        <f t="shared" si="129"/>
        <v>0</v>
      </c>
      <c r="N290" s="117">
        <f t="shared" si="129"/>
        <v>0.17398160349709035</v>
      </c>
      <c r="O290" s="117">
        <f t="shared" si="129"/>
        <v>0.16198841048416901</v>
      </c>
      <c r="P290" s="117">
        <f t="shared" si="129"/>
        <v>0</v>
      </c>
      <c r="Q290" s="117">
        <f t="shared" si="129"/>
        <v>0.12361298233142065</v>
      </c>
      <c r="R290" s="117">
        <f t="shared" ref="R290:V290" si="130">R291+R294+R296+R305</f>
        <v>1.7253624424232308E-2</v>
      </c>
      <c r="S290" s="117">
        <f t="shared" si="130"/>
        <v>0</v>
      </c>
      <c r="T290" s="117">
        <f t="shared" si="130"/>
        <v>0</v>
      </c>
      <c r="U290" s="117">
        <f t="shared" si="130"/>
        <v>6.6635663006110707E-2</v>
      </c>
      <c r="V290" s="117">
        <f t="shared" si="130"/>
        <v>8.4477654810268032E-2</v>
      </c>
      <c r="W290" s="117">
        <f t="shared" ref="W290" si="131">W291+W294+W296+W305</f>
        <v>9.5998666398826843E-2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0.15561275410208733</v>
      </c>
      <c r="H291" s="122">
        <f t="shared" si="132"/>
        <v>0.29094902159302177</v>
      </c>
      <c r="I291" s="122">
        <f t="shared" si="132"/>
        <v>2.6557361651271E-2</v>
      </c>
      <c r="J291" s="122">
        <f t="shared" si="132"/>
        <v>0.37729309345311368</v>
      </c>
      <c r="K291" s="122">
        <f t="shared" si="132"/>
        <v>0.23123713590937101</v>
      </c>
      <c r="L291" s="122">
        <f t="shared" si="132"/>
        <v>0.10318736915425603</v>
      </c>
      <c r="M291" s="122">
        <f t="shared" si="132"/>
        <v>0</v>
      </c>
      <c r="N291" s="122">
        <f t="shared" si="132"/>
        <v>0.14093695260943059</v>
      </c>
      <c r="O291" s="122">
        <f t="shared" si="132"/>
        <v>0.13146251233983072</v>
      </c>
      <c r="P291" s="122">
        <f t="shared" si="132"/>
        <v>0</v>
      </c>
      <c r="Q291" s="122">
        <f t="shared" si="132"/>
        <v>9.9905691392112167E-2</v>
      </c>
      <c r="R291" s="122">
        <f t="shared" ref="R291:V291" si="133">SUM(R292:R293)</f>
        <v>1.3606086462724017E-2</v>
      </c>
      <c r="S291" s="122">
        <f t="shared" si="133"/>
        <v>0</v>
      </c>
      <c r="T291" s="122">
        <f t="shared" si="133"/>
        <v>0</v>
      </c>
      <c r="U291" s="122">
        <f t="shared" si="133"/>
        <v>5.0400883314289435E-2</v>
      </c>
      <c r="V291" s="122">
        <f t="shared" si="133"/>
        <v>6.1819444002851241E-2</v>
      </c>
      <c r="W291" s="122">
        <f t="shared" ref="W291" si="134">SUM(W292:W293)</f>
        <v>6.6096563695864807E-2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0.15372841973140269</v>
      </c>
      <c r="H292" s="98">
        <v>0.28751777755306074</v>
      </c>
      <c r="I292" s="98">
        <v>2.6251548084521223E-2</v>
      </c>
      <c r="J292" s="98">
        <v>0.37294709852064584</v>
      </c>
      <c r="K292" s="98">
        <v>0.22856682730586392</v>
      </c>
      <c r="L292" s="98">
        <v>0.10202429633079918</v>
      </c>
      <c r="M292" s="98">
        <v>0</v>
      </c>
      <c r="N292" s="98">
        <v>0.13930475793451577</v>
      </c>
      <c r="O292" s="98">
        <v>0.12989637283712843</v>
      </c>
      <c r="P292" s="98">
        <v>0</v>
      </c>
      <c r="Q292" s="98">
        <v>9.8625210603518393E-2</v>
      </c>
      <c r="R292" s="98">
        <v>1.3427432475209489E-2</v>
      </c>
      <c r="S292" s="98">
        <v>0</v>
      </c>
      <c r="T292" s="98">
        <v>0</v>
      </c>
      <c r="U292" s="98">
        <v>4.9728799530298538E-2</v>
      </c>
      <c r="V292" s="98">
        <v>6.0990715905340137E-2</v>
      </c>
      <c r="W292" s="98">
        <v>6.5208892235330357E-2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1.8843343706846246E-3</v>
      </c>
      <c r="H293" s="98">
        <v>3.431244039961034E-3</v>
      </c>
      <c r="I293" s="98">
        <v>3.0581356674977612E-4</v>
      </c>
      <c r="J293" s="98">
        <v>4.3459949324678475E-3</v>
      </c>
      <c r="K293" s="98">
        <v>2.6703086035070921E-3</v>
      </c>
      <c r="L293" s="98">
        <v>1.1630728234568511E-3</v>
      </c>
      <c r="M293" s="98">
        <v>0</v>
      </c>
      <c r="N293" s="98">
        <v>1.6321946749148161E-3</v>
      </c>
      <c r="O293" s="98">
        <v>1.5661395027022826E-3</v>
      </c>
      <c r="P293" s="98">
        <v>0</v>
      </c>
      <c r="Q293" s="98">
        <v>1.2804807885937728E-3</v>
      </c>
      <c r="R293" s="98">
        <v>1.7865398751452767E-4</v>
      </c>
      <c r="S293" s="98">
        <v>0</v>
      </c>
      <c r="T293" s="98">
        <v>0</v>
      </c>
      <c r="U293" s="98">
        <v>6.7208378399089485E-4</v>
      </c>
      <c r="V293" s="98">
        <v>8.2872809751110535E-4</v>
      </c>
      <c r="W293" s="98">
        <v>8.8767146053444958E-4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2.8687627572860077E-3</v>
      </c>
      <c r="H294" s="122">
        <f t="shared" si="135"/>
        <v>9.5010413474736991E-3</v>
      </c>
      <c r="I294" s="122">
        <f t="shared" si="135"/>
        <v>3.6362783386733825E-3</v>
      </c>
      <c r="J294" s="122">
        <f t="shared" si="135"/>
        <v>6.8586003447975424E-3</v>
      </c>
      <c r="K294" s="122">
        <f t="shared" si="135"/>
        <v>6.9416732105456545E-3</v>
      </c>
      <c r="L294" s="122">
        <f t="shared" si="135"/>
        <v>1.6376528863825141E-3</v>
      </c>
      <c r="M294" s="122">
        <f t="shared" si="135"/>
        <v>0</v>
      </c>
      <c r="N294" s="122">
        <f t="shared" si="135"/>
        <v>3.375134678281651E-3</v>
      </c>
      <c r="O294" s="122">
        <f t="shared" si="135"/>
        <v>1.6648234523101101E-3</v>
      </c>
      <c r="P294" s="122">
        <f t="shared" si="135"/>
        <v>0</v>
      </c>
      <c r="Q294" s="122">
        <f t="shared" si="135"/>
        <v>9.1263666031937154E-4</v>
      </c>
      <c r="R294" s="122">
        <f t="shared" si="135"/>
        <v>1.627701718650589E-4</v>
      </c>
      <c r="S294" s="122">
        <f t="shared" si="135"/>
        <v>0</v>
      </c>
      <c r="T294" s="122">
        <f t="shared" si="135"/>
        <v>0</v>
      </c>
      <c r="U294" s="122">
        <f t="shared" si="135"/>
        <v>9.2275954725303948E-5</v>
      </c>
      <c r="V294" s="122">
        <f t="shared" si="135"/>
        <v>1.9525896487764742E-3</v>
      </c>
      <c r="W294" s="122">
        <f t="shared" si="135"/>
        <v>4.6257407579071708E-3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2.8687627572860077E-3</v>
      </c>
      <c r="H295" s="98">
        <v>9.5010413474736991E-3</v>
      </c>
      <c r="I295" s="98">
        <v>3.6362783386733825E-3</v>
      </c>
      <c r="J295" s="98">
        <v>6.8586003447975424E-3</v>
      </c>
      <c r="K295" s="98">
        <v>6.9416732105456545E-3</v>
      </c>
      <c r="L295" s="98">
        <v>1.6376528863825141E-3</v>
      </c>
      <c r="M295" s="98">
        <v>0</v>
      </c>
      <c r="N295" s="98">
        <v>3.375134678281651E-3</v>
      </c>
      <c r="O295" s="98">
        <v>1.6648234523101101E-3</v>
      </c>
      <c r="P295" s="98">
        <v>0</v>
      </c>
      <c r="Q295" s="98">
        <v>9.1263666031937154E-4</v>
      </c>
      <c r="R295" s="98">
        <v>1.627701718650589E-4</v>
      </c>
      <c r="S295" s="98">
        <v>0</v>
      </c>
      <c r="T295" s="98">
        <v>0</v>
      </c>
      <c r="U295" s="98">
        <v>9.2275954725303948E-5</v>
      </c>
      <c r="V295" s="98">
        <v>1.9525896487764742E-3</v>
      </c>
      <c r="W295" s="98">
        <v>4.6257407579071708E-3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1.7945231361548186E-2</v>
      </c>
      <c r="H296" s="122">
        <v>2.916383376354708E-2</v>
      </c>
      <c r="I296" s="122">
        <v>7.8750666591106914E-3</v>
      </c>
      <c r="J296" s="122">
        <v>2.7402743326615686E-2</v>
      </c>
      <c r="K296" s="122">
        <v>2.998528573209415E-2</v>
      </c>
      <c r="L296" s="122">
        <v>1.2483398231984253E-2</v>
      </c>
      <c r="M296" s="122">
        <v>0</v>
      </c>
      <c r="N296" s="122">
        <v>1.6593037238606639E-2</v>
      </c>
      <c r="O296" s="122">
        <v>1.597733172271458E-2</v>
      </c>
      <c r="P296" s="122">
        <v>0</v>
      </c>
      <c r="Q296" s="122">
        <v>1.2461346537639533E-2</v>
      </c>
      <c r="R296" s="122">
        <v>1.8971155585874968E-3</v>
      </c>
      <c r="S296" s="122">
        <v>0</v>
      </c>
      <c r="T296" s="122">
        <v>0</v>
      </c>
      <c r="U296" s="122">
        <v>9.0866904927090573E-3</v>
      </c>
      <c r="V296" s="122">
        <v>1.1945836881657231E-2</v>
      </c>
      <c r="W296" s="122">
        <v>1.4505225720977033E-2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7.6126307652528598E-4</v>
      </c>
      <c r="H297" s="98">
        <v>1.409824910233469E-3</v>
      </c>
      <c r="I297" s="98">
        <v>4.5704133430509293E-4</v>
      </c>
      <c r="J297" s="98">
        <v>1.5182758054875813E-3</v>
      </c>
      <c r="K297" s="98">
        <v>1.9758908263620353E-3</v>
      </c>
      <c r="L297" s="98">
        <v>6.6413920685064035E-4</v>
      </c>
      <c r="M297" s="98">
        <v>0</v>
      </c>
      <c r="N297" s="98">
        <v>4.157416433599762E-4</v>
      </c>
      <c r="O297" s="98">
        <v>4.0489170446149066E-4</v>
      </c>
      <c r="P297" s="98">
        <v>0</v>
      </c>
      <c r="Q297" s="98">
        <v>4.734202832145846E-4</v>
      </c>
      <c r="R297" s="98">
        <v>1.2305216276422133E-4</v>
      </c>
      <c r="S297" s="98">
        <v>0</v>
      </c>
      <c r="T297" s="98">
        <v>0</v>
      </c>
      <c r="U297" s="98">
        <v>2.3852309883017325E-4</v>
      </c>
      <c r="V297" s="98">
        <v>2.3030748081451276E-4</v>
      </c>
      <c r="W297" s="98">
        <v>3.5781392500575164E-4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1.6774622799999517E-2</v>
      </c>
      <c r="H301" s="101">
        <v>2.7004136508768553E-2</v>
      </c>
      <c r="I301" s="101">
        <v>6.9014680666202866E-3</v>
      </c>
      <c r="J301" s="101">
        <v>2.3936999229994996E-2</v>
      </c>
      <c r="K301" s="101">
        <v>2.5975790395568112E-2</v>
      </c>
      <c r="L301" s="101">
        <v>1.1096741677206281E-2</v>
      </c>
      <c r="M301" s="101">
        <v>0</v>
      </c>
      <c r="N301" s="101">
        <v>1.4782747004028077E-2</v>
      </c>
      <c r="O301" s="101">
        <v>1.3949401072218804E-2</v>
      </c>
      <c r="P301" s="101">
        <v>0</v>
      </c>
      <c r="Q301" s="101">
        <v>1.0076412034787595E-2</v>
      </c>
      <c r="R301" s="101">
        <v>1.5814787291832E-3</v>
      </c>
      <c r="S301" s="101">
        <v>0</v>
      </c>
      <c r="T301" s="101">
        <v>0</v>
      </c>
      <c r="U301" s="101">
        <v>7.1685965606475667E-3</v>
      </c>
      <c r="V301" s="101">
        <v>1.036615737759246E-2</v>
      </c>
      <c r="W301" s="101">
        <v>1.2059458995222766E-2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4.093454850233813E-4</v>
      </c>
      <c r="H302" s="104">
        <v>7.4987234454505715E-4</v>
      </c>
      <c r="I302" s="104">
        <v>5.1655725818531217E-4</v>
      </c>
      <c r="J302" s="104">
        <v>1.9474682911331076E-3</v>
      </c>
      <c r="K302" s="104">
        <v>2.0336045101640018E-3</v>
      </c>
      <c r="L302" s="104">
        <v>7.225173479273319E-4</v>
      </c>
      <c r="M302" s="104">
        <v>0</v>
      </c>
      <c r="N302" s="104">
        <v>1.3945485912185878E-3</v>
      </c>
      <c r="O302" s="104">
        <v>1.6230389460342872E-3</v>
      </c>
      <c r="P302" s="104">
        <v>0</v>
      </c>
      <c r="Q302" s="104">
        <v>1.9115142196373548E-3</v>
      </c>
      <c r="R302" s="104">
        <v>1.9258466664007543E-4</v>
      </c>
      <c r="S302" s="104">
        <v>0</v>
      </c>
      <c r="T302" s="104">
        <v>0</v>
      </c>
      <c r="U302" s="104">
        <v>1.6795708332313169E-3</v>
      </c>
      <c r="V302" s="104">
        <v>1.3493720232502591E-3</v>
      </c>
      <c r="W302" s="104">
        <v>2.0879528007485167E-3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1.6221226442323332E-4</v>
      </c>
      <c r="H303" s="98">
        <v>2.980713747994499E-4</v>
      </c>
      <c r="I303" s="98">
        <v>2.0182550857135141E-4</v>
      </c>
      <c r="J303" s="98">
        <v>7.6886374301040879E-4</v>
      </c>
      <c r="K303" s="98">
        <v>7.5903904072344131E-4</v>
      </c>
      <c r="L303" s="98">
        <v>2.7103055180928523E-4</v>
      </c>
      <c r="M303" s="98">
        <v>0</v>
      </c>
      <c r="N303" s="98">
        <v>5.3424247815782864E-4</v>
      </c>
      <c r="O303" s="98">
        <v>5.9440318772048626E-4</v>
      </c>
      <c r="P303" s="98">
        <v>0</v>
      </c>
      <c r="Q303" s="98">
        <v>7.5541625776423418E-4</v>
      </c>
      <c r="R303" s="98">
        <v>7.2962960558884478E-5</v>
      </c>
      <c r="S303" s="98">
        <v>0</v>
      </c>
      <c r="T303" s="98">
        <v>0</v>
      </c>
      <c r="U303" s="98">
        <v>6.1863470758590324E-4</v>
      </c>
      <c r="V303" s="98">
        <v>4.3678485165749682E-4</v>
      </c>
      <c r="W303" s="98">
        <v>7.5103055275877644E-4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2.4713322060014798E-4</v>
      </c>
      <c r="H304" s="98">
        <v>4.5180096974560731E-4</v>
      </c>
      <c r="I304" s="98">
        <v>3.1473174961396075E-4</v>
      </c>
      <c r="J304" s="98">
        <v>1.1786045481226987E-3</v>
      </c>
      <c r="K304" s="98">
        <v>1.2745654694405607E-3</v>
      </c>
      <c r="L304" s="98">
        <v>4.5148679611804667E-4</v>
      </c>
      <c r="M304" s="98">
        <v>0</v>
      </c>
      <c r="N304" s="98">
        <v>8.6030611306075924E-4</v>
      </c>
      <c r="O304" s="98">
        <v>1.028635758313801E-3</v>
      </c>
      <c r="P304" s="98">
        <v>0</v>
      </c>
      <c r="Q304" s="98">
        <v>1.1560979618731207E-3</v>
      </c>
      <c r="R304" s="98">
        <v>1.1962170608119094E-4</v>
      </c>
      <c r="S304" s="98">
        <v>0</v>
      </c>
      <c r="T304" s="98">
        <v>0</v>
      </c>
      <c r="U304" s="98">
        <v>1.0609361256454137E-3</v>
      </c>
      <c r="V304" s="98">
        <v>9.1258717159276232E-4</v>
      </c>
      <c r="W304" s="98">
        <v>1.3369222479897402E-3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1.5433283533459515E-2</v>
      </c>
      <c r="H305" s="122">
        <v>2.5072923355051284E-2</v>
      </c>
      <c r="I305" s="122">
        <v>6.9693201784945327E-3</v>
      </c>
      <c r="J305" s="122">
        <v>2.4890345336834555E-2</v>
      </c>
      <c r="K305" s="122">
        <v>2.8161293096465125E-2</v>
      </c>
      <c r="L305" s="122">
        <v>1.0833541529570787E-2</v>
      </c>
      <c r="M305" s="122">
        <v>0</v>
      </c>
      <c r="N305" s="122">
        <v>1.3076478970771455E-2</v>
      </c>
      <c r="O305" s="122">
        <v>1.2883742969313598E-2</v>
      </c>
      <c r="P305" s="122">
        <v>0</v>
      </c>
      <c r="Q305" s="122">
        <v>1.0333307741349582E-2</v>
      </c>
      <c r="R305" s="122">
        <v>1.587652231055734E-3</v>
      </c>
      <c r="S305" s="122">
        <v>0</v>
      </c>
      <c r="T305" s="122">
        <v>0</v>
      </c>
      <c r="U305" s="122">
        <v>7.0558132443869163E-3</v>
      </c>
      <c r="V305" s="122">
        <v>8.7597842769830889E-3</v>
      </c>
      <c r="W305" s="122">
        <v>1.0771136224077819E-2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6.0111370275751632E-3</v>
      </c>
      <c r="H306" s="98">
        <v>1.0485748369269604E-2</v>
      </c>
      <c r="I306" s="98">
        <v>3.9323756244607272E-3</v>
      </c>
      <c r="J306" s="98">
        <v>1.6531016383138451E-2</v>
      </c>
      <c r="K306" s="98">
        <v>1.7748534427356463E-2</v>
      </c>
      <c r="L306" s="98">
        <v>6.000639565706181E-3</v>
      </c>
      <c r="M306" s="98">
        <v>0</v>
      </c>
      <c r="N306" s="98">
        <v>4.1082558651390723E-3</v>
      </c>
      <c r="O306" s="98">
        <v>5.0251226616059401E-3</v>
      </c>
      <c r="P306" s="98">
        <v>0</v>
      </c>
      <c r="Q306" s="98">
        <v>5.0207829088585645E-3</v>
      </c>
      <c r="R306" s="98">
        <v>8.2189132921401504E-4</v>
      </c>
      <c r="S306" s="98">
        <v>0</v>
      </c>
      <c r="T306" s="98">
        <v>0</v>
      </c>
      <c r="U306" s="98">
        <v>2.9316258970793559E-3</v>
      </c>
      <c r="V306" s="98">
        <v>2.9406619243407713E-3</v>
      </c>
      <c r="W306" s="98">
        <v>3.8446542493187422E-3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9.4221465058843511E-3</v>
      </c>
      <c r="H307" s="33">
        <v>1.4587174985781682E-2</v>
      </c>
      <c r="I307" s="33">
        <v>3.0369445540338051E-3</v>
      </c>
      <c r="J307" s="33">
        <v>8.3593289536961022E-3</v>
      </c>
      <c r="K307" s="33">
        <v>1.041275866910866E-2</v>
      </c>
      <c r="L307" s="33">
        <v>4.8329019638646059E-3</v>
      </c>
      <c r="M307" s="33">
        <v>0</v>
      </c>
      <c r="N307" s="33">
        <v>8.9682231056323839E-3</v>
      </c>
      <c r="O307" s="33">
        <v>7.8586203077076582E-3</v>
      </c>
      <c r="P307" s="33">
        <v>0</v>
      </c>
      <c r="Q307" s="33">
        <v>5.3125248324910187E-3</v>
      </c>
      <c r="R307" s="33">
        <v>7.6576090184171891E-4</v>
      </c>
      <c r="S307" s="33">
        <v>0</v>
      </c>
      <c r="T307" s="33">
        <v>0</v>
      </c>
      <c r="U307" s="33">
        <v>4.12418734730756E-3</v>
      </c>
      <c r="V307" s="33">
        <v>5.8191223526423176E-3</v>
      </c>
      <c r="W307" s="33">
        <v>6.9264819747590781E-3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0.11229337195687632</v>
      </c>
      <c r="H309" s="117">
        <f t="shared" si="136"/>
        <v>0.21747218247817826</v>
      </c>
      <c r="I309" s="117">
        <f t="shared" si="136"/>
        <v>3.3898874414000343E-2</v>
      </c>
      <c r="J309" s="117">
        <f t="shared" si="136"/>
        <v>0.26136893819416429</v>
      </c>
      <c r="K309" s="117">
        <f t="shared" si="136"/>
        <v>0.18701918491072472</v>
      </c>
      <c r="L309" s="117">
        <f t="shared" si="136"/>
        <v>7.8702813219525145E-2</v>
      </c>
      <c r="M309" s="117">
        <f t="shared" si="136"/>
        <v>0</v>
      </c>
      <c r="N309" s="117">
        <f t="shared" si="136"/>
        <v>0.11536437898627842</v>
      </c>
      <c r="O309" s="117">
        <f t="shared" si="136"/>
        <v>0.10743898716023156</v>
      </c>
      <c r="P309" s="117">
        <f t="shared" si="136"/>
        <v>0</v>
      </c>
      <c r="Q309" s="117">
        <f t="shared" si="136"/>
        <v>8.6964901623779595E-2</v>
      </c>
      <c r="R309" s="117">
        <f t="shared" ref="R309:V309" si="137">R310+R313+R315+R324</f>
        <v>1.2423419432894973E-2</v>
      </c>
      <c r="S309" s="117">
        <f t="shared" si="137"/>
        <v>0</v>
      </c>
      <c r="T309" s="117">
        <f t="shared" si="137"/>
        <v>0</v>
      </c>
      <c r="U309" s="117">
        <f t="shared" si="137"/>
        <v>4.819372738194426E-2</v>
      </c>
      <c r="V309" s="117">
        <f t="shared" si="137"/>
        <v>6.733998681447205E-2</v>
      </c>
      <c r="W309" s="117">
        <f t="shared" ref="W309" si="138">W310+W313+W315+W324</f>
        <v>8.4728174050573007E-2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8.3153255315107699E-2</v>
      </c>
      <c r="H310" s="122">
        <f t="shared" si="139"/>
        <v>0.15722514124144871</v>
      </c>
      <c r="I310" s="122">
        <f t="shared" si="139"/>
        <v>1.4516691693143437E-2</v>
      </c>
      <c r="J310" s="122">
        <f t="shared" si="139"/>
        <v>0.20877377118898191</v>
      </c>
      <c r="K310" s="122">
        <f t="shared" si="139"/>
        <v>0.12963395008261344</v>
      </c>
      <c r="L310" s="122">
        <f t="shared" si="139"/>
        <v>5.86405330397392E-2</v>
      </c>
      <c r="M310" s="122">
        <f t="shared" si="139"/>
        <v>0</v>
      </c>
      <c r="N310" s="122">
        <f t="shared" si="139"/>
        <v>8.4452491381754355E-2</v>
      </c>
      <c r="O310" s="122">
        <f t="shared" si="139"/>
        <v>8.206166360719816E-2</v>
      </c>
      <c r="P310" s="122">
        <f t="shared" si="139"/>
        <v>0</v>
      </c>
      <c r="Q310" s="122">
        <f t="shared" si="139"/>
        <v>6.7594929487793359E-2</v>
      </c>
      <c r="R310" s="122">
        <f t="shared" ref="R310:V310" si="140">SUM(R311:R312)</f>
        <v>9.3635818936722466E-3</v>
      </c>
      <c r="S310" s="122">
        <f t="shared" si="140"/>
        <v>0</v>
      </c>
      <c r="T310" s="122">
        <f t="shared" si="140"/>
        <v>0</v>
      </c>
      <c r="U310" s="122">
        <f t="shared" si="140"/>
        <v>3.563916983646917E-2</v>
      </c>
      <c r="V310" s="122">
        <f t="shared" si="140"/>
        <v>4.3967947396458047E-2</v>
      </c>
      <c r="W310" s="122">
        <f t="shared" ref="W310" si="141">SUM(W311:W312)</f>
        <v>4.71898512322797E-2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8.1268920944423076E-2</v>
      </c>
      <c r="H311" s="98">
        <v>0.15379389720148767</v>
      </c>
      <c r="I311" s="98">
        <v>1.4210878126393661E-2</v>
      </c>
      <c r="J311" s="98">
        <v>0.20442777625651407</v>
      </c>
      <c r="K311" s="98">
        <v>0.12696364147910635</v>
      </c>
      <c r="L311" s="98">
        <v>5.7477460216282347E-2</v>
      </c>
      <c r="M311" s="98">
        <v>0</v>
      </c>
      <c r="N311" s="98">
        <v>8.2820296706839533E-2</v>
      </c>
      <c r="O311" s="98">
        <v>8.0495524104495883E-2</v>
      </c>
      <c r="P311" s="98">
        <v>0</v>
      </c>
      <c r="Q311" s="98">
        <v>6.6314448699199585E-2</v>
      </c>
      <c r="R311" s="98">
        <v>9.184927906157719E-3</v>
      </c>
      <c r="S311" s="98">
        <v>0</v>
      </c>
      <c r="T311" s="98">
        <v>0</v>
      </c>
      <c r="U311" s="98">
        <v>3.4967086052478273E-2</v>
      </c>
      <c r="V311" s="98">
        <v>4.3139219298946943E-2</v>
      </c>
      <c r="W311" s="98">
        <v>4.630217977174525E-2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1.8843343706846246E-3</v>
      </c>
      <c r="H312" s="98">
        <v>3.431244039961034E-3</v>
      </c>
      <c r="I312" s="98">
        <v>3.0581356674977612E-4</v>
      </c>
      <c r="J312" s="98">
        <v>4.3459949324678475E-3</v>
      </c>
      <c r="K312" s="98">
        <v>2.6703086035070921E-3</v>
      </c>
      <c r="L312" s="98">
        <v>1.1630728234568511E-3</v>
      </c>
      <c r="M312" s="98">
        <v>0</v>
      </c>
      <c r="N312" s="98">
        <v>1.6321946749148161E-3</v>
      </c>
      <c r="O312" s="98">
        <v>1.5661395027022826E-3</v>
      </c>
      <c r="P312" s="98">
        <v>0</v>
      </c>
      <c r="Q312" s="98">
        <v>1.2804807885937728E-3</v>
      </c>
      <c r="R312" s="98">
        <v>1.7865398751452767E-4</v>
      </c>
      <c r="S312" s="98">
        <v>0</v>
      </c>
      <c r="T312" s="98">
        <v>0</v>
      </c>
      <c r="U312" s="98">
        <v>6.7208378399089485E-4</v>
      </c>
      <c r="V312" s="98">
        <v>8.2872809751110535E-4</v>
      </c>
      <c r="W312" s="98">
        <v>8.8767146053444958E-4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7.2439435964369303E-3</v>
      </c>
      <c r="H313" s="122">
        <f t="shared" si="142"/>
        <v>2.469839046608294E-2</v>
      </c>
      <c r="I313" s="122">
        <f t="shared" si="142"/>
        <v>9.7261124557414032E-3</v>
      </c>
      <c r="J313" s="122">
        <f t="shared" si="142"/>
        <v>1.8870199492006155E-2</v>
      </c>
      <c r="K313" s="122">
        <f t="shared" si="142"/>
        <v>1.9643471651171408E-2</v>
      </c>
      <c r="L313" s="122">
        <f t="shared" si="142"/>
        <v>4.7660300925276384E-3</v>
      </c>
      <c r="M313" s="122">
        <f t="shared" si="142"/>
        <v>0</v>
      </c>
      <c r="N313" s="122">
        <f t="shared" si="142"/>
        <v>1.053942574603248E-2</v>
      </c>
      <c r="O313" s="122">
        <f t="shared" si="142"/>
        <v>5.4298019507397063E-3</v>
      </c>
      <c r="P313" s="122">
        <f t="shared" si="142"/>
        <v>0</v>
      </c>
      <c r="Q313" s="122">
        <f t="shared" si="142"/>
        <v>3.2320235159912798E-3</v>
      </c>
      <c r="R313" s="122">
        <f t="shared" si="142"/>
        <v>5.896478780796679E-4</v>
      </c>
      <c r="S313" s="122">
        <f t="shared" si="142"/>
        <v>0</v>
      </c>
      <c r="T313" s="122">
        <f t="shared" si="142"/>
        <v>0</v>
      </c>
      <c r="U313" s="122">
        <f t="shared" si="142"/>
        <v>3.497539641612579E-4</v>
      </c>
      <c r="V313" s="122">
        <f t="shared" si="142"/>
        <v>7.4987436670965642E-3</v>
      </c>
      <c r="W313" s="122">
        <f t="shared" si="142"/>
        <v>1.7991646818096906E-2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7.2439435964369303E-3</v>
      </c>
      <c r="H314" s="98">
        <v>2.469839046608294E-2</v>
      </c>
      <c r="I314" s="98">
        <v>9.7261124557414032E-3</v>
      </c>
      <c r="J314" s="98">
        <v>1.8870199492006155E-2</v>
      </c>
      <c r="K314" s="98">
        <v>1.9643471651171408E-2</v>
      </c>
      <c r="L314" s="98">
        <v>4.7660300925276384E-3</v>
      </c>
      <c r="M314" s="98">
        <v>0</v>
      </c>
      <c r="N314" s="98">
        <v>1.053942574603248E-2</v>
      </c>
      <c r="O314" s="98">
        <v>5.4298019507397063E-3</v>
      </c>
      <c r="P314" s="98">
        <v>0</v>
      </c>
      <c r="Q314" s="98">
        <v>3.2320235159912798E-3</v>
      </c>
      <c r="R314" s="98">
        <v>5.896478780796679E-4</v>
      </c>
      <c r="S314" s="98">
        <v>0</v>
      </c>
      <c r="T314" s="98">
        <v>0</v>
      </c>
      <c r="U314" s="98">
        <v>3.497539641612579E-4</v>
      </c>
      <c r="V314" s="98">
        <v>7.4987436670965642E-3</v>
      </c>
      <c r="W314" s="98">
        <v>1.7991646818096906E-2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1.1213786562365834E-2</v>
      </c>
      <c r="H315" s="122">
        <v>1.8284422139147733E-2</v>
      </c>
      <c r="I315" s="122">
        <v>5.0197279321051369E-3</v>
      </c>
      <c r="J315" s="122">
        <v>1.7560352344918644E-2</v>
      </c>
      <c r="K315" s="122">
        <v>1.9263079433667361E-2</v>
      </c>
      <c r="L315" s="122">
        <v>8.0341569381068324E-3</v>
      </c>
      <c r="M315" s="122">
        <v>0</v>
      </c>
      <c r="N315" s="122">
        <v>1.1010989887999149E-2</v>
      </c>
      <c r="O315" s="122">
        <v>1.0859460493689334E-2</v>
      </c>
      <c r="P315" s="122">
        <v>0</v>
      </c>
      <c r="Q315" s="122">
        <v>8.952432400339402E-3</v>
      </c>
      <c r="R315" s="122">
        <v>1.3661913886047639E-3</v>
      </c>
      <c r="S315" s="122">
        <v>0</v>
      </c>
      <c r="T315" s="122">
        <v>0</v>
      </c>
      <c r="U315" s="122">
        <v>6.9438618519435382E-3</v>
      </c>
      <c r="V315" s="122">
        <v>9.0953572603764462E-3</v>
      </c>
      <c r="W315" s="122">
        <v>1.1196694650932183E-2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4.2443721746210128E-4</v>
      </c>
      <c r="H316" s="98">
        <v>7.8980015319412211E-4</v>
      </c>
      <c r="I316" s="98">
        <v>2.573984074019364E-4</v>
      </c>
      <c r="J316" s="98">
        <v>8.6040377147828949E-4</v>
      </c>
      <c r="K316" s="98">
        <v>1.1281436067187595E-3</v>
      </c>
      <c r="L316" s="98">
        <v>3.8254910255744711E-4</v>
      </c>
      <c r="M316" s="98">
        <v>0</v>
      </c>
      <c r="N316" s="98">
        <v>2.5125505249703692E-4</v>
      </c>
      <c r="O316" s="98">
        <v>2.5525580741817065E-4</v>
      </c>
      <c r="P316" s="98">
        <v>0</v>
      </c>
      <c r="Q316" s="98">
        <v>3.2715713300247634E-4</v>
      </c>
      <c r="R316" s="98">
        <v>8.7430882505160442E-5</v>
      </c>
      <c r="S316" s="98">
        <v>0</v>
      </c>
      <c r="T316" s="98">
        <v>0</v>
      </c>
      <c r="U316" s="98">
        <v>1.8138004601166757E-4</v>
      </c>
      <c r="V316" s="98">
        <v>1.7749683253949329E-4</v>
      </c>
      <c r="W316" s="98">
        <v>2.7749319158534608E-4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1.0441248219552916E-2</v>
      </c>
      <c r="H320" s="101">
        <v>1.6856756317249373E-2</v>
      </c>
      <c r="I320" s="101">
        <v>4.3212284122892538E-3</v>
      </c>
      <c r="J320" s="101">
        <v>1.5038308938589564E-2</v>
      </c>
      <c r="K320" s="101">
        <v>1.6381680961979957E-2</v>
      </c>
      <c r="L320" s="101">
        <v>7.0284556735974108E-3</v>
      </c>
      <c r="M320" s="101">
        <v>0</v>
      </c>
      <c r="N320" s="101">
        <v>9.5541457711685353E-3</v>
      </c>
      <c r="O320" s="101">
        <v>9.1842168034865362E-3</v>
      </c>
      <c r="P320" s="101">
        <v>0</v>
      </c>
      <c r="Q320" s="101">
        <v>6.9482737408688242E-3</v>
      </c>
      <c r="R320" s="101">
        <v>1.1080193202129922E-3</v>
      </c>
      <c r="S320" s="101">
        <v>0</v>
      </c>
      <c r="T320" s="101">
        <v>0</v>
      </c>
      <c r="U320" s="101">
        <v>5.2486024038872932E-3</v>
      </c>
      <c r="V320" s="101">
        <v>7.6816038319794718E-3</v>
      </c>
      <c r="W320" s="101">
        <v>9.0205064215008058E-3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3.4810112535081579E-4</v>
      </c>
      <c r="H321" s="104">
        <v>6.378656687042396E-4</v>
      </c>
      <c r="I321" s="104">
        <v>4.4110111241394605E-4</v>
      </c>
      <c r="J321" s="104">
        <v>1.6616396348507888E-3</v>
      </c>
      <c r="K321" s="104">
        <v>1.7532548649686454E-3</v>
      </c>
      <c r="L321" s="104">
        <v>6.2315216195197426E-4</v>
      </c>
      <c r="M321" s="104">
        <v>0</v>
      </c>
      <c r="N321" s="104">
        <v>1.2055890643335768E-3</v>
      </c>
      <c r="O321" s="104">
        <v>1.4199878827846272E-3</v>
      </c>
      <c r="P321" s="104">
        <v>0</v>
      </c>
      <c r="Q321" s="104">
        <v>1.6770015264681018E-3</v>
      </c>
      <c r="R321" s="104">
        <v>1.7074118588661136E-4</v>
      </c>
      <c r="S321" s="104">
        <v>0</v>
      </c>
      <c r="T321" s="104">
        <v>0</v>
      </c>
      <c r="U321" s="104">
        <v>1.5138794020445774E-3</v>
      </c>
      <c r="V321" s="104">
        <v>1.2362565958574806E-3</v>
      </c>
      <c r="W321" s="104">
        <v>1.8986950378460316E-3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1.009679047506678E-4</v>
      </c>
      <c r="H322" s="98">
        <v>1.8606469895863229E-4</v>
      </c>
      <c r="I322" s="98">
        <v>1.2636936279998529E-4</v>
      </c>
      <c r="J322" s="98">
        <v>4.8303508672809014E-4</v>
      </c>
      <c r="K322" s="98">
        <v>4.7868939552808465E-4</v>
      </c>
      <c r="L322" s="98">
        <v>1.7166536583392762E-4</v>
      </c>
      <c r="M322" s="98">
        <v>0</v>
      </c>
      <c r="N322" s="98">
        <v>3.452829512728176E-4</v>
      </c>
      <c r="O322" s="98">
        <v>3.9135212447082631E-4</v>
      </c>
      <c r="P322" s="98">
        <v>0</v>
      </c>
      <c r="Q322" s="98">
        <v>5.2090356459498098E-4</v>
      </c>
      <c r="R322" s="98">
        <v>5.1119479805420421E-5</v>
      </c>
      <c r="S322" s="98">
        <v>0</v>
      </c>
      <c r="T322" s="98">
        <v>0</v>
      </c>
      <c r="U322" s="98">
        <v>4.5294327639916362E-4</v>
      </c>
      <c r="V322" s="98">
        <v>3.236694242647182E-4</v>
      </c>
      <c r="W322" s="98">
        <v>5.6177278985629147E-4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2.4713322060014798E-4</v>
      </c>
      <c r="H323" s="98">
        <v>4.5180096974560731E-4</v>
      </c>
      <c r="I323" s="98">
        <v>3.1473174961396075E-4</v>
      </c>
      <c r="J323" s="98">
        <v>1.1786045481226987E-3</v>
      </c>
      <c r="K323" s="98">
        <v>1.2745654694405607E-3</v>
      </c>
      <c r="L323" s="98">
        <v>4.5148679611804667E-4</v>
      </c>
      <c r="M323" s="98">
        <v>0</v>
      </c>
      <c r="N323" s="98">
        <v>8.6030611306075924E-4</v>
      </c>
      <c r="O323" s="98">
        <v>1.028635758313801E-3</v>
      </c>
      <c r="P323" s="98">
        <v>0</v>
      </c>
      <c r="Q323" s="98">
        <v>1.1560979618731207E-3</v>
      </c>
      <c r="R323" s="98">
        <v>1.1962170608119094E-4</v>
      </c>
      <c r="S323" s="98">
        <v>0</v>
      </c>
      <c r="T323" s="98">
        <v>0</v>
      </c>
      <c r="U323" s="98">
        <v>1.0609361256454137E-3</v>
      </c>
      <c r="V323" s="98">
        <v>9.1258717159276232E-4</v>
      </c>
      <c r="W323" s="98">
        <v>1.3369222479897402E-3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1.0682386482965853E-2</v>
      </c>
      <c r="H324" s="122">
        <v>1.7264228631498867E-2</v>
      </c>
      <c r="I324" s="122">
        <v>4.6363423330103605E-3</v>
      </c>
      <c r="J324" s="122">
        <v>1.6164615168257547E-2</v>
      </c>
      <c r="K324" s="122">
        <v>1.8478683743272502E-2</v>
      </c>
      <c r="L324" s="122">
        <v>7.2620931491514835E-3</v>
      </c>
      <c r="M324" s="122">
        <v>0</v>
      </c>
      <c r="N324" s="122">
        <v>9.3614719704924517E-3</v>
      </c>
      <c r="O324" s="122">
        <v>9.0880611086043544E-3</v>
      </c>
      <c r="P324" s="122">
        <v>0</v>
      </c>
      <c r="Q324" s="122">
        <v>7.1855162196555649E-3</v>
      </c>
      <c r="R324" s="122">
        <v>1.1039982725382941E-3</v>
      </c>
      <c r="S324" s="122">
        <v>0</v>
      </c>
      <c r="T324" s="122">
        <v>0</v>
      </c>
      <c r="U324" s="122">
        <v>5.2609417293702949E-3</v>
      </c>
      <c r="V324" s="122">
        <v>6.7779384905409809E-3</v>
      </c>
      <c r="W324" s="122">
        <v>8.3499813492642141E-3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3.5528778912557474E-3</v>
      </c>
      <c r="H325" s="98">
        <v>6.2035287528849833E-3</v>
      </c>
      <c r="I325" s="98">
        <v>2.3286459689336992E-3</v>
      </c>
      <c r="J325" s="98">
        <v>9.798186663034638E-3</v>
      </c>
      <c r="K325" s="98">
        <v>1.0529090019370564E-2</v>
      </c>
      <c r="L325" s="98">
        <v>3.5628006507006124E-3</v>
      </c>
      <c r="M325" s="98">
        <v>0</v>
      </c>
      <c r="N325" s="98">
        <v>2.4403274283170376E-3</v>
      </c>
      <c r="O325" s="98">
        <v>2.9849515376665489E-3</v>
      </c>
      <c r="P325" s="98">
        <v>0</v>
      </c>
      <c r="Q325" s="98">
        <v>2.9823736997691089E-3</v>
      </c>
      <c r="R325" s="98">
        <v>4.8960432607437674E-4</v>
      </c>
      <c r="S325" s="98">
        <v>0</v>
      </c>
      <c r="T325" s="98">
        <v>0</v>
      </c>
      <c r="U325" s="98">
        <v>1.7738671939972269E-3</v>
      </c>
      <c r="V325" s="98">
        <v>1.7885244776937317E-3</v>
      </c>
      <c r="W325" s="98">
        <v>2.3494617003699371E-3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7.1295085917101059E-3</v>
      </c>
      <c r="H326" s="33">
        <v>1.1060699878613883E-2</v>
      </c>
      <c r="I326" s="33">
        <v>2.3076963640766609E-3</v>
      </c>
      <c r="J326" s="33">
        <v>6.366428505222909E-3</v>
      </c>
      <c r="K326" s="33">
        <v>7.949593723901938E-3</v>
      </c>
      <c r="L326" s="33">
        <v>3.6992924984508707E-3</v>
      </c>
      <c r="M326" s="33">
        <v>0</v>
      </c>
      <c r="N326" s="33">
        <v>6.9211445421754145E-3</v>
      </c>
      <c r="O326" s="33">
        <v>6.1031095709378055E-3</v>
      </c>
      <c r="P326" s="33">
        <v>0</v>
      </c>
      <c r="Q326" s="33">
        <v>4.2031425198864559E-3</v>
      </c>
      <c r="R326" s="33">
        <v>6.143939464639173E-4</v>
      </c>
      <c r="S326" s="33">
        <v>0</v>
      </c>
      <c r="T326" s="33">
        <v>0</v>
      </c>
      <c r="U326" s="33">
        <v>3.4870745353730681E-3</v>
      </c>
      <c r="V326" s="33">
        <v>4.9894140128472495E-3</v>
      </c>
      <c r="W326" s="33">
        <v>6.000519648894277E-3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0.58528798796736436</v>
      </c>
      <c r="H328" s="119">
        <f t="shared" si="143"/>
        <v>0.61313860617077776</v>
      </c>
      <c r="I328" s="119">
        <f t="shared" si="143"/>
        <v>0.7526722816654241</v>
      </c>
      <c r="J328" s="119">
        <f t="shared" si="143"/>
        <v>0.59885911963514737</v>
      </c>
      <c r="K328" s="119">
        <f t="shared" si="143"/>
        <v>0.63112778221771193</v>
      </c>
      <c r="L328" s="119">
        <f t="shared" si="143"/>
        <v>0.61418455057692023</v>
      </c>
      <c r="M328" s="119" t="str">
        <f t="shared" si="143"/>
        <v/>
      </c>
      <c r="N328" s="119">
        <f t="shared" si="143"/>
        <v>0.66308377821226228</v>
      </c>
      <c r="O328" s="119">
        <f t="shared" si="143"/>
        <v>0.66325107357437452</v>
      </c>
      <c r="P328" s="119" t="str">
        <f t="shared" si="143"/>
        <v/>
      </c>
      <c r="Q328" s="119">
        <f t="shared" si="143"/>
        <v>0.7035256328547812</v>
      </c>
      <c r="R328" s="119">
        <f t="shared" ref="R328:V328" si="144">IF(R309=0,"",R309/R290)</f>
        <v>0.72004693781595097</v>
      </c>
      <c r="S328" s="119" t="str">
        <f t="shared" si="144"/>
        <v/>
      </c>
      <c r="T328" s="119" t="str">
        <f t="shared" si="144"/>
        <v/>
      </c>
      <c r="U328" s="119">
        <f t="shared" si="144"/>
        <v>0.72324225809120768</v>
      </c>
      <c r="V328" s="119">
        <f t="shared" si="144"/>
        <v>0.79713371501273089</v>
      </c>
      <c r="W328" s="119">
        <f t="shared" ref="W328" si="145">IF(W309=0,"",W309/W290)</f>
        <v>0.88259740711990176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0.53436015444181584</v>
      </c>
      <c r="H329" s="124">
        <f t="shared" si="146"/>
        <v>0.54038724853103148</v>
      </c>
      <c r="I329" s="124">
        <f t="shared" si="146"/>
        <v>0.54661648561948495</v>
      </c>
      <c r="J329" s="124">
        <f t="shared" si="146"/>
        <v>0.55334638988011664</v>
      </c>
      <c r="K329" s="124">
        <f t="shared" si="146"/>
        <v>0.56061042951777862</v>
      </c>
      <c r="L329" s="124">
        <f t="shared" si="146"/>
        <v>0.56829177369641792</v>
      </c>
      <c r="M329" s="124" t="str">
        <f t="shared" si="146"/>
        <v/>
      </c>
      <c r="N329" s="124">
        <f t="shared" si="146"/>
        <v>0.59922177837768387</v>
      </c>
      <c r="O329" s="124">
        <f t="shared" si="146"/>
        <v>0.62422102047668682</v>
      </c>
      <c r="P329" s="124" t="str">
        <f t="shared" si="146"/>
        <v/>
      </c>
      <c r="Q329" s="124">
        <f t="shared" si="146"/>
        <v>0.6765873750124527</v>
      </c>
      <c r="R329" s="124">
        <f t="shared" ref="R329:V329" si="147">IF(R310=0,"",R310/R291)</f>
        <v>0.68819067990823302</v>
      </c>
      <c r="S329" s="124" t="str">
        <f t="shared" si="147"/>
        <v/>
      </c>
      <c r="T329" s="124" t="str">
        <f t="shared" si="147"/>
        <v/>
      </c>
      <c r="U329" s="124">
        <f t="shared" si="147"/>
        <v>0.70711399270982445</v>
      </c>
      <c r="V329" s="124">
        <f t="shared" si="147"/>
        <v>0.71123168617353072</v>
      </c>
      <c r="W329" s="124">
        <f t="shared" ref="W329" si="148">IF(W310=0,"",W310/W291)</f>
        <v>0.71395317083983345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0.52865254899788683</v>
      </c>
      <c r="H330" s="111">
        <f t="shared" si="149"/>
        <v>0.53490221895272327</v>
      </c>
      <c r="I330" s="111">
        <f t="shared" si="149"/>
        <v>0.54133486073428416</v>
      </c>
      <c r="J330" s="111">
        <f t="shared" si="149"/>
        <v>0.54814148458966283</v>
      </c>
      <c r="K330" s="111">
        <f t="shared" si="149"/>
        <v>0.55547711352359086</v>
      </c>
      <c r="L330" s="111">
        <f t="shared" si="149"/>
        <v>0.56337031749692157</v>
      </c>
      <c r="M330" s="111" t="str">
        <f t="shared" si="149"/>
        <v/>
      </c>
      <c r="N330" s="111">
        <f t="shared" si="149"/>
        <v>0.59452597265752838</v>
      </c>
      <c r="O330" s="111">
        <f t="shared" si="149"/>
        <v>0.61969031425862686</v>
      </c>
      <c r="P330" s="111" t="str">
        <f t="shared" si="149"/>
        <v/>
      </c>
      <c r="Q330" s="111">
        <f t="shared" si="149"/>
        <v>0.67238841157753493</v>
      </c>
      <c r="R330" s="111">
        <f t="shared" ref="R330:V330" si="150">IF(R311=0,"",R311/R292)</f>
        <v>0.68404201049720192</v>
      </c>
      <c r="S330" s="111" t="str">
        <f t="shared" si="150"/>
        <v/>
      </c>
      <c r="T330" s="111" t="str">
        <f t="shared" si="150"/>
        <v/>
      </c>
      <c r="U330" s="111">
        <f t="shared" si="150"/>
        <v>0.70315564386736673</v>
      </c>
      <c r="V330" s="111">
        <f t="shared" si="150"/>
        <v>0.70730796742738056</v>
      </c>
      <c r="W330" s="111">
        <f t="shared" ref="W330" si="151">IF(W311=0,"",W311/W292)</f>
        <v>0.71005929075817975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2.5251107217001314</v>
      </c>
      <c r="H332" s="124">
        <f t="shared" si="155"/>
        <v>2.5995456248225017</v>
      </c>
      <c r="I332" s="124">
        <f t="shared" si="155"/>
        <v>2.6747436664294968</v>
      </c>
      <c r="J332" s="124">
        <f t="shared" si="155"/>
        <v>2.7513192988886979</v>
      </c>
      <c r="K332" s="124">
        <f t="shared" si="155"/>
        <v>2.8297891668725388</v>
      </c>
      <c r="L332" s="124">
        <f t="shared" si="155"/>
        <v>2.9102810077510006</v>
      </c>
      <c r="M332" s="124" t="str">
        <f t="shared" si="155"/>
        <v/>
      </c>
      <c r="N332" s="124">
        <f t="shared" si="155"/>
        <v>3.1226682045761547</v>
      </c>
      <c r="O332" s="124">
        <f t="shared" si="155"/>
        <v>3.261488143505733</v>
      </c>
      <c r="P332" s="124" t="str">
        <f t="shared" si="155"/>
        <v/>
      </c>
      <c r="Q332" s="124">
        <f t="shared" si="155"/>
        <v>3.541413200364155</v>
      </c>
      <c r="R332" s="124">
        <f t="shared" ref="R332:V332" si="156">IF(R313=0,"",R313/R294)</f>
        <v>3.6225794402214109</v>
      </c>
      <c r="S332" s="124" t="str">
        <f t="shared" si="156"/>
        <v/>
      </c>
      <c r="T332" s="124" t="str">
        <f t="shared" si="156"/>
        <v/>
      </c>
      <c r="U332" s="124">
        <f t="shared" si="156"/>
        <v>3.7903044753363924</v>
      </c>
      <c r="V332" s="124">
        <f t="shared" si="156"/>
        <v>3.8404094131070519</v>
      </c>
      <c r="W332" s="124">
        <f t="shared" ref="W332" si="157">IF(W313=0,"",W313/W294)</f>
        <v>3.8894628470785482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2.5251107217001314</v>
      </c>
      <c r="H333" s="111">
        <f t="shared" si="158"/>
        <v>2.5995456248225017</v>
      </c>
      <c r="I333" s="111">
        <f t="shared" si="158"/>
        <v>2.6747436664294968</v>
      </c>
      <c r="J333" s="111">
        <f t="shared" si="158"/>
        <v>2.7513192988886979</v>
      </c>
      <c r="K333" s="111">
        <f t="shared" si="158"/>
        <v>2.8297891668725388</v>
      </c>
      <c r="L333" s="111">
        <f t="shared" si="158"/>
        <v>2.9102810077510006</v>
      </c>
      <c r="M333" s="111" t="str">
        <f t="shared" si="158"/>
        <v/>
      </c>
      <c r="N333" s="111">
        <f t="shared" si="158"/>
        <v>3.1226682045761547</v>
      </c>
      <c r="O333" s="111">
        <f t="shared" si="158"/>
        <v>3.261488143505733</v>
      </c>
      <c r="P333" s="111" t="str">
        <f t="shared" si="158"/>
        <v/>
      </c>
      <c r="Q333" s="111">
        <f t="shared" si="158"/>
        <v>3.541413200364155</v>
      </c>
      <c r="R333" s="111">
        <f t="shared" ref="R333:V333" si="159">IF(R314=0,"",R314/R295)</f>
        <v>3.6225794402214109</v>
      </c>
      <c r="S333" s="111" t="str">
        <f t="shared" si="159"/>
        <v/>
      </c>
      <c r="T333" s="111" t="str">
        <f t="shared" si="159"/>
        <v/>
      </c>
      <c r="U333" s="111">
        <f t="shared" si="159"/>
        <v>3.7903044753363924</v>
      </c>
      <c r="V333" s="111">
        <f t="shared" si="159"/>
        <v>3.8404094131070519</v>
      </c>
      <c r="W333" s="111">
        <f t="shared" ref="W333" si="160">IF(W314=0,"",W314/W295)</f>
        <v>3.8894628470785482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0.62488949495485291</v>
      </c>
      <c r="H334" s="124">
        <f t="shared" si="161"/>
        <v>0.62695536833028065</v>
      </c>
      <c r="I334" s="124">
        <f t="shared" si="161"/>
        <v>0.63742037361649462</v>
      </c>
      <c r="J334" s="124">
        <f t="shared" si="161"/>
        <v>0.64082461144912661</v>
      </c>
      <c r="K334" s="124">
        <f t="shared" si="161"/>
        <v>0.64241773801239821</v>
      </c>
      <c r="L334" s="124">
        <f t="shared" si="161"/>
        <v>0.64358733005265922</v>
      </c>
      <c r="M334" s="124" t="str">
        <f t="shared" si="161"/>
        <v/>
      </c>
      <c r="N334" s="124">
        <f t="shared" si="161"/>
        <v>0.66359098275149597</v>
      </c>
      <c r="O334" s="124">
        <f t="shared" si="161"/>
        <v>0.67967922818118032</v>
      </c>
      <c r="P334" s="124" t="str">
        <f t="shared" si="161"/>
        <v/>
      </c>
      <c r="Q334" s="124">
        <f t="shared" si="161"/>
        <v>0.71841613370582014</v>
      </c>
      <c r="R334" s="124">
        <f t="shared" ref="R334:V334" si="162">IF(R315=0,"",R315/R296)</f>
        <v>0.72014136535887452</v>
      </c>
      <c r="S334" s="124" t="str">
        <f t="shared" si="162"/>
        <v/>
      </c>
      <c r="T334" s="124" t="str">
        <f t="shared" si="162"/>
        <v/>
      </c>
      <c r="U334" s="124">
        <f t="shared" si="162"/>
        <v>0.76417941796467337</v>
      </c>
      <c r="V334" s="124">
        <f t="shared" si="162"/>
        <v>0.76138301154457577</v>
      </c>
      <c r="W334" s="124">
        <f t="shared" ref="W334" si="163">IF(W315=0,"",W315/W296)</f>
        <v>0.77190764668624567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0.55754341770969007</v>
      </c>
      <c r="H335" s="111">
        <f t="shared" si="164"/>
        <v>0.56021151808371017</v>
      </c>
      <c r="I335" s="111">
        <f t="shared" si="164"/>
        <v>0.56318408879428161</v>
      </c>
      <c r="J335" s="111">
        <f t="shared" si="164"/>
        <v>0.56669794010316732</v>
      </c>
      <c r="K335" s="111">
        <f t="shared" si="164"/>
        <v>0.57095442302137289</v>
      </c>
      <c r="L335" s="111">
        <f t="shared" si="164"/>
        <v>0.57600740719931531</v>
      </c>
      <c r="M335" s="111" t="str">
        <f t="shared" si="164"/>
        <v/>
      </c>
      <c r="N335" s="111">
        <f t="shared" si="164"/>
        <v>0.60435382529020298</v>
      </c>
      <c r="O335" s="111">
        <f t="shared" si="164"/>
        <v>0.63042982754527654</v>
      </c>
      <c r="P335" s="111" t="str">
        <f t="shared" si="164"/>
        <v/>
      </c>
      <c r="Q335" s="111">
        <f t="shared" si="164"/>
        <v>0.69105009777155579</v>
      </c>
      <c r="R335" s="111">
        <f t="shared" ref="R335:V335" si="165">IF(R316=0,"",R316/R297)</f>
        <v>0.71051886079146476</v>
      </c>
      <c r="S335" s="111" t="str">
        <f t="shared" si="165"/>
        <v/>
      </c>
      <c r="T335" s="111" t="str">
        <f t="shared" si="165"/>
        <v/>
      </c>
      <c r="U335" s="111">
        <f t="shared" si="165"/>
        <v>0.7604296896243532</v>
      </c>
      <c r="V335" s="111">
        <f t="shared" si="165"/>
        <v>0.77069503739849154</v>
      </c>
      <c r="W335" s="111">
        <f t="shared" ref="W335" si="166">IF(W316=0,"",W316/W297)</f>
        <v>0.77552373508349504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0.62244310015443183</v>
      </c>
      <c r="H339" s="112">
        <f t="shared" si="176"/>
        <v>0.6242286736987791</v>
      </c>
      <c r="I339" s="112">
        <f t="shared" si="176"/>
        <v>0.62613176944038229</v>
      </c>
      <c r="J339" s="112">
        <f t="shared" si="176"/>
        <v>0.62824537002722325</v>
      </c>
      <c r="K339" s="112">
        <f t="shared" si="176"/>
        <v>0.63065187670958933</v>
      </c>
      <c r="L339" s="112">
        <f t="shared" si="176"/>
        <v>0.63338012887463169</v>
      </c>
      <c r="M339" s="112" t="str">
        <f t="shared" si="176"/>
        <v/>
      </c>
      <c r="N339" s="112">
        <f t="shared" si="176"/>
        <v>0.64630381407225423</v>
      </c>
      <c r="O339" s="112">
        <f t="shared" si="176"/>
        <v>0.65839506341082543</v>
      </c>
      <c r="P339" s="112" t="str">
        <f t="shared" si="176"/>
        <v/>
      </c>
      <c r="Q339" s="112">
        <f t="shared" si="176"/>
        <v>0.68955831866350337</v>
      </c>
      <c r="R339" s="112">
        <f t="shared" ref="R339:V339" si="177">IF(R320=0,"",R320/R301)</f>
        <v>0.7006223351390003</v>
      </c>
      <c r="S339" s="112" t="str">
        <f t="shared" si="177"/>
        <v/>
      </c>
      <c r="T339" s="112" t="str">
        <f t="shared" si="177"/>
        <v/>
      </c>
      <c r="U339" s="112">
        <f t="shared" si="177"/>
        <v>0.73216596295846881</v>
      </c>
      <c r="V339" s="112">
        <f t="shared" si="177"/>
        <v>0.74102712819931393</v>
      </c>
      <c r="W339" s="112">
        <f t="shared" ref="W339" si="178">IF(W320=0,"",W320/W301)</f>
        <v>0.74800257831418382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>
        <f t="shared" si="179"/>
        <v>0.85038467037429932</v>
      </c>
      <c r="H340" s="113">
        <f t="shared" si="179"/>
        <v>0.85063234208380989</v>
      </c>
      <c r="I340" s="113">
        <f t="shared" si="179"/>
        <v>0.85392491427485351</v>
      </c>
      <c r="J340" s="113">
        <f t="shared" si="179"/>
        <v>0.85323064946232663</v>
      </c>
      <c r="K340" s="113">
        <f t="shared" si="179"/>
        <v>0.86214151090137614</v>
      </c>
      <c r="L340" s="113">
        <f t="shared" si="179"/>
        <v>0.86247363297171453</v>
      </c>
      <c r="M340" s="113" t="str">
        <f t="shared" si="179"/>
        <v/>
      </c>
      <c r="N340" s="113">
        <f t="shared" si="179"/>
        <v>0.86450129592121716</v>
      </c>
      <c r="O340" s="113">
        <f t="shared" si="179"/>
        <v>0.87489452194243866</v>
      </c>
      <c r="P340" s="113" t="str">
        <f t="shared" si="179"/>
        <v/>
      </c>
      <c r="Q340" s="113">
        <f t="shared" si="179"/>
        <v>0.87731574750527153</v>
      </c>
      <c r="R340" s="113">
        <f t="shared" ref="R340:V340" si="180">IF(R321=0,"",R321/R302)</f>
        <v>0.88657725905932216</v>
      </c>
      <c r="S340" s="113" t="str">
        <f t="shared" si="180"/>
        <v/>
      </c>
      <c r="T340" s="113" t="str">
        <f t="shared" si="180"/>
        <v/>
      </c>
      <c r="U340" s="113">
        <f t="shared" si="180"/>
        <v>0.90134894705931123</v>
      </c>
      <c r="V340" s="113">
        <f t="shared" si="180"/>
        <v>0.91617180033100498</v>
      </c>
      <c r="W340" s="113">
        <f t="shared" ref="W340" si="181">IF(W321=0,"",W321/W302)</f>
        <v>0.90935725997511174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>
        <f t="shared" si="182"/>
        <v>0.62244310015443183</v>
      </c>
      <c r="H341" s="111">
        <f t="shared" si="182"/>
        <v>0.6242286736987791</v>
      </c>
      <c r="I341" s="111">
        <f t="shared" si="182"/>
        <v>0.62613176944038229</v>
      </c>
      <c r="J341" s="111">
        <f t="shared" si="182"/>
        <v>0.62824537002722325</v>
      </c>
      <c r="K341" s="111">
        <f t="shared" si="182"/>
        <v>0.63065187670958933</v>
      </c>
      <c r="L341" s="111">
        <f t="shared" si="182"/>
        <v>0.63338012887463169</v>
      </c>
      <c r="M341" s="111" t="str">
        <f t="shared" si="182"/>
        <v/>
      </c>
      <c r="N341" s="111">
        <f t="shared" si="182"/>
        <v>0.64630381407225423</v>
      </c>
      <c r="O341" s="111">
        <f t="shared" si="182"/>
        <v>0.65839506341082543</v>
      </c>
      <c r="P341" s="111" t="str">
        <f t="shared" si="182"/>
        <v/>
      </c>
      <c r="Q341" s="111">
        <f t="shared" si="182"/>
        <v>0.68955831866350337</v>
      </c>
      <c r="R341" s="111">
        <f t="shared" ref="R341:V341" si="183">IF(R322=0,"",R322/R303)</f>
        <v>0.7006223351390003</v>
      </c>
      <c r="S341" s="111" t="str">
        <f t="shared" si="183"/>
        <v/>
      </c>
      <c r="T341" s="111" t="str">
        <f t="shared" si="183"/>
        <v/>
      </c>
      <c r="U341" s="111">
        <f t="shared" si="183"/>
        <v>0.73216596295846881</v>
      </c>
      <c r="V341" s="111">
        <f t="shared" si="183"/>
        <v>0.74102712819931393</v>
      </c>
      <c r="W341" s="111">
        <f t="shared" ref="W341" si="184">IF(W322=0,"",W322/W303)</f>
        <v>0.74800257831418382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 t="str">
        <f t="shared" si="186"/>
        <v/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0.69216550449593772</v>
      </c>
      <c r="H343" s="124">
        <f t="shared" si="188"/>
        <v>0.68856065912317121</v>
      </c>
      <c r="I343" s="124">
        <f t="shared" si="188"/>
        <v>0.6652502990631538</v>
      </c>
      <c r="J343" s="124">
        <f t="shared" si="188"/>
        <v>0.64943314162604115</v>
      </c>
      <c r="K343" s="124">
        <f t="shared" si="188"/>
        <v>0.65617312670887229</v>
      </c>
      <c r="L343" s="124">
        <f t="shared" si="188"/>
        <v>0.67033417736288492</v>
      </c>
      <c r="M343" s="124" t="str">
        <f t="shared" si="188"/>
        <v/>
      </c>
      <c r="N343" s="124">
        <f t="shared" si="188"/>
        <v>0.7159015811073618</v>
      </c>
      <c r="O343" s="124">
        <f t="shared" si="188"/>
        <v>0.70538981802495049</v>
      </c>
      <c r="P343" s="124" t="str">
        <f t="shared" si="188"/>
        <v/>
      </c>
      <c r="Q343" s="124">
        <f t="shared" si="188"/>
        <v>0.69537425958022425</v>
      </c>
      <c r="R343" s="124">
        <f t="shared" ref="R343:V343" si="189">IF(R324=0,"",R324/R305)</f>
        <v>0.69536530163420829</v>
      </c>
      <c r="S343" s="124" t="str">
        <f t="shared" si="189"/>
        <v/>
      </c>
      <c r="T343" s="124" t="str">
        <f t="shared" si="189"/>
        <v/>
      </c>
      <c r="U343" s="124">
        <f t="shared" si="189"/>
        <v>0.74561805239892243</v>
      </c>
      <c r="V343" s="124">
        <f t="shared" si="189"/>
        <v>0.77375632506732628</v>
      </c>
      <c r="W343" s="124">
        <f t="shared" ref="W343" si="190">IF(W324=0,"",W324/W305)</f>
        <v>0.77521824769040137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>
        <f t="shared" si="191"/>
        <v>0.59104922662010007</v>
      </c>
      <c r="H344" s="111">
        <f t="shared" si="191"/>
        <v>0.59161526048684843</v>
      </c>
      <c r="I344" s="111">
        <f t="shared" si="191"/>
        <v>0.59217282155059692</v>
      </c>
      <c r="J344" s="111">
        <f t="shared" si="191"/>
        <v>0.5927153198534566</v>
      </c>
      <c r="K344" s="111">
        <f t="shared" si="191"/>
        <v>0.59323715219785667</v>
      </c>
      <c r="L344" s="111">
        <f t="shared" si="191"/>
        <v>0.59373681949872736</v>
      </c>
      <c r="M344" s="111" t="str">
        <f t="shared" si="191"/>
        <v/>
      </c>
      <c r="N344" s="111">
        <f t="shared" si="191"/>
        <v>0.59400570666122032</v>
      </c>
      <c r="O344" s="111">
        <f t="shared" si="191"/>
        <v>0.59400570666122032</v>
      </c>
      <c r="P344" s="111" t="str">
        <f t="shared" si="191"/>
        <v/>
      </c>
      <c r="Q344" s="111">
        <f t="shared" si="191"/>
        <v>0.59400570666122032</v>
      </c>
      <c r="R344" s="111">
        <f t="shared" ref="R344:V344" si="192">IF(R325=0,"",R325/R306)</f>
        <v>0.59570445467844446</v>
      </c>
      <c r="S344" s="111" t="str">
        <f t="shared" si="192"/>
        <v/>
      </c>
      <c r="T344" s="111" t="str">
        <f t="shared" si="192"/>
        <v/>
      </c>
      <c r="U344" s="111">
        <f t="shared" si="192"/>
        <v>0.60507965759357263</v>
      </c>
      <c r="V344" s="111">
        <f t="shared" si="192"/>
        <v>0.60820472523194846</v>
      </c>
      <c r="W344" s="111">
        <f t="shared" ref="W344" si="193">IF(W325=0,"",W325/W306)</f>
        <v>0.61109830637859119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0.75667562452542647</v>
      </c>
      <c r="H345" s="45">
        <f t="shared" si="194"/>
        <v>0.75824824816284841</v>
      </c>
      <c r="I345" s="45">
        <f t="shared" si="194"/>
        <v>0.75987438131245288</v>
      </c>
      <c r="J345" s="45">
        <f t="shared" si="194"/>
        <v>0.76159564248371558</v>
      </c>
      <c r="K345" s="45">
        <f t="shared" si="194"/>
        <v>0.76344741835666008</v>
      </c>
      <c r="L345" s="45">
        <f t="shared" si="194"/>
        <v>0.76543917631897296</v>
      </c>
      <c r="M345" s="45" t="str">
        <f t="shared" si="194"/>
        <v/>
      </c>
      <c r="N345" s="45">
        <f t="shared" si="194"/>
        <v>0.77174089679243973</v>
      </c>
      <c r="O345" s="45">
        <f t="shared" si="194"/>
        <v>0.77661336621034294</v>
      </c>
      <c r="P345" s="45" t="str">
        <f t="shared" si="194"/>
        <v/>
      </c>
      <c r="Q345" s="45">
        <f t="shared" si="194"/>
        <v>0.79117607021436198</v>
      </c>
      <c r="R345" s="45">
        <f t="shared" ref="R345:V345" si="195">IF(R326=0,"",R326/R307)</f>
        <v>0.80233130861898083</v>
      </c>
      <c r="S345" s="45" t="str">
        <f t="shared" si="195"/>
        <v/>
      </c>
      <c r="T345" s="45" t="str">
        <f t="shared" si="195"/>
        <v/>
      </c>
      <c r="U345" s="45">
        <f t="shared" si="195"/>
        <v>0.84551797523203565</v>
      </c>
      <c r="V345" s="45">
        <f t="shared" si="195"/>
        <v>0.85741692827298632</v>
      </c>
      <c r="W345" s="45">
        <f t="shared" ref="W345" si="196">IF(W326=0,"",W326/W307)</f>
        <v>0.86631563768748443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0.42402242929947664</v>
      </c>
      <c r="H347" s="117">
        <f t="shared" si="197"/>
        <v>0.79101138869470611</v>
      </c>
      <c r="I347" s="117">
        <f t="shared" si="197"/>
        <v>8.0949470831680775E-2</v>
      </c>
      <c r="J347" s="117">
        <f t="shared" si="197"/>
        <v>1.032961947520217</v>
      </c>
      <c r="K347" s="117">
        <f t="shared" si="197"/>
        <v>0.65595341003258612</v>
      </c>
      <c r="L347" s="117">
        <f t="shared" si="197"/>
        <v>0.28714249379456325</v>
      </c>
      <c r="M347" s="117">
        <f t="shared" si="197"/>
        <v>0</v>
      </c>
      <c r="N347" s="117">
        <f t="shared" si="197"/>
        <v>0.37997698920524198</v>
      </c>
      <c r="O347" s="117">
        <f t="shared" si="197"/>
        <v>0.35751483082161684</v>
      </c>
      <c r="P347" s="117">
        <f t="shared" si="197"/>
        <v>0</v>
      </c>
      <c r="Q347" s="117">
        <f t="shared" si="197"/>
        <v>0.27507003901969052</v>
      </c>
      <c r="R347" s="117">
        <f t="shared" ref="R347:V347" si="198">R348+R351+R353+R362</f>
        <v>3.7969960394335013E-2</v>
      </c>
      <c r="S347" s="117">
        <f t="shared" si="198"/>
        <v>0</v>
      </c>
      <c r="T347" s="117">
        <f t="shared" si="198"/>
        <v>0</v>
      </c>
      <c r="U347" s="117">
        <f t="shared" si="198"/>
        <v>0.13975218746209214</v>
      </c>
      <c r="V347" s="117">
        <f t="shared" si="198"/>
        <v>0.1695068829005868</v>
      </c>
      <c r="W347" s="117">
        <f t="shared" ref="W347" si="199">W348+W351+W353+W362</f>
        <v>0.1833758462545432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0.40613062321853666</v>
      </c>
      <c r="H348" s="122">
        <f t="shared" si="200"/>
        <v>0.75958482099832669</v>
      </c>
      <c r="I348" s="122">
        <f t="shared" si="200"/>
        <v>6.9353198339292557E-2</v>
      </c>
      <c r="J348" s="122">
        <f t="shared" si="200"/>
        <v>0.98527804952641762</v>
      </c>
      <c r="K348" s="122">
        <f t="shared" si="200"/>
        <v>0.60384402690800465</v>
      </c>
      <c r="L348" s="122">
        <f t="shared" si="200"/>
        <v>0.26953500936688551</v>
      </c>
      <c r="M348" s="122">
        <f t="shared" si="200"/>
        <v>0</v>
      </c>
      <c r="N348" s="122">
        <f t="shared" si="200"/>
        <v>0.36802517228826559</v>
      </c>
      <c r="O348" s="122">
        <f t="shared" si="200"/>
        <v>0.34316943442432279</v>
      </c>
      <c r="P348" s="122">
        <f t="shared" si="200"/>
        <v>0</v>
      </c>
      <c r="Q348" s="122">
        <f t="shared" si="200"/>
        <v>0.26055506403728568</v>
      </c>
      <c r="R348" s="122">
        <f t="shared" ref="R348:V348" si="201">SUM(R349:R350)</f>
        <v>3.5473541775227678E-2</v>
      </c>
      <c r="S348" s="122">
        <f t="shared" si="201"/>
        <v>0</v>
      </c>
      <c r="T348" s="122">
        <f t="shared" si="201"/>
        <v>0</v>
      </c>
      <c r="U348" s="122">
        <f t="shared" si="201"/>
        <v>0.13137706339814945</v>
      </c>
      <c r="V348" s="122">
        <f t="shared" si="201"/>
        <v>0.1611295914214137</v>
      </c>
      <c r="W348" s="122">
        <f t="shared" ref="W348" si="202">SUM(W349:W350)</f>
        <v>0.17227346829686602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0.40613062321853666</v>
      </c>
      <c r="H349" s="98">
        <v>0.75958482099832669</v>
      </c>
      <c r="I349" s="98">
        <v>6.9353198339292557E-2</v>
      </c>
      <c r="J349" s="98">
        <v>0.98527804952641762</v>
      </c>
      <c r="K349" s="98">
        <v>0.60384402690800465</v>
      </c>
      <c r="L349" s="98">
        <v>0.26953500936688551</v>
      </c>
      <c r="M349" s="98">
        <v>0</v>
      </c>
      <c r="N349" s="98">
        <v>0.36802517228826559</v>
      </c>
      <c r="O349" s="98">
        <v>0.34316943442432279</v>
      </c>
      <c r="P349" s="98">
        <v>0</v>
      </c>
      <c r="Q349" s="98">
        <v>0.26055506403728568</v>
      </c>
      <c r="R349" s="98">
        <v>3.5473541775227678E-2</v>
      </c>
      <c r="S349" s="98">
        <v>0</v>
      </c>
      <c r="T349" s="98">
        <v>0</v>
      </c>
      <c r="U349" s="98">
        <v>0.13137706339814945</v>
      </c>
      <c r="V349" s="98">
        <v>0.1611295914214137</v>
      </c>
      <c r="W349" s="98">
        <v>0.17227346829686602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2.0111586929903186E-3</v>
      </c>
      <c r="H353" s="122">
        <v>3.7245752634584234E-3</v>
      </c>
      <c r="I353" s="122">
        <v>1.2074441554936635E-3</v>
      </c>
      <c r="J353" s="122">
        <v>4.0110885168641213E-3</v>
      </c>
      <c r="K353" s="122">
        <v>5.2200482781537324E-3</v>
      </c>
      <c r="L353" s="122">
        <v>1.754569977713867E-3</v>
      </c>
      <c r="M353" s="122">
        <v>0</v>
      </c>
      <c r="N353" s="122">
        <v>1.0983357079367353E-3</v>
      </c>
      <c r="O353" s="122">
        <v>1.0696715711790421E-3</v>
      </c>
      <c r="P353" s="122">
        <v>0</v>
      </c>
      <c r="Q353" s="122">
        <v>1.2507152223523413E-3</v>
      </c>
      <c r="R353" s="122">
        <v>3.2508791568364366E-4</v>
      </c>
      <c r="S353" s="122">
        <v>0</v>
      </c>
      <c r="T353" s="122">
        <v>0</v>
      </c>
      <c r="U353" s="122">
        <v>6.3014720992494891E-4</v>
      </c>
      <c r="V353" s="122">
        <v>6.0844260858542159E-4</v>
      </c>
      <c r="W353" s="122">
        <v>9.4529816030608526E-4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2.0111586929903186E-3</v>
      </c>
      <c r="H354" s="98">
        <v>3.7245752634584234E-3</v>
      </c>
      <c r="I354" s="98">
        <v>1.2074441554936635E-3</v>
      </c>
      <c r="J354" s="98">
        <v>4.0110885168641213E-3</v>
      </c>
      <c r="K354" s="98">
        <v>5.2200482781537324E-3</v>
      </c>
      <c r="L354" s="98">
        <v>1.754569977713867E-3</v>
      </c>
      <c r="M354" s="98">
        <v>0</v>
      </c>
      <c r="N354" s="98">
        <v>1.0983357079367353E-3</v>
      </c>
      <c r="O354" s="98">
        <v>1.0696715711790421E-3</v>
      </c>
      <c r="P354" s="98">
        <v>0</v>
      </c>
      <c r="Q354" s="98">
        <v>1.2507152223523413E-3</v>
      </c>
      <c r="R354" s="98">
        <v>3.2508791568364366E-4</v>
      </c>
      <c r="S354" s="98">
        <v>0</v>
      </c>
      <c r="T354" s="98">
        <v>0</v>
      </c>
      <c r="U354" s="98">
        <v>6.3014720992494891E-4</v>
      </c>
      <c r="V354" s="98">
        <v>6.0844260858542159E-4</v>
      </c>
      <c r="W354" s="98">
        <v>9.4529816030608526E-4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1.5880647387949622E-2</v>
      </c>
      <c r="H362" s="122">
        <v>2.7701992432920989E-2</v>
      </c>
      <c r="I362" s="122">
        <v>1.0388828336894562E-2</v>
      </c>
      <c r="J362" s="122">
        <v>4.3672809476935089E-2</v>
      </c>
      <c r="K362" s="122">
        <v>4.6889334846427766E-2</v>
      </c>
      <c r="L362" s="122">
        <v>1.5852914449963843E-2</v>
      </c>
      <c r="M362" s="122">
        <v>0</v>
      </c>
      <c r="N362" s="122">
        <v>1.0853481209039655E-2</v>
      </c>
      <c r="O362" s="122">
        <v>1.3275724826115016E-2</v>
      </c>
      <c r="P362" s="122">
        <v>0</v>
      </c>
      <c r="Q362" s="122">
        <v>1.3264259760052504E-2</v>
      </c>
      <c r="R362" s="122">
        <v>2.1713307034236938E-3</v>
      </c>
      <c r="S362" s="122">
        <v>0</v>
      </c>
      <c r="T362" s="122">
        <v>0</v>
      </c>
      <c r="U362" s="122">
        <v>7.7449768540177565E-3</v>
      </c>
      <c r="V362" s="122">
        <v>7.768848870587694E-3</v>
      </c>
      <c r="W362" s="122">
        <v>1.0157079797371106E-2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1.5880647387949622E-2</v>
      </c>
      <c r="H363" s="98">
        <v>2.7701992432920989E-2</v>
      </c>
      <c r="I363" s="98">
        <v>1.0388828336894562E-2</v>
      </c>
      <c r="J363" s="98">
        <v>4.3672809476935089E-2</v>
      </c>
      <c r="K363" s="98">
        <v>4.6889334846427766E-2</v>
      </c>
      <c r="L363" s="98">
        <v>1.5852914449963843E-2</v>
      </c>
      <c r="M363" s="98">
        <v>0</v>
      </c>
      <c r="N363" s="98">
        <v>1.0853481209039655E-2</v>
      </c>
      <c r="O363" s="98">
        <v>1.3275724826115016E-2</v>
      </c>
      <c r="P363" s="98">
        <v>0</v>
      </c>
      <c r="Q363" s="98">
        <v>1.3264259760052504E-2</v>
      </c>
      <c r="R363" s="98">
        <v>2.1713307034236938E-3</v>
      </c>
      <c r="S363" s="98">
        <v>0</v>
      </c>
      <c r="T363" s="98">
        <v>0</v>
      </c>
      <c r="U363" s="98">
        <v>7.7449768540177565E-3</v>
      </c>
      <c r="V363" s="98">
        <v>7.768848870587694E-3</v>
      </c>
      <c r="W363" s="98">
        <v>1.0157079797371106E-2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17297.148599251559</v>
      </c>
      <c r="H366" s="117">
        <f t="shared" si="204"/>
        <v>20522.426454165477</v>
      </c>
      <c r="I366" s="117">
        <f t="shared" si="204"/>
        <v>9189.3377544631912</v>
      </c>
      <c r="J366" s="117">
        <f t="shared" si="204"/>
        <v>26715.014842240176</v>
      </c>
      <c r="K366" s="117">
        <f t="shared" si="204"/>
        <v>15808.55165982007</v>
      </c>
      <c r="L366" s="117">
        <f t="shared" si="204"/>
        <v>16558.789063994573</v>
      </c>
      <c r="M366" s="117">
        <f t="shared" si="204"/>
        <v>0</v>
      </c>
      <c r="N366" s="117">
        <f t="shared" si="204"/>
        <v>15807.85975524344</v>
      </c>
      <c r="O366" s="117">
        <f t="shared" si="204"/>
        <v>14491.732414852966</v>
      </c>
      <c r="P366" s="117">
        <f t="shared" si="204"/>
        <v>0</v>
      </c>
      <c r="Q366" s="117">
        <f t="shared" si="204"/>
        <v>13435.691444060019</v>
      </c>
      <c r="R366" s="117">
        <f t="shared" ref="R366:V366" si="205">R367+R370+R372+R381</f>
        <v>12541.228253363859</v>
      </c>
      <c r="S366" s="117">
        <f t="shared" si="205"/>
        <v>0</v>
      </c>
      <c r="T366" s="117">
        <f t="shared" si="205"/>
        <v>0</v>
      </c>
      <c r="U366" s="117">
        <f t="shared" si="205"/>
        <v>9935.5482148854808</v>
      </c>
      <c r="V366" s="117">
        <f t="shared" si="205"/>
        <v>9538.593450906963</v>
      </c>
      <c r="W366" s="117">
        <f t="shared" ref="W366" si="206">W367+W370+W372+W381</f>
        <v>9461.563476426747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14029.273877575779</v>
      </c>
      <c r="H367" s="122">
        <f t="shared" si="207"/>
        <v>16834.513040432055</v>
      </c>
      <c r="I367" s="122">
        <f t="shared" si="207"/>
        <v>5418.6336141102056</v>
      </c>
      <c r="J367" s="122">
        <f t="shared" si="207"/>
        <v>23094.308825577431</v>
      </c>
      <c r="K367" s="122">
        <f t="shared" si="207"/>
        <v>12336.182984522866</v>
      </c>
      <c r="L367" s="122">
        <f t="shared" si="207"/>
        <v>13334.101147377753</v>
      </c>
      <c r="M367" s="122">
        <f t="shared" si="207"/>
        <v>0</v>
      </c>
      <c r="N367" s="122">
        <f t="shared" si="207"/>
        <v>12805.443428497483</v>
      </c>
      <c r="O367" s="122">
        <f t="shared" si="207"/>
        <v>11760.838603940239</v>
      </c>
      <c r="P367" s="122">
        <f t="shared" si="207"/>
        <v>0</v>
      </c>
      <c r="Q367" s="122">
        <f t="shared" si="207"/>
        <v>10858.908326077237</v>
      </c>
      <c r="R367" s="122">
        <f t="shared" ref="R367:V367" si="208">SUM(R368:R369)</f>
        <v>9889.9240975925204</v>
      </c>
      <c r="S367" s="122">
        <f t="shared" si="208"/>
        <v>0</v>
      </c>
      <c r="T367" s="122">
        <f t="shared" si="208"/>
        <v>0</v>
      </c>
      <c r="U367" s="122">
        <f t="shared" si="208"/>
        <v>7514.9009351946943</v>
      </c>
      <c r="V367" s="122">
        <f t="shared" si="208"/>
        <v>6980.1954733316497</v>
      </c>
      <c r="W367" s="122">
        <f t="shared" ref="W367" si="209">SUM(W368:W369)</f>
        <v>6514.432506634811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13859.391639350491</v>
      </c>
      <c r="H368" s="98">
        <v>16635.978870358689</v>
      </c>
      <c r="I368" s="98">
        <v>5356.2369161926636</v>
      </c>
      <c r="J368" s="98">
        <v>22828.28818839532</v>
      </c>
      <c r="K368" s="98">
        <v>12193.725695262372</v>
      </c>
      <c r="L368" s="98">
        <v>13183.806292524383</v>
      </c>
      <c r="M368" s="98">
        <v>0</v>
      </c>
      <c r="N368" s="98">
        <v>12657.143240456395</v>
      </c>
      <c r="O368" s="98">
        <v>11620.729354583105</v>
      </c>
      <c r="P368" s="98">
        <v>0</v>
      </c>
      <c r="Q368" s="98">
        <v>10719.73083475625</v>
      </c>
      <c r="R368" s="98">
        <v>9760.0649804178975</v>
      </c>
      <c r="S368" s="98">
        <v>0</v>
      </c>
      <c r="T368" s="98">
        <v>0</v>
      </c>
      <c r="U368" s="98">
        <v>7414.6915197098979</v>
      </c>
      <c r="V368" s="98">
        <v>6886.6216114476292</v>
      </c>
      <c r="W368" s="98">
        <v>6426.9442092956951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169.88223822528826</v>
      </c>
      <c r="H369" s="98">
        <v>198.53417007336728</v>
      </c>
      <c r="I369" s="98">
        <v>62.396697917542042</v>
      </c>
      <c r="J369" s="98">
        <v>266.02063718211087</v>
      </c>
      <c r="K369" s="98">
        <v>142.45728926049304</v>
      </c>
      <c r="L369" s="98">
        <v>150.29485485336866</v>
      </c>
      <c r="M369" s="98">
        <v>0</v>
      </c>
      <c r="N369" s="98">
        <v>148.30018804108838</v>
      </c>
      <c r="O369" s="98">
        <v>140.10924935713498</v>
      </c>
      <c r="P369" s="98">
        <v>0</v>
      </c>
      <c r="Q369" s="98">
        <v>139.17749132098672</v>
      </c>
      <c r="R369" s="98">
        <v>129.8591171746223</v>
      </c>
      <c r="S369" s="98">
        <v>0</v>
      </c>
      <c r="T369" s="98">
        <v>0</v>
      </c>
      <c r="U369" s="98">
        <v>100.20941548479625</v>
      </c>
      <c r="V369" s="98">
        <v>93.573861884020928</v>
      </c>
      <c r="W369" s="98">
        <v>87.488297339115675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258.63341757547499</v>
      </c>
      <c r="H370" s="122">
        <f t="shared" si="210"/>
        <v>549.73687000556777</v>
      </c>
      <c r="I370" s="122">
        <f t="shared" si="210"/>
        <v>741.92836980300774</v>
      </c>
      <c r="J370" s="122">
        <f t="shared" si="210"/>
        <v>419.81853689471274</v>
      </c>
      <c r="K370" s="122">
        <f t="shared" si="210"/>
        <v>370.32871302131173</v>
      </c>
      <c r="L370" s="122">
        <f t="shared" si="210"/>
        <v>211.62114520698486</v>
      </c>
      <c r="M370" s="122">
        <f t="shared" si="210"/>
        <v>0</v>
      </c>
      <c r="N370" s="122">
        <f t="shared" si="210"/>
        <v>306.66262740949685</v>
      </c>
      <c r="O370" s="122">
        <f t="shared" si="210"/>
        <v>148.93766731051215</v>
      </c>
      <c r="P370" s="122">
        <f t="shared" si="210"/>
        <v>0</v>
      </c>
      <c r="Q370" s="122">
        <f t="shared" si="210"/>
        <v>99.195928593591503</v>
      </c>
      <c r="R370" s="122">
        <f t="shared" si="210"/>
        <v>118.3135686744147</v>
      </c>
      <c r="S370" s="122">
        <f t="shared" si="210"/>
        <v>0</v>
      </c>
      <c r="T370" s="122">
        <f t="shared" si="210"/>
        <v>0</v>
      </c>
      <c r="U370" s="122">
        <f t="shared" si="210"/>
        <v>13.758581454554934</v>
      </c>
      <c r="V370" s="122">
        <f t="shared" si="210"/>
        <v>220.47201568223684</v>
      </c>
      <c r="W370" s="122">
        <f t="shared" si="210"/>
        <v>455.90987300390162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258.63341757547499</v>
      </c>
      <c r="H371" s="98">
        <f>RES_hhdet_in_fech!H29</f>
        <v>549.73687000556777</v>
      </c>
      <c r="I371" s="98">
        <f>RES_hhdet_in_fech!I29</f>
        <v>741.92836980300774</v>
      </c>
      <c r="J371" s="98">
        <f>RES_hhdet_in_fech!J29</f>
        <v>419.81853689471274</v>
      </c>
      <c r="K371" s="98">
        <f>RES_hhdet_in_fech!K29</f>
        <v>370.32871302131173</v>
      </c>
      <c r="L371" s="98">
        <f>RES_hhdet_in_fech!L29</f>
        <v>211.62114520698486</v>
      </c>
      <c r="M371" s="98">
        <f>RES_hhdet_in_fech!M29</f>
        <v>0</v>
      </c>
      <c r="N371" s="98">
        <f>RES_hhdet_in_fech!N29</f>
        <v>306.66262740949685</v>
      </c>
      <c r="O371" s="98">
        <f>RES_hhdet_in_fech!O29</f>
        <v>148.93766731051215</v>
      </c>
      <c r="P371" s="98">
        <f>RES_hhdet_in_fech!P29</f>
        <v>0</v>
      </c>
      <c r="Q371" s="98">
        <f>RES_hhdet_in_fech!Q29</f>
        <v>99.195928593591503</v>
      </c>
      <c r="R371" s="98">
        <f>RES_hhdet_in_fech!R29</f>
        <v>118.3135686744147</v>
      </c>
      <c r="S371" s="98">
        <f>RES_hhdet_in_fech!S29</f>
        <v>0</v>
      </c>
      <c r="T371" s="98">
        <f>RES_hhdet_in_fech!T29</f>
        <v>0</v>
      </c>
      <c r="U371" s="98">
        <f>RES_hhdet_in_fech!U29</f>
        <v>13.758581454554934</v>
      </c>
      <c r="V371" s="98">
        <f>RES_hhdet_in_fech!V29</f>
        <v>220.47201568223684</v>
      </c>
      <c r="W371" s="98">
        <f>RES_hhdet_in_fech!W29</f>
        <v>455.90987300390162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1617.8530289519799</v>
      </c>
      <c r="H372" s="122">
        <v>1687.4397346768783</v>
      </c>
      <c r="I372" s="122">
        <v>1606.7899165869708</v>
      </c>
      <c r="J372" s="122">
        <v>1677.3363415186338</v>
      </c>
      <c r="K372" s="122">
        <v>1599.6737296525459</v>
      </c>
      <c r="L372" s="122">
        <v>1613.1324604219651</v>
      </c>
      <c r="M372" s="122">
        <v>0</v>
      </c>
      <c r="N372" s="122">
        <v>1507.6329928515252</v>
      </c>
      <c r="O372" s="122">
        <v>1429.356676424389</v>
      </c>
      <c r="P372" s="122">
        <v>0</v>
      </c>
      <c r="Q372" s="122">
        <v>1354.443553577082</v>
      </c>
      <c r="R372" s="122">
        <v>1378.9658716482866</v>
      </c>
      <c r="S372" s="122">
        <v>0</v>
      </c>
      <c r="T372" s="122">
        <v>0</v>
      </c>
      <c r="U372" s="122">
        <v>1354.8488516693121</v>
      </c>
      <c r="V372" s="122">
        <v>1348.8357566376076</v>
      </c>
      <c r="W372" s="122">
        <v>1429.6252130081602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1770.697915997815</v>
      </c>
      <c r="H373" s="98">
        <v>1821.8070784461383</v>
      </c>
      <c r="I373" s="98">
        <v>1771.7969059894101</v>
      </c>
      <c r="J373" s="98">
        <v>1961.9497353133966</v>
      </c>
      <c r="K373" s="98">
        <v>2089.0554827809519</v>
      </c>
      <c r="L373" s="98">
        <v>1930.9847439182367</v>
      </c>
      <c r="M373" s="98">
        <v>0</v>
      </c>
      <c r="N373" s="98">
        <v>1611.6917707588411</v>
      </c>
      <c r="O373" s="98">
        <v>1569.6301742957121</v>
      </c>
      <c r="P373" s="98">
        <v>0</v>
      </c>
      <c r="Q373" s="98">
        <v>1376.4694734464047</v>
      </c>
      <c r="R373" s="98">
        <v>1431.0966529478942</v>
      </c>
      <c r="S373" s="98">
        <v>0</v>
      </c>
      <c r="T373" s="98">
        <v>0</v>
      </c>
      <c r="U373" s="98">
        <v>1387.0118196974574</v>
      </c>
      <c r="V373" s="98">
        <v>1339.2380009363917</v>
      </c>
      <c r="W373" s="98">
        <v>1387.1253159389637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1625.7405263666196</v>
      </c>
      <c r="H377" s="101">
        <v>1697.6113924160991</v>
      </c>
      <c r="I377" s="101">
        <v>1638.042318669264</v>
      </c>
      <c r="J377" s="101">
        <v>1707.8975524223424</v>
      </c>
      <c r="K377" s="101">
        <v>1615.4996914462947</v>
      </c>
      <c r="L377" s="101">
        <v>1633.6089329861904</v>
      </c>
      <c r="M377" s="101">
        <v>0</v>
      </c>
      <c r="N377" s="101">
        <v>1548.8589878995183</v>
      </c>
      <c r="O377" s="101">
        <v>1474.8321315445883</v>
      </c>
      <c r="P377" s="101">
        <v>0</v>
      </c>
      <c r="Q377" s="101">
        <v>1411.9117104166232</v>
      </c>
      <c r="R377" s="101">
        <v>1414.8152015692781</v>
      </c>
      <c r="S377" s="101">
        <v>0</v>
      </c>
      <c r="T377" s="101">
        <v>0</v>
      </c>
      <c r="U377" s="101">
        <v>1413.0640339039185</v>
      </c>
      <c r="V377" s="101">
        <v>1385.7288540390841</v>
      </c>
      <c r="W377" s="101">
        <v>1476.3316643625342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1190.1719977054813</v>
      </c>
      <c r="H378" s="104">
        <v>1245.8593381512876</v>
      </c>
      <c r="I378" s="104">
        <v>1201.5121825390361</v>
      </c>
      <c r="J378" s="104">
        <v>1258.2809014376689</v>
      </c>
      <c r="K378" s="104">
        <v>1182.5410226603669</v>
      </c>
      <c r="L378" s="104">
        <v>1200.4109651992671</v>
      </c>
      <c r="M378" s="104">
        <v>0</v>
      </c>
      <c r="N378" s="104">
        <v>1158.4714368480124</v>
      </c>
      <c r="O378" s="104">
        <v>1110.3495848458094</v>
      </c>
      <c r="P378" s="104">
        <v>0</v>
      </c>
      <c r="Q378" s="104">
        <v>1111.5455187191217</v>
      </c>
      <c r="R378" s="104">
        <v>1119.8798365120385</v>
      </c>
      <c r="S378" s="104">
        <v>0</v>
      </c>
      <c r="T378" s="104">
        <v>0</v>
      </c>
      <c r="U378" s="104">
        <v>1149.0240464988362</v>
      </c>
      <c r="V378" s="104">
        <v>1120.9426164571794</v>
      </c>
      <c r="W378" s="104">
        <v>1214.1445536352624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471.63215881055089</v>
      </c>
      <c r="H379" s="98">
        <v>495.22429841680025</v>
      </c>
      <c r="I379" s="98">
        <v>469.44613293696341</v>
      </c>
      <c r="J379" s="98">
        <v>496.77140728950303</v>
      </c>
      <c r="K379" s="98">
        <v>441.38120218068116</v>
      </c>
      <c r="L379" s="98">
        <v>450.2979025059982</v>
      </c>
      <c r="M379" s="98">
        <v>0</v>
      </c>
      <c r="N379" s="98">
        <v>443.8028586411105</v>
      </c>
      <c r="O379" s="98">
        <v>406.64171018760328</v>
      </c>
      <c r="P379" s="98">
        <v>0</v>
      </c>
      <c r="Q379" s="98">
        <v>439.27455388990222</v>
      </c>
      <c r="R379" s="98">
        <v>424.27961564991324</v>
      </c>
      <c r="S379" s="98">
        <v>0</v>
      </c>
      <c r="T379" s="98">
        <v>0</v>
      </c>
      <c r="U379" s="98">
        <v>423.21892054259143</v>
      </c>
      <c r="V379" s="98">
        <v>362.84341605547769</v>
      </c>
      <c r="W379" s="98">
        <v>436.72426642922858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718.5398388949302</v>
      </c>
      <c r="H380" s="98">
        <v>750.63503973448758</v>
      </c>
      <c r="I380" s="98">
        <v>732.06604960207267</v>
      </c>
      <c r="J380" s="98">
        <v>761.50949414816591</v>
      </c>
      <c r="K380" s="98">
        <v>741.15982047968612</v>
      </c>
      <c r="L380" s="98">
        <v>750.11306269326894</v>
      </c>
      <c r="M380" s="98">
        <v>0</v>
      </c>
      <c r="N380" s="98">
        <v>714.66857820690223</v>
      </c>
      <c r="O380" s="98">
        <v>703.70787465820615</v>
      </c>
      <c r="P380" s="98">
        <v>0</v>
      </c>
      <c r="Q380" s="98">
        <v>672.27096482921968</v>
      </c>
      <c r="R380" s="98">
        <v>695.6002208621253</v>
      </c>
      <c r="S380" s="98">
        <v>0</v>
      </c>
      <c r="T380" s="98">
        <v>0</v>
      </c>
      <c r="U380" s="98">
        <v>725.80512595624486</v>
      </c>
      <c r="V380" s="98">
        <v>758.09920040170186</v>
      </c>
      <c r="W380" s="98">
        <v>777.42028720603389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1391.388275148327</v>
      </c>
      <c r="H381" s="122">
        <v>1450.7368090509774</v>
      </c>
      <c r="I381" s="122">
        <v>1421.9858539630075</v>
      </c>
      <c r="J381" s="122">
        <v>1523.5511382493994</v>
      </c>
      <c r="K381" s="122">
        <v>1502.3662326233459</v>
      </c>
      <c r="L381" s="122">
        <v>1399.9343109878694</v>
      </c>
      <c r="M381" s="122">
        <v>0</v>
      </c>
      <c r="N381" s="122">
        <v>1188.1207064849377</v>
      </c>
      <c r="O381" s="122">
        <v>1152.5994671778244</v>
      </c>
      <c r="P381" s="122">
        <v>0</v>
      </c>
      <c r="Q381" s="122">
        <v>1123.1436358121089</v>
      </c>
      <c r="R381" s="122">
        <v>1154.0247154486367</v>
      </c>
      <c r="S381" s="122">
        <v>0</v>
      </c>
      <c r="T381" s="122">
        <v>0</v>
      </c>
      <c r="U381" s="122">
        <v>1052.0398465669209</v>
      </c>
      <c r="V381" s="122">
        <v>989.09020525546907</v>
      </c>
      <c r="W381" s="122">
        <v>1061.5958837798732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1588.8528097886172</v>
      </c>
      <c r="H382" s="98">
        <v>1563.4519683923781</v>
      </c>
      <c r="I382" s="98">
        <v>1633.3403040170808</v>
      </c>
      <c r="J382" s="98">
        <v>1602.1310044658346</v>
      </c>
      <c r="K382" s="98">
        <v>1842.9951374121042</v>
      </c>
      <c r="L382" s="98">
        <v>1661.6056702181641</v>
      </c>
      <c r="M382" s="98">
        <v>0</v>
      </c>
      <c r="N382" s="98">
        <v>1405.2651679872768</v>
      </c>
      <c r="O382" s="98">
        <v>1391.4803941542164</v>
      </c>
      <c r="P382" s="98">
        <v>0</v>
      </c>
      <c r="Q382" s="98">
        <v>1297.5934495561135</v>
      </c>
      <c r="R382" s="98">
        <v>1365.5137369655708</v>
      </c>
      <c r="S382" s="98">
        <v>0</v>
      </c>
      <c r="T382" s="98">
        <v>0</v>
      </c>
      <c r="U382" s="98">
        <v>1311.338814732035</v>
      </c>
      <c r="V382" s="98">
        <v>1266.6628955586359</v>
      </c>
      <c r="W382" s="98">
        <v>1315.0979093993228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1289.1713395698237</v>
      </c>
      <c r="H383" s="33">
        <v>1379.2589031271623</v>
      </c>
      <c r="I383" s="33">
        <v>1217.919488393557</v>
      </c>
      <c r="J383" s="33">
        <v>1388.8427961640809</v>
      </c>
      <c r="K383" s="33">
        <v>1142.4564464314501</v>
      </c>
      <c r="L383" s="33">
        <v>1170.9718716613618</v>
      </c>
      <c r="M383" s="33">
        <v>0</v>
      </c>
      <c r="N383" s="33">
        <v>1109.5790927500491</v>
      </c>
      <c r="O383" s="33">
        <v>1038.5881156663643</v>
      </c>
      <c r="P383" s="33">
        <v>0</v>
      </c>
      <c r="Q383" s="33">
        <v>996.52683551404107</v>
      </c>
      <c r="R383" s="33">
        <v>989.53325426879883</v>
      </c>
      <c r="S383" s="33">
        <v>0</v>
      </c>
      <c r="T383" s="33">
        <v>0</v>
      </c>
      <c r="U383" s="33">
        <v>922.390362484364</v>
      </c>
      <c r="V383" s="33">
        <v>890.47885475302826</v>
      </c>
      <c r="W383" s="33">
        <v>958.98792102914376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10123.813301228462</v>
      </c>
      <c r="H385" s="117">
        <f t="shared" si="211"/>
        <v>12583.091951349317</v>
      </c>
      <c r="I385" s="117">
        <f t="shared" si="211"/>
        <v>6916.5598146460334</v>
      </c>
      <c r="J385" s="117">
        <f t="shared" si="211"/>
        <v>15998.530269463847</v>
      </c>
      <c r="K385" s="117">
        <f t="shared" si="211"/>
        <v>9977.2161491363677</v>
      </c>
      <c r="L385" s="117">
        <f t="shared" si="211"/>
        <v>10170.152419367529</v>
      </c>
      <c r="M385" s="117">
        <f t="shared" si="211"/>
        <v>0</v>
      </c>
      <c r="N385" s="117">
        <f t="shared" si="211"/>
        <v>10481.935371956391</v>
      </c>
      <c r="O385" s="117">
        <f t="shared" si="211"/>
        <v>9611.6570821037931</v>
      </c>
      <c r="P385" s="117">
        <f t="shared" si="211"/>
        <v>0</v>
      </c>
      <c r="Q385" s="117">
        <f t="shared" si="211"/>
        <v>9452.3533260238946</v>
      </c>
      <c r="R385" s="117">
        <f t="shared" ref="R385:V385" si="212">R386+R389+R391+R400</f>
        <v>9030.2730002855333</v>
      </c>
      <c r="S385" s="117">
        <f t="shared" si="212"/>
        <v>0</v>
      </c>
      <c r="T385" s="117">
        <f t="shared" si="212"/>
        <v>0</v>
      </c>
      <c r="U385" s="117">
        <f t="shared" si="212"/>
        <v>7185.8083263078433</v>
      </c>
      <c r="V385" s="117">
        <f t="shared" si="212"/>
        <v>7603.5344335175705</v>
      </c>
      <c r="W385" s="117">
        <f t="shared" ref="W385" si="213">W386+W389+W391+W400</f>
        <v>8350.7513915946111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7496.6849559279262</v>
      </c>
      <c r="H386" s="122">
        <f t="shared" si="214"/>
        <v>9097.1561822788481</v>
      </c>
      <c r="I386" s="122">
        <f t="shared" si="214"/>
        <v>2961.9144630045294</v>
      </c>
      <c r="J386" s="122">
        <f t="shared" si="214"/>
        <v>12779.15241540979</v>
      </c>
      <c r="K386" s="122">
        <f t="shared" si="214"/>
        <v>6915.7928415632769</v>
      </c>
      <c r="L386" s="122">
        <f t="shared" si="214"/>
        <v>7577.6599916907435</v>
      </c>
      <c r="M386" s="122">
        <f t="shared" si="214"/>
        <v>0</v>
      </c>
      <c r="N386" s="122">
        <f t="shared" si="214"/>
        <v>7673.3005841390868</v>
      </c>
      <c r="O386" s="122">
        <f t="shared" si="214"/>
        <v>7341.3626750131898</v>
      </c>
      <c r="P386" s="122">
        <f t="shared" si="214"/>
        <v>0</v>
      </c>
      <c r="Q386" s="122">
        <f t="shared" si="214"/>
        <v>7347.0002798414644</v>
      </c>
      <c r="R386" s="122">
        <f t="shared" ref="R386:V386" si="215">SUM(R387:R388)</f>
        <v>6806.153588963014</v>
      </c>
      <c r="S386" s="122">
        <f t="shared" si="215"/>
        <v>0</v>
      </c>
      <c r="T386" s="122">
        <f t="shared" si="215"/>
        <v>0</v>
      </c>
      <c r="U386" s="122">
        <f t="shared" si="215"/>
        <v>5313.8916051043134</v>
      </c>
      <c r="V386" s="122">
        <f t="shared" si="215"/>
        <v>4964.5361963185151</v>
      </c>
      <c r="W386" s="122">
        <f t="shared" ref="W386" si="216">SUM(W387:W388)</f>
        <v>4650.999744334008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7326.8027177026379</v>
      </c>
      <c r="H387" s="98">
        <v>8898.6220122054801</v>
      </c>
      <c r="I387" s="98">
        <v>2899.5177650869873</v>
      </c>
      <c r="J387" s="98">
        <v>12513.131778227678</v>
      </c>
      <c r="K387" s="98">
        <v>6773.335552302784</v>
      </c>
      <c r="L387" s="98">
        <v>7427.3651368373748</v>
      </c>
      <c r="M387" s="98">
        <v>0</v>
      </c>
      <c r="N387" s="98">
        <v>7525.0003960979984</v>
      </c>
      <c r="O387" s="98">
        <v>7201.2534256560548</v>
      </c>
      <c r="P387" s="98">
        <v>0</v>
      </c>
      <c r="Q387" s="98">
        <v>7207.8227885204778</v>
      </c>
      <c r="R387" s="98">
        <v>6676.294471788392</v>
      </c>
      <c r="S387" s="98">
        <v>0</v>
      </c>
      <c r="T387" s="98">
        <v>0</v>
      </c>
      <c r="U387" s="98">
        <v>5213.682189619517</v>
      </c>
      <c r="V387" s="98">
        <v>4870.9623344344946</v>
      </c>
      <c r="W387" s="98">
        <v>4563.5114469948921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169.88223822528826</v>
      </c>
      <c r="H388" s="98">
        <v>198.53417007336728</v>
      </c>
      <c r="I388" s="98">
        <v>62.396697917542042</v>
      </c>
      <c r="J388" s="98">
        <v>266.02063718211087</v>
      </c>
      <c r="K388" s="98">
        <v>142.45728926049304</v>
      </c>
      <c r="L388" s="98">
        <v>150.29485485336866</v>
      </c>
      <c r="M388" s="98">
        <v>0</v>
      </c>
      <c r="N388" s="98">
        <v>148.30018804108838</v>
      </c>
      <c r="O388" s="98">
        <v>140.10924935713498</v>
      </c>
      <c r="P388" s="98">
        <v>0</v>
      </c>
      <c r="Q388" s="98">
        <v>139.17749132098672</v>
      </c>
      <c r="R388" s="98">
        <v>129.8591171746223</v>
      </c>
      <c r="S388" s="98">
        <v>0</v>
      </c>
      <c r="T388" s="98">
        <v>0</v>
      </c>
      <c r="U388" s="98">
        <v>100.20941548479625</v>
      </c>
      <c r="V388" s="98">
        <v>93.573861884020928</v>
      </c>
      <c r="W388" s="98">
        <v>87.488297339115675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653.07801570977904</v>
      </c>
      <c r="H389" s="122">
        <f t="shared" si="217"/>
        <v>1429.0660752265901</v>
      </c>
      <c r="I389" s="122">
        <f t="shared" si="217"/>
        <v>1984.4682080749562</v>
      </c>
      <c r="J389" s="122">
        <f t="shared" si="217"/>
        <v>1155.0548425896397</v>
      </c>
      <c r="K389" s="122">
        <f t="shared" si="217"/>
        <v>1047.9521802895572</v>
      </c>
      <c r="L389" s="122">
        <f t="shared" si="217"/>
        <v>615.87699973440488</v>
      </c>
      <c r="M389" s="122">
        <f t="shared" si="217"/>
        <v>0</v>
      </c>
      <c r="N389" s="122">
        <f t="shared" si="217"/>
        <v>957.60563614341982</v>
      </c>
      <c r="O389" s="122">
        <f t="shared" si="217"/>
        <v>485.75843605463677</v>
      </c>
      <c r="P389" s="122">
        <f t="shared" si="217"/>
        <v>0</v>
      </c>
      <c r="Q389" s="122">
        <f t="shared" si="217"/>
        <v>351.29377094372506</v>
      </c>
      <c r="R389" s="122">
        <f t="shared" si="217"/>
        <v>428.60030137915862</v>
      </c>
      <c r="S389" s="122">
        <f t="shared" si="217"/>
        <v>0</v>
      </c>
      <c r="T389" s="122">
        <f t="shared" si="217"/>
        <v>0</v>
      </c>
      <c r="U389" s="122">
        <f t="shared" si="217"/>
        <v>52.14921286147986</v>
      </c>
      <c r="V389" s="122">
        <f t="shared" si="217"/>
        <v>846.70280435274799</v>
      </c>
      <c r="W389" s="122">
        <f t="shared" si="217"/>
        <v>1773.2445126649748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653.07801570977904</v>
      </c>
      <c r="H390" s="98">
        <f>RES_hhdet_in_tesh!H29</f>
        <v>1429.0660752265901</v>
      </c>
      <c r="I390" s="98">
        <f>RES_hhdet_in_tesh!I29</f>
        <v>1984.4682080749562</v>
      </c>
      <c r="J390" s="98">
        <f>RES_hhdet_in_tesh!J29</f>
        <v>1155.0548425896397</v>
      </c>
      <c r="K390" s="98">
        <f>RES_hhdet_in_tesh!K29</f>
        <v>1047.9521802895572</v>
      </c>
      <c r="L390" s="98">
        <f>RES_hhdet_in_tesh!L29</f>
        <v>615.87699973440488</v>
      </c>
      <c r="M390" s="98">
        <f>RES_hhdet_in_tesh!M29</f>
        <v>0</v>
      </c>
      <c r="N390" s="98">
        <f>RES_hhdet_in_tesh!N29</f>
        <v>957.60563614341982</v>
      </c>
      <c r="O390" s="98">
        <f>RES_hhdet_in_tesh!O29</f>
        <v>485.75843605463677</v>
      </c>
      <c r="P390" s="98">
        <f>RES_hhdet_in_tesh!P29</f>
        <v>0</v>
      </c>
      <c r="Q390" s="98">
        <f>RES_hhdet_in_tesh!Q29</f>
        <v>351.29377094372506</v>
      </c>
      <c r="R390" s="98">
        <f>RES_hhdet_in_tesh!R29</f>
        <v>428.60030137915862</v>
      </c>
      <c r="S390" s="98">
        <f>RES_hhdet_in_tesh!S29</f>
        <v>0</v>
      </c>
      <c r="T390" s="98">
        <f>RES_hhdet_in_tesh!T29</f>
        <v>0</v>
      </c>
      <c r="U390" s="98">
        <f>RES_hhdet_in_tesh!U29</f>
        <v>52.14921286147986</v>
      </c>
      <c r="V390" s="98">
        <f>RES_hhdet_in_tesh!V29</f>
        <v>846.70280435274799</v>
      </c>
      <c r="W390" s="98">
        <f>RES_hhdet_in_tesh!W29</f>
        <v>1773.2445126649748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1010.9793621729818</v>
      </c>
      <c r="H391" s="122">
        <v>1057.9494003894933</v>
      </c>
      <c r="I391" s="122">
        <v>1024.2006289540832</v>
      </c>
      <c r="J391" s="122">
        <v>1074.8784093231782</v>
      </c>
      <c r="K391" s="122">
        <v>1027.6587789612449</v>
      </c>
      <c r="L391" s="122">
        <v>1038.1916132242497</v>
      </c>
      <c r="M391" s="122">
        <v>0</v>
      </c>
      <c r="N391" s="122">
        <v>1000.4516593549226</v>
      </c>
      <c r="O391" s="122">
        <v>971.50404262774578</v>
      </c>
      <c r="P391" s="122">
        <v>0</v>
      </c>
      <c r="Q391" s="122">
        <v>973.05410108361912</v>
      </c>
      <c r="R391" s="122">
        <v>993.05036559208781</v>
      </c>
      <c r="S391" s="122">
        <v>0</v>
      </c>
      <c r="T391" s="122">
        <v>0</v>
      </c>
      <c r="U391" s="122">
        <v>1035.3476068987609</v>
      </c>
      <c r="V391" s="122">
        <v>1026.9806304677481</v>
      </c>
      <c r="W391" s="122">
        <v>1103.5386338164515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987.2409678168475</v>
      </c>
      <c r="H392" s="98">
        <v>1020.5973090719599</v>
      </c>
      <c r="I392" s="98">
        <v>997.84782602817347</v>
      </c>
      <c r="J392" s="98">
        <v>1111.8328735880561</v>
      </c>
      <c r="K392" s="98">
        <v>1192.755467830834</v>
      </c>
      <c r="L392" s="98">
        <v>1112.2615156857776</v>
      </c>
      <c r="M392" s="98">
        <v>0</v>
      </c>
      <c r="N392" s="98">
        <v>974.03208684684648</v>
      </c>
      <c r="O392" s="98">
        <v>989.54168009110811</v>
      </c>
      <c r="P392" s="98">
        <v>0</v>
      </c>
      <c r="Q392" s="98">
        <v>951.20936420469991</v>
      </c>
      <c r="R392" s="98">
        <v>1016.8211635350159</v>
      </c>
      <c r="S392" s="98">
        <v>0</v>
      </c>
      <c r="T392" s="98">
        <v>0</v>
      </c>
      <c r="U392" s="98">
        <v>1054.7249675578469</v>
      </c>
      <c r="V392" s="98">
        <v>1032.1440812171534</v>
      </c>
      <c r="W392" s="98">
        <v>1075.7486060458584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1011.9309732783368</v>
      </c>
      <c r="H396" s="101">
        <v>1059.6977079438391</v>
      </c>
      <c r="I396" s="101">
        <v>1025.6303354066129</v>
      </c>
      <c r="J396" s="101">
        <v>1072.9787297901635</v>
      </c>
      <c r="K396" s="101">
        <v>1018.8179122343685</v>
      </c>
      <c r="L396" s="101">
        <v>1034.6954365055431</v>
      </c>
      <c r="M396" s="101">
        <v>0</v>
      </c>
      <c r="N396" s="101">
        <v>1001.03347133955</v>
      </c>
      <c r="O396" s="101">
        <v>971.02219476862194</v>
      </c>
      <c r="P396" s="101">
        <v>0</v>
      </c>
      <c r="Q396" s="101">
        <v>973.59546513619807</v>
      </c>
      <c r="R396" s="101">
        <v>991.25113031362298</v>
      </c>
      <c r="S396" s="101">
        <v>0</v>
      </c>
      <c r="T396" s="101">
        <v>0</v>
      </c>
      <c r="U396" s="101">
        <v>1034.5973891052411</v>
      </c>
      <c r="V396" s="101">
        <v>1026.8626731715087</v>
      </c>
      <c r="W396" s="101">
        <v>1104.299891390046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1012.1040219574968</v>
      </c>
      <c r="H397" s="104">
        <v>1059.7682467186153</v>
      </c>
      <c r="I397" s="104">
        <v>1026.0011874748384</v>
      </c>
      <c r="J397" s="104">
        <v>1073.6038307397041</v>
      </c>
      <c r="K397" s="104">
        <v>1019.5177039792674</v>
      </c>
      <c r="L397" s="104">
        <v>1035.3228062144942</v>
      </c>
      <c r="M397" s="104">
        <v>0</v>
      </c>
      <c r="N397" s="104">
        <v>1001.5000584428213</v>
      </c>
      <c r="O397" s="104">
        <v>971.43876922265963</v>
      </c>
      <c r="P397" s="104">
        <v>0</v>
      </c>
      <c r="Q397" s="104">
        <v>975.17638764120113</v>
      </c>
      <c r="R397" s="104">
        <v>992.85999593064503</v>
      </c>
      <c r="S397" s="104">
        <v>0</v>
      </c>
      <c r="T397" s="104">
        <v>0</v>
      </c>
      <c r="U397" s="104">
        <v>1035.6716144575551</v>
      </c>
      <c r="V397" s="104">
        <v>1026.9760149873214</v>
      </c>
      <c r="W397" s="104">
        <v>1104.0911645074673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293.56418306256666</v>
      </c>
      <c r="H398" s="98">
        <v>309.1332069841277</v>
      </c>
      <c r="I398" s="98">
        <v>293.93513787276578</v>
      </c>
      <c r="J398" s="98">
        <v>312.09433659153825</v>
      </c>
      <c r="K398" s="98">
        <v>278.35788349958125</v>
      </c>
      <c r="L398" s="98">
        <v>285.20974352122545</v>
      </c>
      <c r="M398" s="98">
        <v>0</v>
      </c>
      <c r="N398" s="98">
        <v>286.83148023591917</v>
      </c>
      <c r="O398" s="98">
        <v>267.73089456445348</v>
      </c>
      <c r="P398" s="98">
        <v>0</v>
      </c>
      <c r="Q398" s="98">
        <v>302.90542281198145</v>
      </c>
      <c r="R398" s="98">
        <v>297.25977506851973</v>
      </c>
      <c r="S398" s="98">
        <v>0</v>
      </c>
      <c r="T398" s="98">
        <v>0</v>
      </c>
      <c r="U398" s="98">
        <v>309.86648850131013</v>
      </c>
      <c r="V398" s="98">
        <v>268.87681458561946</v>
      </c>
      <c r="W398" s="98">
        <v>326.67087730143351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718.5398388949302</v>
      </c>
      <c r="H399" s="98">
        <v>750.63503973448758</v>
      </c>
      <c r="I399" s="98">
        <v>732.06604960207267</v>
      </c>
      <c r="J399" s="98">
        <v>761.50949414816591</v>
      </c>
      <c r="K399" s="98">
        <v>741.15982047968612</v>
      </c>
      <c r="L399" s="98">
        <v>750.11306269326894</v>
      </c>
      <c r="M399" s="98">
        <v>0</v>
      </c>
      <c r="N399" s="98">
        <v>714.66857820690223</v>
      </c>
      <c r="O399" s="98">
        <v>703.70787465820615</v>
      </c>
      <c r="P399" s="98">
        <v>0</v>
      </c>
      <c r="Q399" s="98">
        <v>672.27096482921968</v>
      </c>
      <c r="R399" s="98">
        <v>695.6002208621253</v>
      </c>
      <c r="S399" s="98">
        <v>0</v>
      </c>
      <c r="T399" s="98">
        <v>0</v>
      </c>
      <c r="U399" s="98">
        <v>725.80512595624486</v>
      </c>
      <c r="V399" s="98">
        <v>758.09920040170186</v>
      </c>
      <c r="W399" s="98">
        <v>777.42028720603389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963.07096741777423</v>
      </c>
      <c r="H400" s="122">
        <v>998.92029345438709</v>
      </c>
      <c r="I400" s="122">
        <v>945.97651461246471</v>
      </c>
      <c r="J400" s="122">
        <v>989.44460214123831</v>
      </c>
      <c r="K400" s="122">
        <v>985.81234832228984</v>
      </c>
      <c r="L400" s="122">
        <v>938.42381471813053</v>
      </c>
      <c r="M400" s="122">
        <v>0</v>
      </c>
      <c r="N400" s="122">
        <v>850.57749231896264</v>
      </c>
      <c r="O400" s="122">
        <v>813.03192840822021</v>
      </c>
      <c r="P400" s="122">
        <v>0</v>
      </c>
      <c r="Q400" s="122">
        <v>781.00517415508625</v>
      </c>
      <c r="R400" s="122">
        <v>802.46874435127256</v>
      </c>
      <c r="S400" s="122">
        <v>0</v>
      </c>
      <c r="T400" s="122">
        <v>0</v>
      </c>
      <c r="U400" s="122">
        <v>784.41990144328884</v>
      </c>
      <c r="V400" s="122">
        <v>765.31480237855931</v>
      </c>
      <c r="W400" s="122">
        <v>822.96850077917634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939.09022443873516</v>
      </c>
      <c r="H401" s="98">
        <v>924.96204353913265</v>
      </c>
      <c r="I401" s="98">
        <v>967.21973638210432</v>
      </c>
      <c r="J401" s="98">
        <v>949.6075907591071</v>
      </c>
      <c r="K401" s="98">
        <v>1093.3331868328539</v>
      </c>
      <c r="L401" s="98">
        <v>986.55646589638366</v>
      </c>
      <c r="M401" s="98">
        <v>0</v>
      </c>
      <c r="N401" s="98">
        <v>834.73552915668085</v>
      </c>
      <c r="O401" s="98">
        <v>826.54729483480867</v>
      </c>
      <c r="P401" s="98">
        <v>0</v>
      </c>
      <c r="Q401" s="98">
        <v>770.77791396254975</v>
      </c>
      <c r="R401" s="98">
        <v>813.44261603500024</v>
      </c>
      <c r="S401" s="98">
        <v>0</v>
      </c>
      <c r="T401" s="98">
        <v>0</v>
      </c>
      <c r="U401" s="98">
        <v>793.46444100722101</v>
      </c>
      <c r="V401" s="98">
        <v>770.39035835474442</v>
      </c>
      <c r="W401" s="98">
        <v>803.65410515595192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975.48452848927695</v>
      </c>
      <c r="H402" s="33">
        <v>1045.8206470591824</v>
      </c>
      <c r="I402" s="33">
        <v>925.46581773143328</v>
      </c>
      <c r="J402" s="33">
        <v>1057.7366216534633</v>
      </c>
      <c r="K402" s="33">
        <v>872.20542461301443</v>
      </c>
      <c r="L402" s="33">
        <v>896.30774493715887</v>
      </c>
      <c r="M402" s="33">
        <v>0</v>
      </c>
      <c r="N402" s="33">
        <v>856.30756410106471</v>
      </c>
      <c r="O402" s="33">
        <v>806.58141261371236</v>
      </c>
      <c r="P402" s="33">
        <v>0</v>
      </c>
      <c r="Q402" s="33">
        <v>788.42818558515285</v>
      </c>
      <c r="R402" s="33">
        <v>793.93351081948424</v>
      </c>
      <c r="S402" s="33">
        <v>0</v>
      </c>
      <c r="T402" s="33">
        <v>0</v>
      </c>
      <c r="U402" s="33">
        <v>779.89763166132263</v>
      </c>
      <c r="V402" s="33">
        <v>763.51164433438828</v>
      </c>
      <c r="W402" s="33">
        <v>830.78623234095778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3286.9955759649351</v>
      </c>
      <c r="H404" s="117">
        <f t="shared" si="218"/>
        <v>3935.3800432572439</v>
      </c>
      <c r="I404" s="117">
        <f t="shared" si="218"/>
        <v>1420.1661549417681</v>
      </c>
      <c r="J404" s="117">
        <f t="shared" si="218"/>
        <v>5436.6418290537731</v>
      </c>
      <c r="K404" s="117">
        <f t="shared" si="218"/>
        <v>3008.9605964797533</v>
      </c>
      <c r="L404" s="117">
        <f t="shared" si="218"/>
        <v>3190.472153272925</v>
      </c>
      <c r="M404" s="117">
        <f t="shared" si="218"/>
        <v>0</v>
      </c>
      <c r="N404" s="117">
        <f t="shared" si="218"/>
        <v>2968.5702281659528</v>
      </c>
      <c r="O404" s="117">
        <f t="shared" si="218"/>
        <v>2750.1140832432066</v>
      </c>
      <c r="P404" s="117">
        <f t="shared" si="218"/>
        <v>0</v>
      </c>
      <c r="Q404" s="117">
        <f t="shared" si="218"/>
        <v>2570.7480282214065</v>
      </c>
      <c r="R404" s="117">
        <f t="shared" ref="R404:V404" si="219">R405+R408+R410+R419</f>
        <v>2373.1225246459385</v>
      </c>
      <c r="S404" s="117">
        <f t="shared" si="219"/>
        <v>0</v>
      </c>
      <c r="T404" s="117">
        <f t="shared" si="219"/>
        <v>0</v>
      </c>
      <c r="U404" s="117">
        <f t="shared" si="219"/>
        <v>1791.6947110524634</v>
      </c>
      <c r="V404" s="117">
        <f t="shared" si="219"/>
        <v>1645.6978922387068</v>
      </c>
      <c r="W404" s="117">
        <f t="shared" ref="W404" si="220">W405+W408+W410+W419</f>
        <v>1554.0325953774848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3148.2994047948578</v>
      </c>
      <c r="H405" s="122">
        <f t="shared" si="221"/>
        <v>3779.0289601906798</v>
      </c>
      <c r="I405" s="122">
        <f t="shared" si="221"/>
        <v>1216.7227778823255</v>
      </c>
      <c r="J405" s="122">
        <f t="shared" si="221"/>
        <v>5185.6739448758826</v>
      </c>
      <c r="K405" s="122">
        <f t="shared" si="221"/>
        <v>2769.9267289358013</v>
      </c>
      <c r="L405" s="122">
        <f t="shared" si="221"/>
        <v>2994.833437409839</v>
      </c>
      <c r="M405" s="122">
        <f t="shared" si="221"/>
        <v>0</v>
      </c>
      <c r="N405" s="122">
        <f t="shared" si="221"/>
        <v>2875.196658502075</v>
      </c>
      <c r="O405" s="122">
        <f t="shared" si="221"/>
        <v>2639.7648801870982</v>
      </c>
      <c r="P405" s="122">
        <f t="shared" si="221"/>
        <v>0</v>
      </c>
      <c r="Q405" s="122">
        <f t="shared" si="221"/>
        <v>2435.0940564232305</v>
      </c>
      <c r="R405" s="122">
        <f t="shared" ref="R405:V405" si="222">SUM(R406:R407)</f>
        <v>2217.0963609517298</v>
      </c>
      <c r="S405" s="122">
        <f t="shared" si="222"/>
        <v>0</v>
      </c>
      <c r="T405" s="122">
        <f t="shared" si="222"/>
        <v>0</v>
      </c>
      <c r="U405" s="122">
        <f t="shared" si="222"/>
        <v>1684.3213256173005</v>
      </c>
      <c r="V405" s="122">
        <f t="shared" si="222"/>
        <v>1564.3649652564436</v>
      </c>
      <c r="W405" s="122">
        <f t="shared" ref="W405" si="223">SUM(W406:W407)</f>
        <v>1459.9446465836104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3148.2994047948578</v>
      </c>
      <c r="H406" s="98">
        <v>3779.0289601906798</v>
      </c>
      <c r="I406" s="98">
        <v>1216.7227778823255</v>
      </c>
      <c r="J406" s="98">
        <v>5185.6739448758826</v>
      </c>
      <c r="K406" s="98">
        <v>2769.9267289358013</v>
      </c>
      <c r="L406" s="98">
        <v>2994.833437409839</v>
      </c>
      <c r="M406" s="98">
        <v>0</v>
      </c>
      <c r="N406" s="98">
        <v>2875.196658502075</v>
      </c>
      <c r="O406" s="98">
        <v>2639.7648801870982</v>
      </c>
      <c r="P406" s="98">
        <v>0</v>
      </c>
      <c r="Q406" s="98">
        <v>2435.0940564232305</v>
      </c>
      <c r="R406" s="98">
        <v>2217.0963609517298</v>
      </c>
      <c r="S406" s="98">
        <v>0</v>
      </c>
      <c r="T406" s="98">
        <v>0</v>
      </c>
      <c r="U406" s="98">
        <v>1684.3213256173005</v>
      </c>
      <c r="V406" s="98">
        <v>1564.3649652564436</v>
      </c>
      <c r="W406" s="98">
        <v>1459.9446465836104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15.590377465041231</v>
      </c>
      <c r="H410" s="122">
        <v>18.53022519133544</v>
      </c>
      <c r="I410" s="122">
        <v>21.183230798134449</v>
      </c>
      <c r="J410" s="122">
        <v>21.110992194021691</v>
      </c>
      <c r="K410" s="122">
        <v>23.945175587861158</v>
      </c>
      <c r="L410" s="122">
        <v>19.495221974598522</v>
      </c>
      <c r="M410" s="122">
        <v>0</v>
      </c>
      <c r="N410" s="122">
        <v>8.5807477182557435</v>
      </c>
      <c r="O410" s="122">
        <v>8.2282428552234013</v>
      </c>
      <c r="P410" s="122">
        <v>0</v>
      </c>
      <c r="Q410" s="122">
        <v>11.688927311704123</v>
      </c>
      <c r="R410" s="122">
        <v>20.317994730227728</v>
      </c>
      <c r="S410" s="122">
        <v>0</v>
      </c>
      <c r="T410" s="122">
        <v>0</v>
      </c>
      <c r="U410" s="122">
        <v>8.0788103836531917</v>
      </c>
      <c r="V410" s="122">
        <v>5.9072097920914715</v>
      </c>
      <c r="W410" s="122">
        <v>8.0110013585261459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402.23173859806377</v>
      </c>
      <c r="H411" s="98">
        <v>413.84169593982483</v>
      </c>
      <c r="I411" s="98">
        <v>402.48138516455452</v>
      </c>
      <c r="J411" s="98">
        <v>445.67650187379127</v>
      </c>
      <c r="K411" s="98">
        <v>474.54984346852109</v>
      </c>
      <c r="L411" s="98">
        <v>438.64249442846676</v>
      </c>
      <c r="M411" s="98">
        <v>0</v>
      </c>
      <c r="N411" s="98">
        <v>366.11190264557837</v>
      </c>
      <c r="O411" s="98">
        <v>356.55719039301403</v>
      </c>
      <c r="P411" s="98">
        <v>0</v>
      </c>
      <c r="Q411" s="98">
        <v>312.67880558808531</v>
      </c>
      <c r="R411" s="98">
        <v>325.08791568364364</v>
      </c>
      <c r="S411" s="98">
        <v>0</v>
      </c>
      <c r="T411" s="98">
        <v>0</v>
      </c>
      <c r="U411" s="98">
        <v>315.07360496247446</v>
      </c>
      <c r="V411" s="98">
        <v>304.22130429271078</v>
      </c>
      <c r="W411" s="98">
        <v>315.09938676869507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123.10579370503582</v>
      </c>
      <c r="H419" s="122">
        <v>137.8208578752288</v>
      </c>
      <c r="I419" s="122">
        <v>182.26014626130808</v>
      </c>
      <c r="J419" s="122">
        <v>229.85689198386888</v>
      </c>
      <c r="K419" s="122">
        <v>215.08869195609066</v>
      </c>
      <c r="L419" s="122">
        <v>176.14349388848714</v>
      </c>
      <c r="M419" s="122">
        <v>0</v>
      </c>
      <c r="N419" s="122">
        <v>84.792821945622308</v>
      </c>
      <c r="O419" s="122">
        <v>102.12096020088474</v>
      </c>
      <c r="P419" s="122">
        <v>0</v>
      </c>
      <c r="Q419" s="122">
        <v>123.965044486472</v>
      </c>
      <c r="R419" s="122">
        <v>135.70816896398085</v>
      </c>
      <c r="S419" s="122">
        <v>0</v>
      </c>
      <c r="T419" s="122">
        <v>0</v>
      </c>
      <c r="U419" s="122">
        <v>99.294575051509696</v>
      </c>
      <c r="V419" s="122">
        <v>75.425717190171795</v>
      </c>
      <c r="W419" s="122">
        <v>86.076947435348359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360.9238042715823</v>
      </c>
      <c r="H420" s="98">
        <v>355.15374914001268</v>
      </c>
      <c r="I420" s="98">
        <v>371.02958346052003</v>
      </c>
      <c r="J420" s="98">
        <v>363.94007897445903</v>
      </c>
      <c r="K420" s="98">
        <v>418.65477541453362</v>
      </c>
      <c r="L420" s="98">
        <v>377.45034404675818</v>
      </c>
      <c r="M420" s="98">
        <v>0</v>
      </c>
      <c r="N420" s="98">
        <v>319.22003555998987</v>
      </c>
      <c r="O420" s="98">
        <v>316.08868633607182</v>
      </c>
      <c r="P420" s="98">
        <v>0</v>
      </c>
      <c r="Q420" s="98">
        <v>294.76132800116676</v>
      </c>
      <c r="R420" s="98">
        <v>310.19010048909911</v>
      </c>
      <c r="S420" s="98">
        <v>0</v>
      </c>
      <c r="T420" s="98">
        <v>0</v>
      </c>
      <c r="U420" s="98">
        <v>297.88372515452909</v>
      </c>
      <c r="V420" s="98">
        <v>287.73514335509981</v>
      </c>
      <c r="W420" s="98">
        <v>298.73764109915021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197.0246378703911</v>
      </c>
      <c r="H423" s="118">
        <f t="shared" si="225"/>
        <v>228.97073757833616</v>
      </c>
      <c r="I423" s="118">
        <f t="shared" si="225"/>
        <v>101.26549885681058</v>
      </c>
      <c r="J423" s="118">
        <f t="shared" si="225"/>
        <v>290.69124698229814</v>
      </c>
      <c r="K423" s="118">
        <f t="shared" si="225"/>
        <v>171.49328899830044</v>
      </c>
      <c r="L423" s="118">
        <f t="shared" si="225"/>
        <v>177.85235033512595</v>
      </c>
      <c r="M423" s="118">
        <f t="shared" si="225"/>
        <v>0</v>
      </c>
      <c r="N423" s="118">
        <f t="shared" si="225"/>
        <v>167.56999530891704</v>
      </c>
      <c r="O423" s="118">
        <f t="shared" si="225"/>
        <v>152.85144508507312</v>
      </c>
      <c r="P423" s="118">
        <f t="shared" si="225"/>
        <v>0</v>
      </c>
      <c r="Q423" s="118">
        <f t="shared" si="225"/>
        <v>140.11313862240746</v>
      </c>
      <c r="R423" s="118">
        <f t="shared" ref="R423:V423" si="226">R424+R427+R429+R438</f>
        <v>129.62061444775756</v>
      </c>
      <c r="S423" s="118">
        <f t="shared" si="226"/>
        <v>0</v>
      </c>
      <c r="T423" s="118">
        <f t="shared" si="226"/>
        <v>0</v>
      </c>
      <c r="U423" s="118">
        <f t="shared" si="226"/>
        <v>99.876541900074457</v>
      </c>
      <c r="V423" s="118">
        <f t="shared" si="226"/>
        <v>95.382615110997222</v>
      </c>
      <c r="W423" s="118">
        <f t="shared" ref="W423" si="227">W424+W427+W429+W438</f>
        <v>93.158325051625113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159.80163374635674</v>
      </c>
      <c r="H424" s="123">
        <f t="shared" si="228"/>
        <v>187.82432361244827</v>
      </c>
      <c r="I424" s="123">
        <f t="shared" si="228"/>
        <v>59.712750876812962</v>
      </c>
      <c r="J424" s="123">
        <f t="shared" si="228"/>
        <v>251.29364405542864</v>
      </c>
      <c r="K424" s="123">
        <f t="shared" si="228"/>
        <v>133.82456781779433</v>
      </c>
      <c r="L424" s="123">
        <f t="shared" si="228"/>
        <v>143.21706856113195</v>
      </c>
      <c r="M424" s="123">
        <f t="shared" si="228"/>
        <v>0</v>
      </c>
      <c r="N424" s="123">
        <f t="shared" si="228"/>
        <v>135.74311313902973</v>
      </c>
      <c r="O424" s="123">
        <f t="shared" si="228"/>
        <v>124.04736194149628</v>
      </c>
      <c r="P424" s="123">
        <f t="shared" si="228"/>
        <v>0</v>
      </c>
      <c r="Q424" s="123">
        <f t="shared" si="228"/>
        <v>113.24134183301194</v>
      </c>
      <c r="R424" s="123">
        <f t="shared" ref="R424:V424" si="229">SUM(R425:R426)</f>
        <v>102.21790182534794</v>
      </c>
      <c r="S424" s="123">
        <f t="shared" si="229"/>
        <v>0</v>
      </c>
      <c r="T424" s="123">
        <f t="shared" si="229"/>
        <v>0</v>
      </c>
      <c r="U424" s="123">
        <f t="shared" si="229"/>
        <v>75.543120711183889</v>
      </c>
      <c r="V424" s="123">
        <f t="shared" si="229"/>
        <v>69.799525649037093</v>
      </c>
      <c r="W424" s="123">
        <f t="shared" ref="W424" si="230">SUM(W425:W426)</f>
        <v>64.140944833480162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157.86657570630516</v>
      </c>
      <c r="H425" s="99">
        <v>185.60925828098135</v>
      </c>
      <c r="I425" s="99">
        <v>59.025146077591309</v>
      </c>
      <c r="J425" s="99">
        <v>248.39902201601942</v>
      </c>
      <c r="K425" s="99">
        <v>132.27917203437426</v>
      </c>
      <c r="L425" s="99">
        <v>141.6028023804563</v>
      </c>
      <c r="M425" s="99">
        <v>0</v>
      </c>
      <c r="N425" s="99">
        <v>134.17106846004566</v>
      </c>
      <c r="O425" s="99">
        <v>122.56956062548018</v>
      </c>
      <c r="P425" s="99">
        <v>0</v>
      </c>
      <c r="Q425" s="99">
        <v>111.78993940867318</v>
      </c>
      <c r="R425" s="99">
        <v>100.87573515556397</v>
      </c>
      <c r="S425" s="99">
        <v>0</v>
      </c>
      <c r="T425" s="99">
        <v>0</v>
      </c>
      <c r="U425" s="99">
        <v>74.535771175155844</v>
      </c>
      <c r="V425" s="99">
        <v>68.863819593582505</v>
      </c>
      <c r="W425" s="99">
        <v>63.279537174794925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1.935058040051596</v>
      </c>
      <c r="H426" s="99">
        <v>2.2150653314669295</v>
      </c>
      <c r="I426" s="99">
        <v>0.68760479922165185</v>
      </c>
      <c r="J426" s="99">
        <v>2.8946220394092377</v>
      </c>
      <c r="K426" s="99">
        <v>1.5453957834200656</v>
      </c>
      <c r="L426" s="99">
        <v>1.6142661806756491</v>
      </c>
      <c r="M426" s="99">
        <v>0</v>
      </c>
      <c r="N426" s="99">
        <v>1.5720446789840581</v>
      </c>
      <c r="O426" s="99">
        <v>1.4778013160161032</v>
      </c>
      <c r="P426" s="99">
        <v>0</v>
      </c>
      <c r="Q426" s="99">
        <v>1.4514024243387658</v>
      </c>
      <c r="R426" s="99">
        <v>1.3421666697839607</v>
      </c>
      <c r="S426" s="99">
        <v>0</v>
      </c>
      <c r="T426" s="99">
        <v>0</v>
      </c>
      <c r="U426" s="99">
        <v>1.0073495360280513</v>
      </c>
      <c r="V426" s="99">
        <v>0.9357060554545944</v>
      </c>
      <c r="W426" s="99">
        <v>0.86140765868524249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2.9459858742957494</v>
      </c>
      <c r="H427" s="123">
        <f t="shared" si="231"/>
        <v>6.1334685194416636</v>
      </c>
      <c r="I427" s="123">
        <f t="shared" si="231"/>
        <v>8.1759696391212628</v>
      </c>
      <c r="J427" s="123">
        <f t="shared" si="231"/>
        <v>4.5681267525724705</v>
      </c>
      <c r="K427" s="123">
        <f t="shared" si="231"/>
        <v>4.0173755555324115</v>
      </c>
      <c r="L427" s="123">
        <f t="shared" si="231"/>
        <v>2.272951114372959</v>
      </c>
      <c r="M427" s="123">
        <f t="shared" si="231"/>
        <v>0</v>
      </c>
      <c r="N427" s="123">
        <f t="shared" si="231"/>
        <v>3.2507534753010705</v>
      </c>
      <c r="O427" s="123">
        <f t="shared" si="231"/>
        <v>1.5709189918990523</v>
      </c>
      <c r="P427" s="123">
        <f t="shared" si="231"/>
        <v>0</v>
      </c>
      <c r="Q427" s="123">
        <f t="shared" si="231"/>
        <v>1.0344575827511264</v>
      </c>
      <c r="R427" s="123">
        <f t="shared" si="231"/>
        <v>1.2228369629562514</v>
      </c>
      <c r="S427" s="123">
        <f t="shared" si="231"/>
        <v>0</v>
      </c>
      <c r="T427" s="123">
        <f t="shared" si="231"/>
        <v>0</v>
      </c>
      <c r="U427" s="123">
        <f t="shared" si="231"/>
        <v>0.1383073693983661</v>
      </c>
      <c r="V427" s="123">
        <f t="shared" si="231"/>
        <v>2.2046434333109155</v>
      </c>
      <c r="W427" s="123">
        <f t="shared" si="231"/>
        <v>4.4888775781465764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2.9459858742957494</v>
      </c>
      <c r="H428" s="99">
        <f>RES_hhdet_in_fecs!H29</f>
        <v>6.1334685194416636</v>
      </c>
      <c r="I428" s="99">
        <f>RES_hhdet_in_fecs!I29</f>
        <v>8.1759696391212628</v>
      </c>
      <c r="J428" s="99">
        <f>RES_hhdet_in_fecs!J29</f>
        <v>4.5681267525724705</v>
      </c>
      <c r="K428" s="99">
        <f>RES_hhdet_in_fecs!K29</f>
        <v>4.0173755555324115</v>
      </c>
      <c r="L428" s="99">
        <f>RES_hhdet_in_fecs!L29</f>
        <v>2.272951114372959</v>
      </c>
      <c r="M428" s="99">
        <f>RES_hhdet_in_fecs!M29</f>
        <v>0</v>
      </c>
      <c r="N428" s="99">
        <f>RES_hhdet_in_fecs!N29</f>
        <v>3.2507534753010705</v>
      </c>
      <c r="O428" s="99">
        <f>RES_hhdet_in_fecs!O29</f>
        <v>1.5709189918990523</v>
      </c>
      <c r="P428" s="99">
        <f>RES_hhdet_in_fecs!P29</f>
        <v>0</v>
      </c>
      <c r="Q428" s="99">
        <f>RES_hhdet_in_fecs!Q29</f>
        <v>1.0344575827511264</v>
      </c>
      <c r="R428" s="99">
        <f>RES_hhdet_in_fecs!R29</f>
        <v>1.2228369629562514</v>
      </c>
      <c r="S428" s="99">
        <f>RES_hhdet_in_fecs!S29</f>
        <v>0</v>
      </c>
      <c r="T428" s="99">
        <f>RES_hhdet_in_fecs!T29</f>
        <v>0</v>
      </c>
      <c r="U428" s="99">
        <f>RES_hhdet_in_fecs!U29</f>
        <v>0.1383073693983661</v>
      </c>
      <c r="V428" s="99">
        <f>RES_hhdet_in_fecs!V29</f>
        <v>2.2046434333109155</v>
      </c>
      <c r="W428" s="99">
        <f>RES_hhdet_in_fecs!W29</f>
        <v>4.4888775781465764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18.428292115763618</v>
      </c>
      <c r="H429" s="123">
        <v>18.82693167549559</v>
      </c>
      <c r="I429" s="123">
        <v>17.706649467992889</v>
      </c>
      <c r="J429" s="123">
        <v>18.251421367501329</v>
      </c>
      <c r="K429" s="123">
        <v>17.353475202890003</v>
      </c>
      <c r="L429" s="123">
        <v>17.326109921393044</v>
      </c>
      <c r="M429" s="123">
        <v>0</v>
      </c>
      <c r="N429" s="123">
        <v>15.981546993159544</v>
      </c>
      <c r="O429" s="123">
        <v>15.076129428772774</v>
      </c>
      <c r="P429" s="123">
        <v>0</v>
      </c>
      <c r="Q429" s="123">
        <v>14.124716853517235</v>
      </c>
      <c r="R429" s="123">
        <v>14.252384214249149</v>
      </c>
      <c r="S429" s="123">
        <v>0</v>
      </c>
      <c r="T429" s="123">
        <v>0</v>
      </c>
      <c r="U429" s="123">
        <v>13.619542190866165</v>
      </c>
      <c r="V429" s="123">
        <v>13.487888176121253</v>
      </c>
      <c r="W429" s="123">
        <v>14.076055255268479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20.169284762485141</v>
      </c>
      <c r="H430" s="99">
        <v>20.326081392416352</v>
      </c>
      <c r="I430" s="99">
        <v>19.525008477441943</v>
      </c>
      <c r="J430" s="99">
        <v>21.348354790096643</v>
      </c>
      <c r="K430" s="99">
        <v>22.662354107530902</v>
      </c>
      <c r="L430" s="99">
        <v>20.740053746676693</v>
      </c>
      <c r="M430" s="99">
        <v>0</v>
      </c>
      <c r="N430" s="99">
        <v>17.084614024102596</v>
      </c>
      <c r="O430" s="99">
        <v>16.555663154829862</v>
      </c>
      <c r="P430" s="99">
        <v>0</v>
      </c>
      <c r="Q430" s="99">
        <v>14.354412569348877</v>
      </c>
      <c r="R430" s="99">
        <v>14.791185021250199</v>
      </c>
      <c r="S430" s="99">
        <v>0</v>
      </c>
      <c r="T430" s="99">
        <v>0</v>
      </c>
      <c r="U430" s="99">
        <v>13.94285862539175</v>
      </c>
      <c r="V430" s="99">
        <v>13.391913959095428</v>
      </c>
      <c r="W430" s="99">
        <v>13.657602297076409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18.518135323903152</v>
      </c>
      <c r="H434" s="102">
        <v>18.940417864867271</v>
      </c>
      <c r="I434" s="102">
        <v>18.051047527123966</v>
      </c>
      <c r="J434" s="102">
        <v>18.583963818229876</v>
      </c>
      <c r="K434" s="102">
        <v>17.525157359356594</v>
      </c>
      <c r="L434" s="102">
        <v>17.546040784576689</v>
      </c>
      <c r="M434" s="102">
        <v>0</v>
      </c>
      <c r="N434" s="102">
        <v>16.418559966690395</v>
      </c>
      <c r="O434" s="102">
        <v>15.555781469815127</v>
      </c>
      <c r="P434" s="102">
        <v>0</v>
      </c>
      <c r="Q434" s="102">
        <v>14.724019379863412</v>
      </c>
      <c r="R434" s="102">
        <v>14.622907107064924</v>
      </c>
      <c r="S434" s="102">
        <v>0</v>
      </c>
      <c r="T434" s="102">
        <v>0</v>
      </c>
      <c r="U434" s="102">
        <v>14.204747049412779</v>
      </c>
      <c r="V434" s="102">
        <v>13.856806311463625</v>
      </c>
      <c r="W434" s="102">
        <v>14.53592584516827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13.556755063175489</v>
      </c>
      <c r="H435" s="105">
        <v>13.900175606060325</v>
      </c>
      <c r="I435" s="105">
        <v>13.240533082838935</v>
      </c>
      <c r="J435" s="105">
        <v>13.691598019050719</v>
      </c>
      <c r="K435" s="105">
        <v>12.828363642374828</v>
      </c>
      <c r="L435" s="105">
        <v>12.893207993872704</v>
      </c>
      <c r="M435" s="105">
        <v>0</v>
      </c>
      <c r="N435" s="105">
        <v>12.280286910677129</v>
      </c>
      <c r="O435" s="105">
        <v>11.711404388018089</v>
      </c>
      <c r="P435" s="105">
        <v>0</v>
      </c>
      <c r="Q435" s="105">
        <v>11.591672226014271</v>
      </c>
      <c r="R435" s="105">
        <v>11.574585007446096</v>
      </c>
      <c r="S435" s="105">
        <v>0</v>
      </c>
      <c r="T435" s="105">
        <v>0</v>
      </c>
      <c r="U435" s="105">
        <v>11.550499865966065</v>
      </c>
      <c r="V435" s="105">
        <v>11.209036080354503</v>
      </c>
      <c r="W435" s="105">
        <v>11.954437896973271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5.3721660980411716</v>
      </c>
      <c r="H436" s="99">
        <v>5.5252663776603974</v>
      </c>
      <c r="I436" s="99">
        <v>5.1732451356653018</v>
      </c>
      <c r="J436" s="99">
        <v>5.4054658289692918</v>
      </c>
      <c r="K436" s="99">
        <v>4.7881624890645016</v>
      </c>
      <c r="L436" s="99">
        <v>4.836497403412749</v>
      </c>
      <c r="M436" s="99">
        <v>0</v>
      </c>
      <c r="N436" s="99">
        <v>4.7044978948467131</v>
      </c>
      <c r="O436" s="99">
        <v>4.289050560327456</v>
      </c>
      <c r="P436" s="99">
        <v>0</v>
      </c>
      <c r="Q436" s="99">
        <v>4.5809429844924567</v>
      </c>
      <c r="R436" s="99">
        <v>4.3851673350613876</v>
      </c>
      <c r="S436" s="99">
        <v>0</v>
      </c>
      <c r="T436" s="99">
        <v>0</v>
      </c>
      <c r="U436" s="99">
        <v>4.2543844925585343</v>
      </c>
      <c r="V436" s="99">
        <v>3.6283078922803149</v>
      </c>
      <c r="W436" s="99">
        <v>4.2999765600379947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8.1845889651343153</v>
      </c>
      <c r="H437" s="99">
        <v>8.3749092283999289</v>
      </c>
      <c r="I437" s="99">
        <v>8.0672879471736323</v>
      </c>
      <c r="J437" s="99">
        <v>8.2861321900814264</v>
      </c>
      <c r="K437" s="99">
        <v>8.0402011533103313</v>
      </c>
      <c r="L437" s="99">
        <v>8.0567105904599554</v>
      </c>
      <c r="M437" s="99">
        <v>0</v>
      </c>
      <c r="N437" s="99">
        <v>7.5757890158304182</v>
      </c>
      <c r="O437" s="99">
        <v>7.4223538276906327</v>
      </c>
      <c r="P437" s="99">
        <v>0</v>
      </c>
      <c r="Q437" s="99">
        <v>7.0107292415218172</v>
      </c>
      <c r="R437" s="99">
        <v>7.1894176723847094</v>
      </c>
      <c r="S437" s="99">
        <v>0</v>
      </c>
      <c r="T437" s="99">
        <v>0</v>
      </c>
      <c r="U437" s="99">
        <v>7.296115373407531</v>
      </c>
      <c r="V437" s="99">
        <v>7.5807281880741897</v>
      </c>
      <c r="W437" s="99">
        <v>7.6544613369352774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15.848726133974997</v>
      </c>
      <c r="H438" s="123">
        <v>16.186013770950638</v>
      </c>
      <c r="I438" s="123">
        <v>15.670128872883462</v>
      </c>
      <c r="J438" s="123">
        <v>16.578054806795677</v>
      </c>
      <c r="K438" s="123">
        <v>16.297870422083676</v>
      </c>
      <c r="L438" s="123">
        <v>15.03622073822797</v>
      </c>
      <c r="M438" s="123">
        <v>0</v>
      </c>
      <c r="N438" s="123">
        <v>12.594581701426673</v>
      </c>
      <c r="O438" s="123">
        <v>12.157034722905024</v>
      </c>
      <c r="P438" s="123">
        <v>0</v>
      </c>
      <c r="Q438" s="123">
        <v>11.712622353127163</v>
      </c>
      <c r="R438" s="123">
        <v>11.927491445204218</v>
      </c>
      <c r="S438" s="123">
        <v>0</v>
      </c>
      <c r="T438" s="123">
        <v>0</v>
      </c>
      <c r="U438" s="123">
        <v>10.575571628626038</v>
      </c>
      <c r="V438" s="123">
        <v>9.8905578525279605</v>
      </c>
      <c r="W438" s="123">
        <v>10.452447384729899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18.09796266024453</v>
      </c>
      <c r="H439" s="99">
        <v>17.443587929069832</v>
      </c>
      <c r="I439" s="99">
        <v>17.999231838974502</v>
      </c>
      <c r="J439" s="99">
        <v>17.433097539620235</v>
      </c>
      <c r="K439" s="99">
        <v>19.993058473914221</v>
      </c>
      <c r="L439" s="99">
        <v>17.84674426592294</v>
      </c>
      <c r="M439" s="99">
        <v>0</v>
      </c>
      <c r="N439" s="99">
        <v>14.896404779230409</v>
      </c>
      <c r="O439" s="99">
        <v>14.676629609585369</v>
      </c>
      <c r="P439" s="99">
        <v>0</v>
      </c>
      <c r="Q439" s="99">
        <v>13.531859646387057</v>
      </c>
      <c r="R439" s="99">
        <v>14.113348871938088</v>
      </c>
      <c r="S439" s="99">
        <v>0</v>
      </c>
      <c r="T439" s="99">
        <v>0</v>
      </c>
      <c r="U439" s="99">
        <v>13.182159981726551</v>
      </c>
      <c r="V439" s="99">
        <v>12.666188161207653</v>
      </c>
      <c r="W439" s="99">
        <v>12.948422195102449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14.684415461553121</v>
      </c>
      <c r="H440" s="110">
        <v>15.388527719460418</v>
      </c>
      <c r="I440" s="110">
        <v>13.421339802174868</v>
      </c>
      <c r="J440" s="110">
        <v>15.112267264810706</v>
      </c>
      <c r="K440" s="110">
        <v>12.39352078241366</v>
      </c>
      <c r="L440" s="110">
        <v>12.57701265149487</v>
      </c>
      <c r="M440" s="110">
        <v>0</v>
      </c>
      <c r="N440" s="110">
        <v>11.762007396689151</v>
      </c>
      <c r="O440" s="110">
        <v>10.954500799716675</v>
      </c>
      <c r="P440" s="110">
        <v>0</v>
      </c>
      <c r="Q440" s="110">
        <v>10.392208188664336</v>
      </c>
      <c r="R440" s="110">
        <v>10.227380113300097</v>
      </c>
      <c r="S440" s="110">
        <v>0</v>
      </c>
      <c r="T440" s="110">
        <v>0</v>
      </c>
      <c r="U440" s="110">
        <v>9.2722774520757838</v>
      </c>
      <c r="V440" s="110">
        <v>8.90447866391807</v>
      </c>
      <c r="W440" s="110">
        <v>9.4421718662457739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115.31615387915978</v>
      </c>
      <c r="H442" s="118">
        <f t="shared" si="232"/>
        <v>140.39079889267595</v>
      </c>
      <c r="I442" s="118">
        <f t="shared" si="232"/>
        <v>76.219734078542984</v>
      </c>
      <c r="J442" s="118">
        <f t="shared" si="232"/>
        <v>174.08310425346221</v>
      </c>
      <c r="K442" s="118">
        <f t="shared" si="232"/>
        <v>108.23417915071848</v>
      </c>
      <c r="L442" s="118">
        <f t="shared" si="232"/>
        <v>109.23416585962831</v>
      </c>
      <c r="M442" s="118">
        <f t="shared" si="232"/>
        <v>0</v>
      </c>
      <c r="N442" s="118">
        <f t="shared" si="232"/>
        <v>111.11294560444779</v>
      </c>
      <c r="O442" s="118">
        <f t="shared" si="232"/>
        <v>101.3788850500693</v>
      </c>
      <c r="P442" s="118">
        <f t="shared" si="232"/>
        <v>0</v>
      </c>
      <c r="Q442" s="118">
        <f t="shared" si="232"/>
        <v>98.573184520598929</v>
      </c>
      <c r="R442" s="118">
        <f t="shared" ref="R442:V442" si="233">R443+R446+R448+R457</f>
        <v>93.332926510929852</v>
      </c>
      <c r="S442" s="118">
        <f t="shared" si="233"/>
        <v>0</v>
      </c>
      <c r="T442" s="118">
        <f t="shared" si="233"/>
        <v>0</v>
      </c>
      <c r="U442" s="118">
        <f t="shared" si="233"/>
        <v>72.234935694150977</v>
      </c>
      <c r="V442" s="118">
        <f t="shared" si="233"/>
        <v>76.03269833105864</v>
      </c>
      <c r="W442" s="118">
        <f t="shared" ref="W442" si="234">W443+W446+W448+W457</f>
        <v>82.221296142197332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85.391625688757685</v>
      </c>
      <c r="H443" s="123">
        <f t="shared" si="235"/>
        <v>101.49786944413297</v>
      </c>
      <c r="I443" s="123">
        <f t="shared" si="235"/>
        <v>32.639974030955322</v>
      </c>
      <c r="J443" s="123">
        <f t="shared" si="235"/>
        <v>139.05243073789049</v>
      </c>
      <c r="K443" s="123">
        <f t="shared" si="235"/>
        <v>75.023448444364789</v>
      </c>
      <c r="L443" s="123">
        <f t="shared" si="235"/>
        <v>81.389081916207161</v>
      </c>
      <c r="M443" s="123">
        <f t="shared" si="235"/>
        <v>0</v>
      </c>
      <c r="N443" s="123">
        <f t="shared" si="235"/>
        <v>81.340229657692532</v>
      </c>
      <c r="O443" s="123">
        <f t="shared" si="235"/>
        <v>77.432970858561731</v>
      </c>
      <c r="P443" s="123">
        <f t="shared" si="235"/>
        <v>0</v>
      </c>
      <c r="Q443" s="123">
        <f t="shared" si="235"/>
        <v>76.617662213685406</v>
      </c>
      <c r="R443" s="123">
        <f t="shared" ref="R443:V443" si="236">SUM(R444:R445)</f>
        <v>70.345407355979219</v>
      </c>
      <c r="S443" s="123">
        <f t="shared" si="236"/>
        <v>0</v>
      </c>
      <c r="T443" s="123">
        <f t="shared" si="236"/>
        <v>0</v>
      </c>
      <c r="U443" s="123">
        <f t="shared" si="236"/>
        <v>53.417597707845474</v>
      </c>
      <c r="V443" s="123">
        <f t="shared" si="236"/>
        <v>49.643634321477258</v>
      </c>
      <c r="W443" s="123">
        <f t="shared" ref="W443" si="237">SUM(W444:W445)</f>
        <v>45.793630944526001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83.456567648706084</v>
      </c>
      <c r="H444" s="99">
        <v>99.282804112666042</v>
      </c>
      <c r="I444" s="99">
        <v>31.95236923173367</v>
      </c>
      <c r="J444" s="99">
        <v>136.15780869848126</v>
      </c>
      <c r="K444" s="99">
        <v>73.478052660944726</v>
      </c>
      <c r="L444" s="99">
        <v>79.774815735531519</v>
      </c>
      <c r="M444" s="99">
        <v>0</v>
      </c>
      <c r="N444" s="99">
        <v>79.768184978708476</v>
      </c>
      <c r="O444" s="99">
        <v>75.955169542545633</v>
      </c>
      <c r="P444" s="99">
        <v>0</v>
      </c>
      <c r="Q444" s="99">
        <v>75.16625978934664</v>
      </c>
      <c r="R444" s="99">
        <v>69.003240686195255</v>
      </c>
      <c r="S444" s="99">
        <v>0</v>
      </c>
      <c r="T444" s="99">
        <v>0</v>
      </c>
      <c r="U444" s="99">
        <v>52.410248171817422</v>
      </c>
      <c r="V444" s="99">
        <v>48.707928266022662</v>
      </c>
      <c r="W444" s="99">
        <v>44.932223285840756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1.935058040051596</v>
      </c>
      <c r="H445" s="99">
        <v>2.2150653314669295</v>
      </c>
      <c r="I445" s="99">
        <v>0.68760479922165185</v>
      </c>
      <c r="J445" s="99">
        <v>2.8946220394092377</v>
      </c>
      <c r="K445" s="99">
        <v>1.5453957834200656</v>
      </c>
      <c r="L445" s="99">
        <v>1.6142661806756491</v>
      </c>
      <c r="M445" s="99">
        <v>0</v>
      </c>
      <c r="N445" s="99">
        <v>1.5720446789840581</v>
      </c>
      <c r="O445" s="99">
        <v>1.4778013160161032</v>
      </c>
      <c r="P445" s="99">
        <v>0</v>
      </c>
      <c r="Q445" s="99">
        <v>1.4514024243387658</v>
      </c>
      <c r="R445" s="99">
        <v>1.3421666697839607</v>
      </c>
      <c r="S445" s="99">
        <v>0</v>
      </c>
      <c r="T445" s="99">
        <v>0</v>
      </c>
      <c r="U445" s="99">
        <v>1.0073495360280513</v>
      </c>
      <c r="V445" s="99">
        <v>0.9357060554545944</v>
      </c>
      <c r="W445" s="99">
        <v>0.86140765868524249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7.4389405171613321</v>
      </c>
      <c r="H446" s="123">
        <f t="shared" si="238"/>
        <v>15.944231254701123</v>
      </c>
      <c r="I446" s="123">
        <f t="shared" si="238"/>
        <v>21.868623009159453</v>
      </c>
      <c r="J446" s="123">
        <f t="shared" si="238"/>
        <v>12.568375294122392</v>
      </c>
      <c r="K446" s="123">
        <f t="shared" si="238"/>
        <v>11.368325826304165</v>
      </c>
      <c r="L446" s="123">
        <f t="shared" si="238"/>
        <v>6.6149264597060959</v>
      </c>
      <c r="M446" s="123">
        <f t="shared" si="238"/>
        <v>0</v>
      </c>
      <c r="N446" s="123">
        <f t="shared" si="238"/>
        <v>10.15102451823809</v>
      </c>
      <c r="O446" s="123">
        <f t="shared" si="238"/>
        <v>5.1235336664867379</v>
      </c>
      <c r="P446" s="123">
        <f t="shared" si="238"/>
        <v>0</v>
      </c>
      <c r="Q446" s="123">
        <f t="shared" si="238"/>
        <v>3.6634417387716343</v>
      </c>
      <c r="R446" s="123">
        <f t="shared" si="238"/>
        <v>4.4298240407481071</v>
      </c>
      <c r="S446" s="123">
        <f t="shared" si="238"/>
        <v>0</v>
      </c>
      <c r="T446" s="123">
        <f t="shared" si="238"/>
        <v>0</v>
      </c>
      <c r="U446" s="123">
        <f t="shared" si="238"/>
        <v>0.52422704120263075</v>
      </c>
      <c r="V446" s="123">
        <f t="shared" si="238"/>
        <v>8.4667333938318894</v>
      </c>
      <c r="W446" s="123">
        <f t="shared" si="238"/>
        <v>17.459322565285046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7.4389405171613321</v>
      </c>
      <c r="H447" s="99">
        <f>RES_hhdet_in_tess!H29</f>
        <v>15.944231254701123</v>
      </c>
      <c r="I447" s="99">
        <f>RES_hhdet_in_tess!I29</f>
        <v>21.868623009159453</v>
      </c>
      <c r="J447" s="99">
        <f>RES_hhdet_in_tess!J29</f>
        <v>12.568375294122392</v>
      </c>
      <c r="K447" s="99">
        <f>RES_hhdet_in_tess!K29</f>
        <v>11.368325826304165</v>
      </c>
      <c r="L447" s="99">
        <f>RES_hhdet_in_tess!L29</f>
        <v>6.6149264597060959</v>
      </c>
      <c r="M447" s="99">
        <f>RES_hhdet_in_tess!M29</f>
        <v>0</v>
      </c>
      <c r="N447" s="99">
        <f>RES_hhdet_in_tess!N29</f>
        <v>10.15102451823809</v>
      </c>
      <c r="O447" s="99">
        <f>RES_hhdet_in_tess!O29</f>
        <v>5.1235336664867379</v>
      </c>
      <c r="P447" s="99">
        <f>RES_hhdet_in_tess!P29</f>
        <v>0</v>
      </c>
      <c r="Q447" s="99">
        <f>RES_hhdet_in_tess!Q29</f>
        <v>3.6634417387716343</v>
      </c>
      <c r="R447" s="99">
        <f>RES_hhdet_in_tess!R29</f>
        <v>4.4298240407481071</v>
      </c>
      <c r="S447" s="99">
        <f>RES_hhdet_in_tess!S29</f>
        <v>0</v>
      </c>
      <c r="T447" s="99">
        <f>RES_hhdet_in_tess!T29</f>
        <v>0</v>
      </c>
      <c r="U447" s="99">
        <f>RES_hhdet_in_tess!U29</f>
        <v>0.52422704120263075</v>
      </c>
      <c r="V447" s="99">
        <f>RES_hhdet_in_tess!V29</f>
        <v>8.4667333938318894</v>
      </c>
      <c r="W447" s="99">
        <f>RES_hhdet_in_tess!W29</f>
        <v>17.459322565285046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11.515646153100025</v>
      </c>
      <c r="H448" s="123">
        <v>11.803645883139367</v>
      </c>
      <c r="I448" s="123">
        <v>11.286579119384333</v>
      </c>
      <c r="J448" s="123">
        <v>11.695960006223329</v>
      </c>
      <c r="K448" s="123">
        <v>11.148180286494835</v>
      </c>
      <c r="L448" s="123">
        <v>11.150864824508242</v>
      </c>
      <c r="M448" s="123">
        <v>0</v>
      </c>
      <c r="N448" s="123">
        <v>10.605210475079955</v>
      </c>
      <c r="O448" s="123">
        <v>10.246932014107857</v>
      </c>
      <c r="P448" s="123">
        <v>0</v>
      </c>
      <c r="Q448" s="123">
        <v>10.14742447159329</v>
      </c>
      <c r="R448" s="123">
        <v>10.263731427668654</v>
      </c>
      <c r="S448" s="123">
        <v>0</v>
      </c>
      <c r="T448" s="123">
        <v>0</v>
      </c>
      <c r="U448" s="123">
        <v>10.407773824361417</v>
      </c>
      <c r="V448" s="123">
        <v>10.269448918911674</v>
      </c>
      <c r="W448" s="123">
        <v>10.86541468671985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11.24525195923594</v>
      </c>
      <c r="H449" s="99">
        <v>11.386904913538617</v>
      </c>
      <c r="I449" s="99">
        <v>10.996174108068764</v>
      </c>
      <c r="J449" s="99">
        <v>12.098068684139353</v>
      </c>
      <c r="K449" s="99">
        <v>12.939171313771347</v>
      </c>
      <c r="L449" s="99">
        <v>11.94642458379769</v>
      </c>
      <c r="M449" s="99">
        <v>0</v>
      </c>
      <c r="N449" s="99">
        <v>10.325151839073051</v>
      </c>
      <c r="O449" s="99">
        <v>10.437183867597078</v>
      </c>
      <c r="P449" s="99">
        <v>0</v>
      </c>
      <c r="Q449" s="99">
        <v>9.9196182095017917</v>
      </c>
      <c r="R449" s="99">
        <v>10.509415931054468</v>
      </c>
      <c r="S449" s="99">
        <v>0</v>
      </c>
      <c r="T449" s="99">
        <v>0</v>
      </c>
      <c r="U449" s="99">
        <v>10.602563656982884</v>
      </c>
      <c r="V449" s="99">
        <v>10.32108162954243</v>
      </c>
      <c r="W449" s="99">
        <v>10.591794745713619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11.526485560089574</v>
      </c>
      <c r="H453" s="102">
        <v>11.823151923086757</v>
      </c>
      <c r="I453" s="102">
        <v>11.302334328410566</v>
      </c>
      <c r="J453" s="102">
        <v>11.675289225556359</v>
      </c>
      <c r="K453" s="102">
        <v>11.052273378309108</v>
      </c>
      <c r="L453" s="102">
        <v>11.113313573374729</v>
      </c>
      <c r="M453" s="102">
        <v>0</v>
      </c>
      <c r="N453" s="102">
        <v>10.611377928046025</v>
      </c>
      <c r="O453" s="102">
        <v>10.241849727223872</v>
      </c>
      <c r="P453" s="102">
        <v>0</v>
      </c>
      <c r="Q453" s="102">
        <v>10.153070047547455</v>
      </c>
      <c r="R453" s="102">
        <v>10.24513532387251</v>
      </c>
      <c r="S453" s="102">
        <v>0</v>
      </c>
      <c r="T453" s="102">
        <v>0</v>
      </c>
      <c r="U453" s="102">
        <v>10.400232302014778</v>
      </c>
      <c r="V453" s="102">
        <v>10.268269386998018</v>
      </c>
      <c r="W453" s="102">
        <v>10.872910010369649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11.528456685743599</v>
      </c>
      <c r="H454" s="105">
        <v>11.823938931159336</v>
      </c>
      <c r="I454" s="105">
        <v>11.306421077716598</v>
      </c>
      <c r="J454" s="105">
        <v>11.682091069971749</v>
      </c>
      <c r="K454" s="105">
        <v>11.059864813029318</v>
      </c>
      <c r="L454" s="105">
        <v>11.120051939135342</v>
      </c>
      <c r="M454" s="105">
        <v>0</v>
      </c>
      <c r="N454" s="105">
        <v>10.616323948564739</v>
      </c>
      <c r="O454" s="105">
        <v>10.246243543329664</v>
      </c>
      <c r="P454" s="105">
        <v>0</v>
      </c>
      <c r="Q454" s="105">
        <v>10.169556583801807</v>
      </c>
      <c r="R454" s="105">
        <v>10.261763850650686</v>
      </c>
      <c r="S454" s="105">
        <v>0</v>
      </c>
      <c r="T454" s="105">
        <v>0</v>
      </c>
      <c r="U454" s="105">
        <v>10.411030892197227</v>
      </c>
      <c r="V454" s="105">
        <v>10.269402765713577</v>
      </c>
      <c r="W454" s="105">
        <v>10.87085489053425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3.3438677206092846</v>
      </c>
      <c r="H455" s="99">
        <v>3.4490297027594083</v>
      </c>
      <c r="I455" s="99">
        <v>3.2391331305429651</v>
      </c>
      <c r="J455" s="99">
        <v>3.395958879890324</v>
      </c>
      <c r="K455" s="99">
        <v>3.0196636597189865</v>
      </c>
      <c r="L455" s="99">
        <v>3.0633413486753884</v>
      </c>
      <c r="M455" s="99">
        <v>0</v>
      </c>
      <c r="N455" s="99">
        <v>3.040534932734321</v>
      </c>
      <c r="O455" s="99">
        <v>2.8238897156390306</v>
      </c>
      <c r="P455" s="99">
        <v>0</v>
      </c>
      <c r="Q455" s="99">
        <v>3.1588273422799893</v>
      </c>
      <c r="R455" s="99">
        <v>3.0723461782659758</v>
      </c>
      <c r="S455" s="99">
        <v>0</v>
      </c>
      <c r="T455" s="99">
        <v>0</v>
      </c>
      <c r="U455" s="99">
        <v>3.1149155187896955</v>
      </c>
      <c r="V455" s="99">
        <v>2.6886745776393872</v>
      </c>
      <c r="W455" s="99">
        <v>3.2163935535989747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8.1845889651343153</v>
      </c>
      <c r="H456" s="99">
        <v>8.3749092283999289</v>
      </c>
      <c r="I456" s="99">
        <v>8.0672879471736323</v>
      </c>
      <c r="J456" s="99">
        <v>8.2861321900814264</v>
      </c>
      <c r="K456" s="99">
        <v>8.0402011533103313</v>
      </c>
      <c r="L456" s="99">
        <v>8.0567105904599554</v>
      </c>
      <c r="M456" s="99">
        <v>0</v>
      </c>
      <c r="N456" s="99">
        <v>7.5757890158304182</v>
      </c>
      <c r="O456" s="99">
        <v>7.4223538276906327</v>
      </c>
      <c r="P456" s="99">
        <v>0</v>
      </c>
      <c r="Q456" s="99">
        <v>7.0107292415218172</v>
      </c>
      <c r="R456" s="99">
        <v>7.1894176723847094</v>
      </c>
      <c r="S456" s="99">
        <v>0</v>
      </c>
      <c r="T456" s="99">
        <v>0</v>
      </c>
      <c r="U456" s="99">
        <v>7.296115373407531</v>
      </c>
      <c r="V456" s="99">
        <v>7.5807281880741897</v>
      </c>
      <c r="W456" s="99">
        <v>7.6544613369352774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10.969941520140756</v>
      </c>
      <c r="H457" s="123">
        <v>11.145052310702496</v>
      </c>
      <c r="I457" s="123">
        <v>10.424557919043883</v>
      </c>
      <c r="J457" s="123">
        <v>10.766338215226007</v>
      </c>
      <c r="K457" s="123">
        <v>10.694224593554694</v>
      </c>
      <c r="L457" s="123">
        <v>10.079292659206796</v>
      </c>
      <c r="M457" s="123">
        <v>0</v>
      </c>
      <c r="N457" s="123">
        <v>9.0164809534372026</v>
      </c>
      <c r="O457" s="123">
        <v>8.5754485109129757</v>
      </c>
      <c r="P457" s="123">
        <v>0</v>
      </c>
      <c r="Q457" s="123">
        <v>8.1446560965485837</v>
      </c>
      <c r="R457" s="123">
        <v>8.2939636865338695</v>
      </c>
      <c r="S457" s="123">
        <v>0</v>
      </c>
      <c r="T457" s="123">
        <v>0</v>
      </c>
      <c r="U457" s="123">
        <v>7.8853371207414478</v>
      </c>
      <c r="V457" s="123">
        <v>7.6528816968378228</v>
      </c>
      <c r="W457" s="123">
        <v>8.1029279456664316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10.696786833736978</v>
      </c>
      <c r="H458" s="99">
        <v>10.319892816481893</v>
      </c>
      <c r="I458" s="99">
        <v>10.658655903828867</v>
      </c>
      <c r="J458" s="99">
        <v>10.332863984232517</v>
      </c>
      <c r="K458" s="99">
        <v>11.860625072790096</v>
      </c>
      <c r="L458" s="99">
        <v>10.596269178856234</v>
      </c>
      <c r="M458" s="99">
        <v>0</v>
      </c>
      <c r="N458" s="99">
        <v>8.8485494475983391</v>
      </c>
      <c r="O458" s="99">
        <v>8.7180017426467469</v>
      </c>
      <c r="P458" s="99">
        <v>0</v>
      </c>
      <c r="Q458" s="99">
        <v>8.0380018516925951</v>
      </c>
      <c r="R458" s="99">
        <v>8.4073847934445176</v>
      </c>
      <c r="S458" s="99">
        <v>0</v>
      </c>
      <c r="T458" s="99">
        <v>0</v>
      </c>
      <c r="U458" s="99">
        <v>7.9762568480867966</v>
      </c>
      <c r="V458" s="99">
        <v>7.7036354903234603</v>
      </c>
      <c r="W458" s="99">
        <v>7.9127588737020647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11.111339240161536</v>
      </c>
      <c r="H459" s="110">
        <v>11.668324185086293</v>
      </c>
      <c r="I459" s="110">
        <v>10.198532278561828</v>
      </c>
      <c r="J459" s="110">
        <v>11.509436896929133</v>
      </c>
      <c r="K459" s="110">
        <v>9.4618014456833226</v>
      </c>
      <c r="L459" s="110">
        <v>9.6269382045135359</v>
      </c>
      <c r="M459" s="110">
        <v>0</v>
      </c>
      <c r="N459" s="110">
        <v>9.0772221364001968</v>
      </c>
      <c r="O459" s="110">
        <v>8.5074117412218619</v>
      </c>
      <c r="P459" s="110">
        <v>0</v>
      </c>
      <c r="Q459" s="110">
        <v>8.222066435556961</v>
      </c>
      <c r="R459" s="110">
        <v>8.2057472700478087</v>
      </c>
      <c r="S459" s="110">
        <v>0</v>
      </c>
      <c r="T459" s="110">
        <v>0</v>
      </c>
      <c r="U459" s="110">
        <v>7.8398772570687729</v>
      </c>
      <c r="V459" s="110">
        <v>7.6348507438889781</v>
      </c>
      <c r="W459" s="110">
        <v>8.1799011414615332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37.440801836210802</v>
      </c>
      <c r="H461" s="118">
        <f t="shared" si="239"/>
        <v>43.907423577233978</v>
      </c>
      <c r="I461" s="118">
        <f t="shared" si="239"/>
        <v>15.650075988325426</v>
      </c>
      <c r="J461" s="118">
        <f t="shared" si="239"/>
        <v>59.157151961785729</v>
      </c>
      <c r="K461" s="118">
        <f t="shared" si="239"/>
        <v>32.641608178954073</v>
      </c>
      <c r="L461" s="118">
        <f t="shared" si="239"/>
        <v>34.267781837512857</v>
      </c>
      <c r="M461" s="118">
        <f t="shared" si="239"/>
        <v>0</v>
      </c>
      <c r="N461" s="118">
        <f t="shared" si="239"/>
        <v>31.468099218362454</v>
      </c>
      <c r="O461" s="118">
        <f t="shared" si="239"/>
        <v>29.006808829957283</v>
      </c>
      <c r="P461" s="118">
        <f t="shared" si="239"/>
        <v>0</v>
      </c>
      <c r="Q461" s="118">
        <f t="shared" si="239"/>
        <v>26.80886029134814</v>
      </c>
      <c r="R461" s="118">
        <f t="shared" ref="R461:V461" si="240">R462+R465+R467+R476</f>
        <v>24.527549741542501</v>
      </c>
      <c r="S461" s="118">
        <f t="shared" si="240"/>
        <v>0</v>
      </c>
      <c r="T461" s="118">
        <f t="shared" si="240"/>
        <v>0</v>
      </c>
      <c r="U461" s="118">
        <f t="shared" si="240"/>
        <v>18.010910722819716</v>
      </c>
      <c r="V461" s="118">
        <f t="shared" si="240"/>
        <v>16.456406225118926</v>
      </c>
      <c r="W461" s="118">
        <f t="shared" ref="W461" si="241">W462+W465+W467+W476</f>
        <v>15.300967331846362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35.860971337444283</v>
      </c>
      <c r="H462" s="123">
        <f t="shared" si="242"/>
        <v>42.162999111107723</v>
      </c>
      <c r="I462" s="123">
        <f t="shared" si="242"/>
        <v>13.408152182985642</v>
      </c>
      <c r="J462" s="123">
        <f t="shared" si="242"/>
        <v>56.426321841158988</v>
      </c>
      <c r="K462" s="123">
        <f t="shared" si="242"/>
        <v>30.048536719328467</v>
      </c>
      <c r="L462" s="123">
        <f t="shared" si="242"/>
        <v>32.166492588744454</v>
      </c>
      <c r="M462" s="123">
        <f t="shared" si="242"/>
        <v>0</v>
      </c>
      <c r="N462" s="123">
        <f t="shared" si="242"/>
        <v>30.478299911383978</v>
      </c>
      <c r="O462" s="123">
        <f t="shared" si="242"/>
        <v>27.842901391684077</v>
      </c>
      <c r="P462" s="123">
        <f t="shared" si="242"/>
        <v>0</v>
      </c>
      <c r="Q462" s="123">
        <f t="shared" si="242"/>
        <v>25.394202636074208</v>
      </c>
      <c r="R462" s="123">
        <f t="shared" ref="R462:V462" si="243">SUM(R463:R464)</f>
        <v>22.914931997937913</v>
      </c>
      <c r="S462" s="123">
        <f t="shared" si="243"/>
        <v>0</v>
      </c>
      <c r="T462" s="123">
        <f t="shared" si="243"/>
        <v>0</v>
      </c>
      <c r="U462" s="123">
        <f t="shared" si="243"/>
        <v>16.931545780148404</v>
      </c>
      <c r="V462" s="123">
        <f t="shared" si="243"/>
        <v>15.643105258878203</v>
      </c>
      <c r="W462" s="123">
        <f t="shared" ref="W462" si="244">SUM(W463:W464)</f>
        <v>14.374579664626417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35.860971337444283</v>
      </c>
      <c r="H463" s="99">
        <v>42.162999111107723</v>
      </c>
      <c r="I463" s="99">
        <v>13.408152182985642</v>
      </c>
      <c r="J463" s="99">
        <v>56.426321841158988</v>
      </c>
      <c r="K463" s="99">
        <v>30.048536719328467</v>
      </c>
      <c r="L463" s="99">
        <v>32.166492588744454</v>
      </c>
      <c r="M463" s="99">
        <v>0</v>
      </c>
      <c r="N463" s="99">
        <v>30.478299911383978</v>
      </c>
      <c r="O463" s="99">
        <v>27.842901391684077</v>
      </c>
      <c r="P463" s="99">
        <v>0</v>
      </c>
      <c r="Q463" s="99">
        <v>25.394202636074208</v>
      </c>
      <c r="R463" s="99">
        <v>22.914931997937913</v>
      </c>
      <c r="S463" s="99">
        <v>0</v>
      </c>
      <c r="T463" s="99">
        <v>0</v>
      </c>
      <c r="U463" s="99">
        <v>16.931545780148404</v>
      </c>
      <c r="V463" s="99">
        <v>15.643105258878203</v>
      </c>
      <c r="W463" s="99">
        <v>14.374579664626417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0.17758351653667154</v>
      </c>
      <c r="H467" s="123">
        <v>0.20674355145229698</v>
      </c>
      <c r="I467" s="123">
        <v>0.23343689082819544</v>
      </c>
      <c r="J467" s="123">
        <v>0.22971279193192204</v>
      </c>
      <c r="K467" s="123">
        <v>0.25976047683364184</v>
      </c>
      <c r="L467" s="123">
        <v>0.20939158262644794</v>
      </c>
      <c r="M467" s="123">
        <v>0</v>
      </c>
      <c r="N467" s="123">
        <v>9.0959552852698744E-2</v>
      </c>
      <c r="O467" s="123">
        <v>8.6787333282718898E-2</v>
      </c>
      <c r="P467" s="123">
        <v>0</v>
      </c>
      <c r="Q467" s="123">
        <v>0.12189713492535668</v>
      </c>
      <c r="R467" s="123">
        <v>0.20999784933919971</v>
      </c>
      <c r="S467" s="123">
        <v>0</v>
      </c>
      <c r="T467" s="123">
        <v>0</v>
      </c>
      <c r="U467" s="123">
        <v>8.1211788854974112E-2</v>
      </c>
      <c r="V467" s="123">
        <v>5.9070042232002289E-2</v>
      </c>
      <c r="W467" s="123">
        <v>7.8876125537386724E-2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4.5816547266461258</v>
      </c>
      <c r="H468" s="99">
        <v>4.6172726491012988</v>
      </c>
      <c r="I468" s="99">
        <v>4.4353009257357128</v>
      </c>
      <c r="J468" s="99">
        <v>4.8494922741183544</v>
      </c>
      <c r="K468" s="99">
        <v>5.1479803590667199</v>
      </c>
      <c r="L468" s="99">
        <v>4.7113106090950785</v>
      </c>
      <c r="M468" s="99">
        <v>0</v>
      </c>
      <c r="N468" s="99">
        <v>3.8809409217151463</v>
      </c>
      <c r="O468" s="99">
        <v>3.7607844422511518</v>
      </c>
      <c r="P468" s="99">
        <v>0</v>
      </c>
      <c r="Q468" s="99">
        <v>3.2607483592532911</v>
      </c>
      <c r="R468" s="99">
        <v>3.3599655894271954</v>
      </c>
      <c r="S468" s="99">
        <v>0</v>
      </c>
      <c r="T468" s="99">
        <v>0</v>
      </c>
      <c r="U468" s="99">
        <v>3.16725976534399</v>
      </c>
      <c r="V468" s="99">
        <v>3.0421071749481179</v>
      </c>
      <c r="W468" s="99">
        <v>3.1024609378038774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1.4022469822298487</v>
      </c>
      <c r="H476" s="123">
        <v>1.5376809146739567</v>
      </c>
      <c r="I476" s="123">
        <v>2.0084869145115882</v>
      </c>
      <c r="J476" s="123">
        <v>2.501117328694821</v>
      </c>
      <c r="K476" s="123">
        <v>2.333310982791962</v>
      </c>
      <c r="L476" s="123">
        <v>1.8918976661419593</v>
      </c>
      <c r="M476" s="123">
        <v>0</v>
      </c>
      <c r="N476" s="123">
        <v>0.89883975412577599</v>
      </c>
      <c r="O476" s="123">
        <v>1.077120104990487</v>
      </c>
      <c r="P476" s="123">
        <v>0</v>
      </c>
      <c r="Q476" s="123">
        <v>1.2927605203485775</v>
      </c>
      <c r="R476" s="123">
        <v>1.4026198942653871</v>
      </c>
      <c r="S476" s="123">
        <v>0</v>
      </c>
      <c r="T476" s="123">
        <v>0</v>
      </c>
      <c r="U476" s="123">
        <v>0.99815315381633463</v>
      </c>
      <c r="V476" s="123">
        <v>0.75423092400871994</v>
      </c>
      <c r="W476" s="123">
        <v>0.84751154168255982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4.1111331979011476</v>
      </c>
      <c r="H477" s="99">
        <v>3.9624854339675037</v>
      </c>
      <c r="I477" s="99">
        <v>4.0887055045414469</v>
      </c>
      <c r="J477" s="99">
        <v>3.960102437100133</v>
      </c>
      <c r="K477" s="99">
        <v>4.5416231629343553</v>
      </c>
      <c r="L477" s="99">
        <v>4.0540664274470553</v>
      </c>
      <c r="M477" s="99">
        <v>0</v>
      </c>
      <c r="N477" s="99">
        <v>3.3838673096499803</v>
      </c>
      <c r="O477" s="99">
        <v>3.3339431821134125</v>
      </c>
      <c r="P477" s="99">
        <v>0</v>
      </c>
      <c r="Q477" s="99">
        <v>3.0738972372732842</v>
      </c>
      <c r="R477" s="99">
        <v>3.2059883297494562</v>
      </c>
      <c r="S477" s="99">
        <v>0</v>
      </c>
      <c r="T477" s="99">
        <v>0</v>
      </c>
      <c r="U477" s="99">
        <v>2.9944594614490039</v>
      </c>
      <c r="V477" s="99">
        <v>2.8772513026999316</v>
      </c>
      <c r="W477" s="99">
        <v>2.9413635858394724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217353</v>
      </c>
      <c r="C5" s="120">
        <v>215363</v>
      </c>
      <c r="D5" s="120">
        <v>213196</v>
      </c>
      <c r="E5" s="120">
        <v>204278</v>
      </c>
      <c r="F5" s="120">
        <v>193278</v>
      </c>
      <c r="G5" s="120">
        <v>173097</v>
      </c>
      <c r="H5" s="120">
        <v>153750</v>
      </c>
      <c r="I5" s="120">
        <v>132892</v>
      </c>
      <c r="J5" s="120">
        <v>114388</v>
      </c>
      <c r="K5" s="120">
        <v>102512</v>
      </c>
      <c r="L5" s="120">
        <v>92340</v>
      </c>
      <c r="M5" s="120">
        <v>84497</v>
      </c>
      <c r="N5" s="120">
        <v>74698</v>
      </c>
      <c r="O5" s="120">
        <v>68018</v>
      </c>
      <c r="P5" s="120">
        <v>64187</v>
      </c>
      <c r="Q5" s="120">
        <v>65190</v>
      </c>
      <c r="R5" s="120">
        <v>65052</v>
      </c>
      <c r="S5" s="120">
        <v>62457</v>
      </c>
      <c r="T5" s="120">
        <v>56319</v>
      </c>
      <c r="U5" s="120">
        <v>47902</v>
      </c>
      <c r="V5" s="120">
        <v>42323</v>
      </c>
      <c r="W5" s="120">
        <v>36662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217353</v>
      </c>
      <c r="C7" s="52">
        <v>215363</v>
      </c>
      <c r="D7" s="52">
        <v>213196</v>
      </c>
      <c r="E7" s="52">
        <v>204278</v>
      </c>
      <c r="F7" s="52">
        <v>193278</v>
      </c>
      <c r="G7" s="52">
        <v>173097</v>
      </c>
      <c r="H7" s="52">
        <v>153750</v>
      </c>
      <c r="I7" s="52">
        <v>132892</v>
      </c>
      <c r="J7" s="52">
        <v>114388</v>
      </c>
      <c r="K7" s="52">
        <v>102512</v>
      </c>
      <c r="L7" s="52">
        <v>92340</v>
      </c>
      <c r="M7" s="52">
        <v>84497</v>
      </c>
      <c r="N7" s="52">
        <v>74698</v>
      </c>
      <c r="O7" s="52">
        <v>68018</v>
      </c>
      <c r="P7" s="52">
        <v>64187</v>
      </c>
      <c r="Q7" s="52">
        <v>65190</v>
      </c>
      <c r="R7" s="52">
        <v>65052</v>
      </c>
      <c r="S7" s="52">
        <v>62457</v>
      </c>
      <c r="T7" s="52">
        <v>56319</v>
      </c>
      <c r="U7" s="52">
        <v>47902</v>
      </c>
      <c r="V7" s="52">
        <v>42323</v>
      </c>
      <c r="W7" s="52">
        <v>36662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10342</v>
      </c>
      <c r="C9" s="52">
        <v>11469</v>
      </c>
      <c r="D9" s="52">
        <v>12443</v>
      </c>
      <c r="E9" s="52">
        <v>14182</v>
      </c>
      <c r="F9" s="52">
        <v>15567</v>
      </c>
      <c r="G9" s="52">
        <v>15196</v>
      </c>
      <c r="H9" s="52">
        <v>13760</v>
      </c>
      <c r="I9" s="52">
        <v>12470</v>
      </c>
      <c r="J9" s="52">
        <v>11390</v>
      </c>
      <c r="K9" s="52">
        <v>10084</v>
      </c>
      <c r="L9" s="52">
        <v>8589</v>
      </c>
      <c r="M9" s="52">
        <v>8876</v>
      </c>
      <c r="N9" s="52">
        <v>10123</v>
      </c>
      <c r="O9" s="52">
        <v>10164</v>
      </c>
      <c r="P9" s="52">
        <v>12524</v>
      </c>
      <c r="Q9" s="52">
        <v>13398</v>
      </c>
      <c r="R9" s="52">
        <v>16024</v>
      </c>
      <c r="S9" s="52">
        <v>17445</v>
      </c>
      <c r="T9" s="52">
        <v>16944</v>
      </c>
      <c r="U9" s="52">
        <v>14306</v>
      </c>
      <c r="V9" s="52">
        <v>11990</v>
      </c>
      <c r="W9" s="52">
        <v>10088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98509</v>
      </c>
      <c r="C11" s="52">
        <v>97554</v>
      </c>
      <c r="D11" s="52">
        <v>95880</v>
      </c>
      <c r="E11" s="52">
        <v>95510</v>
      </c>
      <c r="F11" s="52">
        <v>89737</v>
      </c>
      <c r="G11" s="52">
        <v>80491</v>
      </c>
      <c r="H11" s="52">
        <v>71011</v>
      </c>
      <c r="I11" s="52">
        <v>63039</v>
      </c>
      <c r="J11" s="52">
        <v>55610</v>
      </c>
      <c r="K11" s="52">
        <v>51203</v>
      </c>
      <c r="L11" s="52">
        <v>45932</v>
      </c>
      <c r="M11" s="52">
        <v>40473</v>
      </c>
      <c r="N11" s="52">
        <v>37184</v>
      </c>
      <c r="O11" s="52">
        <v>34897</v>
      </c>
      <c r="P11" s="52">
        <v>32141</v>
      </c>
      <c r="Q11" s="52">
        <v>29359</v>
      </c>
      <c r="R11" s="52">
        <v>26947</v>
      </c>
      <c r="S11" s="52">
        <v>26374</v>
      </c>
      <c r="T11" s="52">
        <v>24309</v>
      </c>
      <c r="U11" s="52">
        <v>20175</v>
      </c>
      <c r="V11" s="52">
        <v>16090</v>
      </c>
      <c r="W11" s="52">
        <v>14775</v>
      </c>
      <c r="DA11" s="63" t="s">
        <v>1078</v>
      </c>
    </row>
    <row r="12" spans="1:105" ht="12" customHeight="1" x14ac:dyDescent="0.25">
      <c r="A12" s="97" t="s">
        <v>137</v>
      </c>
      <c r="B12" s="52">
        <v>14</v>
      </c>
      <c r="C12" s="52">
        <v>16</v>
      </c>
      <c r="D12" s="52">
        <v>18</v>
      </c>
      <c r="E12" s="52">
        <v>27</v>
      </c>
      <c r="F12" s="52">
        <v>26</v>
      </c>
      <c r="G12" s="52">
        <v>25</v>
      </c>
      <c r="H12" s="52">
        <v>23</v>
      </c>
      <c r="I12" s="52">
        <v>26</v>
      </c>
      <c r="J12" s="52">
        <v>24</v>
      </c>
      <c r="K12" s="52">
        <v>33</v>
      </c>
      <c r="L12" s="52">
        <v>32</v>
      </c>
      <c r="M12" s="52">
        <v>29</v>
      </c>
      <c r="N12" s="52">
        <v>35</v>
      </c>
      <c r="O12" s="52">
        <v>40</v>
      </c>
      <c r="P12" s="52">
        <v>42</v>
      </c>
      <c r="Q12" s="52">
        <v>40</v>
      </c>
      <c r="R12" s="52">
        <v>37</v>
      </c>
      <c r="S12" s="52">
        <v>47</v>
      </c>
      <c r="T12" s="52">
        <v>48</v>
      </c>
      <c r="U12" s="52">
        <v>44</v>
      </c>
      <c r="V12" s="52">
        <v>38</v>
      </c>
      <c r="W12" s="52">
        <v>38</v>
      </c>
      <c r="DA12" s="63" t="s">
        <v>1079</v>
      </c>
    </row>
    <row r="13" spans="1:105" ht="12" customHeight="1" x14ac:dyDescent="0.25">
      <c r="A13" s="97" t="s">
        <v>122</v>
      </c>
      <c r="B13" s="52">
        <v>116976</v>
      </c>
      <c r="C13" s="52">
        <v>115709</v>
      </c>
      <c r="D13" s="52">
        <v>115009</v>
      </c>
      <c r="E13" s="52">
        <v>106189</v>
      </c>
      <c r="F13" s="52">
        <v>100905</v>
      </c>
      <c r="G13" s="52">
        <v>90028</v>
      </c>
      <c r="H13" s="52">
        <v>80131</v>
      </c>
      <c r="I13" s="52">
        <v>67450</v>
      </c>
      <c r="J13" s="52">
        <v>56727</v>
      </c>
      <c r="K13" s="52">
        <v>49019</v>
      </c>
      <c r="L13" s="52">
        <v>43808</v>
      </c>
      <c r="M13" s="52">
        <v>40763</v>
      </c>
      <c r="N13" s="52">
        <v>34146</v>
      </c>
      <c r="O13" s="52">
        <v>29638</v>
      </c>
      <c r="P13" s="52">
        <v>28547</v>
      </c>
      <c r="Q13" s="52">
        <v>31259</v>
      </c>
      <c r="R13" s="52">
        <v>32800</v>
      </c>
      <c r="S13" s="52">
        <v>30639</v>
      </c>
      <c r="T13" s="52">
        <v>26754</v>
      </c>
      <c r="U13" s="52">
        <v>22902</v>
      </c>
      <c r="V13" s="52">
        <v>21628</v>
      </c>
      <c r="W13" s="52">
        <v>18010</v>
      </c>
      <c r="DA13" s="63" t="s">
        <v>1080</v>
      </c>
    </row>
    <row r="14" spans="1:105" ht="12" customHeight="1" x14ac:dyDescent="0.25">
      <c r="A14" s="97" t="s">
        <v>121</v>
      </c>
      <c r="B14" s="52">
        <v>1854</v>
      </c>
      <c r="C14" s="52">
        <v>2084</v>
      </c>
      <c r="D14" s="52">
        <v>2289</v>
      </c>
      <c r="E14" s="52">
        <v>2552</v>
      </c>
      <c r="F14" s="52">
        <v>2610</v>
      </c>
      <c r="G14" s="52">
        <v>2553</v>
      </c>
      <c r="H14" s="52">
        <v>2585</v>
      </c>
      <c r="I14" s="52">
        <v>2377</v>
      </c>
      <c r="J14" s="52">
        <v>2027</v>
      </c>
      <c r="K14" s="52">
        <v>2257</v>
      </c>
      <c r="L14" s="52">
        <v>2568</v>
      </c>
      <c r="M14" s="52">
        <v>3232</v>
      </c>
      <c r="N14" s="52">
        <v>3333</v>
      </c>
      <c r="O14" s="52">
        <v>3443</v>
      </c>
      <c r="P14" s="52">
        <v>3457</v>
      </c>
      <c r="Q14" s="52">
        <v>4532</v>
      </c>
      <c r="R14" s="52">
        <v>5268</v>
      </c>
      <c r="S14" s="52">
        <v>5397</v>
      </c>
      <c r="T14" s="52">
        <v>5208</v>
      </c>
      <c r="U14" s="52">
        <v>4781</v>
      </c>
      <c r="V14" s="52">
        <v>4567</v>
      </c>
      <c r="W14" s="52">
        <v>3839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61554</v>
      </c>
      <c r="C16" s="52">
        <v>67087</v>
      </c>
      <c r="D16" s="52">
        <v>71041</v>
      </c>
      <c r="E16" s="52">
        <v>72739</v>
      </c>
      <c r="F16" s="52">
        <v>71401</v>
      </c>
      <c r="G16" s="52">
        <v>66001</v>
      </c>
      <c r="H16" s="52">
        <v>61541</v>
      </c>
      <c r="I16" s="52">
        <v>54657</v>
      </c>
      <c r="J16" s="52">
        <v>47773</v>
      </c>
      <c r="K16" s="52">
        <v>43299</v>
      </c>
      <c r="L16" s="52">
        <v>39959</v>
      </c>
      <c r="M16" s="52">
        <v>36666</v>
      </c>
      <c r="N16" s="52">
        <v>31565</v>
      </c>
      <c r="O16" s="52">
        <v>27990</v>
      </c>
      <c r="P16" s="52">
        <v>25862</v>
      </c>
      <c r="Q16" s="52">
        <v>25751</v>
      </c>
      <c r="R16" s="52">
        <v>25474</v>
      </c>
      <c r="S16" s="52">
        <v>23647</v>
      </c>
      <c r="T16" s="52">
        <v>20808</v>
      </c>
      <c r="U16" s="52">
        <v>17681</v>
      </c>
      <c r="V16" s="52">
        <v>15608</v>
      </c>
      <c r="W16" s="52">
        <v>13345</v>
      </c>
      <c r="DA16" s="63" t="s">
        <v>1082</v>
      </c>
    </row>
    <row r="17" spans="1:105" ht="12" customHeight="1" x14ac:dyDescent="0.25">
      <c r="A17" s="109" t="s">
        <v>120</v>
      </c>
      <c r="B17" s="36">
        <v>155799</v>
      </c>
      <c r="C17" s="36">
        <v>148276</v>
      </c>
      <c r="D17" s="36">
        <v>142155</v>
      </c>
      <c r="E17" s="36">
        <v>131539</v>
      </c>
      <c r="F17" s="36">
        <v>121877</v>
      </c>
      <c r="G17" s="36">
        <v>107096</v>
      </c>
      <c r="H17" s="36">
        <v>92209</v>
      </c>
      <c r="I17" s="36">
        <v>78235</v>
      </c>
      <c r="J17" s="36">
        <v>66615</v>
      </c>
      <c r="K17" s="36">
        <v>59213</v>
      </c>
      <c r="L17" s="36">
        <v>52381</v>
      </c>
      <c r="M17" s="36">
        <v>47831</v>
      </c>
      <c r="N17" s="36">
        <v>43133</v>
      </c>
      <c r="O17" s="36">
        <v>40028</v>
      </c>
      <c r="P17" s="36">
        <v>38325</v>
      </c>
      <c r="Q17" s="36">
        <v>39439</v>
      </c>
      <c r="R17" s="36">
        <v>39578</v>
      </c>
      <c r="S17" s="36">
        <v>38810</v>
      </c>
      <c r="T17" s="36">
        <v>35511</v>
      </c>
      <c r="U17" s="36">
        <v>30221</v>
      </c>
      <c r="V17" s="36">
        <v>26715</v>
      </c>
      <c r="W17" s="36">
        <v>23317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16981</v>
      </c>
      <c r="D21" s="52">
        <v>16983</v>
      </c>
      <c r="E21" s="52">
        <v>17010</v>
      </c>
      <c r="F21" s="52">
        <v>17078</v>
      </c>
      <c r="G21" s="52">
        <v>20181</v>
      </c>
      <c r="H21" s="52">
        <v>19347</v>
      </c>
      <c r="I21" s="52">
        <v>20858</v>
      </c>
      <c r="J21" s="52">
        <v>18504</v>
      </c>
      <c r="K21" s="52">
        <v>12526</v>
      </c>
      <c r="L21" s="52">
        <v>17286</v>
      </c>
      <c r="M21" s="52">
        <v>18392</v>
      </c>
      <c r="N21" s="52">
        <v>19448</v>
      </c>
      <c r="O21" s="52">
        <v>17034</v>
      </c>
      <c r="P21" s="52">
        <v>4348</v>
      </c>
      <c r="Q21" s="52">
        <v>5254</v>
      </c>
      <c r="R21" s="52">
        <v>6276</v>
      </c>
      <c r="S21" s="52">
        <v>7428</v>
      </c>
      <c r="T21" s="52">
        <v>6138</v>
      </c>
      <c r="U21" s="52">
        <v>8417</v>
      </c>
      <c r="V21" s="52">
        <v>5579</v>
      </c>
      <c r="W21" s="52">
        <v>5661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1616</v>
      </c>
      <c r="D23" s="52">
        <v>1621</v>
      </c>
      <c r="E23" s="52">
        <v>1657</v>
      </c>
      <c r="F23" s="52">
        <v>1762</v>
      </c>
      <c r="G23" s="52">
        <v>1961</v>
      </c>
      <c r="H23" s="52">
        <v>2304</v>
      </c>
      <c r="I23" s="52">
        <v>1829</v>
      </c>
      <c r="J23" s="52">
        <v>1860</v>
      </c>
      <c r="K23" s="52">
        <v>2669</v>
      </c>
      <c r="L23" s="52">
        <v>2543</v>
      </c>
      <c r="M23" s="52">
        <v>2408</v>
      </c>
      <c r="N23" s="52">
        <v>1769</v>
      </c>
      <c r="O23" s="52">
        <v>3296</v>
      </c>
      <c r="P23" s="52">
        <v>538</v>
      </c>
      <c r="Q23" s="52">
        <v>575</v>
      </c>
      <c r="R23" s="52">
        <v>980</v>
      </c>
      <c r="S23" s="52">
        <v>1943</v>
      </c>
      <c r="T23" s="52">
        <v>2679</v>
      </c>
      <c r="U23" s="52">
        <v>3252</v>
      </c>
      <c r="V23" s="52">
        <v>3143</v>
      </c>
      <c r="W23" s="52">
        <v>2589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7696</v>
      </c>
      <c r="D25" s="52">
        <v>7698</v>
      </c>
      <c r="E25" s="52">
        <v>7708</v>
      </c>
      <c r="F25" s="52">
        <v>7739</v>
      </c>
      <c r="G25" s="52">
        <v>10669</v>
      </c>
      <c r="H25" s="52">
        <v>13161</v>
      </c>
      <c r="I25" s="52">
        <v>13077</v>
      </c>
      <c r="J25" s="52">
        <v>14013</v>
      </c>
      <c r="K25" s="52">
        <v>9381</v>
      </c>
      <c r="L25" s="52">
        <v>11306</v>
      </c>
      <c r="M25" s="52">
        <v>12031</v>
      </c>
      <c r="N25" s="52">
        <v>10176</v>
      </c>
      <c r="O25" s="52">
        <v>9326</v>
      </c>
      <c r="P25" s="52">
        <v>5707</v>
      </c>
      <c r="Q25" s="52">
        <v>5868</v>
      </c>
      <c r="R25" s="52">
        <v>5663</v>
      </c>
      <c r="S25" s="52">
        <v>3568</v>
      </c>
      <c r="T25" s="52">
        <v>5635</v>
      </c>
      <c r="U25" s="52">
        <v>8364</v>
      </c>
      <c r="V25" s="52">
        <v>7731</v>
      </c>
      <c r="W25" s="52">
        <v>2584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2</v>
      </c>
      <c r="I26" s="52">
        <v>2</v>
      </c>
      <c r="J26" s="52">
        <v>3</v>
      </c>
      <c r="K26" s="52">
        <v>1</v>
      </c>
      <c r="L26" s="52">
        <v>3</v>
      </c>
      <c r="M26" s="52">
        <v>4</v>
      </c>
      <c r="N26" s="52">
        <v>6</v>
      </c>
      <c r="O26" s="52">
        <v>6</v>
      </c>
      <c r="P26" s="52">
        <v>2</v>
      </c>
      <c r="Q26" s="52">
        <v>2</v>
      </c>
      <c r="R26" s="52">
        <v>3</v>
      </c>
      <c r="S26" s="52">
        <v>5</v>
      </c>
      <c r="T26" s="52">
        <v>5</v>
      </c>
      <c r="U26" s="52">
        <v>4</v>
      </c>
      <c r="V26" s="52">
        <v>6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18277</v>
      </c>
      <c r="D27" s="52">
        <v>18311</v>
      </c>
      <c r="E27" s="52">
        <v>18544</v>
      </c>
      <c r="F27" s="52">
        <v>19169</v>
      </c>
      <c r="G27" s="52">
        <v>20421</v>
      </c>
      <c r="H27" s="52">
        <v>22211</v>
      </c>
      <c r="I27" s="52">
        <v>13862</v>
      </c>
      <c r="J27" s="52">
        <v>10723</v>
      </c>
      <c r="K27" s="52">
        <v>14288</v>
      </c>
      <c r="L27" s="52">
        <v>14504</v>
      </c>
      <c r="M27" s="52">
        <v>10857</v>
      </c>
      <c r="N27" s="52">
        <v>10924</v>
      </c>
      <c r="O27" s="52">
        <v>7595</v>
      </c>
      <c r="P27" s="52">
        <v>1968</v>
      </c>
      <c r="Q27" s="52">
        <v>3316</v>
      </c>
      <c r="R27" s="52">
        <v>4813</v>
      </c>
      <c r="S27" s="52">
        <v>6545</v>
      </c>
      <c r="T27" s="52">
        <v>6240</v>
      </c>
      <c r="U27" s="52">
        <v>5094</v>
      </c>
      <c r="V27" s="52">
        <v>3683</v>
      </c>
      <c r="W27" s="52">
        <v>3764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290</v>
      </c>
      <c r="D28" s="52">
        <v>290</v>
      </c>
      <c r="E28" s="52">
        <v>297</v>
      </c>
      <c r="F28" s="52">
        <v>318</v>
      </c>
      <c r="G28" s="52">
        <v>357</v>
      </c>
      <c r="H28" s="52">
        <v>415</v>
      </c>
      <c r="I28" s="52">
        <v>329</v>
      </c>
      <c r="J28" s="52">
        <v>350</v>
      </c>
      <c r="K28" s="52">
        <v>471</v>
      </c>
      <c r="L28" s="52">
        <v>501</v>
      </c>
      <c r="M28" s="52">
        <v>433</v>
      </c>
      <c r="N28" s="52">
        <v>420</v>
      </c>
      <c r="O28" s="52">
        <v>377</v>
      </c>
      <c r="P28" s="52">
        <v>180</v>
      </c>
      <c r="Q28" s="52">
        <v>351</v>
      </c>
      <c r="R28" s="52">
        <v>517</v>
      </c>
      <c r="S28" s="52">
        <v>736</v>
      </c>
      <c r="T28" s="52">
        <v>753</v>
      </c>
      <c r="U28" s="52">
        <v>773</v>
      </c>
      <c r="V28" s="52">
        <v>614</v>
      </c>
      <c r="W28" s="52">
        <v>755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9618</v>
      </c>
      <c r="D30" s="52">
        <v>9648</v>
      </c>
      <c r="E30" s="52">
        <v>9851</v>
      </c>
      <c r="F30" s="52">
        <v>10387</v>
      </c>
      <c r="G30" s="52">
        <v>11445</v>
      </c>
      <c r="H30" s="52">
        <v>12985</v>
      </c>
      <c r="I30" s="52">
        <v>9456</v>
      </c>
      <c r="J30" s="52">
        <v>10433</v>
      </c>
      <c r="K30" s="52">
        <v>10537</v>
      </c>
      <c r="L30" s="52">
        <v>10585</v>
      </c>
      <c r="M30" s="52">
        <v>9166</v>
      </c>
      <c r="N30" s="52">
        <v>8263</v>
      </c>
      <c r="O30" s="52">
        <v>7053</v>
      </c>
      <c r="P30" s="52">
        <v>2768</v>
      </c>
      <c r="Q30" s="52">
        <v>3797</v>
      </c>
      <c r="R30" s="52">
        <v>4855</v>
      </c>
      <c r="S30" s="52">
        <v>5766</v>
      </c>
      <c r="T30" s="52">
        <v>5451</v>
      </c>
      <c r="U30" s="52">
        <v>4648</v>
      </c>
      <c r="V30" s="52">
        <v>3261</v>
      </c>
      <c r="W30" s="52">
        <v>3135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24344</v>
      </c>
      <c r="D31" s="36">
        <v>24376</v>
      </c>
      <c r="E31" s="36">
        <v>24609</v>
      </c>
      <c r="F31" s="36">
        <v>25243</v>
      </c>
      <c r="G31" s="36">
        <v>26540</v>
      </c>
      <c r="H31" s="36">
        <v>28459</v>
      </c>
      <c r="I31" s="36">
        <v>16723</v>
      </c>
      <c r="J31" s="36">
        <v>13675</v>
      </c>
      <c r="K31" s="36">
        <v>13130</v>
      </c>
      <c r="L31" s="36">
        <v>15031</v>
      </c>
      <c r="M31" s="36">
        <v>13503</v>
      </c>
      <c r="N31" s="36">
        <v>13356</v>
      </c>
      <c r="O31" s="36">
        <v>10449</v>
      </c>
      <c r="P31" s="36">
        <v>2980</v>
      </c>
      <c r="Q31" s="36">
        <v>3999</v>
      </c>
      <c r="R31" s="36">
        <v>5327</v>
      </c>
      <c r="S31" s="36">
        <v>7556</v>
      </c>
      <c r="T31" s="36">
        <v>8200</v>
      </c>
      <c r="U31" s="36">
        <v>8414</v>
      </c>
      <c r="V31" s="36">
        <v>6770</v>
      </c>
      <c r="W31" s="36">
        <v>5569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14991</v>
      </c>
      <c r="D35" s="52">
        <v>14816</v>
      </c>
      <c r="E35" s="52">
        <v>8092</v>
      </c>
      <c r="F35" s="52">
        <v>6078</v>
      </c>
      <c r="G35" s="52">
        <v>0</v>
      </c>
      <c r="H35" s="52">
        <v>0</v>
      </c>
      <c r="I35" s="52">
        <v>0</v>
      </c>
      <c r="J35" s="52">
        <v>0</v>
      </c>
      <c r="K35" s="52">
        <v>650</v>
      </c>
      <c r="L35" s="52">
        <v>7114</v>
      </c>
      <c r="M35" s="52">
        <v>10549</v>
      </c>
      <c r="N35" s="52">
        <v>9649</v>
      </c>
      <c r="O35" s="52">
        <v>10354</v>
      </c>
      <c r="P35" s="52">
        <v>517</v>
      </c>
      <c r="Q35" s="52">
        <v>6257</v>
      </c>
      <c r="R35" s="52">
        <v>6138</v>
      </c>
      <c r="S35" s="52">
        <v>4833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2743</v>
      </c>
      <c r="D37" s="52">
        <v>2595</v>
      </c>
      <c r="E37" s="52">
        <v>3396</v>
      </c>
      <c r="F37" s="52">
        <v>3147</v>
      </c>
      <c r="G37" s="52">
        <v>1590</v>
      </c>
      <c r="H37" s="52">
        <v>868</v>
      </c>
      <c r="I37" s="52">
        <v>539</v>
      </c>
      <c r="J37" s="52">
        <v>780</v>
      </c>
      <c r="K37" s="52">
        <v>1363</v>
      </c>
      <c r="L37" s="52">
        <v>1048</v>
      </c>
      <c r="M37" s="52">
        <v>2695</v>
      </c>
      <c r="N37" s="52">
        <v>3016</v>
      </c>
      <c r="O37" s="52">
        <v>3337</v>
      </c>
      <c r="P37" s="52">
        <v>2898</v>
      </c>
      <c r="Q37" s="52">
        <v>1449</v>
      </c>
      <c r="R37" s="52">
        <v>3606</v>
      </c>
      <c r="S37" s="52">
        <v>3364</v>
      </c>
      <c r="T37" s="52">
        <v>2178</v>
      </c>
      <c r="U37" s="52">
        <v>614</v>
      </c>
      <c r="V37" s="52">
        <v>827</v>
      </c>
      <c r="W37" s="52">
        <v>687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6741</v>
      </c>
      <c r="D39" s="52">
        <v>6024</v>
      </c>
      <c r="E39" s="52">
        <v>7338</v>
      </c>
      <c r="F39" s="52">
        <v>1966</v>
      </c>
      <c r="G39" s="52">
        <v>1423</v>
      </c>
      <c r="H39" s="52">
        <v>3681</v>
      </c>
      <c r="I39" s="52">
        <v>5105</v>
      </c>
      <c r="J39" s="52">
        <v>6584</v>
      </c>
      <c r="K39" s="52">
        <v>4974</v>
      </c>
      <c r="L39" s="52">
        <v>6035</v>
      </c>
      <c r="M39" s="52">
        <v>6572</v>
      </c>
      <c r="N39" s="52">
        <v>6887</v>
      </c>
      <c r="O39" s="52">
        <v>7039</v>
      </c>
      <c r="P39" s="52">
        <v>2951</v>
      </c>
      <c r="Q39" s="52">
        <v>3086</v>
      </c>
      <c r="R39" s="52">
        <v>3251</v>
      </c>
      <c r="S39" s="52">
        <v>2995</v>
      </c>
      <c r="T39" s="52">
        <v>3570</v>
      </c>
      <c r="U39" s="52">
        <v>4230</v>
      </c>
      <c r="V39" s="52">
        <v>3646</v>
      </c>
      <c r="W39" s="52">
        <v>1269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3</v>
      </c>
      <c r="D40" s="52">
        <v>3</v>
      </c>
      <c r="E40" s="52">
        <v>10</v>
      </c>
      <c r="F40" s="52">
        <v>0</v>
      </c>
      <c r="G40" s="52">
        <v>0</v>
      </c>
      <c r="H40" s="52">
        <v>0</v>
      </c>
      <c r="I40" s="52">
        <v>5</v>
      </c>
      <c r="J40" s="52">
        <v>1</v>
      </c>
      <c r="K40" s="52">
        <v>10</v>
      </c>
      <c r="L40" s="52">
        <v>2</v>
      </c>
      <c r="M40" s="52">
        <v>1</v>
      </c>
      <c r="N40" s="52">
        <v>12</v>
      </c>
      <c r="O40" s="52">
        <v>11</v>
      </c>
      <c r="P40" s="52">
        <v>4</v>
      </c>
      <c r="Q40" s="52">
        <v>0</v>
      </c>
      <c r="R40" s="52">
        <v>0</v>
      </c>
      <c r="S40" s="52">
        <v>15</v>
      </c>
      <c r="T40" s="52">
        <v>6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17010</v>
      </c>
      <c r="D41" s="52">
        <v>17611</v>
      </c>
      <c r="E41" s="52">
        <v>9724</v>
      </c>
      <c r="F41" s="52">
        <v>13885</v>
      </c>
      <c r="G41" s="52">
        <v>9544</v>
      </c>
      <c r="H41" s="52">
        <v>12314</v>
      </c>
      <c r="I41" s="52">
        <v>1181</v>
      </c>
      <c r="J41" s="52">
        <v>0</v>
      </c>
      <c r="K41" s="52">
        <v>6580</v>
      </c>
      <c r="L41" s="52">
        <v>9293</v>
      </c>
      <c r="M41" s="52">
        <v>7812</v>
      </c>
      <c r="N41" s="52">
        <v>4307</v>
      </c>
      <c r="O41" s="52">
        <v>3087</v>
      </c>
      <c r="P41" s="52">
        <v>877</v>
      </c>
      <c r="Q41" s="52">
        <v>6028</v>
      </c>
      <c r="R41" s="52">
        <v>6354</v>
      </c>
      <c r="S41" s="52">
        <v>4384</v>
      </c>
      <c r="T41" s="52">
        <v>2355</v>
      </c>
      <c r="U41" s="52">
        <v>1242</v>
      </c>
      <c r="V41" s="52">
        <v>2409</v>
      </c>
      <c r="W41" s="52">
        <v>146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520</v>
      </c>
      <c r="D42" s="52">
        <v>495</v>
      </c>
      <c r="E42" s="52">
        <v>560</v>
      </c>
      <c r="F42" s="52">
        <v>376</v>
      </c>
      <c r="G42" s="52">
        <v>300</v>
      </c>
      <c r="H42" s="52">
        <v>447</v>
      </c>
      <c r="I42" s="52">
        <v>121</v>
      </c>
      <c r="J42" s="52">
        <v>0</v>
      </c>
      <c r="K42" s="52">
        <v>701</v>
      </c>
      <c r="L42" s="52">
        <v>812</v>
      </c>
      <c r="M42" s="52">
        <v>1097</v>
      </c>
      <c r="N42" s="52">
        <v>521</v>
      </c>
      <c r="O42" s="52">
        <v>487</v>
      </c>
      <c r="P42" s="52">
        <v>194</v>
      </c>
      <c r="Q42" s="52">
        <v>1426</v>
      </c>
      <c r="R42" s="52">
        <v>1253</v>
      </c>
      <c r="S42" s="52">
        <v>865</v>
      </c>
      <c r="T42" s="52">
        <v>564</v>
      </c>
      <c r="U42" s="52">
        <v>346</v>
      </c>
      <c r="V42" s="52">
        <v>400</v>
      </c>
      <c r="W42" s="52">
        <v>27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15151</v>
      </c>
      <c r="D44" s="52">
        <v>13602</v>
      </c>
      <c r="E44" s="52">
        <v>11549</v>
      </c>
      <c r="F44" s="52">
        <v>9049</v>
      </c>
      <c r="G44" s="52">
        <v>6045</v>
      </c>
      <c r="H44" s="52">
        <v>8525</v>
      </c>
      <c r="I44" s="52">
        <v>2572</v>
      </c>
      <c r="J44" s="52">
        <v>3549</v>
      </c>
      <c r="K44" s="52">
        <v>6063</v>
      </c>
      <c r="L44" s="52">
        <v>7245</v>
      </c>
      <c r="M44" s="52">
        <v>5873</v>
      </c>
      <c r="N44" s="52">
        <v>3162</v>
      </c>
      <c r="O44" s="52">
        <v>3478</v>
      </c>
      <c r="P44" s="52">
        <v>640</v>
      </c>
      <c r="Q44" s="52">
        <v>3686</v>
      </c>
      <c r="R44" s="52">
        <v>4578</v>
      </c>
      <c r="S44" s="52">
        <v>3939</v>
      </c>
      <c r="T44" s="52">
        <v>2612</v>
      </c>
      <c r="U44" s="52">
        <v>1521</v>
      </c>
      <c r="V44" s="52">
        <v>1188</v>
      </c>
      <c r="W44" s="52">
        <v>872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16821</v>
      </c>
      <c r="D45" s="36">
        <v>18255</v>
      </c>
      <c r="E45" s="36">
        <v>13993</v>
      </c>
      <c r="F45" s="36">
        <v>15581</v>
      </c>
      <c r="G45" s="36">
        <v>11759</v>
      </c>
      <c r="H45" s="36">
        <v>13572</v>
      </c>
      <c r="I45" s="36">
        <v>2749</v>
      </c>
      <c r="J45" s="36">
        <v>2055</v>
      </c>
      <c r="K45" s="36">
        <v>5728</v>
      </c>
      <c r="L45" s="36">
        <v>8199</v>
      </c>
      <c r="M45" s="36">
        <v>8953</v>
      </c>
      <c r="N45" s="36">
        <v>8658</v>
      </c>
      <c r="O45" s="36">
        <v>7344</v>
      </c>
      <c r="P45" s="36">
        <v>1277</v>
      </c>
      <c r="Q45" s="36">
        <v>5113</v>
      </c>
      <c r="R45" s="36">
        <v>5466</v>
      </c>
      <c r="S45" s="36">
        <v>6788</v>
      </c>
      <c r="T45" s="36">
        <v>4901</v>
      </c>
      <c r="U45" s="36">
        <v>3124</v>
      </c>
      <c r="V45" s="36">
        <v>3264</v>
      </c>
      <c r="W45" s="36">
        <v>2171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5531</v>
      </c>
      <c r="D49" s="52">
        <v>4584</v>
      </c>
      <c r="E49" s="52">
        <v>2462</v>
      </c>
      <c r="F49" s="52">
        <v>1848</v>
      </c>
      <c r="G49" s="52">
        <v>0</v>
      </c>
      <c r="H49" s="52">
        <v>0</v>
      </c>
      <c r="I49" s="52">
        <v>0</v>
      </c>
      <c r="J49" s="52">
        <v>0</v>
      </c>
      <c r="K49" s="52">
        <v>176</v>
      </c>
      <c r="L49" s="52">
        <v>1796</v>
      </c>
      <c r="M49" s="52">
        <v>2530</v>
      </c>
      <c r="N49" s="52">
        <v>2147</v>
      </c>
      <c r="O49" s="52">
        <v>2506</v>
      </c>
      <c r="P49" s="52">
        <v>298</v>
      </c>
      <c r="Q49" s="52">
        <v>2932</v>
      </c>
      <c r="R49" s="52">
        <v>2549</v>
      </c>
      <c r="S49" s="52">
        <v>1481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706</v>
      </c>
      <c r="D51" s="52">
        <v>578</v>
      </c>
      <c r="E51" s="52">
        <v>659</v>
      </c>
      <c r="F51" s="52">
        <v>659</v>
      </c>
      <c r="G51" s="52">
        <v>0</v>
      </c>
      <c r="H51" s="52">
        <v>0</v>
      </c>
      <c r="I51" s="52">
        <v>0</v>
      </c>
      <c r="J51" s="52">
        <v>0</v>
      </c>
      <c r="K51" s="52">
        <v>67</v>
      </c>
      <c r="L51" s="52">
        <v>304</v>
      </c>
      <c r="M51" s="52">
        <v>508</v>
      </c>
      <c r="N51" s="52">
        <v>471</v>
      </c>
      <c r="O51" s="52">
        <v>358</v>
      </c>
      <c r="P51" s="52">
        <v>47</v>
      </c>
      <c r="Q51" s="52">
        <v>248</v>
      </c>
      <c r="R51" s="52">
        <v>365</v>
      </c>
      <c r="S51" s="52">
        <v>93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173</v>
      </c>
      <c r="D53" s="52">
        <v>226</v>
      </c>
      <c r="E53" s="52">
        <v>275</v>
      </c>
      <c r="F53" s="52">
        <v>28</v>
      </c>
      <c r="G53" s="52">
        <v>0</v>
      </c>
      <c r="H53" s="52">
        <v>0</v>
      </c>
      <c r="I53" s="52">
        <v>0</v>
      </c>
      <c r="J53" s="52">
        <v>0</v>
      </c>
      <c r="K53" s="52">
        <v>59</v>
      </c>
      <c r="L53" s="52">
        <v>527</v>
      </c>
      <c r="M53" s="52">
        <v>933</v>
      </c>
      <c r="N53" s="52">
        <v>1229</v>
      </c>
      <c r="O53" s="52">
        <v>1638</v>
      </c>
      <c r="P53" s="52">
        <v>157</v>
      </c>
      <c r="Q53" s="52">
        <v>435</v>
      </c>
      <c r="R53" s="52">
        <v>371</v>
      </c>
      <c r="S53" s="52">
        <v>291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2</v>
      </c>
      <c r="O54" s="52">
        <v>3</v>
      </c>
      <c r="P54" s="52">
        <v>0</v>
      </c>
      <c r="Q54" s="52">
        <v>0</v>
      </c>
      <c r="R54" s="52">
        <v>0</v>
      </c>
      <c r="S54" s="52">
        <v>2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5199</v>
      </c>
      <c r="D55" s="52">
        <v>4239</v>
      </c>
      <c r="E55" s="52">
        <v>2068</v>
      </c>
      <c r="F55" s="52">
        <v>1772</v>
      </c>
      <c r="G55" s="52">
        <v>0</v>
      </c>
      <c r="H55" s="52">
        <v>0</v>
      </c>
      <c r="I55" s="52">
        <v>0</v>
      </c>
      <c r="J55" s="52">
        <v>0</v>
      </c>
      <c r="K55" s="52">
        <v>106</v>
      </c>
      <c r="L55" s="52">
        <v>1167</v>
      </c>
      <c r="M55" s="52">
        <v>1400</v>
      </c>
      <c r="N55" s="52">
        <v>817</v>
      </c>
      <c r="O55" s="52">
        <v>747</v>
      </c>
      <c r="P55" s="52">
        <v>115</v>
      </c>
      <c r="Q55" s="52">
        <v>2019</v>
      </c>
      <c r="R55" s="52">
        <v>1817</v>
      </c>
      <c r="S55" s="52">
        <v>991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159</v>
      </c>
      <c r="D56" s="52">
        <v>119</v>
      </c>
      <c r="E56" s="52">
        <v>119</v>
      </c>
      <c r="F56" s="52">
        <v>48</v>
      </c>
      <c r="G56" s="52">
        <v>0</v>
      </c>
      <c r="H56" s="52">
        <v>0</v>
      </c>
      <c r="I56" s="52">
        <v>0</v>
      </c>
      <c r="J56" s="52">
        <v>0</v>
      </c>
      <c r="K56" s="52">
        <v>11</v>
      </c>
      <c r="L56" s="52">
        <v>102</v>
      </c>
      <c r="M56" s="52">
        <v>197</v>
      </c>
      <c r="N56" s="52">
        <v>99</v>
      </c>
      <c r="O56" s="52">
        <v>118</v>
      </c>
      <c r="P56" s="52">
        <v>26</v>
      </c>
      <c r="Q56" s="52">
        <v>478</v>
      </c>
      <c r="R56" s="52">
        <v>361</v>
      </c>
      <c r="S56" s="52">
        <v>197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2621</v>
      </c>
      <c r="D58" s="52">
        <v>1957</v>
      </c>
      <c r="E58" s="52">
        <v>1113</v>
      </c>
      <c r="F58" s="52">
        <v>679</v>
      </c>
      <c r="G58" s="52">
        <v>0</v>
      </c>
      <c r="H58" s="52">
        <v>0</v>
      </c>
      <c r="I58" s="52">
        <v>0</v>
      </c>
      <c r="J58" s="52">
        <v>0</v>
      </c>
      <c r="K58" s="52">
        <v>90</v>
      </c>
      <c r="L58" s="52">
        <v>843</v>
      </c>
      <c r="M58" s="52">
        <v>1002</v>
      </c>
      <c r="N58" s="52">
        <v>574</v>
      </c>
      <c r="O58" s="52">
        <v>805</v>
      </c>
      <c r="P58" s="52">
        <v>100</v>
      </c>
      <c r="Q58" s="52">
        <v>1228</v>
      </c>
      <c r="R58" s="52">
        <v>1163</v>
      </c>
      <c r="S58" s="52">
        <v>544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2910</v>
      </c>
      <c r="D59" s="36">
        <v>2627</v>
      </c>
      <c r="E59" s="36">
        <v>1349</v>
      </c>
      <c r="F59" s="36">
        <v>1169</v>
      </c>
      <c r="G59" s="36">
        <v>0</v>
      </c>
      <c r="H59" s="36">
        <v>0</v>
      </c>
      <c r="I59" s="36">
        <v>0</v>
      </c>
      <c r="J59" s="36">
        <v>0</v>
      </c>
      <c r="K59" s="36">
        <v>86</v>
      </c>
      <c r="L59" s="36">
        <v>953</v>
      </c>
      <c r="M59" s="36">
        <v>1528</v>
      </c>
      <c r="N59" s="36">
        <v>1573</v>
      </c>
      <c r="O59" s="36">
        <v>1701</v>
      </c>
      <c r="P59" s="36">
        <v>198</v>
      </c>
      <c r="Q59" s="36">
        <v>1704</v>
      </c>
      <c r="R59" s="36">
        <v>1386</v>
      </c>
      <c r="S59" s="36">
        <v>937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9460</v>
      </c>
      <c r="D63" s="52">
        <v>10232</v>
      </c>
      <c r="E63" s="52">
        <v>5630</v>
      </c>
      <c r="F63" s="52">
        <v>4230</v>
      </c>
      <c r="G63" s="52">
        <v>0</v>
      </c>
      <c r="H63" s="52">
        <v>0</v>
      </c>
      <c r="I63" s="52">
        <v>0</v>
      </c>
      <c r="J63" s="52">
        <v>0</v>
      </c>
      <c r="K63" s="52">
        <v>474</v>
      </c>
      <c r="L63" s="52">
        <v>5318</v>
      </c>
      <c r="M63" s="52">
        <v>8019</v>
      </c>
      <c r="N63" s="52">
        <v>7502</v>
      </c>
      <c r="O63" s="52">
        <v>7848</v>
      </c>
      <c r="P63" s="52">
        <v>219</v>
      </c>
      <c r="Q63" s="52">
        <v>3325</v>
      </c>
      <c r="R63" s="52">
        <v>3589</v>
      </c>
      <c r="S63" s="52">
        <v>3352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2037</v>
      </c>
      <c r="D65" s="52">
        <v>2017</v>
      </c>
      <c r="E65" s="52">
        <v>2737</v>
      </c>
      <c r="F65" s="52">
        <v>2488</v>
      </c>
      <c r="G65" s="52">
        <v>1590</v>
      </c>
      <c r="H65" s="52">
        <v>868</v>
      </c>
      <c r="I65" s="52">
        <v>539</v>
      </c>
      <c r="J65" s="52">
        <v>780</v>
      </c>
      <c r="K65" s="52">
        <v>1296</v>
      </c>
      <c r="L65" s="52">
        <v>744</v>
      </c>
      <c r="M65" s="52">
        <v>2187</v>
      </c>
      <c r="N65" s="52">
        <v>2545</v>
      </c>
      <c r="O65" s="52">
        <v>2979</v>
      </c>
      <c r="P65" s="52">
        <v>2851</v>
      </c>
      <c r="Q65" s="52">
        <v>1201</v>
      </c>
      <c r="R65" s="52">
        <v>3241</v>
      </c>
      <c r="S65" s="52">
        <v>3271</v>
      </c>
      <c r="T65" s="52">
        <v>2178</v>
      </c>
      <c r="U65" s="52">
        <v>614</v>
      </c>
      <c r="V65" s="52">
        <v>827</v>
      </c>
      <c r="W65" s="52">
        <v>687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6568</v>
      </c>
      <c r="D67" s="52">
        <f t="shared" si="0"/>
        <v>5798</v>
      </c>
      <c r="E67" s="52">
        <f t="shared" si="0"/>
        <v>7063</v>
      </c>
      <c r="F67" s="52">
        <f t="shared" si="0"/>
        <v>1938</v>
      </c>
      <c r="G67" s="52">
        <f t="shared" si="0"/>
        <v>1423</v>
      </c>
      <c r="H67" s="52">
        <f t="shared" si="0"/>
        <v>3681</v>
      </c>
      <c r="I67" s="52">
        <f t="shared" si="0"/>
        <v>5105</v>
      </c>
      <c r="J67" s="52">
        <f t="shared" si="0"/>
        <v>6584</v>
      </c>
      <c r="K67" s="52">
        <f t="shared" si="0"/>
        <v>4915</v>
      </c>
      <c r="L67" s="52">
        <f t="shared" si="0"/>
        <v>5508</v>
      </c>
      <c r="M67" s="52">
        <f t="shared" si="0"/>
        <v>5639</v>
      </c>
      <c r="N67" s="52">
        <f t="shared" si="0"/>
        <v>5658</v>
      </c>
      <c r="O67" s="52">
        <f t="shared" si="0"/>
        <v>5401</v>
      </c>
      <c r="P67" s="52">
        <f t="shared" si="0"/>
        <v>2794</v>
      </c>
      <c r="Q67" s="52">
        <f t="shared" si="0"/>
        <v>2651</v>
      </c>
      <c r="R67" s="52">
        <f t="shared" ref="R67:V67" si="1">R39-R53</f>
        <v>2880</v>
      </c>
      <c r="S67" s="52">
        <f t="shared" si="1"/>
        <v>2704</v>
      </c>
      <c r="T67" s="52">
        <f t="shared" si="1"/>
        <v>3570</v>
      </c>
      <c r="U67" s="52">
        <f t="shared" si="1"/>
        <v>4230</v>
      </c>
      <c r="V67" s="52">
        <f t="shared" si="1"/>
        <v>3646</v>
      </c>
      <c r="W67" s="52">
        <f t="shared" ref="W67" si="2">W39-W53</f>
        <v>1269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3</v>
      </c>
      <c r="D68" s="52">
        <f t="shared" si="3"/>
        <v>3</v>
      </c>
      <c r="E68" s="52">
        <f t="shared" si="3"/>
        <v>10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5</v>
      </c>
      <c r="J68" s="52">
        <f t="shared" si="3"/>
        <v>1</v>
      </c>
      <c r="K68" s="52">
        <f t="shared" si="3"/>
        <v>10</v>
      </c>
      <c r="L68" s="52">
        <f t="shared" si="3"/>
        <v>2</v>
      </c>
      <c r="M68" s="52">
        <f t="shared" si="3"/>
        <v>1</v>
      </c>
      <c r="N68" s="52">
        <f t="shared" si="3"/>
        <v>10</v>
      </c>
      <c r="O68" s="52">
        <f t="shared" si="3"/>
        <v>8</v>
      </c>
      <c r="P68" s="52">
        <f t="shared" si="3"/>
        <v>4</v>
      </c>
      <c r="Q68" s="52">
        <f t="shared" si="3"/>
        <v>0</v>
      </c>
      <c r="R68" s="52">
        <f t="shared" ref="R68:V68" si="4">R40-R54</f>
        <v>0</v>
      </c>
      <c r="S68" s="52">
        <f t="shared" si="4"/>
        <v>13</v>
      </c>
      <c r="T68" s="52">
        <f t="shared" si="4"/>
        <v>6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11811</v>
      </c>
      <c r="D69" s="52">
        <f t="shared" si="6"/>
        <v>13372</v>
      </c>
      <c r="E69" s="52">
        <f t="shared" si="6"/>
        <v>7656</v>
      </c>
      <c r="F69" s="52">
        <f t="shared" si="6"/>
        <v>12113</v>
      </c>
      <c r="G69" s="52">
        <f t="shared" si="6"/>
        <v>9544</v>
      </c>
      <c r="H69" s="52">
        <f t="shared" si="6"/>
        <v>12314</v>
      </c>
      <c r="I69" s="52">
        <f t="shared" si="6"/>
        <v>1181</v>
      </c>
      <c r="J69" s="52">
        <f t="shared" si="6"/>
        <v>0</v>
      </c>
      <c r="K69" s="52">
        <f t="shared" si="6"/>
        <v>6474</v>
      </c>
      <c r="L69" s="52">
        <f t="shared" si="6"/>
        <v>8126</v>
      </c>
      <c r="M69" s="52">
        <f t="shared" si="6"/>
        <v>6412</v>
      </c>
      <c r="N69" s="52">
        <f t="shared" si="6"/>
        <v>3490</v>
      </c>
      <c r="O69" s="52">
        <f t="shared" si="6"/>
        <v>2340</v>
      </c>
      <c r="P69" s="52">
        <f t="shared" si="6"/>
        <v>762</v>
      </c>
      <c r="Q69" s="52">
        <f t="shared" si="6"/>
        <v>4009</v>
      </c>
      <c r="R69" s="52">
        <f t="shared" ref="R69:V69" si="7">R41-R55</f>
        <v>4537</v>
      </c>
      <c r="S69" s="52">
        <f t="shared" si="7"/>
        <v>3393</v>
      </c>
      <c r="T69" s="52">
        <f t="shared" si="7"/>
        <v>2355</v>
      </c>
      <c r="U69" s="52">
        <f t="shared" si="7"/>
        <v>1242</v>
      </c>
      <c r="V69" s="52">
        <f t="shared" si="7"/>
        <v>2409</v>
      </c>
      <c r="W69" s="52">
        <f t="shared" ref="W69" si="8">W41-W55</f>
        <v>146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361</v>
      </c>
      <c r="D70" s="52">
        <f t="shared" si="9"/>
        <v>376</v>
      </c>
      <c r="E70" s="52">
        <f t="shared" si="9"/>
        <v>441</v>
      </c>
      <c r="F70" s="52">
        <f t="shared" si="9"/>
        <v>328</v>
      </c>
      <c r="G70" s="52">
        <f t="shared" si="9"/>
        <v>300</v>
      </c>
      <c r="H70" s="52">
        <f t="shared" si="9"/>
        <v>447</v>
      </c>
      <c r="I70" s="52">
        <f t="shared" si="9"/>
        <v>121</v>
      </c>
      <c r="J70" s="52">
        <f t="shared" si="9"/>
        <v>0</v>
      </c>
      <c r="K70" s="52">
        <f t="shared" si="9"/>
        <v>690</v>
      </c>
      <c r="L70" s="52">
        <f t="shared" si="9"/>
        <v>710</v>
      </c>
      <c r="M70" s="52">
        <f t="shared" si="9"/>
        <v>900</v>
      </c>
      <c r="N70" s="52">
        <f t="shared" si="9"/>
        <v>422</v>
      </c>
      <c r="O70" s="52">
        <f t="shared" si="9"/>
        <v>369</v>
      </c>
      <c r="P70" s="52">
        <f t="shared" si="9"/>
        <v>168</v>
      </c>
      <c r="Q70" s="52">
        <f t="shared" si="9"/>
        <v>948</v>
      </c>
      <c r="R70" s="52">
        <f t="shared" ref="R70:V70" si="10">R42-R56</f>
        <v>892</v>
      </c>
      <c r="S70" s="52">
        <f t="shared" si="10"/>
        <v>668</v>
      </c>
      <c r="T70" s="52">
        <f t="shared" si="10"/>
        <v>564</v>
      </c>
      <c r="U70" s="52">
        <f t="shared" si="10"/>
        <v>346</v>
      </c>
      <c r="V70" s="52">
        <f t="shared" si="10"/>
        <v>400</v>
      </c>
      <c r="W70" s="52">
        <f t="shared" ref="W70" si="11">W42-W56</f>
        <v>27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12530</v>
      </c>
      <c r="D72" s="52">
        <v>11645</v>
      </c>
      <c r="E72" s="52">
        <v>10436</v>
      </c>
      <c r="F72" s="52">
        <v>8370</v>
      </c>
      <c r="G72" s="52">
        <v>6045</v>
      </c>
      <c r="H72" s="52">
        <v>8525</v>
      </c>
      <c r="I72" s="52">
        <v>2572</v>
      </c>
      <c r="J72" s="52">
        <v>3549</v>
      </c>
      <c r="K72" s="52">
        <v>5973</v>
      </c>
      <c r="L72" s="52">
        <v>6402</v>
      </c>
      <c r="M72" s="52">
        <v>4871</v>
      </c>
      <c r="N72" s="52">
        <v>2588</v>
      </c>
      <c r="O72" s="52">
        <v>2673</v>
      </c>
      <c r="P72" s="52">
        <v>540</v>
      </c>
      <c r="Q72" s="52">
        <v>2458</v>
      </c>
      <c r="R72" s="52">
        <v>3415</v>
      </c>
      <c r="S72" s="52">
        <v>3395</v>
      </c>
      <c r="T72" s="52">
        <v>2612</v>
      </c>
      <c r="U72" s="52">
        <v>1521</v>
      </c>
      <c r="V72" s="52">
        <v>1188</v>
      </c>
      <c r="W72" s="52">
        <v>872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13911</v>
      </c>
      <c r="D73" s="36">
        <v>15628</v>
      </c>
      <c r="E73" s="36">
        <v>12644</v>
      </c>
      <c r="F73" s="36">
        <v>14412</v>
      </c>
      <c r="G73" s="36">
        <v>11759</v>
      </c>
      <c r="H73" s="36">
        <v>13572</v>
      </c>
      <c r="I73" s="36">
        <v>2749</v>
      </c>
      <c r="J73" s="36">
        <v>2055</v>
      </c>
      <c r="K73" s="36">
        <v>5642</v>
      </c>
      <c r="L73" s="36">
        <v>7246</v>
      </c>
      <c r="M73" s="36">
        <v>7425</v>
      </c>
      <c r="N73" s="36">
        <v>7085</v>
      </c>
      <c r="O73" s="36">
        <v>5643</v>
      </c>
      <c r="P73" s="36">
        <v>1079</v>
      </c>
      <c r="Q73" s="36">
        <v>3409</v>
      </c>
      <c r="R73" s="36">
        <v>4080</v>
      </c>
      <c r="S73" s="36">
        <v>5851</v>
      </c>
      <c r="T73" s="36">
        <v>4901</v>
      </c>
      <c r="U73" s="36">
        <v>3124</v>
      </c>
      <c r="V73" s="36">
        <v>3264</v>
      </c>
      <c r="W73" s="36">
        <v>2171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327</v>
      </c>
      <c r="L79" s="52">
        <f>RES_hhdet_numvin!L45</f>
        <v>4143</v>
      </c>
      <c r="M79" s="52">
        <f>RES_hhdet_numvin!M45</f>
        <v>6530</v>
      </c>
      <c r="N79" s="52">
        <f>RES_hhdet_numvin!N45</f>
        <v>6267</v>
      </c>
      <c r="O79" s="52">
        <f>RES_hhdet_numvin!O45</f>
        <v>6954</v>
      </c>
      <c r="P79" s="52">
        <f>RES_hhdet_numvin!P45</f>
        <v>358</v>
      </c>
      <c r="Q79" s="52">
        <f>RES_hhdet_numvin!Q45</f>
        <v>4368</v>
      </c>
      <c r="R79" s="52">
        <f>RES_hhdet_numvin!R45</f>
        <v>4311</v>
      </c>
      <c r="S79" s="52">
        <f>RES_hhdet_numvin!S45</f>
        <v>3404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831</v>
      </c>
      <c r="Q82" s="138">
        <f>RES_hhdet_numvin!Q48</f>
        <v>658</v>
      </c>
      <c r="R82" s="138">
        <f>RES_hhdet_numvin!R48</f>
        <v>2319</v>
      </c>
      <c r="S82" s="138">
        <f>RES_hhdet_numvin!S48</f>
        <v>2393</v>
      </c>
      <c r="T82" s="138">
        <f>RES_hhdet_numvin!T48</f>
        <v>1781</v>
      </c>
      <c r="U82" s="138">
        <f>RES_hhdet_numvin!U48</f>
        <v>592</v>
      </c>
      <c r="V82" s="138">
        <f>RES_hhdet_numvin!V48</f>
        <v>827</v>
      </c>
      <c r="W82" s="138">
        <f>RES_hhdet_numvin!W48</f>
        <v>687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29</v>
      </c>
      <c r="L84" s="138">
        <f>RES_hhdet_numvin!L50</f>
        <v>348</v>
      </c>
      <c r="M84" s="138">
        <f>RES_hhdet_numvin!M50</f>
        <v>753</v>
      </c>
      <c r="N84" s="138">
        <f>RES_hhdet_numvin!N50</f>
        <v>1002</v>
      </c>
      <c r="O84" s="138">
        <f>RES_hhdet_numvin!O50</f>
        <v>1311</v>
      </c>
      <c r="P84" s="138">
        <f>RES_hhdet_numvin!P50</f>
        <v>649</v>
      </c>
      <c r="Q84" s="138">
        <f>RES_hhdet_numvin!Q50</f>
        <v>804</v>
      </c>
      <c r="R84" s="138">
        <f>RES_hhdet_numvin!R50</f>
        <v>1008</v>
      </c>
      <c r="S84" s="138">
        <f>RES_hhdet_numvin!S50</f>
        <v>941</v>
      </c>
      <c r="T84" s="138">
        <f>RES_hhdet_numvin!T50</f>
        <v>1357</v>
      </c>
      <c r="U84" s="138">
        <f>RES_hhdet_numvin!U50</f>
        <v>2251</v>
      </c>
      <c r="V84" s="138">
        <f>RES_hhdet_numvin!V50</f>
        <v>3053</v>
      </c>
      <c r="W84" s="138">
        <f>RES_hhdet_numvin!W50</f>
        <v>1269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1</v>
      </c>
      <c r="M85" s="138">
        <f>RES_hhdet_numvin!M51</f>
        <v>1</v>
      </c>
      <c r="N85" s="138">
        <f>RES_hhdet_numvin!N51</f>
        <v>5</v>
      </c>
      <c r="O85" s="138">
        <f>RES_hhdet_numvin!O51</f>
        <v>6</v>
      </c>
      <c r="P85" s="138">
        <f>RES_hhdet_numvin!P51</f>
        <v>4</v>
      </c>
      <c r="Q85" s="138">
        <f>RES_hhdet_numvin!Q51</f>
        <v>0</v>
      </c>
      <c r="R85" s="138">
        <f>RES_hhdet_numvin!R51</f>
        <v>0</v>
      </c>
      <c r="S85" s="138">
        <f>RES_hhdet_numvin!S51</f>
        <v>15</v>
      </c>
      <c r="T85" s="138">
        <f>RES_hhdet_numvin!T51</f>
        <v>6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287</v>
      </c>
      <c r="Q88" s="138">
        <f>RES_hhdet_numvin!Q54</f>
        <v>3475</v>
      </c>
      <c r="R88" s="138">
        <f>RES_hhdet_numvin!R54</f>
        <v>4769</v>
      </c>
      <c r="S88" s="138">
        <f>RES_hhdet_numvin!S54</f>
        <v>3559</v>
      </c>
      <c r="T88" s="138">
        <f>RES_hhdet_numvin!T54</f>
        <v>2196</v>
      </c>
      <c r="U88" s="138">
        <f>RES_hhdet_numvin!U54</f>
        <v>1208</v>
      </c>
      <c r="V88" s="138">
        <f>RES_hhdet_numvin!V54</f>
        <v>2370</v>
      </c>
      <c r="W88" s="138">
        <f>RES_hhdet_numvin!W54</f>
        <v>146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61</v>
      </c>
      <c r="Q89" s="138">
        <f>RES_hhdet_numvin!Q55</f>
        <v>830</v>
      </c>
      <c r="R89" s="138">
        <f>RES_hhdet_numvin!R55</f>
        <v>950</v>
      </c>
      <c r="S89" s="138">
        <f>RES_hhdet_numvin!S55</f>
        <v>708</v>
      </c>
      <c r="T89" s="138">
        <f>RES_hhdet_numvin!T55</f>
        <v>530</v>
      </c>
      <c r="U89" s="138">
        <f>RES_hhdet_numvin!U55</f>
        <v>337</v>
      </c>
      <c r="V89" s="138">
        <f>RES_hhdet_numvin!V55</f>
        <v>396</v>
      </c>
      <c r="W89" s="138">
        <f>RES_hhdet_numvin!W55</f>
        <v>27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153</v>
      </c>
      <c r="Q93" s="138">
        <f>RES_hhdet_numvin!Q59</f>
        <v>1957</v>
      </c>
      <c r="R93" s="138">
        <f>RES_hhdet_numvin!R59</f>
        <v>3016</v>
      </c>
      <c r="S93" s="138">
        <f>RES_hhdet_numvin!S59</f>
        <v>2780</v>
      </c>
      <c r="T93" s="138">
        <f>RES_hhdet_numvin!T59</f>
        <v>2092</v>
      </c>
      <c r="U93" s="138">
        <f>RES_hhdet_numvin!U59</f>
        <v>1351</v>
      </c>
      <c r="V93" s="138">
        <f>RES_hhdet_numvin!V59</f>
        <v>1124</v>
      </c>
      <c r="W93" s="138">
        <f>RES_hhdet_numvin!W59</f>
        <v>872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309</v>
      </c>
      <c r="Q94" s="39">
        <f>RES_hhdet_numvin!Q60</f>
        <v>2716</v>
      </c>
      <c r="R94" s="39">
        <f>RES_hhdet_numvin!R60</f>
        <v>3605</v>
      </c>
      <c r="S94" s="39">
        <f>RES_hhdet_numvin!S60</f>
        <v>4783</v>
      </c>
      <c r="T94" s="39">
        <f>RES_hhdet_numvin!T60</f>
        <v>3895</v>
      </c>
      <c r="U94" s="39">
        <f>RES_hhdet_numvin!U60</f>
        <v>2765</v>
      </c>
      <c r="V94" s="39">
        <f>RES_hhdet_numvin!V60</f>
        <v>3073</v>
      </c>
      <c r="W94" s="39">
        <f>RES_hhdet_numvin!W60</f>
        <v>2171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288.93007776422343</v>
      </c>
      <c r="C98" s="117">
        <f t="shared" si="12"/>
        <v>307.69790266796991</v>
      </c>
      <c r="D98" s="117">
        <f t="shared" si="12"/>
        <v>346.1242660975243</v>
      </c>
      <c r="E98" s="117">
        <f t="shared" si="12"/>
        <v>345.29180549379242</v>
      </c>
      <c r="F98" s="117">
        <f t="shared" si="12"/>
        <v>341.49447005585807</v>
      </c>
      <c r="G98" s="117">
        <f t="shared" si="12"/>
        <v>312.11622845226702</v>
      </c>
      <c r="H98" s="117">
        <f t="shared" si="12"/>
        <v>268.85665209954851</v>
      </c>
      <c r="I98" s="117">
        <f t="shared" si="12"/>
        <v>219.39322903442923</v>
      </c>
      <c r="J98" s="117">
        <f t="shared" si="12"/>
        <v>186.01579428105939</v>
      </c>
      <c r="K98" s="117">
        <f t="shared" si="12"/>
        <v>183.88748290597982</v>
      </c>
      <c r="L98" s="117">
        <f t="shared" si="12"/>
        <v>173.53596023547482</v>
      </c>
      <c r="M98" s="117">
        <f t="shared" si="12"/>
        <v>154.74593816809988</v>
      </c>
      <c r="N98" s="117">
        <f t="shared" si="12"/>
        <v>124.53808775006014</v>
      </c>
      <c r="O98" s="117">
        <f t="shared" si="12"/>
        <v>106.80642824463644</v>
      </c>
      <c r="P98" s="117">
        <f t="shared" si="12"/>
        <v>86.326009009203617</v>
      </c>
      <c r="Q98" s="117">
        <f t="shared" si="12"/>
        <v>104.18316616336148</v>
      </c>
      <c r="R98" s="117">
        <f t="shared" ref="R98:V98" si="13">R99+R102+R104+R113</f>
        <v>101.64032369828971</v>
      </c>
      <c r="S98" s="117">
        <f t="shared" si="13"/>
        <v>100.16524566285509</v>
      </c>
      <c r="T98" s="117">
        <f t="shared" si="13"/>
        <v>84.282391321677963</v>
      </c>
      <c r="U98" s="117">
        <f t="shared" si="13"/>
        <v>62.356890731756103</v>
      </c>
      <c r="V98" s="117">
        <f t="shared" si="13"/>
        <v>68.766942940085059</v>
      </c>
      <c r="W98" s="117">
        <f t="shared" ref="W98" si="14">W99+W102+W104+W113</f>
        <v>51.570555572596383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233.36442991562657</v>
      </c>
      <c r="C99" s="122">
        <f t="shared" si="15"/>
        <v>253.77942094017698</v>
      </c>
      <c r="D99" s="122">
        <f t="shared" si="15"/>
        <v>287.01442828962445</v>
      </c>
      <c r="E99" s="122">
        <f t="shared" si="15"/>
        <v>291.73178525385987</v>
      </c>
      <c r="F99" s="122">
        <f t="shared" si="15"/>
        <v>287.29490324471038</v>
      </c>
      <c r="G99" s="122">
        <f t="shared" si="15"/>
        <v>262.42138837110889</v>
      </c>
      <c r="H99" s="122">
        <f t="shared" si="15"/>
        <v>222.47124036650266</v>
      </c>
      <c r="I99" s="122">
        <f t="shared" si="15"/>
        <v>180.24135734169437</v>
      </c>
      <c r="J99" s="122">
        <f t="shared" si="15"/>
        <v>151.67298260981403</v>
      </c>
      <c r="K99" s="122">
        <f t="shared" si="15"/>
        <v>152.90299786909159</v>
      </c>
      <c r="L99" s="122">
        <f t="shared" si="15"/>
        <v>145.82554155323751</v>
      </c>
      <c r="M99" s="122">
        <f t="shared" si="15"/>
        <v>131.64386665088674</v>
      </c>
      <c r="N99" s="122">
        <f t="shared" si="15"/>
        <v>103.80571768935657</v>
      </c>
      <c r="O99" s="122">
        <f t="shared" si="15"/>
        <v>88.513440119821411</v>
      </c>
      <c r="P99" s="122">
        <f t="shared" si="15"/>
        <v>69.700289973057195</v>
      </c>
      <c r="Q99" s="122">
        <f t="shared" si="15"/>
        <v>86.946436070526588</v>
      </c>
      <c r="R99" s="122">
        <f t="shared" ref="R99:V99" si="16">SUM(R100:R101)</f>
        <v>84.864628891953089</v>
      </c>
      <c r="S99" s="122">
        <f t="shared" si="16"/>
        <v>82.722485944789028</v>
      </c>
      <c r="T99" s="122">
        <f t="shared" si="16"/>
        <v>68.556938335507581</v>
      </c>
      <c r="U99" s="122">
        <f t="shared" si="16"/>
        <v>49.737788769226974</v>
      </c>
      <c r="V99" s="122">
        <f t="shared" si="16"/>
        <v>57.647426532917684</v>
      </c>
      <c r="W99" s="122">
        <f t="shared" ref="W99" si="17">SUM(W100:W101)</f>
        <v>41.429206444816444</v>
      </c>
      <c r="DA99" s="130" t="s">
        <v>1610</v>
      </c>
    </row>
    <row r="100" spans="1:105" ht="12" customHeight="1" x14ac:dyDescent="0.25">
      <c r="A100" s="97" t="s">
        <v>216</v>
      </c>
      <c r="B100" s="98">
        <v>231.00436987630437</v>
      </c>
      <c r="C100" s="98">
        <v>251.21081348507249</v>
      </c>
      <c r="D100" s="98">
        <v>284.07829383851714</v>
      </c>
      <c r="E100" s="98">
        <v>288.9018974787204</v>
      </c>
      <c r="F100" s="98">
        <v>284.36978054300698</v>
      </c>
      <c r="G100" s="98">
        <v>259.80055174100022</v>
      </c>
      <c r="H100" s="98">
        <v>220.32558260705537</v>
      </c>
      <c r="I100" s="98">
        <v>178.55782997935279</v>
      </c>
      <c r="J100" s="98">
        <v>150.26749947766038</v>
      </c>
      <c r="K100" s="98">
        <v>151.49166703530608</v>
      </c>
      <c r="L100" s="98">
        <v>144.49965606190881</v>
      </c>
      <c r="M100" s="98">
        <v>130.41601700582777</v>
      </c>
      <c r="N100" s="98">
        <v>102.80332473488103</v>
      </c>
      <c r="O100" s="98">
        <v>87.614440622910124</v>
      </c>
      <c r="P100" s="98">
        <v>68.991688162797331</v>
      </c>
      <c r="Q100" s="98">
        <v>86.042920607623955</v>
      </c>
      <c r="R100" s="98">
        <v>83.952292920607604</v>
      </c>
      <c r="S100" s="98">
        <v>81.818744625967341</v>
      </c>
      <c r="T100" s="98">
        <v>67.798571701538066</v>
      </c>
      <c r="U100" s="98">
        <v>49.179769752555657</v>
      </c>
      <c r="V100" s="98">
        <v>56.998371070984994</v>
      </c>
      <c r="W100" s="98">
        <v>40.963666762205023</v>
      </c>
      <c r="DA100" s="63" t="s">
        <v>1611</v>
      </c>
    </row>
    <row r="101" spans="1:105" ht="12" customHeight="1" x14ac:dyDescent="0.25">
      <c r="A101" s="97" t="s">
        <v>53</v>
      </c>
      <c r="B101" s="98">
        <v>2.360060039322212</v>
      </c>
      <c r="C101" s="98">
        <v>2.5686074551044706</v>
      </c>
      <c r="D101" s="98">
        <v>2.9361344511073271</v>
      </c>
      <c r="E101" s="98">
        <v>2.8298877751394933</v>
      </c>
      <c r="F101" s="98">
        <v>2.9251227017033963</v>
      </c>
      <c r="G101" s="98">
        <v>2.620836630108645</v>
      </c>
      <c r="H101" s="98">
        <v>2.1456577594472783</v>
      </c>
      <c r="I101" s="98">
        <v>1.6835273623415705</v>
      </c>
      <c r="J101" s="98">
        <v>1.4054831321536496</v>
      </c>
      <c r="K101" s="98">
        <v>1.4113308337855175</v>
      </c>
      <c r="L101" s="98">
        <v>1.3258854913287055</v>
      </c>
      <c r="M101" s="98">
        <v>1.2278496450589578</v>
      </c>
      <c r="N101" s="98">
        <v>1.0023929544755328</v>
      </c>
      <c r="O101" s="98">
        <v>0.89899949691128156</v>
      </c>
      <c r="P101" s="98">
        <v>0.70860181025986491</v>
      </c>
      <c r="Q101" s="98">
        <v>0.90351546290262608</v>
      </c>
      <c r="R101" s="98">
        <v>0.91233597134547995</v>
      </c>
      <c r="S101" s="98">
        <v>0.90374131882169306</v>
      </c>
      <c r="T101" s="98">
        <v>0.75836663396951765</v>
      </c>
      <c r="U101" s="98">
        <v>0.5580190166713177</v>
      </c>
      <c r="V101" s="98">
        <v>0.64905546193268904</v>
      </c>
      <c r="W101" s="98">
        <v>0.46553968261141776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1.2062277402891688</v>
      </c>
      <c r="C102" s="122">
        <f t="shared" si="18"/>
        <v>1.1428504399911805</v>
      </c>
      <c r="D102" s="122">
        <f t="shared" si="18"/>
        <v>1.0983753219734269</v>
      </c>
      <c r="E102" s="122">
        <f t="shared" si="18"/>
        <v>2.562532645368087</v>
      </c>
      <c r="F102" s="122">
        <f t="shared" si="18"/>
        <v>1.0618562806914524</v>
      </c>
      <c r="G102" s="122">
        <f t="shared" si="18"/>
        <v>1.1991180945323596</v>
      </c>
      <c r="H102" s="122">
        <f t="shared" si="18"/>
        <v>1.432390940429314</v>
      </c>
      <c r="I102" s="122">
        <f t="shared" si="18"/>
        <v>1.3797108524032451</v>
      </c>
      <c r="J102" s="122">
        <f t="shared" si="18"/>
        <v>1.2129785649654969</v>
      </c>
      <c r="K102" s="122">
        <f t="shared" si="18"/>
        <v>0.96594367430835881</v>
      </c>
      <c r="L102" s="122">
        <f t="shared" si="18"/>
        <v>1.0004533035465291</v>
      </c>
      <c r="M102" s="122">
        <f t="shared" si="18"/>
        <v>1.233479308264948</v>
      </c>
      <c r="N102" s="122">
        <f t="shared" si="18"/>
        <v>1.3575491960625476</v>
      </c>
      <c r="O102" s="122">
        <f t="shared" si="18"/>
        <v>1.0485692052422728</v>
      </c>
      <c r="P102" s="122">
        <f t="shared" si="18"/>
        <v>0.98932606374696319</v>
      </c>
      <c r="Q102" s="122">
        <f t="shared" si="18"/>
        <v>1.6575761242195701</v>
      </c>
      <c r="R102" s="122">
        <f t="shared" si="18"/>
        <v>1.6070096088580055</v>
      </c>
      <c r="S102" s="122">
        <f t="shared" si="18"/>
        <v>2.0720743588798243</v>
      </c>
      <c r="T102" s="122">
        <f t="shared" si="18"/>
        <v>2.0298255152379561</v>
      </c>
      <c r="U102" s="122">
        <f t="shared" si="18"/>
        <v>1.7469434620192008</v>
      </c>
      <c r="V102" s="122">
        <f t="shared" si="18"/>
        <v>1.4173853554515228</v>
      </c>
      <c r="W102" s="122">
        <f t="shared" si="18"/>
        <v>1.2539081957227884</v>
      </c>
      <c r="DA102" s="130" t="s">
        <v>1613</v>
      </c>
    </row>
    <row r="103" spans="1:105" ht="12" customHeight="1" x14ac:dyDescent="0.25">
      <c r="A103" s="97" t="s">
        <v>53</v>
      </c>
      <c r="B103" s="98">
        <v>1.2062277402891688</v>
      </c>
      <c r="C103" s="98">
        <v>1.1428504399911805</v>
      </c>
      <c r="D103" s="98">
        <v>1.0983753219734269</v>
      </c>
      <c r="E103" s="98">
        <v>2.562532645368087</v>
      </c>
      <c r="F103" s="98">
        <v>1.0618562806914524</v>
      </c>
      <c r="G103" s="98">
        <v>1.1991180945323596</v>
      </c>
      <c r="H103" s="98">
        <v>1.432390940429314</v>
      </c>
      <c r="I103" s="98">
        <v>1.3797108524032451</v>
      </c>
      <c r="J103" s="98">
        <v>1.2129785649654969</v>
      </c>
      <c r="K103" s="98">
        <v>0.96594367430835881</v>
      </c>
      <c r="L103" s="98">
        <v>1.0004533035465291</v>
      </c>
      <c r="M103" s="98">
        <v>1.233479308264948</v>
      </c>
      <c r="N103" s="98">
        <v>1.3575491960625476</v>
      </c>
      <c r="O103" s="98">
        <v>1.0485692052422728</v>
      </c>
      <c r="P103" s="98">
        <v>0.98932606374696319</v>
      </c>
      <c r="Q103" s="98">
        <v>1.6575761242195701</v>
      </c>
      <c r="R103" s="98">
        <v>1.6070096088580055</v>
      </c>
      <c r="S103" s="98">
        <v>2.0720743588798243</v>
      </c>
      <c r="T103" s="98">
        <v>2.0298255152379561</v>
      </c>
      <c r="U103" s="98">
        <v>1.7469434620192008</v>
      </c>
      <c r="V103" s="98">
        <v>1.4173853554515228</v>
      </c>
      <c r="W103" s="98">
        <v>1.2539081957227884</v>
      </c>
      <c r="DA103" s="63" t="s">
        <v>1614</v>
      </c>
    </row>
    <row r="104" spans="1:105" ht="12" customHeight="1" x14ac:dyDescent="0.25">
      <c r="A104" s="121" t="s">
        <v>55</v>
      </c>
      <c r="B104" s="122">
        <v>30.071032772807854</v>
      </c>
      <c r="C104" s="122">
        <v>29.390260196515293</v>
      </c>
      <c r="D104" s="122">
        <v>32.768871770524591</v>
      </c>
      <c r="E104" s="122">
        <v>29.000515956259278</v>
      </c>
      <c r="F104" s="122">
        <v>30.349809445699897</v>
      </c>
      <c r="G104" s="122">
        <v>27.426170075205874</v>
      </c>
      <c r="H104" s="122">
        <v>25.630791645682962</v>
      </c>
      <c r="I104" s="122">
        <v>21.821844718510047</v>
      </c>
      <c r="J104" s="122">
        <v>18.503061351283144</v>
      </c>
      <c r="K104" s="122">
        <v>17.265610947043864</v>
      </c>
      <c r="L104" s="122">
        <v>15.665030653662923</v>
      </c>
      <c r="M104" s="122">
        <v>12.463011206564024</v>
      </c>
      <c r="N104" s="122">
        <v>11.40420574922911</v>
      </c>
      <c r="O104" s="122">
        <v>10.282349767105076</v>
      </c>
      <c r="P104" s="122">
        <v>9.4367092783392437</v>
      </c>
      <c r="Q104" s="122">
        <v>9.2456725563715612</v>
      </c>
      <c r="R104" s="122">
        <v>8.6961971390153554</v>
      </c>
      <c r="S104" s="122">
        <v>9.2848874834211319</v>
      </c>
      <c r="T104" s="122">
        <v>8.4320501766994873</v>
      </c>
      <c r="U104" s="122">
        <v>6.3345418777740754</v>
      </c>
      <c r="V104" s="122">
        <v>5.8264726778580673</v>
      </c>
      <c r="W104" s="122">
        <v>5.3339493233443989</v>
      </c>
      <c r="DA104" s="130" t="s">
        <v>1615</v>
      </c>
    </row>
    <row r="105" spans="1:105" ht="12" customHeight="1" x14ac:dyDescent="0.25">
      <c r="A105" s="97" t="s">
        <v>138</v>
      </c>
      <c r="B105" s="98">
        <v>14.460013045064651</v>
      </c>
      <c r="C105" s="98">
        <v>14.460307372272839</v>
      </c>
      <c r="D105" s="98">
        <v>16.579239607447313</v>
      </c>
      <c r="E105" s="98">
        <v>15.946226152536468</v>
      </c>
      <c r="F105" s="98">
        <v>16.053305610230872</v>
      </c>
      <c r="G105" s="98">
        <v>14.196210536863374</v>
      </c>
      <c r="H105" s="98">
        <v>13.335685774459995</v>
      </c>
      <c r="I105" s="98">
        <v>11.789983875925117</v>
      </c>
      <c r="J105" s="98">
        <v>9.6426589901230475</v>
      </c>
      <c r="K105" s="98">
        <v>9.9342233144335736</v>
      </c>
      <c r="L105" s="98">
        <v>8.9583255491805822</v>
      </c>
      <c r="M105" s="98">
        <v>6.3593696243153675</v>
      </c>
      <c r="N105" s="98">
        <v>6.2247653530374221</v>
      </c>
      <c r="O105" s="98">
        <v>5.877617172399928</v>
      </c>
      <c r="P105" s="98">
        <v>5.1985527748591096</v>
      </c>
      <c r="Q105" s="98">
        <v>4.5243564427687124</v>
      </c>
      <c r="R105" s="98">
        <v>3.6653221053370242</v>
      </c>
      <c r="S105" s="98">
        <v>4.5105925609853319</v>
      </c>
      <c r="T105" s="98">
        <v>4.2188592028981393</v>
      </c>
      <c r="U105" s="98">
        <v>2.6401411691281762</v>
      </c>
      <c r="V105" s="98">
        <v>2.3705244999307604</v>
      </c>
      <c r="W105" s="98">
        <v>2.1853146124518448</v>
      </c>
      <c r="DA105" s="63" t="s">
        <v>1616</v>
      </c>
    </row>
    <row r="106" spans="1:105" ht="12" customHeight="1" x14ac:dyDescent="0.25">
      <c r="A106" s="97" t="s">
        <v>137</v>
      </c>
      <c r="B106" s="98">
        <v>1.3069988140097528E-3</v>
      </c>
      <c r="C106" s="98">
        <v>1.4876338057596551E-3</v>
      </c>
      <c r="D106" s="98">
        <v>1.9786158368355943E-3</v>
      </c>
      <c r="E106" s="98">
        <v>2.7577451241965743E-3</v>
      </c>
      <c r="F106" s="98">
        <v>2.9256151757461493E-3</v>
      </c>
      <c r="G106" s="98">
        <v>2.7742599683759084E-3</v>
      </c>
      <c r="H106" s="98">
        <v>2.7272656458728261E-3</v>
      </c>
      <c r="I106" s="98">
        <v>3.061109691877732E-3</v>
      </c>
      <c r="J106" s="98">
        <v>2.6407401586246238E-3</v>
      </c>
      <c r="K106" s="98">
        <v>4.0081500174663047E-3</v>
      </c>
      <c r="L106" s="98">
        <v>3.9484525540302157E-3</v>
      </c>
      <c r="M106" s="98">
        <v>2.9582196152020531E-3</v>
      </c>
      <c r="N106" s="98">
        <v>3.8460343391872823E-3</v>
      </c>
      <c r="O106" s="98">
        <v>4.4876996805531602E-3</v>
      </c>
      <c r="P106" s="98">
        <v>4.6001030622898524E-3</v>
      </c>
      <c r="Q106" s="98">
        <v>4.3233576463821899E-3</v>
      </c>
      <c r="R106" s="98">
        <v>3.5859706620080993E-3</v>
      </c>
      <c r="S106" s="98">
        <v>5.6873463451641484E-3</v>
      </c>
      <c r="T106" s="98">
        <v>6.0463345957218091E-3</v>
      </c>
      <c r="U106" s="98">
        <v>4.3525087628459311E-3</v>
      </c>
      <c r="V106" s="98">
        <v>4.2830253557969477E-3</v>
      </c>
      <c r="W106" s="98">
        <v>4.4163310121804484E-3</v>
      </c>
      <c r="DA106" s="63" t="s">
        <v>1617</v>
      </c>
    </row>
    <row r="107" spans="1:105" ht="12" customHeight="1" x14ac:dyDescent="0.25">
      <c r="A107" s="100" t="s">
        <v>216</v>
      </c>
      <c r="B107" s="101">
        <v>6.2137785713713319E-4</v>
      </c>
      <c r="C107" s="101">
        <v>6.7621918099424383E-4</v>
      </c>
      <c r="D107" s="101">
        <v>9.3602952997686871E-4</v>
      </c>
      <c r="E107" s="101">
        <v>1.1455002994146162E-3</v>
      </c>
      <c r="F107" s="101">
        <v>1.3334512332824951E-3</v>
      </c>
      <c r="G107" s="101">
        <v>1.2600781124858251E-3</v>
      </c>
      <c r="H107" s="101">
        <v>1.2423665500700387E-3</v>
      </c>
      <c r="I107" s="101">
        <v>1.3692917555980333E-3</v>
      </c>
      <c r="J107" s="101">
        <v>1.1914892243137869E-3</v>
      </c>
      <c r="K107" s="101">
        <v>1.7106820744660987E-3</v>
      </c>
      <c r="L107" s="101">
        <v>1.6916477239801112E-3</v>
      </c>
      <c r="M107" s="101">
        <v>1.3115641818142998E-3</v>
      </c>
      <c r="N107" s="101">
        <v>1.6605569654473764E-3</v>
      </c>
      <c r="O107" s="101">
        <v>1.8373035721796717E-3</v>
      </c>
      <c r="P107" s="101">
        <v>1.9344707700055183E-3</v>
      </c>
      <c r="Q107" s="101">
        <v>1.9404904499751051E-3</v>
      </c>
      <c r="R107" s="101">
        <v>1.5595226366062153E-3</v>
      </c>
      <c r="S107" s="101">
        <v>2.3051174325554738E-3</v>
      </c>
      <c r="T107" s="101">
        <v>2.4315203272326207E-3</v>
      </c>
      <c r="U107" s="101">
        <v>1.7571780582207371E-3</v>
      </c>
      <c r="V107" s="101">
        <v>1.5257532458916607E-3</v>
      </c>
      <c r="W107" s="101">
        <v>1.7494937868109037E-3</v>
      </c>
      <c r="DA107" s="131" t="s">
        <v>1618</v>
      </c>
    </row>
    <row r="108" spans="1:105" ht="12" customHeight="1" x14ac:dyDescent="0.25">
      <c r="A108" s="103" t="s">
        <v>52</v>
      </c>
      <c r="B108" s="104">
        <v>6.8562095687261962E-4</v>
      </c>
      <c r="C108" s="104">
        <v>8.1141462476541127E-4</v>
      </c>
      <c r="D108" s="104">
        <v>1.0425863068587256E-3</v>
      </c>
      <c r="E108" s="104">
        <v>1.6122448247819581E-3</v>
      </c>
      <c r="F108" s="104">
        <v>1.5921639424636542E-3</v>
      </c>
      <c r="G108" s="104">
        <v>1.5141818558900831E-3</v>
      </c>
      <c r="H108" s="104">
        <v>1.4848990958027874E-3</v>
      </c>
      <c r="I108" s="104">
        <v>1.6918179362796987E-3</v>
      </c>
      <c r="J108" s="104">
        <v>1.449250934310837E-3</v>
      </c>
      <c r="K108" s="104">
        <v>2.2974679430002058E-3</v>
      </c>
      <c r="L108" s="104">
        <v>2.256804830050104E-3</v>
      </c>
      <c r="M108" s="104">
        <v>1.6466554333877531E-3</v>
      </c>
      <c r="N108" s="104">
        <v>2.1854773737399057E-3</v>
      </c>
      <c r="O108" s="104">
        <v>2.6503961083734883E-3</v>
      </c>
      <c r="P108" s="104">
        <v>2.6656322922843341E-3</v>
      </c>
      <c r="Q108" s="104">
        <v>2.3828671964070845E-3</v>
      </c>
      <c r="R108" s="104">
        <v>2.0264480254018839E-3</v>
      </c>
      <c r="S108" s="104">
        <v>3.3822289126086741E-3</v>
      </c>
      <c r="T108" s="104">
        <v>3.614814268489188E-3</v>
      </c>
      <c r="U108" s="104">
        <v>2.595330704625194E-3</v>
      </c>
      <c r="V108" s="104">
        <v>2.757272109905287E-3</v>
      </c>
      <c r="W108" s="104">
        <v>2.6668372253695442E-3</v>
      </c>
      <c r="DA108" s="132" t="s">
        <v>1619</v>
      </c>
    </row>
    <row r="109" spans="1:105" ht="12" customHeight="1" x14ac:dyDescent="0.25">
      <c r="A109" s="106" t="s">
        <v>122</v>
      </c>
      <c r="B109" s="101">
        <v>15.434282203727491</v>
      </c>
      <c r="C109" s="101">
        <v>14.739509373767369</v>
      </c>
      <c r="D109" s="101">
        <v>15.958847124242375</v>
      </c>
      <c r="E109" s="101">
        <v>12.834356616718127</v>
      </c>
      <c r="F109" s="101">
        <v>14.03226003182764</v>
      </c>
      <c r="G109" s="101">
        <v>12.961480513898673</v>
      </c>
      <c r="H109" s="101">
        <v>12.010151013689395</v>
      </c>
      <c r="I109" s="101">
        <v>9.7775639443305593</v>
      </c>
      <c r="J109" s="101">
        <v>8.6322174167469772</v>
      </c>
      <c r="K109" s="101">
        <v>7.09057395528027</v>
      </c>
      <c r="L109" s="101">
        <v>6.4284255529608192</v>
      </c>
      <c r="M109" s="101">
        <v>5.7649387144272088</v>
      </c>
      <c r="N109" s="101">
        <v>4.8281312315936544</v>
      </c>
      <c r="O109" s="101">
        <v>4.0531286976949552</v>
      </c>
      <c r="P109" s="101">
        <v>3.8843036435701532</v>
      </c>
      <c r="Q109" s="101">
        <v>4.2522035069013935</v>
      </c>
      <c r="R109" s="101">
        <v>4.4817021507940842</v>
      </c>
      <c r="S109" s="101">
        <v>4.2024645317404392</v>
      </c>
      <c r="T109" s="101">
        <v>3.6545076463445452</v>
      </c>
      <c r="U109" s="101">
        <v>3.1696646231038192</v>
      </c>
      <c r="V109" s="101">
        <v>2.9619666265259568</v>
      </c>
      <c r="W109" s="101">
        <v>2.6879888000169863</v>
      </c>
      <c r="DA109" s="131" t="s">
        <v>1620</v>
      </c>
    </row>
    <row r="110" spans="1:105" ht="12" customHeight="1" x14ac:dyDescent="0.25">
      <c r="A110" s="107" t="s">
        <v>121</v>
      </c>
      <c r="B110" s="104">
        <v>0.17543052520170249</v>
      </c>
      <c r="C110" s="104">
        <v>0.18895581666932879</v>
      </c>
      <c r="D110" s="104">
        <v>0.22880642299807122</v>
      </c>
      <c r="E110" s="104">
        <v>0.21717544188048676</v>
      </c>
      <c r="F110" s="104">
        <v>0.26131818846563976</v>
      </c>
      <c r="G110" s="104">
        <v>0.26570476447545149</v>
      </c>
      <c r="H110" s="104">
        <v>0.28222759188769775</v>
      </c>
      <c r="I110" s="104">
        <v>0.25123578856249185</v>
      </c>
      <c r="J110" s="104">
        <v>0.22554420425449512</v>
      </c>
      <c r="K110" s="104">
        <v>0.23680552731255389</v>
      </c>
      <c r="L110" s="104">
        <v>0.27433109896748992</v>
      </c>
      <c r="M110" s="104">
        <v>0.3357446482062455</v>
      </c>
      <c r="N110" s="104">
        <v>0.34746313025884612</v>
      </c>
      <c r="O110" s="104">
        <v>0.34711619732964111</v>
      </c>
      <c r="P110" s="104">
        <v>0.3492527568476903</v>
      </c>
      <c r="Q110" s="104">
        <v>0.46478924905507391</v>
      </c>
      <c r="R110" s="104">
        <v>0.54558691222223854</v>
      </c>
      <c r="S110" s="104">
        <v>0.56614304435019602</v>
      </c>
      <c r="T110" s="104">
        <v>0.55263699286108103</v>
      </c>
      <c r="U110" s="104">
        <v>0.52038357677923353</v>
      </c>
      <c r="V110" s="104">
        <v>0.48969852604555253</v>
      </c>
      <c r="W110" s="104">
        <v>0.45622957986338797</v>
      </c>
      <c r="DA110" s="132" t="s">
        <v>1621</v>
      </c>
    </row>
    <row r="111" spans="1:105" ht="12" customHeight="1" x14ac:dyDescent="0.25">
      <c r="A111" s="108" t="s">
        <v>53</v>
      </c>
      <c r="B111" s="98">
        <v>7.3979149668015942E-2</v>
      </c>
      <c r="C111" s="98">
        <v>7.5736844271297329E-2</v>
      </c>
      <c r="D111" s="98">
        <v>9.5739731215877366E-2</v>
      </c>
      <c r="E111" s="98">
        <v>7.9005220425337377E-2</v>
      </c>
      <c r="F111" s="98">
        <v>0.10496802061441078</v>
      </c>
      <c r="G111" s="98">
        <v>0.10606835821189943</v>
      </c>
      <c r="H111" s="98">
        <v>0.11278013507652888</v>
      </c>
      <c r="I111" s="98">
        <v>9.8705009217149614E-2</v>
      </c>
      <c r="J111" s="98">
        <v>8.9679481512110623E-2</v>
      </c>
      <c r="K111" s="98">
        <v>8.8934834432752463E-2</v>
      </c>
      <c r="L111" s="98">
        <v>0.10344179969294234</v>
      </c>
      <c r="M111" s="98">
        <v>0.13112743533227783</v>
      </c>
      <c r="N111" s="98">
        <v>0.13448618014558275</v>
      </c>
      <c r="O111" s="98">
        <v>0.12946581670290383</v>
      </c>
      <c r="P111" s="98">
        <v>0.13454616652246593</v>
      </c>
      <c r="Q111" s="98">
        <v>0.189146804163523</v>
      </c>
      <c r="R111" s="98">
        <v>0.21271581902766173</v>
      </c>
      <c r="S111" s="98">
        <v>0.21274396753688896</v>
      </c>
      <c r="T111" s="98">
        <v>0.20907695466619389</v>
      </c>
      <c r="U111" s="98">
        <v>0.19738110919915391</v>
      </c>
      <c r="V111" s="98">
        <v>0.16376986300358462</v>
      </c>
      <c r="W111" s="98">
        <v>0.1696591875626591</v>
      </c>
      <c r="DA111" s="63" t="s">
        <v>1622</v>
      </c>
    </row>
    <row r="112" spans="1:105" ht="12" customHeight="1" x14ac:dyDescent="0.25">
      <c r="A112" s="108" t="s">
        <v>52</v>
      </c>
      <c r="B112" s="98">
        <v>0.10145137553368656</v>
      </c>
      <c r="C112" s="98">
        <v>0.11321897239803146</v>
      </c>
      <c r="D112" s="98">
        <v>0.13306669178219385</v>
      </c>
      <c r="E112" s="98">
        <v>0.1381702214551494</v>
      </c>
      <c r="F112" s="98">
        <v>0.15635016785122896</v>
      </c>
      <c r="G112" s="98">
        <v>0.15963640626355205</v>
      </c>
      <c r="H112" s="98">
        <v>0.16944745681116885</v>
      </c>
      <c r="I112" s="98">
        <v>0.1525307793453422</v>
      </c>
      <c r="J112" s="98">
        <v>0.13586472274238451</v>
      </c>
      <c r="K112" s="98">
        <v>0.14787069287980142</v>
      </c>
      <c r="L112" s="98">
        <v>0.17088929927454757</v>
      </c>
      <c r="M112" s="98">
        <v>0.2046172128739677</v>
      </c>
      <c r="N112" s="98">
        <v>0.21297695011326334</v>
      </c>
      <c r="O112" s="98">
        <v>0.21765038062673728</v>
      </c>
      <c r="P112" s="98">
        <v>0.21470659032522438</v>
      </c>
      <c r="Q112" s="98">
        <v>0.27564244489155093</v>
      </c>
      <c r="R112" s="98">
        <v>0.33287109319457675</v>
      </c>
      <c r="S112" s="98">
        <v>0.35339907681330707</v>
      </c>
      <c r="T112" s="98">
        <v>0.34356003819488717</v>
      </c>
      <c r="U112" s="98">
        <v>0.32300246758007967</v>
      </c>
      <c r="V112" s="98">
        <v>0.32592866304196794</v>
      </c>
      <c r="W112" s="98">
        <v>0.28657039230072884</v>
      </c>
      <c r="DA112" s="63" t="s">
        <v>1623</v>
      </c>
    </row>
    <row r="113" spans="1:105" ht="12" customHeight="1" x14ac:dyDescent="0.25">
      <c r="A113" s="121" t="s">
        <v>54</v>
      </c>
      <c r="B113" s="122">
        <v>24.288387335499877</v>
      </c>
      <c r="C113" s="122">
        <v>23.385371091286469</v>
      </c>
      <c r="D113" s="122">
        <v>25.242590715401853</v>
      </c>
      <c r="E113" s="122">
        <v>21.996971638305173</v>
      </c>
      <c r="F113" s="122">
        <v>22.787901084756271</v>
      </c>
      <c r="G113" s="122">
        <v>21.069551911419936</v>
      </c>
      <c r="H113" s="122">
        <v>19.322229146933577</v>
      </c>
      <c r="I113" s="122">
        <v>15.950316121821565</v>
      </c>
      <c r="J113" s="122">
        <v>14.626771754996703</v>
      </c>
      <c r="K113" s="122">
        <v>12.752930415535999</v>
      </c>
      <c r="L113" s="122">
        <v>11.044934725027879</v>
      </c>
      <c r="M113" s="122">
        <v>9.4055810023841708</v>
      </c>
      <c r="N113" s="122">
        <v>7.9706151154119231</v>
      </c>
      <c r="O113" s="122">
        <v>6.9620691524676754</v>
      </c>
      <c r="P113" s="122">
        <v>6.1996836940602211</v>
      </c>
      <c r="Q113" s="122">
        <v>6.3334814122437635</v>
      </c>
      <c r="R113" s="122">
        <v>6.4724880584632585</v>
      </c>
      <c r="S113" s="122">
        <v>6.085797875765115</v>
      </c>
      <c r="T113" s="122">
        <v>5.2635772942329311</v>
      </c>
      <c r="U113" s="122">
        <v>4.537616622735845</v>
      </c>
      <c r="V113" s="122">
        <v>3.8756583738577932</v>
      </c>
      <c r="W113" s="122">
        <v>3.553491608712755</v>
      </c>
      <c r="DA113" s="130" t="s">
        <v>1624</v>
      </c>
    </row>
    <row r="114" spans="1:105" ht="12" customHeight="1" x14ac:dyDescent="0.25">
      <c r="A114" s="97" t="s">
        <v>50</v>
      </c>
      <c r="B114" s="98">
        <v>7.346920404161339</v>
      </c>
      <c r="C114" s="98">
        <v>9.4281796351079024</v>
      </c>
      <c r="D114" s="98">
        <v>8.7217522469986672</v>
      </c>
      <c r="E114" s="98">
        <v>10.547891185888426</v>
      </c>
      <c r="F114" s="98">
        <v>9.6786920835438099</v>
      </c>
      <c r="G114" s="98">
        <v>9.0611946645798742</v>
      </c>
      <c r="H114" s="98">
        <v>8.3026015790028396</v>
      </c>
      <c r="I114" s="98">
        <v>7.7019627967134943</v>
      </c>
      <c r="J114" s="98">
        <v>6.6056149238010606</v>
      </c>
      <c r="K114" s="98">
        <v>6.8850904039210619</v>
      </c>
      <c r="L114" s="98">
        <v>5.7257889683435206</v>
      </c>
      <c r="M114" s="98">
        <v>4.6706924541364678</v>
      </c>
      <c r="N114" s="98">
        <v>3.8194127272290652</v>
      </c>
      <c r="O114" s="98">
        <v>3.3511869671498129</v>
      </c>
      <c r="P114" s="98">
        <v>2.8499200091230183</v>
      </c>
      <c r="Q114" s="98">
        <v>2.8741661916715446</v>
      </c>
      <c r="R114" s="98">
        <v>2.998519147674914</v>
      </c>
      <c r="S114" s="98">
        <v>2.7279846558441996</v>
      </c>
      <c r="T114" s="98">
        <v>2.2710619241627903</v>
      </c>
      <c r="U114" s="98">
        <v>2.0196857537823361</v>
      </c>
      <c r="V114" s="98">
        <v>1.7274401800260744</v>
      </c>
      <c r="W114" s="98">
        <v>1.5371420780066181</v>
      </c>
      <c r="DA114" s="63" t="s">
        <v>1625</v>
      </c>
    </row>
    <row r="115" spans="1:105" ht="12" customHeight="1" x14ac:dyDescent="0.25">
      <c r="A115" s="109" t="s">
        <v>120</v>
      </c>
      <c r="B115" s="33">
        <v>16.941466931338539</v>
      </c>
      <c r="C115" s="33">
        <v>13.957191456178567</v>
      </c>
      <c r="D115" s="33">
        <v>16.520838468403184</v>
      </c>
      <c r="E115" s="33">
        <v>11.449080452416746</v>
      </c>
      <c r="F115" s="33">
        <v>13.109209001212463</v>
      </c>
      <c r="G115" s="33">
        <v>12.008357246840061</v>
      </c>
      <c r="H115" s="33">
        <v>11.019627567930737</v>
      </c>
      <c r="I115" s="33">
        <v>8.2483533251080701</v>
      </c>
      <c r="J115" s="33">
        <v>8.0211568311956416</v>
      </c>
      <c r="K115" s="33">
        <v>5.8678400116149367</v>
      </c>
      <c r="L115" s="33">
        <v>5.3191457566843576</v>
      </c>
      <c r="M115" s="33">
        <v>4.7348885482477021</v>
      </c>
      <c r="N115" s="33">
        <v>4.1512023881828579</v>
      </c>
      <c r="O115" s="33">
        <v>3.610882185317863</v>
      </c>
      <c r="P115" s="33">
        <v>3.3497636849372032</v>
      </c>
      <c r="Q115" s="33">
        <v>3.4593152205722193</v>
      </c>
      <c r="R115" s="33">
        <v>3.4739689107883445</v>
      </c>
      <c r="S115" s="33">
        <v>3.3578132199209159</v>
      </c>
      <c r="T115" s="33">
        <v>2.9925153700701408</v>
      </c>
      <c r="U115" s="33">
        <v>2.5179308689535085</v>
      </c>
      <c r="V115" s="33">
        <v>2.1482181938317186</v>
      </c>
      <c r="W115" s="33">
        <v>2.0163495307061372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134.5402375480777</v>
      </c>
      <c r="C117" s="117">
        <f t="shared" si="19"/>
        <v>142.88862681995533</v>
      </c>
      <c r="D117" s="117">
        <f t="shared" si="19"/>
        <v>161.75951847876991</v>
      </c>
      <c r="E117" s="117">
        <f t="shared" si="19"/>
        <v>162.90245724727279</v>
      </c>
      <c r="F117" s="117">
        <f t="shared" si="19"/>
        <v>160.52541010041128</v>
      </c>
      <c r="G117" s="117">
        <f t="shared" si="19"/>
        <v>147.68555967812324</v>
      </c>
      <c r="H117" s="117">
        <f t="shared" si="19"/>
        <v>128.99493936525047</v>
      </c>
      <c r="I117" s="117">
        <f t="shared" si="19"/>
        <v>106.03648534780964</v>
      </c>
      <c r="J117" s="117">
        <f t="shared" si="19"/>
        <v>90.723186261915842</v>
      </c>
      <c r="K117" s="117">
        <f t="shared" si="19"/>
        <v>88.987981831224715</v>
      </c>
      <c r="L117" s="117">
        <f t="shared" si="19"/>
        <v>85.616723947276952</v>
      </c>
      <c r="M117" s="117">
        <f t="shared" si="19"/>
        <v>79.555521271643045</v>
      </c>
      <c r="N117" s="117">
        <f t="shared" si="19"/>
        <v>67.883411256951021</v>
      </c>
      <c r="O117" s="117">
        <f t="shared" si="19"/>
        <v>61.188908074783015</v>
      </c>
      <c r="P117" s="117">
        <f t="shared" si="19"/>
        <v>50.397533742473094</v>
      </c>
      <c r="Q117" s="117">
        <f t="shared" si="19"/>
        <v>63.103062620281712</v>
      </c>
      <c r="R117" s="117">
        <f t="shared" ref="R117:V117" si="20">R118+R121+R123+R132</f>
        <v>63.161285162748911</v>
      </c>
      <c r="S117" s="117">
        <f t="shared" si="20"/>
        <v>65.2965675541585</v>
      </c>
      <c r="T117" s="117">
        <f t="shared" si="20"/>
        <v>56.772813131570999</v>
      </c>
      <c r="U117" s="117">
        <f t="shared" si="20"/>
        <v>43.370482967931324</v>
      </c>
      <c r="V117" s="117">
        <f t="shared" si="20"/>
        <v>46.464672010226913</v>
      </c>
      <c r="W117" s="117">
        <f t="shared" ref="W117" si="21">W118+W121+W123+W132</f>
        <v>35.74689395265321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99.459095596442978</v>
      </c>
      <c r="C118" s="122">
        <f t="shared" si="22"/>
        <v>109.09203009054021</v>
      </c>
      <c r="D118" s="122">
        <f t="shared" si="22"/>
        <v>124.5605602090548</v>
      </c>
      <c r="E118" s="122">
        <f t="shared" si="22"/>
        <v>127.35029463037111</v>
      </c>
      <c r="F118" s="122">
        <f t="shared" si="22"/>
        <v>126.28237744069216</v>
      </c>
      <c r="G118" s="122">
        <f t="shared" si="22"/>
        <v>115.65415397238175</v>
      </c>
      <c r="H118" s="122">
        <f t="shared" si="22"/>
        <v>98.317502444023091</v>
      </c>
      <c r="I118" s="122">
        <f t="shared" si="22"/>
        <v>79.915511714626859</v>
      </c>
      <c r="J118" s="122">
        <f t="shared" si="22"/>
        <v>67.516878965985882</v>
      </c>
      <c r="K118" s="122">
        <f t="shared" si="22"/>
        <v>68.515073732195759</v>
      </c>
      <c r="L118" s="122">
        <f t="shared" si="22"/>
        <v>66.849323957276908</v>
      </c>
      <c r="M118" s="122">
        <f t="shared" si="22"/>
        <v>62.618618459673129</v>
      </c>
      <c r="N118" s="122">
        <f t="shared" si="22"/>
        <v>51.865493528456909</v>
      </c>
      <c r="O118" s="122">
        <f t="shared" si="22"/>
        <v>47.105250950686276</v>
      </c>
      <c r="P118" s="122">
        <f t="shared" si="22"/>
        <v>37.345212297914927</v>
      </c>
      <c r="Q118" s="122">
        <f t="shared" si="22"/>
        <v>47.695416089064906</v>
      </c>
      <c r="R118" s="122">
        <f t="shared" ref="R118:V118" si="23">SUM(R119:R120)</f>
        <v>47.81719513280801</v>
      </c>
      <c r="S118" s="122">
        <f t="shared" si="23"/>
        <v>47.989970617350771</v>
      </c>
      <c r="T118" s="122">
        <f t="shared" si="23"/>
        <v>40.398031052452083</v>
      </c>
      <c r="U118" s="122">
        <f t="shared" si="23"/>
        <v>29.590558470308277</v>
      </c>
      <c r="V118" s="122">
        <f t="shared" si="23"/>
        <v>34.435463806942856</v>
      </c>
      <c r="W118" s="122">
        <f t="shared" ref="W118" si="24">SUM(W119:W120)</f>
        <v>24.748737953035658</v>
      </c>
      <c r="DA118" s="130" t="s">
        <v>1778</v>
      </c>
    </row>
    <row r="119" spans="1:105" ht="12" customHeight="1" x14ac:dyDescent="0.25">
      <c r="A119" s="97" t="s">
        <v>216</v>
      </c>
      <c r="B119" s="98">
        <v>97.099035557120772</v>
      </c>
      <c r="C119" s="98">
        <v>106.52342263543574</v>
      </c>
      <c r="D119" s="98">
        <v>121.62442575794748</v>
      </c>
      <c r="E119" s="98">
        <v>124.52040685523161</v>
      </c>
      <c r="F119" s="98">
        <v>123.35725473898876</v>
      </c>
      <c r="G119" s="98">
        <v>113.03331734227311</v>
      </c>
      <c r="H119" s="98">
        <v>96.171844684575817</v>
      </c>
      <c r="I119" s="98">
        <v>78.231984352285295</v>
      </c>
      <c r="J119" s="98">
        <v>66.111395833832233</v>
      </c>
      <c r="K119" s="98">
        <v>67.103742898410246</v>
      </c>
      <c r="L119" s="98">
        <v>65.523438465948203</v>
      </c>
      <c r="M119" s="98">
        <v>61.390768814614169</v>
      </c>
      <c r="N119" s="98">
        <v>50.863100573981377</v>
      </c>
      <c r="O119" s="98">
        <v>46.206251453774996</v>
      </c>
      <c r="P119" s="98">
        <v>36.636610487655062</v>
      </c>
      <c r="Q119" s="98">
        <v>46.791900626162281</v>
      </c>
      <c r="R119" s="98">
        <v>46.904859161462532</v>
      </c>
      <c r="S119" s="98">
        <v>47.086229298529076</v>
      </c>
      <c r="T119" s="98">
        <v>39.639664418482567</v>
      </c>
      <c r="U119" s="98">
        <v>29.032539453636961</v>
      </c>
      <c r="V119" s="98">
        <v>33.786408345010166</v>
      </c>
      <c r="W119" s="98">
        <v>24.28319827042424</v>
      </c>
      <c r="DA119" s="63" t="s">
        <v>1779</v>
      </c>
    </row>
    <row r="120" spans="1:105" ht="12" customHeight="1" x14ac:dyDescent="0.25">
      <c r="A120" s="97" t="s">
        <v>53</v>
      </c>
      <c r="B120" s="98">
        <v>2.360060039322212</v>
      </c>
      <c r="C120" s="98">
        <v>2.5686074551044706</v>
      </c>
      <c r="D120" s="98">
        <v>2.9361344511073271</v>
      </c>
      <c r="E120" s="98">
        <v>2.8298877751394933</v>
      </c>
      <c r="F120" s="98">
        <v>2.9251227017033963</v>
      </c>
      <c r="G120" s="98">
        <v>2.620836630108645</v>
      </c>
      <c r="H120" s="98">
        <v>2.1456577594472783</v>
      </c>
      <c r="I120" s="98">
        <v>1.6835273623415705</v>
      </c>
      <c r="J120" s="98">
        <v>1.4054831321536496</v>
      </c>
      <c r="K120" s="98">
        <v>1.4113308337855175</v>
      </c>
      <c r="L120" s="98">
        <v>1.3258854913287055</v>
      </c>
      <c r="M120" s="98">
        <v>1.2278496450589578</v>
      </c>
      <c r="N120" s="98">
        <v>1.0023929544755328</v>
      </c>
      <c r="O120" s="98">
        <v>0.89899949691128156</v>
      </c>
      <c r="P120" s="98">
        <v>0.70860181025986491</v>
      </c>
      <c r="Q120" s="98">
        <v>0.90351546290262608</v>
      </c>
      <c r="R120" s="98">
        <v>0.91233597134547995</v>
      </c>
      <c r="S120" s="98">
        <v>0.90374131882169306</v>
      </c>
      <c r="T120" s="98">
        <v>0.75836663396951765</v>
      </c>
      <c r="U120" s="98">
        <v>0.5580190166713177</v>
      </c>
      <c r="V120" s="98">
        <v>0.64905546193268904</v>
      </c>
      <c r="W120" s="98">
        <v>0.46553968261141776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2.0870758150255848</v>
      </c>
      <c r="C121" s="122">
        <f t="shared" si="25"/>
        <v>2.0907790045836783</v>
      </c>
      <c r="D121" s="122">
        <f t="shared" si="25"/>
        <v>2.1163455091596375</v>
      </c>
      <c r="E121" s="122">
        <f t="shared" si="25"/>
        <v>5.2455079627522689</v>
      </c>
      <c r="F121" s="122">
        <f t="shared" si="25"/>
        <v>2.2919027829212419</v>
      </c>
      <c r="G121" s="122">
        <f t="shared" si="25"/>
        <v>2.6960824849245828</v>
      </c>
      <c r="H121" s="122">
        <f t="shared" si="25"/>
        <v>3.3618897124849054</v>
      </c>
      <c r="I121" s="122">
        <f t="shared" si="25"/>
        <v>3.3210082391146321</v>
      </c>
      <c r="J121" s="122">
        <f t="shared" si="25"/>
        <v>2.9626296849467009</v>
      </c>
      <c r="K121" s="122">
        <f t="shared" si="25"/>
        <v>2.4353830935918945</v>
      </c>
      <c r="L121" s="122">
        <f t="shared" si="25"/>
        <v>2.6077196384342716</v>
      </c>
      <c r="M121" s="122">
        <f t="shared" si="25"/>
        <v>3.414111179315467</v>
      </c>
      <c r="N121" s="122">
        <f t="shared" si="25"/>
        <v>3.9631875885887551</v>
      </c>
      <c r="O121" s="122">
        <f t="shared" si="25"/>
        <v>3.2356569605535035</v>
      </c>
      <c r="P121" s="122">
        <f t="shared" si="25"/>
        <v>3.1329077145162838</v>
      </c>
      <c r="Q121" s="122">
        <f t="shared" si="25"/>
        <v>5.3273036830241161</v>
      </c>
      <c r="R121" s="122">
        <f t="shared" si="25"/>
        <v>5.3142372757605258</v>
      </c>
      <c r="S121" s="122">
        <f t="shared" si="25"/>
        <v>7.0357164122655824</v>
      </c>
      <c r="T121" s="122">
        <f t="shared" si="25"/>
        <v>7.0427721120309474</v>
      </c>
      <c r="U121" s="122">
        <f t="shared" si="25"/>
        <v>6.1780868471592214</v>
      </c>
      <c r="V121" s="122">
        <f t="shared" si="25"/>
        <v>5.1209453441287618</v>
      </c>
      <c r="W121" s="122">
        <f t="shared" si="25"/>
        <v>4.6143326225657226</v>
      </c>
      <c r="DA121" s="130" t="s">
        <v>1781</v>
      </c>
    </row>
    <row r="122" spans="1:105" ht="12" customHeight="1" x14ac:dyDescent="0.25">
      <c r="A122" s="97" t="s">
        <v>53</v>
      </c>
      <c r="B122" s="98">
        <v>2.0870758150255848</v>
      </c>
      <c r="C122" s="98">
        <v>2.0907790045836783</v>
      </c>
      <c r="D122" s="98">
        <v>2.1163455091596375</v>
      </c>
      <c r="E122" s="98">
        <v>5.2455079627522689</v>
      </c>
      <c r="F122" s="98">
        <v>2.2919027829212419</v>
      </c>
      <c r="G122" s="98">
        <v>2.6960824849245828</v>
      </c>
      <c r="H122" s="98">
        <v>3.3618897124849054</v>
      </c>
      <c r="I122" s="98">
        <v>3.3210082391146321</v>
      </c>
      <c r="J122" s="98">
        <v>2.9626296849467009</v>
      </c>
      <c r="K122" s="98">
        <v>2.4353830935918945</v>
      </c>
      <c r="L122" s="98">
        <v>2.6077196384342716</v>
      </c>
      <c r="M122" s="98">
        <v>3.414111179315467</v>
      </c>
      <c r="N122" s="98">
        <v>3.9631875885887551</v>
      </c>
      <c r="O122" s="98">
        <v>3.2356569605535035</v>
      </c>
      <c r="P122" s="98">
        <v>3.1329077145162838</v>
      </c>
      <c r="Q122" s="98">
        <v>5.3273036830241161</v>
      </c>
      <c r="R122" s="98">
        <v>5.3142372757605258</v>
      </c>
      <c r="S122" s="98">
        <v>7.0357164122655824</v>
      </c>
      <c r="T122" s="98">
        <v>7.0427721120309474</v>
      </c>
      <c r="U122" s="98">
        <v>6.1780868471592214</v>
      </c>
      <c r="V122" s="98">
        <v>5.1209453441287618</v>
      </c>
      <c r="W122" s="98">
        <v>4.6143326225657226</v>
      </c>
      <c r="DA122" s="63" t="s">
        <v>1782</v>
      </c>
    </row>
    <row r="123" spans="1:105" ht="12" customHeight="1" x14ac:dyDescent="0.25">
      <c r="A123" s="121" t="s">
        <v>55</v>
      </c>
      <c r="B123" s="122">
        <v>16.23756611458133</v>
      </c>
      <c r="C123" s="122">
        <v>15.899900694289345</v>
      </c>
      <c r="D123" s="122">
        <v>17.751905236415677</v>
      </c>
      <c r="E123" s="122">
        <v>15.626336612604263</v>
      </c>
      <c r="F123" s="122">
        <v>16.502378547995544</v>
      </c>
      <c r="G123" s="122">
        <v>15.023080317440398</v>
      </c>
      <c r="H123" s="122">
        <v>14.12920454613527</v>
      </c>
      <c r="I123" s="122">
        <v>12.028757536660128</v>
      </c>
      <c r="J123" s="122">
        <v>10.284371636367581</v>
      </c>
      <c r="K123" s="122">
        <v>9.5262495570891588</v>
      </c>
      <c r="L123" s="122">
        <v>8.7330848392435936</v>
      </c>
      <c r="M123" s="122">
        <v>7.1485333596178204</v>
      </c>
      <c r="N123" s="122">
        <v>6.6133250547633251</v>
      </c>
      <c r="O123" s="122">
        <v>6.082660561950112</v>
      </c>
      <c r="P123" s="122">
        <v>5.649229228497175</v>
      </c>
      <c r="Q123" s="122">
        <v>5.7000228762457805</v>
      </c>
      <c r="R123" s="122">
        <v>5.5462811555484732</v>
      </c>
      <c r="S123" s="122">
        <v>6.0083791848185912</v>
      </c>
      <c r="T123" s="122">
        <v>5.5982856133237142</v>
      </c>
      <c r="U123" s="122">
        <v>4.3689458957015379</v>
      </c>
      <c r="V123" s="122">
        <v>4.1205185520534817</v>
      </c>
      <c r="W123" s="122">
        <v>3.7960154137844024</v>
      </c>
      <c r="DA123" s="130" t="s">
        <v>1783</v>
      </c>
    </row>
    <row r="124" spans="1:105" ht="12" customHeight="1" x14ac:dyDescent="0.25">
      <c r="A124" s="97" t="s">
        <v>138</v>
      </c>
      <c r="B124" s="98">
        <v>6.9152070950593432</v>
      </c>
      <c r="C124" s="98">
        <v>6.931826144504317</v>
      </c>
      <c r="D124" s="98">
        <v>7.9671921176871727</v>
      </c>
      <c r="E124" s="98">
        <v>7.6886976491016767</v>
      </c>
      <c r="F124" s="98">
        <v>7.7524869216153496</v>
      </c>
      <c r="G124" s="98">
        <v>6.866953011234382</v>
      </c>
      <c r="H124" s="98">
        <v>6.4720787610024537</v>
      </c>
      <c r="I124" s="98">
        <v>5.748512355580611</v>
      </c>
      <c r="J124" s="98">
        <v>4.7331278648009585</v>
      </c>
      <c r="K124" s="98">
        <v>4.9042226850844379</v>
      </c>
      <c r="L124" s="98">
        <v>4.4704667082101182</v>
      </c>
      <c r="M124" s="98">
        <v>3.2298524273246398</v>
      </c>
      <c r="N124" s="98">
        <v>3.2528057833160222</v>
      </c>
      <c r="O124" s="98">
        <v>3.1918257138306609</v>
      </c>
      <c r="P124" s="98">
        <v>2.8594134520235559</v>
      </c>
      <c r="Q124" s="98">
        <v>2.5354084870116065</v>
      </c>
      <c r="R124" s="98">
        <v>2.1064048287155863</v>
      </c>
      <c r="S124" s="98">
        <v>2.6761348472385684</v>
      </c>
      <c r="T124" s="98">
        <v>2.5999790954036888</v>
      </c>
      <c r="U124" s="98">
        <v>1.6984124252797896</v>
      </c>
      <c r="V124" s="98">
        <v>1.5845896804954385</v>
      </c>
      <c r="W124" s="98">
        <v>1.4758394559803072</v>
      </c>
      <c r="DA124" s="63" t="s">
        <v>1784</v>
      </c>
    </row>
    <row r="125" spans="1:105" ht="12" customHeight="1" x14ac:dyDescent="0.25">
      <c r="A125" s="97" t="s">
        <v>137</v>
      </c>
      <c r="B125" s="98">
        <v>9.8278227705926157E-4</v>
      </c>
      <c r="C125" s="98">
        <v>1.1369023184129149E-3</v>
      </c>
      <c r="D125" s="98">
        <v>1.4957254453390302E-3</v>
      </c>
      <c r="E125" s="98">
        <v>2.1735654487201684E-3</v>
      </c>
      <c r="F125" s="98">
        <v>2.2462050075579944E-3</v>
      </c>
      <c r="G125" s="98">
        <v>2.1328686438734832E-3</v>
      </c>
      <c r="H125" s="98">
        <v>2.0963083606390862E-3</v>
      </c>
      <c r="I125" s="98">
        <v>2.3710100704606232E-3</v>
      </c>
      <c r="J125" s="98">
        <v>2.0428433525959823E-3</v>
      </c>
      <c r="K125" s="98">
        <v>3.1608504960216636E-3</v>
      </c>
      <c r="L125" s="98">
        <v>3.115047174199729E-3</v>
      </c>
      <c r="M125" s="98">
        <v>2.3154312238548263E-3</v>
      </c>
      <c r="N125" s="98">
        <v>3.0624804755903087E-3</v>
      </c>
      <c r="O125" s="98">
        <v>3.6588497722749008E-3</v>
      </c>
      <c r="P125" s="98">
        <v>3.7378209054635537E-3</v>
      </c>
      <c r="Q125" s="98">
        <v>3.4565620278785695E-3</v>
      </c>
      <c r="R125" s="98">
        <v>2.8948548642749039E-3</v>
      </c>
      <c r="S125" s="98">
        <v>4.7682673430908965E-3</v>
      </c>
      <c r="T125" s="98">
        <v>5.1340585006295122E-3</v>
      </c>
      <c r="U125" s="98">
        <v>3.7043719141477433E-3</v>
      </c>
      <c r="V125" s="98">
        <v>3.7412285054933565E-3</v>
      </c>
      <c r="W125" s="98">
        <v>3.7950836211805301E-3</v>
      </c>
      <c r="DA125" s="63" t="s">
        <v>1785</v>
      </c>
    </row>
    <row r="126" spans="1:105" ht="12" customHeight="1" x14ac:dyDescent="0.25">
      <c r="A126" s="100" t="s">
        <v>216</v>
      </c>
      <c r="B126" s="101">
        <v>2.9716132018664184E-4</v>
      </c>
      <c r="C126" s="101">
        <v>3.2548769364750376E-4</v>
      </c>
      <c r="D126" s="101">
        <v>4.5313913848030472E-4</v>
      </c>
      <c r="E126" s="101">
        <v>5.6132062393821015E-4</v>
      </c>
      <c r="F126" s="101">
        <v>6.5404106509434003E-4</v>
      </c>
      <c r="G126" s="101">
        <v>6.1868678798340012E-4</v>
      </c>
      <c r="H126" s="101">
        <v>6.1140926483629877E-4</v>
      </c>
      <c r="I126" s="101">
        <v>6.7919213418092441E-4</v>
      </c>
      <c r="J126" s="101">
        <v>5.9359241828514534E-4</v>
      </c>
      <c r="K126" s="101">
        <v>8.6338255302145772E-4</v>
      </c>
      <c r="L126" s="101">
        <v>8.5824234414962508E-4</v>
      </c>
      <c r="M126" s="101">
        <v>6.6877579046707323E-4</v>
      </c>
      <c r="N126" s="101">
        <v>8.7700310185040323E-4</v>
      </c>
      <c r="O126" s="101">
        <v>1.0084536639014122E-3</v>
      </c>
      <c r="P126" s="101">
        <v>1.0721886131792196E-3</v>
      </c>
      <c r="Q126" s="101">
        <v>1.073694831471485E-3</v>
      </c>
      <c r="R126" s="101">
        <v>8.6840683887302026E-4</v>
      </c>
      <c r="S126" s="101">
        <v>1.3860384304822226E-3</v>
      </c>
      <c r="T126" s="101">
        <v>1.5192442321403238E-3</v>
      </c>
      <c r="U126" s="101">
        <v>1.1090412095225491E-3</v>
      </c>
      <c r="V126" s="101">
        <v>9.8395639558806949E-4</v>
      </c>
      <c r="W126" s="101">
        <v>1.1282463958109861E-3</v>
      </c>
      <c r="DA126" s="131" t="s">
        <v>1786</v>
      </c>
    </row>
    <row r="127" spans="1:105" ht="12" customHeight="1" x14ac:dyDescent="0.25">
      <c r="A127" s="103" t="s">
        <v>52</v>
      </c>
      <c r="B127" s="104">
        <v>6.8562095687261962E-4</v>
      </c>
      <c r="C127" s="104">
        <v>8.1141462476541127E-4</v>
      </c>
      <c r="D127" s="104">
        <v>1.0425863068587256E-3</v>
      </c>
      <c r="E127" s="104">
        <v>1.6122448247819581E-3</v>
      </c>
      <c r="F127" s="104">
        <v>1.5921639424636542E-3</v>
      </c>
      <c r="G127" s="104">
        <v>1.5141818558900831E-3</v>
      </c>
      <c r="H127" s="104">
        <v>1.4848990958027874E-3</v>
      </c>
      <c r="I127" s="104">
        <v>1.6918179362796987E-3</v>
      </c>
      <c r="J127" s="104">
        <v>1.449250934310837E-3</v>
      </c>
      <c r="K127" s="104">
        <v>2.2974679430002058E-3</v>
      </c>
      <c r="L127" s="104">
        <v>2.256804830050104E-3</v>
      </c>
      <c r="M127" s="104">
        <v>1.6466554333877531E-3</v>
      </c>
      <c r="N127" s="104">
        <v>2.1854773737399057E-3</v>
      </c>
      <c r="O127" s="104">
        <v>2.6503961083734883E-3</v>
      </c>
      <c r="P127" s="104">
        <v>2.6656322922843341E-3</v>
      </c>
      <c r="Q127" s="104">
        <v>2.3828671964070845E-3</v>
      </c>
      <c r="R127" s="104">
        <v>2.0264480254018839E-3</v>
      </c>
      <c r="S127" s="104">
        <v>3.3822289126086741E-3</v>
      </c>
      <c r="T127" s="104">
        <v>3.614814268489188E-3</v>
      </c>
      <c r="U127" s="104">
        <v>2.595330704625194E-3</v>
      </c>
      <c r="V127" s="104">
        <v>2.757272109905287E-3</v>
      </c>
      <c r="W127" s="104">
        <v>2.6668372253695442E-3</v>
      </c>
      <c r="DA127" s="132" t="s">
        <v>1787</v>
      </c>
    </row>
    <row r="128" spans="1:105" ht="12" customHeight="1" x14ac:dyDescent="0.25">
      <c r="A128" s="106" t="s">
        <v>122</v>
      </c>
      <c r="B128" s="101">
        <v>9.1759430003194709</v>
      </c>
      <c r="C128" s="101">
        <v>8.8082943668130138</v>
      </c>
      <c r="D128" s="101">
        <v>9.5923046767924642</v>
      </c>
      <c r="E128" s="101">
        <v>7.7492189514017848</v>
      </c>
      <c r="F128" s="101">
        <v>8.5270787862110602</v>
      </c>
      <c r="G128" s="101">
        <v>7.9291375262478514</v>
      </c>
      <c r="H128" s="101">
        <v>7.4157986592510285</v>
      </c>
      <c r="I128" s="101">
        <v>6.0641000712268713</v>
      </c>
      <c r="J128" s="101">
        <v>5.3576538918086856</v>
      </c>
      <c r="K128" s="101">
        <v>4.4154594347983362</v>
      </c>
      <c r="L128" s="101">
        <v>4.0236378554339707</v>
      </c>
      <c r="M128" s="101">
        <v>3.628811809723314</v>
      </c>
      <c r="N128" s="101">
        <v>3.0590017665174871</v>
      </c>
      <c r="O128" s="101">
        <v>2.5867189116909048</v>
      </c>
      <c r="P128" s="101">
        <v>2.4850172854800476</v>
      </c>
      <c r="Q128" s="101">
        <v>2.7613190452975513</v>
      </c>
      <c r="R128" s="101">
        <v>2.9618602998893637</v>
      </c>
      <c r="S128" s="101">
        <v>2.8294516825223579</v>
      </c>
      <c r="T128" s="101">
        <v>2.5053916568794521</v>
      </c>
      <c r="U128" s="101">
        <v>2.2059278522788683</v>
      </c>
      <c r="V128" s="101">
        <v>2.0906610996085995</v>
      </c>
      <c r="W128" s="101">
        <v>1.9093940186098746</v>
      </c>
      <c r="DA128" s="131" t="s">
        <v>1788</v>
      </c>
    </row>
    <row r="129" spans="1:105" ht="12" customHeight="1" x14ac:dyDescent="0.25">
      <c r="A129" s="107" t="s">
        <v>121</v>
      </c>
      <c r="B129" s="104">
        <v>0.14543323692545737</v>
      </c>
      <c r="C129" s="104">
        <v>0.15864328065360203</v>
      </c>
      <c r="D129" s="104">
        <v>0.19091271649070032</v>
      </c>
      <c r="E129" s="104">
        <v>0.18624644665208079</v>
      </c>
      <c r="F129" s="104">
        <v>0.22056663516157751</v>
      </c>
      <c r="G129" s="104">
        <v>0.22485691131429059</v>
      </c>
      <c r="H129" s="104">
        <v>0.23923081752114775</v>
      </c>
      <c r="I129" s="104">
        <v>0.21377409978218526</v>
      </c>
      <c r="J129" s="104">
        <v>0.19154703640534138</v>
      </c>
      <c r="K129" s="104">
        <v>0.20340658671036327</v>
      </c>
      <c r="L129" s="104">
        <v>0.23586522842530519</v>
      </c>
      <c r="M129" s="104">
        <v>0.28755369134601216</v>
      </c>
      <c r="N129" s="104">
        <v>0.29845502445422484</v>
      </c>
      <c r="O129" s="104">
        <v>0.30045708665627113</v>
      </c>
      <c r="P129" s="104">
        <v>0.30106067008810761</v>
      </c>
      <c r="Q129" s="104">
        <v>0.39983878190874439</v>
      </c>
      <c r="R129" s="104">
        <v>0.47512117207924798</v>
      </c>
      <c r="S129" s="104">
        <v>0.49802438771457369</v>
      </c>
      <c r="T129" s="104">
        <v>0.48778080253994349</v>
      </c>
      <c r="U129" s="104">
        <v>0.46090124622873219</v>
      </c>
      <c r="V129" s="104">
        <v>0.44152654344395026</v>
      </c>
      <c r="W129" s="104">
        <v>0.40698685557304026</v>
      </c>
      <c r="DA129" s="132" t="s">
        <v>1789</v>
      </c>
    </row>
    <row r="130" spans="1:105" ht="12" customHeight="1" x14ac:dyDescent="0.25">
      <c r="A130" s="108" t="s">
        <v>53</v>
      </c>
      <c r="B130" s="98">
        <v>4.39818613917708E-2</v>
      </c>
      <c r="C130" s="98">
        <v>4.5424308255570575E-2</v>
      </c>
      <c r="D130" s="98">
        <v>5.7846024708506465E-2</v>
      </c>
      <c r="E130" s="98">
        <v>4.8076225196931402E-2</v>
      </c>
      <c r="F130" s="98">
        <v>6.4216467310348552E-2</v>
      </c>
      <c r="G130" s="98">
        <v>6.5220505050738536E-2</v>
      </c>
      <c r="H130" s="98">
        <v>6.9783360709978898E-2</v>
      </c>
      <c r="I130" s="98">
        <v>6.1243320436843059E-2</v>
      </c>
      <c r="J130" s="98">
        <v>5.5682313662956874E-2</v>
      </c>
      <c r="K130" s="98">
        <v>5.5535893830561844E-2</v>
      </c>
      <c r="L130" s="98">
        <v>6.4975929150757616E-2</v>
      </c>
      <c r="M130" s="98">
        <v>8.2936478472044495E-2</v>
      </c>
      <c r="N130" s="98">
        <v>8.547807434096151E-2</v>
      </c>
      <c r="O130" s="98">
        <v>8.2806706029533883E-2</v>
      </c>
      <c r="P130" s="98">
        <v>8.6354079762883243E-2</v>
      </c>
      <c r="Q130" s="98">
        <v>0.12419633701719346</v>
      </c>
      <c r="R130" s="98">
        <v>0.14225007888467123</v>
      </c>
      <c r="S130" s="98">
        <v>0.14462531090126662</v>
      </c>
      <c r="T130" s="98">
        <v>0.14422076434505629</v>
      </c>
      <c r="U130" s="98">
        <v>0.13789877864865252</v>
      </c>
      <c r="V130" s="98">
        <v>0.11559788040198232</v>
      </c>
      <c r="W130" s="98">
        <v>0.12041646327231141</v>
      </c>
      <c r="DA130" s="63" t="s">
        <v>1790</v>
      </c>
    </row>
    <row r="131" spans="1:105" ht="12" customHeight="1" x14ac:dyDescent="0.25">
      <c r="A131" s="108" t="s">
        <v>52</v>
      </c>
      <c r="B131" s="98">
        <v>0.10145137553368656</v>
      </c>
      <c r="C131" s="98">
        <v>0.11321897239803146</v>
      </c>
      <c r="D131" s="98">
        <v>0.13306669178219385</v>
      </c>
      <c r="E131" s="98">
        <v>0.1381702214551494</v>
      </c>
      <c r="F131" s="98">
        <v>0.15635016785122896</v>
      </c>
      <c r="G131" s="98">
        <v>0.15963640626355205</v>
      </c>
      <c r="H131" s="98">
        <v>0.16944745681116885</v>
      </c>
      <c r="I131" s="98">
        <v>0.1525307793453422</v>
      </c>
      <c r="J131" s="98">
        <v>0.13586472274238451</v>
      </c>
      <c r="K131" s="98">
        <v>0.14787069287980142</v>
      </c>
      <c r="L131" s="98">
        <v>0.17088929927454757</v>
      </c>
      <c r="M131" s="98">
        <v>0.2046172128739677</v>
      </c>
      <c r="N131" s="98">
        <v>0.21297695011326334</v>
      </c>
      <c r="O131" s="98">
        <v>0.21765038062673728</v>
      </c>
      <c r="P131" s="98">
        <v>0.21470659032522438</v>
      </c>
      <c r="Q131" s="98">
        <v>0.27564244489155093</v>
      </c>
      <c r="R131" s="98">
        <v>0.33287109319457675</v>
      </c>
      <c r="S131" s="98">
        <v>0.35339907681330707</v>
      </c>
      <c r="T131" s="98">
        <v>0.34356003819488717</v>
      </c>
      <c r="U131" s="98">
        <v>0.32300246758007967</v>
      </c>
      <c r="V131" s="98">
        <v>0.32592866304196794</v>
      </c>
      <c r="W131" s="98">
        <v>0.28657039230072884</v>
      </c>
      <c r="DA131" s="63" t="s">
        <v>1791</v>
      </c>
    </row>
    <row r="132" spans="1:105" ht="12" customHeight="1" x14ac:dyDescent="0.25">
      <c r="A132" s="121" t="s">
        <v>54</v>
      </c>
      <c r="B132" s="122">
        <v>16.756500022027801</v>
      </c>
      <c r="C132" s="122">
        <v>15.805917030542115</v>
      </c>
      <c r="D132" s="122">
        <v>17.330707524139793</v>
      </c>
      <c r="E132" s="122">
        <v>14.680318041545146</v>
      </c>
      <c r="F132" s="122">
        <v>15.44875132880232</v>
      </c>
      <c r="G132" s="122">
        <v>14.312242903376486</v>
      </c>
      <c r="H132" s="122">
        <v>13.186342662607215</v>
      </c>
      <c r="I132" s="122">
        <v>10.771207857408029</v>
      </c>
      <c r="J132" s="122">
        <v>9.9593059746156705</v>
      </c>
      <c r="K132" s="122">
        <v>8.5112754483479058</v>
      </c>
      <c r="L132" s="122">
        <v>7.4265955123221801</v>
      </c>
      <c r="M132" s="122">
        <v>6.3742582730366273</v>
      </c>
      <c r="N132" s="122">
        <v>5.4414050851420352</v>
      </c>
      <c r="O132" s="122">
        <v>4.765339601593122</v>
      </c>
      <c r="P132" s="122">
        <v>4.2701845015447057</v>
      </c>
      <c r="Q132" s="122">
        <v>4.3803199719469088</v>
      </c>
      <c r="R132" s="122">
        <v>4.483571598631908</v>
      </c>
      <c r="S132" s="122">
        <v>4.2625013397235527</v>
      </c>
      <c r="T132" s="122">
        <v>3.7337243537642619</v>
      </c>
      <c r="U132" s="122">
        <v>3.2328917547622869</v>
      </c>
      <c r="V132" s="122">
        <v>2.7877443071018124</v>
      </c>
      <c r="W132" s="122">
        <v>2.5878079632674291</v>
      </c>
      <c r="DA132" s="130" t="s">
        <v>1792</v>
      </c>
    </row>
    <row r="133" spans="1:105" ht="12" customHeight="1" x14ac:dyDescent="0.25">
      <c r="A133" s="97" t="s">
        <v>50</v>
      </c>
      <c r="B133" s="98">
        <v>4.2777642209191535</v>
      </c>
      <c r="C133" s="98">
        <v>5.503244740748217</v>
      </c>
      <c r="D133" s="98">
        <v>5.1019054790880558</v>
      </c>
      <c r="E133" s="98">
        <v>6.1820127414022439</v>
      </c>
      <c r="F133" s="98">
        <v>5.682686631427158</v>
      </c>
      <c r="G133" s="98">
        <v>5.3293975841084222</v>
      </c>
      <c r="H133" s="98">
        <v>4.8945046536063419</v>
      </c>
      <c r="I133" s="98">
        <v>4.5456000972860444</v>
      </c>
      <c r="J133" s="98">
        <v>3.9007397621096138</v>
      </c>
      <c r="K133" s="98">
        <v>4.070527399542196</v>
      </c>
      <c r="L133" s="98">
        <v>3.3896655047939483</v>
      </c>
      <c r="M133" s="98">
        <v>2.7681775722307083</v>
      </c>
      <c r="N133" s="98">
        <v>2.2655569198478611</v>
      </c>
      <c r="O133" s="98">
        <v>1.9892569890306384</v>
      </c>
      <c r="P133" s="98">
        <v>1.6919159074017192</v>
      </c>
      <c r="Q133" s="98">
        <v>1.7066467809500983</v>
      </c>
      <c r="R133" s="98">
        <v>1.7817400860598067</v>
      </c>
      <c r="S133" s="98">
        <v>1.6232794142882647</v>
      </c>
      <c r="T133" s="98">
        <v>1.3538637794755317</v>
      </c>
      <c r="U133" s="98">
        <v>1.2062979175794244</v>
      </c>
      <c r="V133" s="98">
        <v>1.033899631401616</v>
      </c>
      <c r="W133" s="98">
        <v>0.92216371739519665</v>
      </c>
      <c r="DA133" s="63" t="s">
        <v>1793</v>
      </c>
    </row>
    <row r="134" spans="1:105" ht="12" customHeight="1" x14ac:dyDescent="0.25">
      <c r="A134" s="109" t="s">
        <v>120</v>
      </c>
      <c r="B134" s="33">
        <v>12.478735801108646</v>
      </c>
      <c r="C134" s="33">
        <v>10.302672289793898</v>
      </c>
      <c r="D134" s="33">
        <v>12.228802045051737</v>
      </c>
      <c r="E134" s="33">
        <v>8.498305300142901</v>
      </c>
      <c r="F134" s="33">
        <v>9.7660646973751621</v>
      </c>
      <c r="G134" s="33">
        <v>8.9828453192680637</v>
      </c>
      <c r="H134" s="33">
        <v>8.2918380090008732</v>
      </c>
      <c r="I134" s="33">
        <v>6.225607760121985</v>
      </c>
      <c r="J134" s="33">
        <v>6.0585662125060562</v>
      </c>
      <c r="K134" s="33">
        <v>4.4407480488057098</v>
      </c>
      <c r="L134" s="33">
        <v>4.0369300075282322</v>
      </c>
      <c r="M134" s="33">
        <v>3.606080700805919</v>
      </c>
      <c r="N134" s="33">
        <v>3.1758481652941741</v>
      </c>
      <c r="O134" s="33">
        <v>2.7760826125624836</v>
      </c>
      <c r="P134" s="33">
        <v>2.5782685941429868</v>
      </c>
      <c r="Q134" s="33">
        <v>2.6736731909968103</v>
      </c>
      <c r="R134" s="33">
        <v>2.7018315125721011</v>
      </c>
      <c r="S134" s="33">
        <v>2.6392219254352876</v>
      </c>
      <c r="T134" s="33">
        <v>2.3798605742887302</v>
      </c>
      <c r="U134" s="33">
        <v>2.0265938371828622</v>
      </c>
      <c r="V134" s="33">
        <v>1.7538446757001964</v>
      </c>
      <c r="W134" s="33">
        <v>1.6656442458722323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0.46564981600104305</v>
      </c>
      <c r="C136" s="119">
        <f t="shared" si="26"/>
        <v>0.46437959303916132</v>
      </c>
      <c r="D136" s="119">
        <f t="shared" si="26"/>
        <v>0.46734521188754907</v>
      </c>
      <c r="E136" s="119">
        <f t="shared" si="26"/>
        <v>0.47178199614181521</v>
      </c>
      <c r="F136" s="119">
        <f t="shared" si="26"/>
        <v>0.47006737788214908</v>
      </c>
      <c r="G136" s="119">
        <f t="shared" si="26"/>
        <v>0.47317488235223015</v>
      </c>
      <c r="H136" s="119">
        <f t="shared" si="26"/>
        <v>0.47979076715382152</v>
      </c>
      <c r="I136" s="119">
        <f t="shared" si="26"/>
        <v>0.4833170367858956</v>
      </c>
      <c r="J136" s="119">
        <f t="shared" si="26"/>
        <v>0.48771765114116178</v>
      </c>
      <c r="K136" s="119">
        <f t="shared" si="26"/>
        <v>0.48392625982445769</v>
      </c>
      <c r="L136" s="119">
        <f t="shared" si="26"/>
        <v>0.49336589275849058</v>
      </c>
      <c r="M136" s="119">
        <f t="shared" si="26"/>
        <v>0.51410410000695594</v>
      </c>
      <c r="N136" s="119">
        <f t="shared" si="26"/>
        <v>0.5450815287383296</v>
      </c>
      <c r="O136" s="119">
        <f t="shared" si="26"/>
        <v>0.57289536856931433</v>
      </c>
      <c r="P136" s="119">
        <f t="shared" si="26"/>
        <v>0.58380474576439623</v>
      </c>
      <c r="Q136" s="119">
        <f t="shared" si="26"/>
        <v>0.60569346223683329</v>
      </c>
      <c r="R136" s="119">
        <f t="shared" ref="R136:V136" si="27">IF(R117=0,"",R117/R98)</f>
        <v>0.62141955932999182</v>
      </c>
      <c r="S136" s="119">
        <f t="shared" si="27"/>
        <v>0.65188845813785934</v>
      </c>
      <c r="T136" s="119">
        <f t="shared" si="27"/>
        <v>0.67360230578755154</v>
      </c>
      <c r="U136" s="119">
        <f t="shared" si="27"/>
        <v>0.69552029389182335</v>
      </c>
      <c r="V136" s="119">
        <f t="shared" si="27"/>
        <v>0.67568325744406632</v>
      </c>
      <c r="W136" s="119">
        <f t="shared" ref="W136" si="28">IF(W117=0,"",W117/W98)</f>
        <v>0.69316480219670995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0.42619646718397758</v>
      </c>
      <c r="C137" s="124">
        <f t="shared" si="29"/>
        <v>0.42986948936358516</v>
      </c>
      <c r="D137" s="124">
        <f t="shared" si="29"/>
        <v>0.43398710284822867</v>
      </c>
      <c r="E137" s="124">
        <f t="shared" si="29"/>
        <v>0.4365321198015949</v>
      </c>
      <c r="F137" s="124">
        <f t="shared" si="29"/>
        <v>0.43955662287934183</v>
      </c>
      <c r="G137" s="124">
        <f t="shared" si="29"/>
        <v>0.44071923668366131</v>
      </c>
      <c r="H137" s="124">
        <f t="shared" si="29"/>
        <v>0.44193353838479649</v>
      </c>
      <c r="I137" s="124">
        <f t="shared" si="29"/>
        <v>0.44338054757946715</v>
      </c>
      <c r="J137" s="124">
        <f t="shared" si="29"/>
        <v>0.44514769739628757</v>
      </c>
      <c r="K137" s="124">
        <f t="shared" si="29"/>
        <v>0.44809503205983681</v>
      </c>
      <c r="L137" s="124">
        <f t="shared" si="29"/>
        <v>0.45841985735312202</v>
      </c>
      <c r="M137" s="124">
        <f t="shared" si="29"/>
        <v>0.47566681268740552</v>
      </c>
      <c r="N137" s="124">
        <f t="shared" si="29"/>
        <v>0.49964004568290549</v>
      </c>
      <c r="O137" s="124">
        <f t="shared" si="29"/>
        <v>0.53218190239718954</v>
      </c>
      <c r="P137" s="124">
        <f t="shared" si="29"/>
        <v>0.53579708653078495</v>
      </c>
      <c r="Q137" s="124">
        <f t="shared" si="29"/>
        <v>0.54856090996503615</v>
      </c>
      <c r="R137" s="124">
        <f t="shared" ref="R137:V137" si="30">IF(R118=0,"",R118/R99)</f>
        <v>0.56345259217108368</v>
      </c>
      <c r="S137" s="124">
        <f t="shared" si="30"/>
        <v>0.5801321136477986</v>
      </c>
      <c r="T137" s="124">
        <f t="shared" si="30"/>
        <v>0.58926247340203641</v>
      </c>
      <c r="U137" s="124">
        <f t="shared" si="30"/>
        <v>0.59493112183982144</v>
      </c>
      <c r="V137" s="124">
        <f t="shared" si="30"/>
        <v>0.59734607211441793</v>
      </c>
      <c r="W137" s="124">
        <f t="shared" ref="W137" si="31">IF(W118=0,"",W118/W99)</f>
        <v>0.59737417336247778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0.42033419371726288</v>
      </c>
      <c r="C138" s="111">
        <f t="shared" si="32"/>
        <v>0.4240399573474794</v>
      </c>
      <c r="D138" s="111">
        <f t="shared" si="32"/>
        <v>0.42813699038577113</v>
      </c>
      <c r="E138" s="111">
        <f t="shared" si="32"/>
        <v>0.43101276918544085</v>
      </c>
      <c r="F138" s="111">
        <f t="shared" si="32"/>
        <v>0.43379171479978229</v>
      </c>
      <c r="G138" s="111">
        <f t="shared" si="32"/>
        <v>0.43507727980099914</v>
      </c>
      <c r="H138" s="111">
        <f t="shared" si="32"/>
        <v>0.43649876490328254</v>
      </c>
      <c r="I138" s="111">
        <f t="shared" si="32"/>
        <v>0.43813247708785164</v>
      </c>
      <c r="J138" s="111">
        <f t="shared" si="32"/>
        <v>0.43995804857098009</v>
      </c>
      <c r="K138" s="111">
        <f t="shared" si="32"/>
        <v>0.44295335982256567</v>
      </c>
      <c r="L138" s="111">
        <f t="shared" si="32"/>
        <v>0.45345048044872593</v>
      </c>
      <c r="M138" s="111">
        <f t="shared" si="32"/>
        <v>0.47073028470015965</v>
      </c>
      <c r="N138" s="111">
        <f t="shared" si="32"/>
        <v>0.49476124147883316</v>
      </c>
      <c r="O138" s="111">
        <f t="shared" si="32"/>
        <v>0.52738168645788985</v>
      </c>
      <c r="P138" s="111">
        <f t="shared" si="32"/>
        <v>0.53102933792843132</v>
      </c>
      <c r="Q138" s="111">
        <f t="shared" si="32"/>
        <v>0.54382045955348735</v>
      </c>
      <c r="R138" s="111">
        <f t="shared" ref="R138:V138" si="33">IF(R119=0,"",R119/R100)</f>
        <v>0.55870849418990542</v>
      </c>
      <c r="S138" s="111">
        <f t="shared" si="33"/>
        <v>0.5754943994042292</v>
      </c>
      <c r="T138" s="111">
        <f t="shared" si="33"/>
        <v>0.58466813420471087</v>
      </c>
      <c r="U138" s="111">
        <f t="shared" si="33"/>
        <v>0.5903350015608454</v>
      </c>
      <c r="V138" s="111">
        <f t="shared" si="33"/>
        <v>0.5927609457984867</v>
      </c>
      <c r="W138" s="111">
        <f t="shared" ref="W138" si="34">IF(W119=0,"",W119/W100)</f>
        <v>0.59279845262360753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1.8294423587042701</v>
      </c>
      <c r="D140" s="124">
        <f t="shared" si="38"/>
        <v>1.9267963025218426</v>
      </c>
      <c r="E140" s="124">
        <f t="shared" si="38"/>
        <v>2.0470014195658353</v>
      </c>
      <c r="F140" s="124">
        <f t="shared" si="38"/>
        <v>2.1583926418260821</v>
      </c>
      <c r="G140" s="124">
        <f t="shared" si="38"/>
        <v>2.2483877920097766</v>
      </c>
      <c r="H140" s="124">
        <f t="shared" si="38"/>
        <v>2.3470475954541326</v>
      </c>
      <c r="I140" s="124">
        <f t="shared" si="38"/>
        <v>2.4070320482947163</v>
      </c>
      <c r="J140" s="124">
        <f t="shared" si="38"/>
        <v>2.4424419116021006</v>
      </c>
      <c r="K140" s="124">
        <f t="shared" si="38"/>
        <v>2.5212475202922087</v>
      </c>
      <c r="L140" s="124">
        <f t="shared" si="38"/>
        <v>2.6065380854759623</v>
      </c>
      <c r="M140" s="124">
        <f t="shared" si="38"/>
        <v>2.767870653718437</v>
      </c>
      <c r="N140" s="124">
        <f t="shared" si="38"/>
        <v>2.9193694048684447</v>
      </c>
      <c r="O140" s="124">
        <f t="shared" si="38"/>
        <v>3.0857829358109963</v>
      </c>
      <c r="P140" s="124">
        <f t="shared" si="38"/>
        <v>3.1667089641313422</v>
      </c>
      <c r="Q140" s="124">
        <f t="shared" si="38"/>
        <v>3.2139119315152715</v>
      </c>
      <c r="R140" s="124">
        <f t="shared" ref="R140:V140" si="39">IF(R121=0,"",R121/R102)</f>
        <v>3.3069107032514884</v>
      </c>
      <c r="S140" s="124">
        <f t="shared" si="39"/>
        <v>3.395494173321624</v>
      </c>
      <c r="T140" s="124">
        <f t="shared" si="39"/>
        <v>3.4696440946084595</v>
      </c>
      <c r="U140" s="124">
        <f t="shared" si="39"/>
        <v>3.5365121891342111</v>
      </c>
      <c r="V140" s="124">
        <f t="shared" si="39"/>
        <v>3.6129520630594012</v>
      </c>
      <c r="W140" s="124">
        <f t="shared" ref="W140" si="40">IF(W121=0,"",W121/W102)</f>
        <v>3.6799604933644203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1.8294423587042701</v>
      </c>
      <c r="D141" s="111">
        <f t="shared" si="41"/>
        <v>1.9267963025218426</v>
      </c>
      <c r="E141" s="111">
        <f t="shared" si="41"/>
        <v>2.0470014195658353</v>
      </c>
      <c r="F141" s="111">
        <f t="shared" si="41"/>
        <v>2.1583926418260821</v>
      </c>
      <c r="G141" s="111">
        <f t="shared" si="41"/>
        <v>2.2483877920097766</v>
      </c>
      <c r="H141" s="111">
        <f t="shared" si="41"/>
        <v>2.3470475954541326</v>
      </c>
      <c r="I141" s="111">
        <f t="shared" si="41"/>
        <v>2.4070320482947163</v>
      </c>
      <c r="J141" s="111">
        <f t="shared" si="41"/>
        <v>2.4424419116021006</v>
      </c>
      <c r="K141" s="111">
        <f t="shared" si="41"/>
        <v>2.5212475202922087</v>
      </c>
      <c r="L141" s="111">
        <f t="shared" si="41"/>
        <v>2.6065380854759623</v>
      </c>
      <c r="M141" s="111">
        <f t="shared" si="41"/>
        <v>2.767870653718437</v>
      </c>
      <c r="N141" s="111">
        <f t="shared" si="41"/>
        <v>2.9193694048684447</v>
      </c>
      <c r="O141" s="111">
        <f t="shared" si="41"/>
        <v>3.0857829358109963</v>
      </c>
      <c r="P141" s="111">
        <f t="shared" si="41"/>
        <v>3.1667089641313422</v>
      </c>
      <c r="Q141" s="111">
        <f t="shared" si="41"/>
        <v>3.2139119315152715</v>
      </c>
      <c r="R141" s="111">
        <f t="shared" ref="R141:V141" si="42">IF(R122=0,"",R122/R103)</f>
        <v>3.3069107032514884</v>
      </c>
      <c r="S141" s="111">
        <f t="shared" si="42"/>
        <v>3.395494173321624</v>
      </c>
      <c r="T141" s="111">
        <f t="shared" si="42"/>
        <v>3.4696440946084595</v>
      </c>
      <c r="U141" s="111">
        <f t="shared" si="42"/>
        <v>3.5365121891342111</v>
      </c>
      <c r="V141" s="111">
        <f t="shared" si="42"/>
        <v>3.6129520630594012</v>
      </c>
      <c r="W141" s="111">
        <f t="shared" ref="W141" si="43">IF(W122=0,"",W122/W103)</f>
        <v>3.6799604933644203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0.53997367623716519</v>
      </c>
      <c r="C142" s="124">
        <f t="shared" si="44"/>
        <v>0.54099217182754111</v>
      </c>
      <c r="D142" s="124">
        <f t="shared" si="44"/>
        <v>0.54173074253912556</v>
      </c>
      <c r="E142" s="124">
        <f t="shared" si="44"/>
        <v>0.53882960689985859</v>
      </c>
      <c r="F142" s="124">
        <f t="shared" si="44"/>
        <v>0.54373911564488187</v>
      </c>
      <c r="G142" s="124">
        <f t="shared" si="44"/>
        <v>0.54776442632147671</v>
      </c>
      <c r="H142" s="124">
        <f t="shared" si="44"/>
        <v>0.5512589989983816</v>
      </c>
      <c r="I142" s="124">
        <f t="shared" si="44"/>
        <v>0.55122551240853246</v>
      </c>
      <c r="J142" s="124">
        <f t="shared" si="44"/>
        <v>0.5558200041126915</v>
      </c>
      <c r="K142" s="124">
        <f t="shared" si="44"/>
        <v>0.55174702976382062</v>
      </c>
      <c r="L142" s="124">
        <f t="shared" si="44"/>
        <v>0.55748916375095336</v>
      </c>
      <c r="M142" s="124">
        <f t="shared" si="44"/>
        <v>0.57357995119613048</v>
      </c>
      <c r="N142" s="124">
        <f t="shared" si="44"/>
        <v>0.57990229220569489</v>
      </c>
      <c r="O142" s="124">
        <f t="shared" si="44"/>
        <v>0.59156328074051134</v>
      </c>
      <c r="P142" s="124">
        <f t="shared" si="44"/>
        <v>0.59864398296811538</v>
      </c>
      <c r="Q142" s="124">
        <f t="shared" si="44"/>
        <v>0.61650711092052113</v>
      </c>
      <c r="R142" s="124">
        <f t="shared" ref="R142:V142" si="45">IF(R123=0,"",R123/R104)</f>
        <v>0.63778236243807851</v>
      </c>
      <c r="S142" s="124">
        <f t="shared" si="45"/>
        <v>0.6471138390795802</v>
      </c>
      <c r="T142" s="124">
        <f t="shared" si="45"/>
        <v>0.66392935241225304</v>
      </c>
      <c r="U142" s="124">
        <f t="shared" si="45"/>
        <v>0.68970195161718029</v>
      </c>
      <c r="V142" s="124">
        <f t="shared" si="45"/>
        <v>0.70720636307321882</v>
      </c>
      <c r="W142" s="124">
        <f t="shared" ref="W142" si="46">IF(W123=0,"",W123/W104)</f>
        <v>0.71167069345238765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0.47822965812742291</v>
      </c>
      <c r="C143" s="111">
        <f t="shared" si="47"/>
        <v>0.47936921159752555</v>
      </c>
      <c r="D143" s="111">
        <f t="shared" si="47"/>
        <v>0.48055232364868827</v>
      </c>
      <c r="E143" s="111">
        <f t="shared" si="47"/>
        <v>0.48216409171386815</v>
      </c>
      <c r="F143" s="111">
        <f t="shared" si="47"/>
        <v>0.48292153091975282</v>
      </c>
      <c r="G143" s="111">
        <f t="shared" si="47"/>
        <v>0.48371732677554541</v>
      </c>
      <c r="H143" s="111">
        <f t="shared" si="47"/>
        <v>0.48532028052112147</v>
      </c>
      <c r="I143" s="111">
        <f t="shared" si="47"/>
        <v>0.48757593021979823</v>
      </c>
      <c r="J143" s="111">
        <f t="shared" si="47"/>
        <v>0.49085297630550762</v>
      </c>
      <c r="K143" s="111">
        <f t="shared" si="47"/>
        <v>0.49366946261002842</v>
      </c>
      <c r="L143" s="111">
        <f t="shared" si="47"/>
        <v>0.4990292754675601</v>
      </c>
      <c r="M143" s="111">
        <f t="shared" si="47"/>
        <v>0.50788877170704749</v>
      </c>
      <c r="N143" s="111">
        <f t="shared" si="47"/>
        <v>0.5225587791399704</v>
      </c>
      <c r="O143" s="111">
        <f t="shared" si="47"/>
        <v>0.5430475684634265</v>
      </c>
      <c r="P143" s="111">
        <f t="shared" si="47"/>
        <v>0.55004028541405958</v>
      </c>
      <c r="Q143" s="111">
        <f t="shared" si="47"/>
        <v>0.56039096810419409</v>
      </c>
      <c r="R143" s="111">
        <f t="shared" ref="R143:V143" si="48">IF(R124=0,"",R124/R105)</f>
        <v>0.57468478026760039</v>
      </c>
      <c r="S143" s="111">
        <f t="shared" si="48"/>
        <v>0.59330006225478515</v>
      </c>
      <c r="T143" s="111">
        <f t="shared" si="48"/>
        <v>0.6162753887633029</v>
      </c>
      <c r="U143" s="111">
        <f t="shared" si="48"/>
        <v>0.64330364040368226</v>
      </c>
      <c r="V143" s="111">
        <f t="shared" si="48"/>
        <v>0.66845530621671367</v>
      </c>
      <c r="W143" s="111">
        <f t="shared" ref="W143" si="49">IF(W124=0,"",W124/W105)</f>
        <v>0.67534415757393762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0.75193815520319829</v>
      </c>
      <c r="C144" s="111">
        <f t="shared" si="50"/>
        <v>0.76423533399898746</v>
      </c>
      <c r="D144" s="111">
        <f t="shared" si="50"/>
        <v>0.75594535204527025</v>
      </c>
      <c r="E144" s="111">
        <f t="shared" si="50"/>
        <v>0.78816763363996611</v>
      </c>
      <c r="F144" s="111">
        <f t="shared" si="50"/>
        <v>0.76777186083098636</v>
      </c>
      <c r="G144" s="111">
        <f t="shared" si="50"/>
        <v>0.76880633689210287</v>
      </c>
      <c r="H144" s="111">
        <f t="shared" si="50"/>
        <v>0.76864839470677593</v>
      </c>
      <c r="I144" s="111">
        <f t="shared" si="50"/>
        <v>0.77455900281907542</v>
      </c>
      <c r="J144" s="111">
        <f t="shared" si="50"/>
        <v>0.77358741484809923</v>
      </c>
      <c r="K144" s="111">
        <f t="shared" si="50"/>
        <v>0.78860583617071067</v>
      </c>
      <c r="L144" s="111">
        <f t="shared" si="50"/>
        <v>0.78892860723884772</v>
      </c>
      <c r="M144" s="111">
        <f t="shared" si="50"/>
        <v>0.7827110644375459</v>
      </c>
      <c r="N144" s="111">
        <f t="shared" si="50"/>
        <v>0.79626966519426634</v>
      </c>
      <c r="O144" s="111">
        <f t="shared" si="50"/>
        <v>0.81530628890565726</v>
      </c>
      <c r="P144" s="111">
        <f t="shared" si="50"/>
        <v>0.81255155696510206</v>
      </c>
      <c r="Q144" s="111">
        <f t="shared" si="50"/>
        <v>0.79950869453769113</v>
      </c>
      <c r="R144" s="111">
        <f t="shared" ref="R144:V144" si="51">IF(R125=0,"",R125/R106)</f>
        <v>0.80727232237137736</v>
      </c>
      <c r="S144" s="111">
        <f t="shared" si="51"/>
        <v>0.83839932610140255</v>
      </c>
      <c r="T144" s="111">
        <f t="shared" si="51"/>
        <v>0.84911915133876414</v>
      </c>
      <c r="U144" s="111">
        <f t="shared" si="51"/>
        <v>0.8510889043507871</v>
      </c>
      <c r="V144" s="111">
        <f t="shared" si="51"/>
        <v>0.87350136753911922</v>
      </c>
      <c r="W144" s="111">
        <f t="shared" ref="W144" si="52">IF(W125=0,"",W125/W106)</f>
        <v>0.85932952279018737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0.47822965812742291</v>
      </c>
      <c r="C145" s="112">
        <f t="shared" si="53"/>
        <v>0.48133460687840857</v>
      </c>
      <c r="D145" s="112">
        <f t="shared" si="53"/>
        <v>0.4841077380235031</v>
      </c>
      <c r="E145" s="112">
        <f t="shared" si="53"/>
        <v>0.49002224113346915</v>
      </c>
      <c r="F145" s="112">
        <f t="shared" si="53"/>
        <v>0.49048742748868096</v>
      </c>
      <c r="G145" s="112">
        <f t="shared" si="53"/>
        <v>0.49099082180142212</v>
      </c>
      <c r="H145" s="112">
        <f t="shared" si="53"/>
        <v>0.49213274842423149</v>
      </c>
      <c r="I145" s="112">
        <f t="shared" si="53"/>
        <v>0.49601710621874712</v>
      </c>
      <c r="J145" s="112">
        <f t="shared" si="53"/>
        <v>0.49819369422078691</v>
      </c>
      <c r="K145" s="112">
        <f t="shared" si="53"/>
        <v>0.50470076579888057</v>
      </c>
      <c r="L145" s="112">
        <f t="shared" si="53"/>
        <v>0.50734105687817277</v>
      </c>
      <c r="M145" s="112">
        <f t="shared" si="53"/>
        <v>0.50990702532143639</v>
      </c>
      <c r="N145" s="112">
        <f t="shared" si="53"/>
        <v>0.52813792004667948</v>
      </c>
      <c r="O145" s="112">
        <f t="shared" si="53"/>
        <v>0.54887699516364652</v>
      </c>
      <c r="P145" s="112">
        <f t="shared" si="53"/>
        <v>0.55425423314933886</v>
      </c>
      <c r="Q145" s="112">
        <f t="shared" si="53"/>
        <v>0.5533110618943059</v>
      </c>
      <c r="R145" s="112">
        <f t="shared" ref="R145:V145" si="54">IF(R126=0,"",R126/R107)</f>
        <v>0.55684144525328616</v>
      </c>
      <c r="S145" s="112">
        <f t="shared" si="54"/>
        <v>0.60128755737431039</v>
      </c>
      <c r="T145" s="112">
        <f t="shared" si="54"/>
        <v>0.62481247437047627</v>
      </c>
      <c r="U145" s="112">
        <f t="shared" si="54"/>
        <v>0.63114902006318541</v>
      </c>
      <c r="V145" s="112">
        <f t="shared" si="54"/>
        <v>0.64489877261446593</v>
      </c>
      <c r="W145" s="112">
        <f t="shared" ref="W145" si="55">IF(W126=0,"",W126/W107)</f>
        <v>0.64489877261446604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0.5945169901133085</v>
      </c>
      <c r="C147" s="112">
        <f t="shared" si="59"/>
        <v>0.5975975280757696</v>
      </c>
      <c r="D147" s="112">
        <f t="shared" si="59"/>
        <v>0.60106501441581084</v>
      </c>
      <c r="E147" s="112">
        <f t="shared" si="59"/>
        <v>0.60378709917625284</v>
      </c>
      <c r="F147" s="112">
        <f t="shared" si="59"/>
        <v>0.60767679382153283</v>
      </c>
      <c r="G147" s="112">
        <f t="shared" si="59"/>
        <v>0.61174628297634592</v>
      </c>
      <c r="H147" s="112">
        <f t="shared" si="59"/>
        <v>0.61746090043317214</v>
      </c>
      <c r="I147" s="112">
        <f t="shared" si="59"/>
        <v>0.62020561622029491</v>
      </c>
      <c r="J147" s="112">
        <f t="shared" si="59"/>
        <v>0.62065789508667168</v>
      </c>
      <c r="K147" s="112">
        <f t="shared" si="59"/>
        <v>0.62272242876899886</v>
      </c>
      <c r="L147" s="112">
        <f t="shared" si="59"/>
        <v>0.62591342503465008</v>
      </c>
      <c r="M147" s="112">
        <f t="shared" si="59"/>
        <v>0.62946233940734342</v>
      </c>
      <c r="N147" s="112">
        <f t="shared" si="59"/>
        <v>0.63357883615516009</v>
      </c>
      <c r="O147" s="112">
        <f t="shared" si="59"/>
        <v>0.63820300430183508</v>
      </c>
      <c r="P147" s="112">
        <f t="shared" si="59"/>
        <v>0.63975876077391591</v>
      </c>
      <c r="Q147" s="112">
        <f t="shared" si="59"/>
        <v>0.64938543999972886</v>
      </c>
      <c r="R147" s="112">
        <f t="shared" ref="R147:V147" si="60">IF(R128=0,"",R128/R109)</f>
        <v>0.66087843418255066</v>
      </c>
      <c r="S147" s="112">
        <f t="shared" si="60"/>
        <v>0.67328389357055396</v>
      </c>
      <c r="T147" s="112">
        <f t="shared" si="60"/>
        <v>0.68556202348775852</v>
      </c>
      <c r="U147" s="112">
        <f t="shared" si="60"/>
        <v>0.69594992359752106</v>
      </c>
      <c r="V147" s="112">
        <f t="shared" si="60"/>
        <v>0.70583546785626761</v>
      </c>
      <c r="W147" s="112">
        <f t="shared" ref="W147" si="61">IF(W128=0,"",W128/W109)</f>
        <v>0.71034299644321752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0.82900759008869451</v>
      </c>
      <c r="C148" s="113">
        <f t="shared" si="62"/>
        <v>0.83957870919224753</v>
      </c>
      <c r="D148" s="113">
        <f t="shared" si="62"/>
        <v>0.83438530260275812</v>
      </c>
      <c r="E148" s="113">
        <f t="shared" si="62"/>
        <v>0.85758520871145993</v>
      </c>
      <c r="F148" s="113">
        <f t="shared" si="62"/>
        <v>0.84405389635011729</v>
      </c>
      <c r="G148" s="113">
        <f t="shared" si="62"/>
        <v>0.84626601166974991</v>
      </c>
      <c r="H148" s="113">
        <f t="shared" si="62"/>
        <v>0.84765212331309192</v>
      </c>
      <c r="I148" s="113">
        <f t="shared" si="62"/>
        <v>0.85089031704179974</v>
      </c>
      <c r="J148" s="113">
        <f t="shared" si="62"/>
        <v>0.84926605424632107</v>
      </c>
      <c r="K148" s="113">
        <f t="shared" si="62"/>
        <v>0.85896046861225428</v>
      </c>
      <c r="L148" s="113">
        <f t="shared" si="62"/>
        <v>0.8597830479775711</v>
      </c>
      <c r="M148" s="113">
        <f t="shared" si="62"/>
        <v>0.85646545040196742</v>
      </c>
      <c r="N148" s="113">
        <f t="shared" si="62"/>
        <v>0.85895451477653983</v>
      </c>
      <c r="O148" s="113">
        <f t="shared" si="62"/>
        <v>0.86558071610510345</v>
      </c>
      <c r="P148" s="113">
        <f t="shared" si="62"/>
        <v>0.86201372554777189</v>
      </c>
      <c r="Q148" s="113">
        <f t="shared" si="62"/>
        <v>0.860258241174091</v>
      </c>
      <c r="R148" s="113">
        <f t="shared" ref="R148:V148" si="63">IF(R129=0,"",R129/R110)</f>
        <v>0.870844152298347</v>
      </c>
      <c r="S148" s="113">
        <f t="shared" si="63"/>
        <v>0.87967942498735963</v>
      </c>
      <c r="T148" s="113">
        <f t="shared" si="63"/>
        <v>0.88264232912572915</v>
      </c>
      <c r="U148" s="113">
        <f t="shared" si="63"/>
        <v>0.88569521944053198</v>
      </c>
      <c r="V148" s="113">
        <f t="shared" si="63"/>
        <v>0.90162930856540657</v>
      </c>
      <c r="W148" s="113">
        <f t="shared" ref="W148" si="64">IF(W129=0,"",W129/W110)</f>
        <v>0.8920659105332609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0.5945169901133085</v>
      </c>
      <c r="C149" s="111">
        <f t="shared" si="65"/>
        <v>0.59976499803524863</v>
      </c>
      <c r="D149" s="111">
        <f t="shared" si="65"/>
        <v>0.60420082628050398</v>
      </c>
      <c r="E149" s="111">
        <f t="shared" si="65"/>
        <v>0.60851960083277123</v>
      </c>
      <c r="F149" s="111">
        <f t="shared" si="65"/>
        <v>0.61177172756492315</v>
      </c>
      <c r="G149" s="111">
        <f t="shared" si="65"/>
        <v>0.6148912470243334</v>
      </c>
      <c r="H149" s="111">
        <f t="shared" si="65"/>
        <v>0.61875578232484119</v>
      </c>
      <c r="I149" s="111">
        <f t="shared" si="65"/>
        <v>0.62046821050498691</v>
      </c>
      <c r="J149" s="111">
        <f t="shared" si="65"/>
        <v>0.62090360831800018</v>
      </c>
      <c r="K149" s="111">
        <f t="shared" si="65"/>
        <v>0.6244560321586361</v>
      </c>
      <c r="L149" s="111">
        <f t="shared" si="65"/>
        <v>0.62813997188402371</v>
      </c>
      <c r="M149" s="111">
        <f t="shared" si="65"/>
        <v>0.63248761223677474</v>
      </c>
      <c r="N149" s="111">
        <f t="shared" si="65"/>
        <v>0.63559002306728141</v>
      </c>
      <c r="O149" s="111">
        <f t="shared" si="65"/>
        <v>0.63960285532016103</v>
      </c>
      <c r="P149" s="111">
        <f t="shared" si="65"/>
        <v>0.6418174667835238</v>
      </c>
      <c r="Q149" s="111">
        <f t="shared" si="65"/>
        <v>0.65661345729014831</v>
      </c>
      <c r="R149" s="111">
        <f t="shared" ref="R149:V149" si="66">IF(R130=0,"",R130/R111)</f>
        <v>0.66873295806069277</v>
      </c>
      <c r="S149" s="111">
        <f t="shared" si="66"/>
        <v>0.67980922127058274</v>
      </c>
      <c r="T149" s="111">
        <f t="shared" si="66"/>
        <v>0.68979751773845621</v>
      </c>
      <c r="U149" s="111">
        <f t="shared" si="66"/>
        <v>0.69864223181315277</v>
      </c>
      <c r="V149" s="111">
        <f t="shared" si="66"/>
        <v>0.70585563352063196</v>
      </c>
      <c r="W149" s="111">
        <f t="shared" ref="W149" si="67">IF(W130=0,"",W130/W111)</f>
        <v>0.70975503892377656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0.68989759552856444</v>
      </c>
      <c r="C151" s="124">
        <f t="shared" si="71"/>
        <v>0.67588908334371034</v>
      </c>
      <c r="D151" s="124">
        <f t="shared" si="71"/>
        <v>0.68656611833290959</v>
      </c>
      <c r="E151" s="124">
        <f t="shared" si="71"/>
        <v>0.66737905030440992</v>
      </c>
      <c r="F151" s="124">
        <f t="shared" si="71"/>
        <v>0.6779365625356607</v>
      </c>
      <c r="G151" s="124">
        <f t="shared" si="71"/>
        <v>0.67928558535784944</v>
      </c>
      <c r="H151" s="124">
        <f t="shared" si="71"/>
        <v>0.68244417154631865</v>
      </c>
      <c r="I151" s="124">
        <f t="shared" si="71"/>
        <v>0.6752974533634466</v>
      </c>
      <c r="J151" s="124">
        <f t="shared" si="71"/>
        <v>0.6808956987527639</v>
      </c>
      <c r="K151" s="124">
        <f t="shared" si="71"/>
        <v>0.66739762321444307</v>
      </c>
      <c r="L151" s="124">
        <f t="shared" si="71"/>
        <v>0.67239831626107094</v>
      </c>
      <c r="M151" s="124">
        <f t="shared" si="71"/>
        <v>0.677710209653274</v>
      </c>
      <c r="N151" s="124">
        <f t="shared" si="71"/>
        <v>0.68268320654707992</v>
      </c>
      <c r="O151" s="124">
        <f t="shared" si="71"/>
        <v>0.68447174212627115</v>
      </c>
      <c r="P151" s="124">
        <f t="shared" si="71"/>
        <v>0.68877457500547556</v>
      </c>
      <c r="Q151" s="124">
        <f t="shared" si="71"/>
        <v>0.6916132987268202</v>
      </c>
      <c r="R151" s="124">
        <f t="shared" ref="R151:V151" si="72">IF(R132=0,"",R132/R113)</f>
        <v>0.69271222412983913</v>
      </c>
      <c r="S151" s="124">
        <f t="shared" si="72"/>
        <v>0.70040139793299738</v>
      </c>
      <c r="T151" s="124">
        <f t="shared" si="72"/>
        <v>0.70935110193121675</v>
      </c>
      <c r="U151" s="124">
        <f t="shared" si="72"/>
        <v>0.7124647195983459</v>
      </c>
      <c r="V151" s="124">
        <f t="shared" si="72"/>
        <v>0.71929567526018001</v>
      </c>
      <c r="W151" s="124">
        <f t="shared" ref="W151" si="73">IF(W132=0,"",W132/W113)</f>
        <v>0.72824372426331896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0.58225269712956229</v>
      </c>
      <c r="C152" s="111">
        <f t="shared" si="74"/>
        <v>0.58370172755891003</v>
      </c>
      <c r="D152" s="111">
        <f t="shared" si="74"/>
        <v>0.58496335766058083</v>
      </c>
      <c r="E152" s="111">
        <f t="shared" si="74"/>
        <v>0.58608992380134661</v>
      </c>
      <c r="F152" s="111">
        <f t="shared" si="74"/>
        <v>0.58713373484513909</v>
      </c>
      <c r="G152" s="111">
        <f t="shared" si="74"/>
        <v>0.58815617381458407</v>
      </c>
      <c r="H152" s="111">
        <f t="shared" si="74"/>
        <v>0.58951457648943117</v>
      </c>
      <c r="I152" s="111">
        <f t="shared" si="74"/>
        <v>0.5901872311335622</v>
      </c>
      <c r="J152" s="111">
        <f t="shared" si="74"/>
        <v>0.59051879455683076</v>
      </c>
      <c r="K152" s="111">
        <f t="shared" si="74"/>
        <v>0.59120899810175753</v>
      </c>
      <c r="L152" s="111">
        <f t="shared" si="74"/>
        <v>0.59199972676858603</v>
      </c>
      <c r="M152" s="111">
        <f t="shared" si="74"/>
        <v>0.59266963076944823</v>
      </c>
      <c r="N152" s="111">
        <f t="shared" si="74"/>
        <v>0.59316891932008964</v>
      </c>
      <c r="O152" s="111">
        <f t="shared" si="74"/>
        <v>0.59359773373745928</v>
      </c>
      <c r="P152" s="111">
        <f t="shared" si="74"/>
        <v>0.59367136691052536</v>
      </c>
      <c r="Q152" s="111">
        <f t="shared" si="74"/>
        <v>0.59378848234157067</v>
      </c>
      <c r="R152" s="111">
        <f t="shared" ref="R152:V152" si="75">IF(R133=0,"",R133/R114)</f>
        <v>0.5942066727976002</v>
      </c>
      <c r="S152" s="111">
        <f t="shared" si="75"/>
        <v>0.59504712052199071</v>
      </c>
      <c r="T152" s="111">
        <f t="shared" si="75"/>
        <v>0.59613688427920053</v>
      </c>
      <c r="U152" s="111">
        <f t="shared" si="75"/>
        <v>0.59727010269807967</v>
      </c>
      <c r="V152" s="111">
        <f t="shared" si="75"/>
        <v>0.59851544693490344</v>
      </c>
      <c r="W152" s="111">
        <f t="shared" ref="W152" si="76">IF(W133=0,"",W133/W114)</f>
        <v>0.59992093807689406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0.736579414975295</v>
      </c>
      <c r="C153" s="45">
        <f t="shared" si="77"/>
        <v>0.7381622815837432</v>
      </c>
      <c r="D153" s="45">
        <f t="shared" si="77"/>
        <v>0.74020468564230846</v>
      </c>
      <c r="E153" s="45">
        <f t="shared" si="77"/>
        <v>0.74226968143533512</v>
      </c>
      <c r="F153" s="45">
        <f t="shared" si="77"/>
        <v>0.74497741980251475</v>
      </c>
      <c r="G153" s="45">
        <f t="shared" si="77"/>
        <v>0.74804947376393671</v>
      </c>
      <c r="H153" s="45">
        <f t="shared" si="77"/>
        <v>0.75246082119251811</v>
      </c>
      <c r="I153" s="45">
        <f t="shared" si="77"/>
        <v>0.75476977218848917</v>
      </c>
      <c r="J153" s="45">
        <f t="shared" si="77"/>
        <v>0.75532324576216525</v>
      </c>
      <c r="K153" s="45">
        <f t="shared" si="77"/>
        <v>0.75679432977306671</v>
      </c>
      <c r="L153" s="45">
        <f t="shared" si="77"/>
        <v>0.75894329506860825</v>
      </c>
      <c r="M153" s="45">
        <f t="shared" si="77"/>
        <v>0.76159779983426756</v>
      </c>
      <c r="N153" s="45">
        <f t="shared" si="77"/>
        <v>0.7650429606455218</v>
      </c>
      <c r="O153" s="45">
        <f t="shared" si="77"/>
        <v>0.76881007745150431</v>
      </c>
      <c r="P153" s="45">
        <f t="shared" si="77"/>
        <v>0.76968671125566901</v>
      </c>
      <c r="Q153" s="45">
        <f t="shared" si="77"/>
        <v>0.77289088172616638</v>
      </c>
      <c r="R153" s="45">
        <f t="shared" ref="R153:V153" si="78">IF(R134=0,"",R134/R115)</f>
        <v>0.77773623827824556</v>
      </c>
      <c r="S153" s="45">
        <f t="shared" si="78"/>
        <v>0.7859942625091717</v>
      </c>
      <c r="T153" s="45">
        <f t="shared" si="78"/>
        <v>0.7952709610420311</v>
      </c>
      <c r="U153" s="45">
        <f t="shared" si="78"/>
        <v>0.8048647650223798</v>
      </c>
      <c r="V153" s="45">
        <f t="shared" si="78"/>
        <v>0.81641831390130404</v>
      </c>
      <c r="W153" s="45">
        <f t="shared" ref="W153" si="79">IF(W134=0,"",W134/W115)</f>
        <v>0.82606920105211823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781.81799896567793</v>
      </c>
      <c r="C155" s="117">
        <f t="shared" si="80"/>
        <v>850.50301395514646</v>
      </c>
      <c r="D155" s="117">
        <f t="shared" si="80"/>
        <v>958.91319558618022</v>
      </c>
      <c r="E155" s="117">
        <f t="shared" si="80"/>
        <v>976.47259964557622</v>
      </c>
      <c r="F155" s="117">
        <f t="shared" si="80"/>
        <v>959.55530623770562</v>
      </c>
      <c r="G155" s="117">
        <f t="shared" si="80"/>
        <v>875.9515355574697</v>
      </c>
      <c r="H155" s="117">
        <f t="shared" si="80"/>
        <v>748.16985303560182</v>
      </c>
      <c r="I155" s="117">
        <f t="shared" si="80"/>
        <v>611.86032649532353</v>
      </c>
      <c r="J155" s="117">
        <f t="shared" si="80"/>
        <v>514.13304718323411</v>
      </c>
      <c r="K155" s="117">
        <f t="shared" si="80"/>
        <v>520.34868845347887</v>
      </c>
      <c r="L155" s="117">
        <f t="shared" si="80"/>
        <v>492.59277364242865</v>
      </c>
      <c r="M155" s="117">
        <f t="shared" si="80"/>
        <v>438.18109873036303</v>
      </c>
      <c r="N155" s="117">
        <f t="shared" si="80"/>
        <v>349.84947595721474</v>
      </c>
      <c r="O155" s="117">
        <f t="shared" si="80"/>
        <v>299.74715499385366</v>
      </c>
      <c r="P155" s="117">
        <f t="shared" si="80"/>
        <v>238.37091893443764</v>
      </c>
      <c r="Q155" s="117">
        <f t="shared" si="80"/>
        <v>289.11010025612416</v>
      </c>
      <c r="R155" s="117">
        <f t="shared" ref="R155:V155" si="81">R156+R159+R161+R170</f>
        <v>280.01970925948325</v>
      </c>
      <c r="S155" s="117">
        <f t="shared" si="81"/>
        <v>275.21721044512287</v>
      </c>
      <c r="T155" s="117">
        <f t="shared" si="81"/>
        <v>229.43562734243721</v>
      </c>
      <c r="U155" s="117">
        <f t="shared" si="81"/>
        <v>166.10826617809357</v>
      </c>
      <c r="V155" s="117">
        <f t="shared" si="81"/>
        <v>188.75558505035767</v>
      </c>
      <c r="W155" s="117">
        <f t="shared" ref="W155" si="82">W156+W159+W161+W170</f>
        <v>137.93256945133703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717.49400265025395</v>
      </c>
      <c r="C156" s="122">
        <f t="shared" si="83"/>
        <v>780.65639329809426</v>
      </c>
      <c r="D156" s="122">
        <f t="shared" si="83"/>
        <v>884.26168763585531</v>
      </c>
      <c r="E156" s="122">
        <f t="shared" si="83"/>
        <v>898.98263328866187</v>
      </c>
      <c r="F156" s="122">
        <f t="shared" si="83"/>
        <v>884.0734000036565</v>
      </c>
      <c r="G156" s="122">
        <f t="shared" si="83"/>
        <v>807.86515672930216</v>
      </c>
      <c r="H156" s="122">
        <f t="shared" si="83"/>
        <v>684.78357370573713</v>
      </c>
      <c r="I156" s="122">
        <f t="shared" si="83"/>
        <v>554.87094180119595</v>
      </c>
      <c r="J156" s="122">
        <f t="shared" si="83"/>
        <v>466.72823448607039</v>
      </c>
      <c r="K156" s="122">
        <f t="shared" si="83"/>
        <v>471.25106962420978</v>
      </c>
      <c r="L156" s="122">
        <f t="shared" si="83"/>
        <v>449.58827472949912</v>
      </c>
      <c r="M156" s="122">
        <f t="shared" si="83"/>
        <v>406.03833393681759</v>
      </c>
      <c r="N156" s="122">
        <f t="shared" si="83"/>
        <v>320.35625991140165</v>
      </c>
      <c r="O156" s="122">
        <f t="shared" si="83"/>
        <v>272.60061563617802</v>
      </c>
      <c r="P156" s="122">
        <f t="shared" si="83"/>
        <v>214.66098396492927</v>
      </c>
      <c r="Q156" s="122">
        <f t="shared" si="83"/>
        <v>267.44780449553451</v>
      </c>
      <c r="R156" s="122">
        <f t="shared" ref="R156:V156" si="84">SUM(R157:R158)</f>
        <v>260.71064785862211</v>
      </c>
      <c r="S156" s="122">
        <f t="shared" si="84"/>
        <v>254.00026885561681</v>
      </c>
      <c r="T156" s="122">
        <f t="shared" si="84"/>
        <v>210.33956345999974</v>
      </c>
      <c r="U156" s="122">
        <f t="shared" si="84"/>
        <v>152.57624226000001</v>
      </c>
      <c r="V156" s="122">
        <f t="shared" si="84"/>
        <v>176.83281798000002</v>
      </c>
      <c r="W156" s="122">
        <f t="shared" ref="W156" si="85">SUM(W157:W158)</f>
        <v>127.08644988000002</v>
      </c>
      <c r="DA156" s="130" t="s">
        <v>2114</v>
      </c>
    </row>
    <row r="157" spans="1:105" ht="12" customHeight="1" x14ac:dyDescent="0.25">
      <c r="A157" s="97" t="s">
        <v>216</v>
      </c>
      <c r="B157" s="98">
        <v>717.49400265025395</v>
      </c>
      <c r="C157" s="98">
        <v>780.65639329809426</v>
      </c>
      <c r="D157" s="98">
        <v>884.26168763585531</v>
      </c>
      <c r="E157" s="98">
        <v>898.98263328866187</v>
      </c>
      <c r="F157" s="98">
        <v>884.0734000036565</v>
      </c>
      <c r="G157" s="98">
        <v>807.86515672930216</v>
      </c>
      <c r="H157" s="98">
        <v>684.78357370573713</v>
      </c>
      <c r="I157" s="98">
        <v>554.87094180119595</v>
      </c>
      <c r="J157" s="98">
        <v>466.72823448607039</v>
      </c>
      <c r="K157" s="98">
        <v>471.25106962420978</v>
      </c>
      <c r="L157" s="98">
        <v>449.58827472949912</v>
      </c>
      <c r="M157" s="98">
        <v>406.03833393681759</v>
      </c>
      <c r="N157" s="98">
        <v>320.35625991140165</v>
      </c>
      <c r="O157" s="98">
        <v>272.60061563617802</v>
      </c>
      <c r="P157" s="98">
        <v>214.66098396492927</v>
      </c>
      <c r="Q157" s="98">
        <v>267.44780449553451</v>
      </c>
      <c r="R157" s="98">
        <v>260.71064785862211</v>
      </c>
      <c r="S157" s="98">
        <v>254.00026885561681</v>
      </c>
      <c r="T157" s="98">
        <v>210.33956345999974</v>
      </c>
      <c r="U157" s="98">
        <v>152.57624226000001</v>
      </c>
      <c r="V157" s="98">
        <v>176.83281798000002</v>
      </c>
      <c r="W157" s="98">
        <v>127.08644988000002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44.914381829745956</v>
      </c>
      <c r="C161" s="122">
        <v>44.938588181905999</v>
      </c>
      <c r="D161" s="122">
        <v>51.609765364144728</v>
      </c>
      <c r="E161" s="122">
        <v>49.623800631338312</v>
      </c>
      <c r="F161" s="122">
        <v>49.912052236343591</v>
      </c>
      <c r="G161" s="122">
        <v>44.147873230698238</v>
      </c>
      <c r="H161" s="122">
        <v>41.451878654263119</v>
      </c>
      <c r="I161" s="122">
        <v>36.641794078803848</v>
      </c>
      <c r="J161" s="122">
        <v>29.953631513929533</v>
      </c>
      <c r="K161" s="122">
        <v>30.908099535789777</v>
      </c>
      <c r="L161" s="122">
        <v>27.877704230500655</v>
      </c>
      <c r="M161" s="122">
        <v>19.803398783181997</v>
      </c>
      <c r="N161" s="122">
        <v>19.402821088598262</v>
      </c>
      <c r="O161" s="122">
        <v>18.293136363821983</v>
      </c>
      <c r="P161" s="122">
        <v>16.18081451507053</v>
      </c>
      <c r="Q161" s="122">
        <v>14.069120024465404</v>
      </c>
      <c r="R161" s="122">
        <v>11.387361221377883</v>
      </c>
      <c r="S161" s="122">
        <v>14.009958584383254</v>
      </c>
      <c r="T161" s="122">
        <v>13.096211699999992</v>
      </c>
      <c r="U161" s="122">
        <v>8.1962751000000047</v>
      </c>
      <c r="V161" s="122">
        <v>7.3590933000000067</v>
      </c>
      <c r="W161" s="122">
        <v>6.7851888000000038</v>
      </c>
      <c r="DA161" s="130" t="s">
        <v>2119</v>
      </c>
    </row>
    <row r="162" spans="1:105" ht="12" customHeight="1" x14ac:dyDescent="0.25">
      <c r="A162" s="97" t="s">
        <v>138</v>
      </c>
      <c r="B162" s="98">
        <v>44.912451845104911</v>
      </c>
      <c r="C162" s="98">
        <v>44.936486780220335</v>
      </c>
      <c r="D162" s="98">
        <v>51.606851748181079</v>
      </c>
      <c r="E162" s="98">
        <v>49.620236151891874</v>
      </c>
      <c r="F162" s="98">
        <v>49.907906687673488</v>
      </c>
      <c r="G162" s="98">
        <v>44.143954943400487</v>
      </c>
      <c r="H162" s="98">
        <v>41.448017313260671</v>
      </c>
      <c r="I162" s="98">
        <v>36.637538985615734</v>
      </c>
      <c r="J162" s="98">
        <v>29.949930769164322</v>
      </c>
      <c r="K162" s="98">
        <v>30.902778049973719</v>
      </c>
      <c r="L162" s="98">
        <v>27.872440930902567</v>
      </c>
      <c r="M162" s="98">
        <v>19.799315348129603</v>
      </c>
      <c r="N162" s="98">
        <v>19.39764645227018</v>
      </c>
      <c r="O162" s="98">
        <v>18.287419839453101</v>
      </c>
      <c r="P162" s="98">
        <v>16.174795595835491</v>
      </c>
      <c r="Q162" s="98">
        <v>14.063088384595146</v>
      </c>
      <c r="R162" s="98">
        <v>11.3825181832333</v>
      </c>
      <c r="S162" s="98">
        <v>14.002802517026202</v>
      </c>
      <c r="T162" s="98">
        <v>13.088668105624205</v>
      </c>
      <c r="U162" s="98">
        <v>8.1908235977572339</v>
      </c>
      <c r="V162" s="98">
        <v>7.3543597744457916</v>
      </c>
      <c r="W162" s="98">
        <v>6.7797611375853188</v>
      </c>
      <c r="DA162" s="63" t="s">
        <v>2120</v>
      </c>
    </row>
    <row r="163" spans="1:105" ht="12" customHeight="1" x14ac:dyDescent="0.25">
      <c r="A163" s="97" t="s">
        <v>137</v>
      </c>
      <c r="B163" s="98">
        <v>1.9299846410450593E-3</v>
      </c>
      <c r="C163" s="98">
        <v>2.1014016856616179E-3</v>
      </c>
      <c r="D163" s="98">
        <v>2.9136159636499411E-3</v>
      </c>
      <c r="E163" s="98">
        <v>3.5644794464409946E-3</v>
      </c>
      <c r="F163" s="98">
        <v>4.1455486701015226E-3</v>
      </c>
      <c r="G163" s="98">
        <v>3.9182872977473887E-3</v>
      </c>
      <c r="H163" s="98">
        <v>3.8613410024505501E-3</v>
      </c>
      <c r="I163" s="98">
        <v>4.2550931881124984E-3</v>
      </c>
      <c r="J163" s="98">
        <v>3.7007447652100214E-3</v>
      </c>
      <c r="K163" s="98">
        <v>5.3214858160563396E-3</v>
      </c>
      <c r="L163" s="98">
        <v>5.2632995980866383E-3</v>
      </c>
      <c r="M163" s="98">
        <v>4.0834350523930377E-3</v>
      </c>
      <c r="N163" s="98">
        <v>5.1746363280802676E-3</v>
      </c>
      <c r="O163" s="98">
        <v>5.7165243688808223E-3</v>
      </c>
      <c r="P163" s="98">
        <v>6.0189192350376319E-3</v>
      </c>
      <c r="Q163" s="98">
        <v>6.0316398702580628E-3</v>
      </c>
      <c r="R163" s="98">
        <v>4.8430381445840115E-3</v>
      </c>
      <c r="S163" s="98">
        <v>7.1560673570520107E-3</v>
      </c>
      <c r="T163" s="98">
        <v>7.5435943757886361E-3</v>
      </c>
      <c r="U163" s="98">
        <v>5.4515022427715099E-3</v>
      </c>
      <c r="V163" s="98">
        <v>4.7335255542153114E-3</v>
      </c>
      <c r="W163" s="98">
        <v>5.4276624146853405E-3</v>
      </c>
      <c r="DA163" s="63" t="s">
        <v>2121</v>
      </c>
    </row>
    <row r="164" spans="1:105" ht="12" customHeight="1" x14ac:dyDescent="0.25">
      <c r="A164" s="100" t="s">
        <v>216</v>
      </c>
      <c r="B164" s="101">
        <v>1.9299846410450593E-3</v>
      </c>
      <c r="C164" s="101">
        <v>2.1014016856616179E-3</v>
      </c>
      <c r="D164" s="101">
        <v>2.9136159636499411E-3</v>
      </c>
      <c r="E164" s="101">
        <v>3.5644794464409946E-3</v>
      </c>
      <c r="F164" s="101">
        <v>4.1455486701015226E-3</v>
      </c>
      <c r="G164" s="101">
        <v>3.9182872977473887E-3</v>
      </c>
      <c r="H164" s="101">
        <v>3.8613410024505501E-3</v>
      </c>
      <c r="I164" s="101">
        <v>4.2550931881124984E-3</v>
      </c>
      <c r="J164" s="101">
        <v>3.7007447652100214E-3</v>
      </c>
      <c r="K164" s="101">
        <v>5.3214858160563396E-3</v>
      </c>
      <c r="L164" s="101">
        <v>5.2632995980866383E-3</v>
      </c>
      <c r="M164" s="101">
        <v>4.0834350523930377E-3</v>
      </c>
      <c r="N164" s="101">
        <v>5.1746363280802676E-3</v>
      </c>
      <c r="O164" s="101">
        <v>5.7165243688808223E-3</v>
      </c>
      <c r="P164" s="101">
        <v>6.0189192350376319E-3</v>
      </c>
      <c r="Q164" s="101">
        <v>6.0316398702580628E-3</v>
      </c>
      <c r="R164" s="101">
        <v>4.8430381445840115E-3</v>
      </c>
      <c r="S164" s="101">
        <v>7.1560673570520107E-3</v>
      </c>
      <c r="T164" s="101">
        <v>7.5435943757886361E-3</v>
      </c>
      <c r="U164" s="101">
        <v>5.4515022427715099E-3</v>
      </c>
      <c r="V164" s="101">
        <v>4.7335255542153114E-3</v>
      </c>
      <c r="W164" s="101">
        <v>5.4276624146853405E-3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19.409614485678041</v>
      </c>
      <c r="C170" s="122">
        <v>24.908032475146225</v>
      </c>
      <c r="D170" s="122">
        <v>23.04174258618017</v>
      </c>
      <c r="E170" s="122">
        <v>27.86616572557601</v>
      </c>
      <c r="F170" s="122">
        <v>25.569853997705557</v>
      </c>
      <c r="G170" s="122">
        <v>23.938505597469369</v>
      </c>
      <c r="H170" s="122">
        <v>21.934400675601498</v>
      </c>
      <c r="I170" s="122">
        <v>20.347590615323721</v>
      </c>
      <c r="J170" s="122">
        <v>17.451181183234251</v>
      </c>
      <c r="K170" s="122">
        <v>18.189519293479261</v>
      </c>
      <c r="L170" s="122">
        <v>15.126794682428875</v>
      </c>
      <c r="M170" s="122">
        <v>12.339366010363475</v>
      </c>
      <c r="N170" s="122">
        <v>10.090394957214833</v>
      </c>
      <c r="O170" s="122">
        <v>8.8534029938536509</v>
      </c>
      <c r="P170" s="122">
        <v>7.5291204544378383</v>
      </c>
      <c r="Q170" s="122">
        <v>7.593175736124258</v>
      </c>
      <c r="R170" s="122">
        <v>7.9217001794832447</v>
      </c>
      <c r="S170" s="122">
        <v>7.206983005122841</v>
      </c>
      <c r="T170" s="122">
        <v>5.9998521824374906</v>
      </c>
      <c r="U170" s="122">
        <v>5.3357488180935437</v>
      </c>
      <c r="V170" s="122">
        <v>4.5636737703576298</v>
      </c>
      <c r="W170" s="122">
        <v>4.0609307713370075</v>
      </c>
      <c r="DA170" s="130" t="s">
        <v>2128</v>
      </c>
    </row>
    <row r="171" spans="1:105" ht="12" customHeight="1" x14ac:dyDescent="0.25">
      <c r="A171" s="97" t="s">
        <v>50</v>
      </c>
      <c r="B171" s="98">
        <v>19.409614485678041</v>
      </c>
      <c r="C171" s="98">
        <v>24.908032475146225</v>
      </c>
      <c r="D171" s="98">
        <v>23.04174258618017</v>
      </c>
      <c r="E171" s="98">
        <v>27.86616572557601</v>
      </c>
      <c r="F171" s="98">
        <v>25.569853997705557</v>
      </c>
      <c r="G171" s="98">
        <v>23.938505597469369</v>
      </c>
      <c r="H171" s="98">
        <v>21.934400675601498</v>
      </c>
      <c r="I171" s="98">
        <v>20.347590615323721</v>
      </c>
      <c r="J171" s="98">
        <v>17.451181183234251</v>
      </c>
      <c r="K171" s="98">
        <v>18.189519293479261</v>
      </c>
      <c r="L171" s="98">
        <v>15.126794682428875</v>
      </c>
      <c r="M171" s="98">
        <v>12.339366010363475</v>
      </c>
      <c r="N171" s="98">
        <v>10.090394957214833</v>
      </c>
      <c r="O171" s="98">
        <v>8.8534029938536509</v>
      </c>
      <c r="P171" s="98">
        <v>7.5291204544378383</v>
      </c>
      <c r="Q171" s="98">
        <v>7.593175736124258</v>
      </c>
      <c r="R171" s="98">
        <v>7.9217001794832447</v>
      </c>
      <c r="S171" s="98">
        <v>7.206983005122841</v>
      </c>
      <c r="T171" s="98">
        <v>5.9998521824374906</v>
      </c>
      <c r="U171" s="98">
        <v>5.3357488180935437</v>
      </c>
      <c r="V171" s="98">
        <v>4.5636737703576298</v>
      </c>
      <c r="W171" s="98">
        <v>4.0609307713370075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15459.905335550553</v>
      </c>
      <c r="C174" s="117">
        <f t="shared" si="87"/>
        <v>16616.25538290463</v>
      </c>
      <c r="D174" s="117">
        <f t="shared" si="87"/>
        <v>18881.335553735567</v>
      </c>
      <c r="E174" s="117">
        <f t="shared" si="87"/>
        <v>19658.228971758126</v>
      </c>
      <c r="F174" s="117">
        <f t="shared" si="87"/>
        <v>20548.539858388584</v>
      </c>
      <c r="G174" s="117">
        <f t="shared" si="87"/>
        <v>20970.390803421582</v>
      </c>
      <c r="H174" s="117">
        <f t="shared" si="87"/>
        <v>20336.929196213005</v>
      </c>
      <c r="I174" s="117">
        <f t="shared" si="87"/>
        <v>19200.126822309932</v>
      </c>
      <c r="J174" s="117">
        <f t="shared" si="87"/>
        <v>18912.505573038434</v>
      </c>
      <c r="K174" s="117">
        <f t="shared" si="87"/>
        <v>20862.059331556749</v>
      </c>
      <c r="L174" s="117">
        <f t="shared" si="87"/>
        <v>21856.435104381337</v>
      </c>
      <c r="M174" s="117">
        <f t="shared" si="87"/>
        <v>21298.924942838225</v>
      </c>
      <c r="N174" s="117">
        <f t="shared" si="87"/>
        <v>19389.78233062732</v>
      </c>
      <c r="O174" s="117">
        <f t="shared" si="87"/>
        <v>18262.206481888938</v>
      </c>
      <c r="P174" s="117">
        <f t="shared" si="87"/>
        <v>15641.352373175847</v>
      </c>
      <c r="Q174" s="117">
        <f t="shared" si="87"/>
        <v>18586.443050773032</v>
      </c>
      <c r="R174" s="117">
        <f t="shared" ref="R174:V174" si="88">R175+R178+R180+R189</f>
        <v>18171.262445599048</v>
      </c>
      <c r="S174" s="117">
        <f t="shared" si="88"/>
        <v>18651.581200810237</v>
      </c>
      <c r="T174" s="117">
        <f t="shared" si="88"/>
        <v>17404.503117440199</v>
      </c>
      <c r="U174" s="117">
        <f t="shared" si="88"/>
        <v>15139.464724026622</v>
      </c>
      <c r="V174" s="117">
        <f t="shared" si="88"/>
        <v>18896.570337480549</v>
      </c>
      <c r="W174" s="117">
        <f t="shared" ref="W174" si="89">W175+W178+W180+W189</f>
        <v>16359.324677030603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12486.730433528579</v>
      </c>
      <c r="C175" s="122">
        <f t="shared" si="90"/>
        <v>13704.557725952267</v>
      </c>
      <c r="D175" s="122">
        <f t="shared" si="90"/>
        <v>15656.850039439447</v>
      </c>
      <c r="E175" s="122">
        <f t="shared" si="90"/>
        <v>16608.93812599688</v>
      </c>
      <c r="F175" s="122">
        <f t="shared" si="90"/>
        <v>17287.222160494115</v>
      </c>
      <c r="G175" s="122">
        <f t="shared" si="90"/>
        <v>17631.505726592583</v>
      </c>
      <c r="H175" s="122">
        <f t="shared" si="90"/>
        <v>16828.231059918216</v>
      </c>
      <c r="I175" s="122">
        <f t="shared" si="90"/>
        <v>15773.763551484704</v>
      </c>
      <c r="J175" s="122">
        <f t="shared" si="90"/>
        <v>15420.820258699663</v>
      </c>
      <c r="K175" s="122">
        <f t="shared" si="90"/>
        <v>17346.865393490865</v>
      </c>
      <c r="L175" s="122">
        <f t="shared" si="90"/>
        <v>18366.37479168456</v>
      </c>
      <c r="M175" s="122">
        <f t="shared" si="90"/>
        <v>18119.20150005104</v>
      </c>
      <c r="N175" s="122">
        <f t="shared" si="90"/>
        <v>16161.885147222372</v>
      </c>
      <c r="O175" s="122">
        <f t="shared" si="90"/>
        <v>15134.39543346648</v>
      </c>
      <c r="P175" s="122">
        <f t="shared" si="90"/>
        <v>12628.949357138597</v>
      </c>
      <c r="Q175" s="122">
        <f t="shared" si="90"/>
        <v>15511.382903823043</v>
      </c>
      <c r="R175" s="122">
        <f t="shared" ref="R175:V175" si="91">SUM(R176:R177)</f>
        <v>15172.102841010488</v>
      </c>
      <c r="S175" s="122">
        <f t="shared" si="91"/>
        <v>15403.597859933976</v>
      </c>
      <c r="T175" s="122">
        <f t="shared" si="91"/>
        <v>14157.161754327193</v>
      </c>
      <c r="U175" s="122">
        <f t="shared" si="91"/>
        <v>12075.706304248457</v>
      </c>
      <c r="V175" s="122">
        <f t="shared" si="91"/>
        <v>15841.021916637115</v>
      </c>
      <c r="W175" s="122">
        <f t="shared" ref="W175" si="92">SUM(W176:W177)</f>
        <v>13142.263677737581</v>
      </c>
      <c r="DA175" s="130" t="s">
        <v>2282</v>
      </c>
    </row>
    <row r="176" spans="1:105" ht="12" customHeight="1" x14ac:dyDescent="0.25">
      <c r="A176" s="97" t="s">
        <v>216</v>
      </c>
      <c r="B176" s="98">
        <v>12360.449690878064</v>
      </c>
      <c r="C176" s="98">
        <v>13565.848176480607</v>
      </c>
      <c r="D176" s="98">
        <v>15496.681726401781</v>
      </c>
      <c r="E176" s="98">
        <v>16447.82633312211</v>
      </c>
      <c r="F176" s="98">
        <v>17111.210524297494</v>
      </c>
      <c r="G176" s="98">
        <v>17455.417579437151</v>
      </c>
      <c r="H176" s="98">
        <v>16665.928622569456</v>
      </c>
      <c r="I176" s="98">
        <v>15626.430203924036</v>
      </c>
      <c r="J176" s="98">
        <v>15277.922674801466</v>
      </c>
      <c r="K176" s="98">
        <v>17186.749723160312</v>
      </c>
      <c r="L176" s="98">
        <v>18199.382716049378</v>
      </c>
      <c r="M176" s="98">
        <v>17950.202702791543</v>
      </c>
      <c r="N176" s="98">
        <v>16005.818986675229</v>
      </c>
      <c r="O176" s="98">
        <v>14980.680767509259</v>
      </c>
      <c r="P176" s="98">
        <v>12500.558264653791</v>
      </c>
      <c r="Q176" s="98">
        <v>15350.19430382983</v>
      </c>
      <c r="R176" s="98">
        <v>15008.995367808313</v>
      </c>
      <c r="S176" s="98">
        <v>15235.313895960422</v>
      </c>
      <c r="T176" s="98">
        <v>14000.557341019687</v>
      </c>
      <c r="U176" s="98">
        <v>11940.226341744023</v>
      </c>
      <c r="V176" s="98">
        <v>15662.667002706696</v>
      </c>
      <c r="W176" s="98">
        <v>12994.584159196018</v>
      </c>
      <c r="DA176" s="63" t="s">
        <v>2283</v>
      </c>
    </row>
    <row r="177" spans="1:105" ht="12" customHeight="1" x14ac:dyDescent="0.25">
      <c r="A177" s="97" t="s">
        <v>53</v>
      </c>
      <c r="B177" s="98">
        <v>126.28074265051472</v>
      </c>
      <c r="C177" s="98">
        <v>138.70954947165944</v>
      </c>
      <c r="D177" s="98">
        <v>160.16831303766588</v>
      </c>
      <c r="E177" s="98">
        <v>161.1117928747702</v>
      </c>
      <c r="F177" s="98">
        <v>176.01163619662094</v>
      </c>
      <c r="G177" s="98">
        <v>176.08814715543042</v>
      </c>
      <c r="H177" s="98">
        <v>162.30243734876001</v>
      </c>
      <c r="I177" s="98">
        <v>147.3333475606693</v>
      </c>
      <c r="J177" s="98">
        <v>142.8975838981969</v>
      </c>
      <c r="K177" s="98">
        <v>160.11567033055221</v>
      </c>
      <c r="L177" s="98">
        <v>166.99207563518351</v>
      </c>
      <c r="M177" s="98">
        <v>168.99879725949654</v>
      </c>
      <c r="N177" s="98">
        <v>156.06616054714243</v>
      </c>
      <c r="O177" s="98">
        <v>153.71466595722023</v>
      </c>
      <c r="P177" s="98">
        <v>128.39109248480577</v>
      </c>
      <c r="Q177" s="98">
        <v>161.18859999321279</v>
      </c>
      <c r="R177" s="98">
        <v>163.10747320217567</v>
      </c>
      <c r="S177" s="98">
        <v>168.28396397355445</v>
      </c>
      <c r="T177" s="98">
        <v>156.60441330750706</v>
      </c>
      <c r="U177" s="98">
        <v>135.47996250443458</v>
      </c>
      <c r="V177" s="98">
        <v>178.3549139304202</v>
      </c>
      <c r="W177" s="98">
        <v>147.67951854156314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64.542143975758478</v>
      </c>
      <c r="C178" s="122">
        <f t="shared" si="93"/>
        <v>61.716035795830436</v>
      </c>
      <c r="D178" s="122">
        <f t="shared" si="93"/>
        <v>59.917188852281257</v>
      </c>
      <c r="E178" s="122">
        <f t="shared" si="93"/>
        <v>145.89067185713023</v>
      </c>
      <c r="F178" s="122">
        <f t="shared" si="93"/>
        <v>63.894434671517672</v>
      </c>
      <c r="G178" s="122">
        <f t="shared" si="93"/>
        <v>80.566060875759504</v>
      </c>
      <c r="H178" s="122">
        <f t="shared" si="93"/>
        <v>108.34931146141737</v>
      </c>
      <c r="I178" s="122">
        <f t="shared" si="93"/>
        <v>120.74494486838742</v>
      </c>
      <c r="J178" s="122">
        <f t="shared" si="93"/>
        <v>123.3253550245544</v>
      </c>
      <c r="K178" s="122">
        <f t="shared" si="93"/>
        <v>109.58643799951433</v>
      </c>
      <c r="L178" s="122">
        <f t="shared" si="93"/>
        <v>126.00467749887515</v>
      </c>
      <c r="M178" s="122">
        <f t="shared" si="93"/>
        <v>169.77365297136402</v>
      </c>
      <c r="N178" s="122">
        <f t="shared" si="93"/>
        <v>211.36171182906409</v>
      </c>
      <c r="O178" s="122">
        <f t="shared" si="93"/>
        <v>179.28871558951502</v>
      </c>
      <c r="P178" s="122">
        <f t="shared" si="93"/>
        <v>179.25533396758192</v>
      </c>
      <c r="Q178" s="122">
        <f t="shared" si="93"/>
        <v>295.71422495280871</v>
      </c>
      <c r="R178" s="122">
        <f t="shared" si="93"/>
        <v>287.30126285154347</v>
      </c>
      <c r="S178" s="122">
        <f t="shared" si="93"/>
        <v>385.83705259254134</v>
      </c>
      <c r="T178" s="122">
        <f t="shared" si="93"/>
        <v>419.16352815599407</v>
      </c>
      <c r="U178" s="122">
        <f t="shared" si="93"/>
        <v>424.13578688328886</v>
      </c>
      <c r="V178" s="122">
        <f t="shared" si="93"/>
        <v>389.4854259835364</v>
      </c>
      <c r="W178" s="122">
        <f t="shared" si="93"/>
        <v>397.76750630778542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64.542143975758478</v>
      </c>
      <c r="C179" s="98">
        <f>RES_hhdet_fech!C48</f>
        <v>61.716035795830436</v>
      </c>
      <c r="D179" s="98">
        <f>RES_hhdet_fech!D48</f>
        <v>59.917188852281257</v>
      </c>
      <c r="E179" s="98">
        <f>RES_hhdet_fech!E48</f>
        <v>145.89067185713023</v>
      </c>
      <c r="F179" s="98">
        <f>RES_hhdet_fech!F48</f>
        <v>63.894434671517672</v>
      </c>
      <c r="G179" s="98">
        <f>RES_hhdet_fech!G48</f>
        <v>80.566060875759504</v>
      </c>
      <c r="H179" s="98">
        <f>RES_hhdet_fech!H48</f>
        <v>108.34931146141737</v>
      </c>
      <c r="I179" s="98">
        <f>RES_hhdet_fech!I48</f>
        <v>120.74494486838742</v>
      </c>
      <c r="J179" s="98">
        <f>RES_hhdet_fech!J48</f>
        <v>123.3253550245544</v>
      </c>
      <c r="K179" s="98">
        <f>RES_hhdet_fech!K48</f>
        <v>109.58643799951433</v>
      </c>
      <c r="L179" s="98">
        <f>RES_hhdet_fech!L48</f>
        <v>126.00467749887515</v>
      </c>
      <c r="M179" s="98">
        <f>RES_hhdet_fech!M48</f>
        <v>169.77365297136402</v>
      </c>
      <c r="N179" s="98">
        <f>RES_hhdet_fech!N48</f>
        <v>211.36171182906409</v>
      </c>
      <c r="O179" s="98">
        <f>RES_hhdet_fech!O48</f>
        <v>179.28871558951502</v>
      </c>
      <c r="P179" s="98">
        <f>RES_hhdet_fech!P48</f>
        <v>179.25533396758192</v>
      </c>
      <c r="Q179" s="98">
        <f>RES_hhdet_fech!Q48</f>
        <v>295.71422495280871</v>
      </c>
      <c r="R179" s="98">
        <f>RES_hhdet_fech!R48</f>
        <v>287.30126285154347</v>
      </c>
      <c r="S179" s="98">
        <f>RES_hhdet_fech!S48</f>
        <v>385.83705259254134</v>
      </c>
      <c r="T179" s="98">
        <f>RES_hhdet_fech!T48</f>
        <v>419.16352815599407</v>
      </c>
      <c r="U179" s="98">
        <f>RES_hhdet_fech!U48</f>
        <v>424.13578688328886</v>
      </c>
      <c r="V179" s="98">
        <f>RES_hhdet_fech!V48</f>
        <v>389.4854259835364</v>
      </c>
      <c r="W179" s="98">
        <f>RES_hhdet_fech!W48</f>
        <v>397.76750630778542</v>
      </c>
      <c r="DA179" s="63" t="s">
        <v>2286</v>
      </c>
    </row>
    <row r="180" spans="1:105" ht="12" customHeight="1" x14ac:dyDescent="0.25">
      <c r="A180" s="121" t="s">
        <v>55</v>
      </c>
      <c r="B180" s="122">
        <v>1609.0236212417374</v>
      </c>
      <c r="C180" s="122">
        <v>1587.1283650649036</v>
      </c>
      <c r="D180" s="122">
        <v>1787.566270901898</v>
      </c>
      <c r="E180" s="122">
        <v>1651.0637492598096</v>
      </c>
      <c r="F180" s="122">
        <v>1826.2206968899193</v>
      </c>
      <c r="G180" s="122">
        <v>1842.7029814187672</v>
      </c>
      <c r="H180" s="122">
        <v>1938.7714265970269</v>
      </c>
      <c r="I180" s="122">
        <v>1909.7316172250537</v>
      </c>
      <c r="J180" s="122">
        <v>1881.2340762616968</v>
      </c>
      <c r="K180" s="122">
        <v>1958.7858525257545</v>
      </c>
      <c r="L180" s="122">
        <v>1972.9727799664261</v>
      </c>
      <c r="M180" s="122">
        <v>1715.3842187573478</v>
      </c>
      <c r="N180" s="122">
        <v>1775.5617668951586</v>
      </c>
      <c r="O180" s="122">
        <v>1758.1188478260467</v>
      </c>
      <c r="P180" s="122">
        <v>1709.831101423737</v>
      </c>
      <c r="Q180" s="122">
        <v>1649.4427340175066</v>
      </c>
      <c r="R180" s="122">
        <v>1554.7065843747862</v>
      </c>
      <c r="S180" s="122">
        <v>1728.9213608112425</v>
      </c>
      <c r="T180" s="122">
        <v>1741.2373009999296</v>
      </c>
      <c r="U180" s="122">
        <v>1537.9466836147237</v>
      </c>
      <c r="V180" s="122">
        <v>1601.0650767547038</v>
      </c>
      <c r="W180" s="122">
        <v>1692.0470959166266</v>
      </c>
      <c r="DA180" s="130" t="s">
        <v>2287</v>
      </c>
    </row>
    <row r="181" spans="1:105" ht="12" customHeight="1" x14ac:dyDescent="0.25">
      <c r="A181" s="97" t="s">
        <v>138</v>
      </c>
      <c r="B181" s="98">
        <v>1707.1531709194276</v>
      </c>
      <c r="C181" s="98">
        <v>1723.9003499552364</v>
      </c>
      <c r="D181" s="98">
        <v>2011.0195727431401</v>
      </c>
      <c r="E181" s="98">
        <v>1941.7297681289824</v>
      </c>
      <c r="F181" s="98">
        <v>2080.523577197645</v>
      </c>
      <c r="G181" s="98">
        <v>2051.1849591099754</v>
      </c>
      <c r="H181" s="98">
        <v>2184.0845158773959</v>
      </c>
      <c r="I181" s="98">
        <v>2175.1219479529991</v>
      </c>
      <c r="J181" s="98">
        <v>2016.6179474039031</v>
      </c>
      <c r="K181" s="98">
        <v>2256.411092062232</v>
      </c>
      <c r="L181" s="98">
        <v>2268.2514616600661</v>
      </c>
      <c r="M181" s="98">
        <v>1827.3779737303319</v>
      </c>
      <c r="N181" s="98">
        <v>1946.9132168627693</v>
      </c>
      <c r="O181" s="98">
        <v>1958.8127264524505</v>
      </c>
      <c r="P181" s="98">
        <v>1881.0606008404045</v>
      </c>
      <c r="Q181" s="98">
        <v>1792.236296515553</v>
      </c>
      <c r="R181" s="98">
        <v>1581.9087870660774</v>
      </c>
      <c r="S181" s="98">
        <v>1989.0115827807467</v>
      </c>
      <c r="T181" s="98">
        <v>2018.4019305485772</v>
      </c>
      <c r="U181" s="98">
        <v>1521.9252439633551</v>
      </c>
      <c r="V181" s="98">
        <v>1713.4369132501395</v>
      </c>
      <c r="W181" s="98">
        <v>1720.1495054358686</v>
      </c>
      <c r="DA181" s="63" t="s">
        <v>2288</v>
      </c>
    </row>
    <row r="182" spans="1:105" ht="12" customHeight="1" x14ac:dyDescent="0.25">
      <c r="A182" s="97" t="s">
        <v>137</v>
      </c>
      <c r="B182" s="98">
        <v>1085.7425862095304</v>
      </c>
      <c r="C182" s="98">
        <v>1081.3238225615494</v>
      </c>
      <c r="D182" s="98">
        <v>1278.4056767998868</v>
      </c>
      <c r="E182" s="98">
        <v>1187.8731775705983</v>
      </c>
      <c r="F182" s="98">
        <v>1308.6501728433736</v>
      </c>
      <c r="G182" s="98">
        <v>1290.5857372884725</v>
      </c>
      <c r="H182" s="98">
        <v>1379.0478026739552</v>
      </c>
      <c r="I182" s="98">
        <v>1369.2579121745393</v>
      </c>
      <c r="J182" s="98">
        <v>1279.6586685335158</v>
      </c>
      <c r="K182" s="98">
        <v>1412.5692334282764</v>
      </c>
      <c r="L182" s="98">
        <v>1435.0157251053565</v>
      </c>
      <c r="M182" s="98">
        <v>1186.3480732689613</v>
      </c>
      <c r="N182" s="98">
        <v>1277.9822675642313</v>
      </c>
      <c r="O182" s="98">
        <v>1304.7986821208312</v>
      </c>
      <c r="P182" s="98">
        <v>1273.7904432007376</v>
      </c>
      <c r="Q182" s="98">
        <v>1257.0162356856217</v>
      </c>
      <c r="R182" s="98">
        <v>1127.1578053825458</v>
      </c>
      <c r="S182" s="98">
        <v>1407.3157020055114</v>
      </c>
      <c r="T182" s="98">
        <v>1464.9764864217634</v>
      </c>
      <c r="U182" s="98">
        <v>1150.4472025431405</v>
      </c>
      <c r="V182" s="98">
        <v>1310.8311812610132</v>
      </c>
      <c r="W182" s="98">
        <v>1351.6297282015425</v>
      </c>
      <c r="DA182" s="63" t="s">
        <v>2289</v>
      </c>
    </row>
    <row r="183" spans="1:105" ht="12" customHeight="1" x14ac:dyDescent="0.25">
      <c r="A183" s="100" t="s">
        <v>216</v>
      </c>
      <c r="B183" s="101">
        <v>516.18746275034709</v>
      </c>
      <c r="C183" s="101">
        <v>491.52681718519096</v>
      </c>
      <c r="D183" s="101">
        <v>604.77907964616577</v>
      </c>
      <c r="E183" s="101">
        <v>493.41364748859206</v>
      </c>
      <c r="F183" s="101">
        <v>596.46299396443919</v>
      </c>
      <c r="G183" s="101">
        <v>586.18833792840587</v>
      </c>
      <c r="H183" s="101">
        <v>628.20534683976314</v>
      </c>
      <c r="I183" s="101">
        <v>612.49473529250486</v>
      </c>
      <c r="J183" s="101">
        <v>577.37581994872255</v>
      </c>
      <c r="K183" s="101">
        <v>602.88583412244634</v>
      </c>
      <c r="L183" s="101">
        <v>614.80821968402165</v>
      </c>
      <c r="M183" s="101">
        <v>525.98246325863124</v>
      </c>
      <c r="N183" s="101">
        <v>551.77935737579958</v>
      </c>
      <c r="O183" s="101">
        <v>534.19601361123955</v>
      </c>
      <c r="P183" s="101">
        <v>535.66416798009948</v>
      </c>
      <c r="Q183" s="101">
        <v>564.19759833026183</v>
      </c>
      <c r="R183" s="101">
        <v>490.19589901973745</v>
      </c>
      <c r="S183" s="101">
        <v>570.39395192808854</v>
      </c>
      <c r="T183" s="101">
        <v>589.13711261907042</v>
      </c>
      <c r="U183" s="101">
        <v>464.45410947970845</v>
      </c>
      <c r="V183" s="101">
        <v>466.96079604526358</v>
      </c>
      <c r="W183" s="101">
        <v>535.43717738449504</v>
      </c>
      <c r="DA183" s="131" t="s">
        <v>2290</v>
      </c>
    </row>
    <row r="184" spans="1:105" ht="12" customHeight="1" x14ac:dyDescent="0.25">
      <c r="A184" s="103" t="s">
        <v>52</v>
      </c>
      <c r="B184" s="104">
        <v>569.55512345918328</v>
      </c>
      <c r="C184" s="104">
        <v>589.79700537635836</v>
      </c>
      <c r="D184" s="104">
        <v>673.62659715372104</v>
      </c>
      <c r="E184" s="104">
        <v>694.45953008200638</v>
      </c>
      <c r="F184" s="104">
        <v>712.18717887893456</v>
      </c>
      <c r="G184" s="104">
        <v>704.39739936006663</v>
      </c>
      <c r="H184" s="104">
        <v>750.84245583419204</v>
      </c>
      <c r="I184" s="104">
        <v>756.76317688203449</v>
      </c>
      <c r="J184" s="104">
        <v>702.2828485847931</v>
      </c>
      <c r="K184" s="104">
        <v>809.68339930582999</v>
      </c>
      <c r="L184" s="104">
        <v>820.20750542133464</v>
      </c>
      <c r="M184" s="104">
        <v>660.36561001032999</v>
      </c>
      <c r="N184" s="104">
        <v>726.20291018843147</v>
      </c>
      <c r="O184" s="104">
        <v>770.60266850959169</v>
      </c>
      <c r="P184" s="104">
        <v>738.12627522063826</v>
      </c>
      <c r="Q184" s="104">
        <v>692.81863735535978</v>
      </c>
      <c r="R184" s="104">
        <v>636.96190636280846</v>
      </c>
      <c r="S184" s="104">
        <v>836.92175007742298</v>
      </c>
      <c r="T184" s="104">
        <v>875.83937380269288</v>
      </c>
      <c r="U184" s="104">
        <v>685.99309306343196</v>
      </c>
      <c r="V184" s="104">
        <v>843.87038521574959</v>
      </c>
      <c r="W184" s="104">
        <v>816.19255081704739</v>
      </c>
      <c r="DA184" s="132" t="s">
        <v>2291</v>
      </c>
    </row>
    <row r="185" spans="1:105" ht="12" customHeight="1" x14ac:dyDescent="0.25">
      <c r="A185" s="106" t="s">
        <v>122</v>
      </c>
      <c r="B185" s="101">
        <v>1534.5088054759158</v>
      </c>
      <c r="C185" s="101">
        <v>1481.4793492028668</v>
      </c>
      <c r="D185" s="101">
        <v>1613.7988510024331</v>
      </c>
      <c r="E185" s="101">
        <v>1405.6405790847621</v>
      </c>
      <c r="F185" s="101">
        <v>1617.3151396873839</v>
      </c>
      <c r="G185" s="101">
        <v>1674.3903938401561</v>
      </c>
      <c r="H185" s="101">
        <v>1743.1213424168882</v>
      </c>
      <c r="I185" s="101">
        <v>1685.8868594894648</v>
      </c>
      <c r="J185" s="101">
        <v>1769.751415670974</v>
      </c>
      <c r="K185" s="101">
        <v>1682.273712232186</v>
      </c>
      <c r="L185" s="101">
        <v>1706.5967216246879</v>
      </c>
      <c r="M185" s="101">
        <v>1644.7817199123822</v>
      </c>
      <c r="N185" s="101">
        <v>1644.4434552636972</v>
      </c>
      <c r="O185" s="101">
        <v>1590.4543745931685</v>
      </c>
      <c r="P185" s="101">
        <v>1582.4588003895642</v>
      </c>
      <c r="Q185" s="101">
        <v>1582.0444283330628</v>
      </c>
      <c r="R185" s="101">
        <v>1589.0913418821706</v>
      </c>
      <c r="S185" s="101">
        <v>1595.1781227892982</v>
      </c>
      <c r="T185" s="101">
        <v>1588.619418665884</v>
      </c>
      <c r="U185" s="101">
        <v>1609.6061290148205</v>
      </c>
      <c r="V185" s="101">
        <v>1592.7349670102126</v>
      </c>
      <c r="W185" s="101">
        <v>1735.7751107272377</v>
      </c>
      <c r="DA185" s="131" t="s">
        <v>2292</v>
      </c>
    </row>
    <row r="186" spans="1:105" ht="12" customHeight="1" x14ac:dyDescent="0.25">
      <c r="A186" s="107" t="s">
        <v>121</v>
      </c>
      <c r="B186" s="104">
        <v>1100.4622481638621</v>
      </c>
      <c r="C186" s="104">
        <v>1054.4895143302754</v>
      </c>
      <c r="D186" s="104">
        <v>1162.524551973599</v>
      </c>
      <c r="E186" s="104">
        <v>989.71410230018068</v>
      </c>
      <c r="F186" s="104">
        <v>1164.4178282970845</v>
      </c>
      <c r="G186" s="104">
        <v>1210.398124108696</v>
      </c>
      <c r="H186" s="104">
        <v>1269.751216113704</v>
      </c>
      <c r="I186" s="104">
        <v>1229.2268493823221</v>
      </c>
      <c r="J186" s="104">
        <v>1294.0696080314642</v>
      </c>
      <c r="K186" s="104">
        <v>1220.2252027669479</v>
      </c>
      <c r="L186" s="104">
        <v>1242.3951249968488</v>
      </c>
      <c r="M186" s="104">
        <v>1208.1405503213598</v>
      </c>
      <c r="N186" s="104">
        <v>1212.4201034834625</v>
      </c>
      <c r="O186" s="104">
        <v>1172.5127432308238</v>
      </c>
      <c r="P186" s="104">
        <v>1174.9521440956432</v>
      </c>
      <c r="Q186" s="104">
        <v>1192.7402838725748</v>
      </c>
      <c r="R186" s="104">
        <v>1204.4752826774172</v>
      </c>
      <c r="S186" s="104">
        <v>1219.9821392982731</v>
      </c>
      <c r="T186" s="104">
        <v>1234.0952816771069</v>
      </c>
      <c r="U186" s="104">
        <v>1265.856724104264</v>
      </c>
      <c r="V186" s="104">
        <v>1247.0317183949587</v>
      </c>
      <c r="W186" s="104">
        <v>1382.1177425921339</v>
      </c>
      <c r="DA186" s="132" t="s">
        <v>2293</v>
      </c>
    </row>
    <row r="187" spans="1:105" ht="12" customHeight="1" x14ac:dyDescent="0.25">
      <c r="A187" s="108" t="s">
        <v>53</v>
      </c>
      <c r="B187" s="98">
        <v>464.06553971899973</v>
      </c>
      <c r="C187" s="98">
        <v>422.65810886525333</v>
      </c>
      <c r="D187" s="98">
        <v>486.43646747079669</v>
      </c>
      <c r="E187" s="98">
        <v>360.04338305120439</v>
      </c>
      <c r="F187" s="98">
        <v>467.7310650366274</v>
      </c>
      <c r="G187" s="98">
        <v>483.18644966877804</v>
      </c>
      <c r="H187" s="98">
        <v>507.40153614701387</v>
      </c>
      <c r="I187" s="98">
        <v>482.93616205109379</v>
      </c>
      <c r="J187" s="98">
        <v>514.53989639163615</v>
      </c>
      <c r="K187" s="98">
        <v>458.26855314705853</v>
      </c>
      <c r="L187" s="98">
        <v>468.46889814210255</v>
      </c>
      <c r="M187" s="98">
        <v>471.84779483737356</v>
      </c>
      <c r="N187" s="98">
        <v>469.26920944888315</v>
      </c>
      <c r="O187" s="98">
        <v>437.318457233451</v>
      </c>
      <c r="P187" s="98">
        <v>452.63867996999676</v>
      </c>
      <c r="Q187" s="98">
        <v>485.38776090506889</v>
      </c>
      <c r="R187" s="98">
        <v>469.60610768635263</v>
      </c>
      <c r="S187" s="98">
        <v>458.44216091421504</v>
      </c>
      <c r="T187" s="98">
        <v>466.89035767431545</v>
      </c>
      <c r="U187" s="98">
        <v>480.13852750181132</v>
      </c>
      <c r="V187" s="98">
        <v>417.04477922743354</v>
      </c>
      <c r="W187" s="98">
        <v>513.97143822707096</v>
      </c>
      <c r="DA187" s="63" t="s">
        <v>2294</v>
      </c>
    </row>
    <row r="188" spans="1:105" ht="12" customHeight="1" x14ac:dyDescent="0.25">
      <c r="A188" s="108" t="s">
        <v>52</v>
      </c>
      <c r="B188" s="98">
        <v>636.39670844486238</v>
      </c>
      <c r="C188" s="98">
        <v>631.83140546502204</v>
      </c>
      <c r="D188" s="98">
        <v>676.0880845028023</v>
      </c>
      <c r="E188" s="98">
        <v>629.6707192489763</v>
      </c>
      <c r="F188" s="98">
        <v>696.68676326045704</v>
      </c>
      <c r="G188" s="98">
        <v>727.21167443991783</v>
      </c>
      <c r="H188" s="98">
        <v>762.34967996669002</v>
      </c>
      <c r="I188" s="98">
        <v>746.29068733122836</v>
      </c>
      <c r="J188" s="98">
        <v>779.52971163982829</v>
      </c>
      <c r="K188" s="98">
        <v>761.9566496198895</v>
      </c>
      <c r="L188" s="98">
        <v>773.92622685474623</v>
      </c>
      <c r="M188" s="98">
        <v>736.29275548398653</v>
      </c>
      <c r="N188" s="98">
        <v>743.15089403457921</v>
      </c>
      <c r="O188" s="98">
        <v>735.19428599737273</v>
      </c>
      <c r="P188" s="98">
        <v>722.31346412564631</v>
      </c>
      <c r="Q188" s="98">
        <v>707.35252296750593</v>
      </c>
      <c r="R188" s="98">
        <v>734.86917499106437</v>
      </c>
      <c r="S188" s="98">
        <v>761.53997838405803</v>
      </c>
      <c r="T188" s="98">
        <v>767.20492400279147</v>
      </c>
      <c r="U188" s="98">
        <v>785.71819660245274</v>
      </c>
      <c r="V188" s="98">
        <v>829.98693916752518</v>
      </c>
      <c r="W188" s="98">
        <v>868.14630436506286</v>
      </c>
      <c r="DA188" s="63" t="s">
        <v>2295</v>
      </c>
    </row>
    <row r="189" spans="1:105" ht="12" customHeight="1" x14ac:dyDescent="0.25">
      <c r="A189" s="121" t="s">
        <v>54</v>
      </c>
      <c r="B189" s="122">
        <v>1299.6091368044774</v>
      </c>
      <c r="C189" s="122">
        <v>1262.8532560916299</v>
      </c>
      <c r="D189" s="122">
        <v>1377.0020545419404</v>
      </c>
      <c r="E189" s="122">
        <v>1252.3364246443041</v>
      </c>
      <c r="F189" s="122">
        <v>1371.2025663330303</v>
      </c>
      <c r="G189" s="122">
        <v>1415.616034534474</v>
      </c>
      <c r="H189" s="122">
        <v>1461.5773982363414</v>
      </c>
      <c r="I189" s="122">
        <v>1395.8867087317883</v>
      </c>
      <c r="J189" s="122">
        <v>1487.1258830525203</v>
      </c>
      <c r="K189" s="122">
        <v>1446.8216475406166</v>
      </c>
      <c r="L189" s="122">
        <v>1391.0828552314731</v>
      </c>
      <c r="M189" s="122">
        <v>1294.5655710584742</v>
      </c>
      <c r="N189" s="122">
        <v>1240.9737046807231</v>
      </c>
      <c r="O189" s="122">
        <v>1190.4034850068963</v>
      </c>
      <c r="P189" s="122">
        <v>1123.316580645931</v>
      </c>
      <c r="Q189" s="122">
        <v>1129.9031879796742</v>
      </c>
      <c r="R189" s="122">
        <v>1157.1517573622284</v>
      </c>
      <c r="S189" s="122">
        <v>1133.2249274724736</v>
      </c>
      <c r="T189" s="122">
        <v>1086.9405339570835</v>
      </c>
      <c r="U189" s="122">
        <v>1101.6759492801527</v>
      </c>
      <c r="V189" s="122">
        <v>1064.9979181051942</v>
      </c>
      <c r="W189" s="122">
        <v>1127.246397068609</v>
      </c>
      <c r="DA189" s="130" t="s">
        <v>2296</v>
      </c>
    </row>
    <row r="190" spans="1:105" ht="12" customHeight="1" x14ac:dyDescent="0.25">
      <c r="A190" s="97" t="s">
        <v>50</v>
      </c>
      <c r="B190" s="98">
        <v>1388.1256181628548</v>
      </c>
      <c r="C190" s="98">
        <v>1634.4407881751295</v>
      </c>
      <c r="D190" s="98">
        <v>1427.8230688277824</v>
      </c>
      <c r="E190" s="98">
        <v>1686.4677063457348</v>
      </c>
      <c r="F190" s="98">
        <v>1576.4931714067661</v>
      </c>
      <c r="G190" s="98">
        <v>1596.6681406200501</v>
      </c>
      <c r="H190" s="98">
        <v>1569.0231937050589</v>
      </c>
      <c r="I190" s="98">
        <v>1638.8354158804532</v>
      </c>
      <c r="J190" s="98">
        <v>1608.0903766522165</v>
      </c>
      <c r="K190" s="98">
        <v>1849.3175684796865</v>
      </c>
      <c r="L190" s="98">
        <v>1666.4812858638893</v>
      </c>
      <c r="M190" s="98">
        <v>1481.4856608740283</v>
      </c>
      <c r="N190" s="98">
        <v>1407.2475849096793</v>
      </c>
      <c r="O190" s="98">
        <v>1392.436742692116</v>
      </c>
      <c r="P190" s="98">
        <v>1281.5934462184171</v>
      </c>
      <c r="Q190" s="98">
        <v>1298.0681452813508</v>
      </c>
      <c r="R190" s="98">
        <v>1368.9557072881862</v>
      </c>
      <c r="S190" s="98">
        <v>1341.669621832285</v>
      </c>
      <c r="T190" s="98">
        <v>1269.3411273555005</v>
      </c>
      <c r="U190" s="98">
        <v>1328.4851148967009</v>
      </c>
      <c r="V190" s="98">
        <v>1287.1687143582294</v>
      </c>
      <c r="W190" s="98">
        <v>1339.6000275171953</v>
      </c>
      <c r="DA190" s="63" t="s">
        <v>2297</v>
      </c>
    </row>
    <row r="191" spans="1:105" ht="12" customHeight="1" x14ac:dyDescent="0.25">
      <c r="A191" s="109" t="s">
        <v>120</v>
      </c>
      <c r="B191" s="33">
        <v>1264.6375163606133</v>
      </c>
      <c r="C191" s="33">
        <v>1094.7296705829449</v>
      </c>
      <c r="D191" s="33">
        <v>1351.6045963035349</v>
      </c>
      <c r="E191" s="33">
        <v>1012.2686477896802</v>
      </c>
      <c r="F191" s="33">
        <v>1250.9341441297449</v>
      </c>
      <c r="G191" s="33">
        <v>1304.0374503319445</v>
      </c>
      <c r="H191" s="33">
        <v>1389.8672430569084</v>
      </c>
      <c r="I191" s="33">
        <v>1226.156441119791</v>
      </c>
      <c r="J191" s="33">
        <v>1400.3761006801067</v>
      </c>
      <c r="K191" s="33">
        <v>1152.4999465502799</v>
      </c>
      <c r="L191" s="33">
        <v>1180.9943519642443</v>
      </c>
      <c r="M191" s="33">
        <v>1151.277494012686</v>
      </c>
      <c r="N191" s="33">
        <v>1119.293435990231</v>
      </c>
      <c r="O191" s="33">
        <v>1049.1296046579082</v>
      </c>
      <c r="P191" s="33">
        <v>1016.5101540983605</v>
      </c>
      <c r="Q191" s="33">
        <v>1020.102842750955</v>
      </c>
      <c r="R191" s="33">
        <v>1020.8261769788378</v>
      </c>
      <c r="S191" s="33">
        <v>1006.219215348628</v>
      </c>
      <c r="T191" s="33">
        <v>980.06121353709386</v>
      </c>
      <c r="U191" s="33">
        <v>968.97971628765777</v>
      </c>
      <c r="V191" s="33">
        <v>935.19661591850593</v>
      </c>
      <c r="W191" s="33">
        <v>1005.7102132397982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7198.9020748926578</v>
      </c>
      <c r="C193" s="117">
        <f t="shared" si="94"/>
        <v>7716.2499125480263</v>
      </c>
      <c r="D193" s="117">
        <f t="shared" si="94"/>
        <v>8824.1017650804606</v>
      </c>
      <c r="E193" s="117">
        <f t="shared" si="94"/>
        <v>9274.3985049089115</v>
      </c>
      <c r="F193" s="117">
        <f t="shared" si="94"/>
        <v>9659.1982505395499</v>
      </c>
      <c r="G193" s="117">
        <f t="shared" si="94"/>
        <v>9922.6622012892949</v>
      </c>
      <c r="H193" s="117">
        <f t="shared" si="94"/>
        <v>9757.4708606039876</v>
      </c>
      <c r="I193" s="117">
        <f t="shared" si="94"/>
        <v>9279.7484016722337</v>
      </c>
      <c r="J193" s="117">
        <f t="shared" si="94"/>
        <v>9223.9627952764367</v>
      </c>
      <c r="K193" s="117">
        <f t="shared" si="94"/>
        <v>10095.698344556182</v>
      </c>
      <c r="L193" s="117">
        <f t="shared" si="94"/>
        <v>10783.21961779111</v>
      </c>
      <c r="M193" s="117">
        <f t="shared" si="94"/>
        <v>10949.864638853553</v>
      </c>
      <c r="N193" s="117">
        <f t="shared" si="94"/>
        <v>10569.012194681793</v>
      </c>
      <c r="O193" s="117">
        <f t="shared" si="94"/>
        <v>10462.333513330683</v>
      </c>
      <c r="P193" s="117">
        <f t="shared" si="94"/>
        <v>9131.4957456332595</v>
      </c>
      <c r="Q193" s="117">
        <f t="shared" si="94"/>
        <v>11257.687042090449</v>
      </c>
      <c r="R193" s="117">
        <f t="shared" ref="R193:V193" si="95">R194+R197+R199+R208</f>
        <v>11291.977901413791</v>
      </c>
      <c r="S193" s="117">
        <f t="shared" si="95"/>
        <v>12158.750510829264</v>
      </c>
      <c r="T193" s="117">
        <f t="shared" si="95"/>
        <v>11723.713430994349</v>
      </c>
      <c r="U193" s="117">
        <f t="shared" si="95"/>
        <v>10529.804954219893</v>
      </c>
      <c r="V193" s="117">
        <f t="shared" si="95"/>
        <v>12768.096200149777</v>
      </c>
      <c r="W193" s="117">
        <f t="shared" ref="W193" si="96">W194+W197+W199+W208</f>
        <v>11339.708053825674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5321.8003974485382</v>
      </c>
      <c r="C194" s="122">
        <f t="shared" si="97"/>
        <v>5891.171231608877</v>
      </c>
      <c r="D194" s="122">
        <f t="shared" si="97"/>
        <v>6794.8709883455003</v>
      </c>
      <c r="E194" s="122">
        <f t="shared" si="97"/>
        <v>7250.3349677949454</v>
      </c>
      <c r="F194" s="122">
        <f t="shared" si="97"/>
        <v>7598.7129918317132</v>
      </c>
      <c r="G194" s="122">
        <f t="shared" si="97"/>
        <v>7770.5437454074863</v>
      </c>
      <c r="H194" s="122">
        <f t="shared" si="97"/>
        <v>7436.9596970665925</v>
      </c>
      <c r="I194" s="122">
        <f t="shared" si="97"/>
        <v>6993.7799208463302</v>
      </c>
      <c r="J194" s="122">
        <f t="shared" si="97"/>
        <v>6864.5426301221787</v>
      </c>
      <c r="K194" s="122">
        <f t="shared" si="97"/>
        <v>7773.0442046339622</v>
      </c>
      <c r="L194" s="122">
        <f t="shared" si="97"/>
        <v>8419.5109120980142</v>
      </c>
      <c r="M194" s="122">
        <f t="shared" si="97"/>
        <v>8618.7028259701347</v>
      </c>
      <c r="N194" s="122">
        <f t="shared" si="97"/>
        <v>8075.1250332800601</v>
      </c>
      <c r="O194" s="122">
        <f t="shared" si="97"/>
        <v>8054.2513534135287</v>
      </c>
      <c r="P194" s="122">
        <f t="shared" si="97"/>
        <v>6766.5542714996909</v>
      </c>
      <c r="Q194" s="122">
        <f t="shared" si="97"/>
        <v>8508.9383205372742</v>
      </c>
      <c r="R194" s="122">
        <f t="shared" ref="R194:V194" si="98">SUM(R195:R196)</f>
        <v>8548.7606744536242</v>
      </c>
      <c r="S194" s="122">
        <f t="shared" si="98"/>
        <v>8936.1217842642054</v>
      </c>
      <c r="T194" s="122">
        <f t="shared" si="98"/>
        <v>8342.284151707554</v>
      </c>
      <c r="U194" s="122">
        <f t="shared" si="98"/>
        <v>7184.2134985947405</v>
      </c>
      <c r="V194" s="122">
        <f t="shared" si="98"/>
        <v>9462.5722201815897</v>
      </c>
      <c r="W194" s="122">
        <f t="shared" ref="W194" si="99">SUM(W195:W196)</f>
        <v>7850.8489006002046</v>
      </c>
      <c r="DA194" s="130" t="s">
        <v>2450</v>
      </c>
    </row>
    <row r="195" spans="1:105" ht="12" customHeight="1" x14ac:dyDescent="0.25">
      <c r="A195" s="97" t="s">
        <v>216</v>
      </c>
      <c r="B195" s="98">
        <v>5195.5196547980231</v>
      </c>
      <c r="C195" s="98">
        <v>5752.4616821372174</v>
      </c>
      <c r="D195" s="98">
        <v>6634.7026753078344</v>
      </c>
      <c r="E195" s="98">
        <v>7089.2231749201756</v>
      </c>
      <c r="F195" s="98">
        <v>7422.7013556350921</v>
      </c>
      <c r="G195" s="98">
        <v>7594.455598252056</v>
      </c>
      <c r="H195" s="98">
        <v>7274.6572597178329</v>
      </c>
      <c r="I195" s="98">
        <v>6846.4465732856606</v>
      </c>
      <c r="J195" s="98">
        <v>6721.6450462239818</v>
      </c>
      <c r="K195" s="98">
        <v>7612.9285343034098</v>
      </c>
      <c r="L195" s="98">
        <v>8252.5188364628302</v>
      </c>
      <c r="M195" s="98">
        <v>8449.7040287106374</v>
      </c>
      <c r="N195" s="98">
        <v>7919.0588727329177</v>
      </c>
      <c r="O195" s="98">
        <v>7900.5366874563088</v>
      </c>
      <c r="P195" s="98">
        <v>6638.1631790148849</v>
      </c>
      <c r="Q195" s="98">
        <v>8347.7497205440613</v>
      </c>
      <c r="R195" s="98">
        <v>8385.653201251449</v>
      </c>
      <c r="S195" s="98">
        <v>8767.8378202906515</v>
      </c>
      <c r="T195" s="98">
        <v>8185.6797384000465</v>
      </c>
      <c r="U195" s="98">
        <v>7048.7335360903062</v>
      </c>
      <c r="V195" s="98">
        <v>9284.2173062511702</v>
      </c>
      <c r="W195" s="98">
        <v>7703.1693820586415</v>
      </c>
      <c r="DA195" s="63" t="s">
        <v>2451</v>
      </c>
    </row>
    <row r="196" spans="1:105" ht="12" customHeight="1" x14ac:dyDescent="0.25">
      <c r="A196" s="97" t="s">
        <v>53</v>
      </c>
      <c r="B196" s="98">
        <v>126.28074265051472</v>
      </c>
      <c r="C196" s="98">
        <v>138.70954947165944</v>
      </c>
      <c r="D196" s="98">
        <v>160.16831303766588</v>
      </c>
      <c r="E196" s="98">
        <v>161.1117928747702</v>
      </c>
      <c r="F196" s="98">
        <v>176.01163619662094</v>
      </c>
      <c r="G196" s="98">
        <v>176.08814715543042</v>
      </c>
      <c r="H196" s="98">
        <v>162.30243734876001</v>
      </c>
      <c r="I196" s="98">
        <v>147.3333475606693</v>
      </c>
      <c r="J196" s="98">
        <v>142.8975838981969</v>
      </c>
      <c r="K196" s="98">
        <v>160.11567033055221</v>
      </c>
      <c r="L196" s="98">
        <v>166.99207563518351</v>
      </c>
      <c r="M196" s="98">
        <v>168.99879725949654</v>
      </c>
      <c r="N196" s="98">
        <v>156.06616054714243</v>
      </c>
      <c r="O196" s="98">
        <v>153.71466595722023</v>
      </c>
      <c r="P196" s="98">
        <v>128.39109248480577</v>
      </c>
      <c r="Q196" s="98">
        <v>161.18859999321279</v>
      </c>
      <c r="R196" s="98">
        <v>163.10747320217567</v>
      </c>
      <c r="S196" s="98">
        <v>168.28396397355445</v>
      </c>
      <c r="T196" s="98">
        <v>156.60441330750706</v>
      </c>
      <c r="U196" s="98">
        <v>135.47996250443458</v>
      </c>
      <c r="V196" s="98">
        <v>178.3549139304202</v>
      </c>
      <c r="W196" s="98">
        <v>147.67951854156314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111.67405892142068</v>
      </c>
      <c r="C197" s="122">
        <f t="shared" si="100"/>
        <v>112.90593009620119</v>
      </c>
      <c r="D197" s="122">
        <f t="shared" si="100"/>
        <v>115.4482179380785</v>
      </c>
      <c r="E197" s="122">
        <f t="shared" si="100"/>
        <v>298.63841239295908</v>
      </c>
      <c r="F197" s="122">
        <f t="shared" si="100"/>
        <v>137.90927764864105</v>
      </c>
      <c r="G197" s="122">
        <f t="shared" si="100"/>
        <v>181.14374772337416</v>
      </c>
      <c r="H197" s="122">
        <f t="shared" si="100"/>
        <v>254.30099093463056</v>
      </c>
      <c r="I197" s="122">
        <f t="shared" si="100"/>
        <v>290.63695196778713</v>
      </c>
      <c r="J197" s="122">
        <f t="shared" si="100"/>
        <v>301.21501587518037</v>
      </c>
      <c r="K197" s="122">
        <f t="shared" si="100"/>
        <v>276.29453506393139</v>
      </c>
      <c r="L197" s="122">
        <f t="shared" si="100"/>
        <v>328.43599084893413</v>
      </c>
      <c r="M197" s="122">
        <f t="shared" si="100"/>
        <v>469.91151183401632</v>
      </c>
      <c r="N197" s="122">
        <f t="shared" si="100"/>
        <v>617.04291487439048</v>
      </c>
      <c r="O197" s="122">
        <f t="shared" si="100"/>
        <v>553.24605914959636</v>
      </c>
      <c r="P197" s="122">
        <f t="shared" si="100"/>
        <v>567.64947294349918</v>
      </c>
      <c r="Q197" s="122">
        <f t="shared" si="100"/>
        <v>950.39947589462304</v>
      </c>
      <c r="R197" s="122">
        <f t="shared" si="100"/>
        <v>950.07962118143814</v>
      </c>
      <c r="S197" s="122">
        <f t="shared" si="100"/>
        <v>1310.107463929563</v>
      </c>
      <c r="T197" s="122">
        <f t="shared" si="100"/>
        <v>1454.3482601416913</v>
      </c>
      <c r="U197" s="122">
        <f t="shared" si="100"/>
        <v>1499.9613801607813</v>
      </c>
      <c r="V197" s="122">
        <f t="shared" si="100"/>
        <v>1407.1921733387874</v>
      </c>
      <c r="W197" s="122">
        <f t="shared" si="100"/>
        <v>1463.7687087567333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111.67405892142068</v>
      </c>
      <c r="C198" s="98">
        <f>RES_hhdet_tesh!C48</f>
        <v>112.90593009620119</v>
      </c>
      <c r="D198" s="98">
        <f>RES_hhdet_tesh!D48</f>
        <v>115.4482179380785</v>
      </c>
      <c r="E198" s="98">
        <f>RES_hhdet_tesh!E48</f>
        <v>298.63841239295908</v>
      </c>
      <c r="F198" s="98">
        <f>RES_hhdet_tesh!F48</f>
        <v>137.90927764864105</v>
      </c>
      <c r="G198" s="98">
        <f>RES_hhdet_tesh!G48</f>
        <v>181.14374772337416</v>
      </c>
      <c r="H198" s="98">
        <f>RES_hhdet_tesh!H48</f>
        <v>254.30099093463056</v>
      </c>
      <c r="I198" s="98">
        <f>RES_hhdet_tesh!I48</f>
        <v>290.63695196778713</v>
      </c>
      <c r="J198" s="98">
        <f>RES_hhdet_tesh!J48</f>
        <v>301.21501587518037</v>
      </c>
      <c r="K198" s="98">
        <f>RES_hhdet_tesh!K48</f>
        <v>276.29453506393139</v>
      </c>
      <c r="L198" s="98">
        <f>RES_hhdet_tesh!L48</f>
        <v>328.43599084893413</v>
      </c>
      <c r="M198" s="98">
        <f>RES_hhdet_tesh!M48</f>
        <v>469.91151183401632</v>
      </c>
      <c r="N198" s="98">
        <f>RES_hhdet_tesh!N48</f>
        <v>617.04291487439048</v>
      </c>
      <c r="O198" s="98">
        <f>RES_hhdet_tesh!O48</f>
        <v>553.24605914959636</v>
      </c>
      <c r="P198" s="98">
        <f>RES_hhdet_tesh!P48</f>
        <v>567.64947294349918</v>
      </c>
      <c r="Q198" s="98">
        <f>RES_hhdet_tesh!Q48</f>
        <v>950.39947589462304</v>
      </c>
      <c r="R198" s="98">
        <f>RES_hhdet_tesh!R48</f>
        <v>950.07962118143814</v>
      </c>
      <c r="S198" s="98">
        <f>RES_hhdet_tesh!S48</f>
        <v>1310.107463929563</v>
      </c>
      <c r="T198" s="98">
        <f>RES_hhdet_tesh!T48</f>
        <v>1454.3482601416913</v>
      </c>
      <c r="U198" s="98">
        <f>RES_hhdet_tesh!U48</f>
        <v>1499.9613801607813</v>
      </c>
      <c r="V198" s="98">
        <f>RES_hhdet_tesh!V48</f>
        <v>1407.1921733387874</v>
      </c>
      <c r="W198" s="98">
        <f>RES_hhdet_tesh!W48</f>
        <v>1463.7687087567333</v>
      </c>
      <c r="DA198" s="63" t="s">
        <v>2454</v>
      </c>
    </row>
    <row r="199" spans="1:105" ht="12" customHeight="1" x14ac:dyDescent="0.25">
      <c r="A199" s="121" t="s">
        <v>55</v>
      </c>
      <c r="B199" s="122">
        <v>868.83039991433691</v>
      </c>
      <c r="C199" s="122">
        <v>858.6240211855569</v>
      </c>
      <c r="D199" s="122">
        <v>968.37960327358087</v>
      </c>
      <c r="E199" s="122">
        <v>889.64203098026985</v>
      </c>
      <c r="F199" s="122">
        <v>992.98762669930454</v>
      </c>
      <c r="G199" s="122">
        <v>1009.3671414977257</v>
      </c>
      <c r="H199" s="122">
        <v>1068.765195912541</v>
      </c>
      <c r="I199" s="122">
        <v>1052.6927892676556</v>
      </c>
      <c r="J199" s="122">
        <v>1045.6275320047118</v>
      </c>
      <c r="K199" s="122">
        <v>1080.7542760744782</v>
      </c>
      <c r="L199" s="122">
        <v>1099.9109452068767</v>
      </c>
      <c r="M199" s="122">
        <v>983.90999647745184</v>
      </c>
      <c r="N199" s="122">
        <v>1029.6523385752962</v>
      </c>
      <c r="O199" s="122">
        <v>1040.0385535517039</v>
      </c>
      <c r="P199" s="122">
        <v>1023.5801007590655</v>
      </c>
      <c r="Q199" s="122">
        <v>1016.8931745779787</v>
      </c>
      <c r="R199" s="122">
        <v>991.56443828058696</v>
      </c>
      <c r="S199" s="122">
        <v>1118.8089392612551</v>
      </c>
      <c r="T199" s="122">
        <v>1156.0585536489425</v>
      </c>
      <c r="U199" s="122">
        <v>1060.7248291722451</v>
      </c>
      <c r="V199" s="122">
        <v>1132.2834099752379</v>
      </c>
      <c r="W199" s="122">
        <v>1204.1803301050843</v>
      </c>
      <c r="DA199" s="130" t="s">
        <v>2455</v>
      </c>
    </row>
    <row r="200" spans="1:105" ht="12" customHeight="1" x14ac:dyDescent="0.25">
      <c r="A200" s="97" t="s">
        <v>138</v>
      </c>
      <c r="B200" s="98">
        <v>816.41127729994389</v>
      </c>
      <c r="C200" s="98">
        <v>826.38475163073986</v>
      </c>
      <c r="D200" s="98">
        <v>966.40012858470823</v>
      </c>
      <c r="E200" s="98">
        <v>936.23237000369079</v>
      </c>
      <c r="F200" s="98">
        <v>1004.7296310149272</v>
      </c>
      <c r="G200" s="98">
        <v>992.1937051428838</v>
      </c>
      <c r="H200" s="98">
        <v>1059.9805099274554</v>
      </c>
      <c r="I200" s="98">
        <v>1060.5371071146831</v>
      </c>
      <c r="J200" s="98">
        <v>989.86292155430942</v>
      </c>
      <c r="K200" s="98">
        <v>1113.9212512456693</v>
      </c>
      <c r="L200" s="98">
        <v>1131.923883490457</v>
      </c>
      <c r="M200" s="98">
        <v>928.10475452241155</v>
      </c>
      <c r="N200" s="98">
        <v>1017.3765936952813</v>
      </c>
      <c r="O200" s="98">
        <v>1063.7284881752182</v>
      </c>
      <c r="P200" s="98">
        <v>1034.6591097673986</v>
      </c>
      <c r="Q200" s="98">
        <v>1004.3530332758263</v>
      </c>
      <c r="R200" s="98">
        <v>909.09890369845516</v>
      </c>
      <c r="S200" s="98">
        <v>1180.0806958893058</v>
      </c>
      <c r="T200" s="98">
        <v>1243.8914344294253</v>
      </c>
      <c r="U200" s="98">
        <v>979.06004986388859</v>
      </c>
      <c r="V200" s="98">
        <v>1145.3559965296424</v>
      </c>
      <c r="W200" s="98">
        <v>1161.6929186498121</v>
      </c>
      <c r="DA200" s="63" t="s">
        <v>2456</v>
      </c>
    </row>
    <row r="201" spans="1:105" ht="12" customHeight="1" x14ac:dyDescent="0.25">
      <c r="A201" s="97" t="s">
        <v>137</v>
      </c>
      <c r="B201" s="98">
        <v>816.41127729994366</v>
      </c>
      <c r="C201" s="98">
        <v>826.38587269638754</v>
      </c>
      <c r="D201" s="98">
        <v>966.40482940516222</v>
      </c>
      <c r="E201" s="98">
        <v>936.24319143020591</v>
      </c>
      <c r="F201" s="98">
        <v>1004.7447783807492</v>
      </c>
      <c r="G201" s="98">
        <v>992.21049312994433</v>
      </c>
      <c r="H201" s="98">
        <v>1060.0028797492423</v>
      </c>
      <c r="I201" s="98">
        <v>1060.5710430560403</v>
      </c>
      <c r="J201" s="98">
        <v>989.92784127880316</v>
      </c>
      <c r="K201" s="98">
        <v>1113.9603414767257</v>
      </c>
      <c r="L201" s="98">
        <v>1132.1249573732139</v>
      </c>
      <c r="M201" s="98">
        <v>928.5677632217803</v>
      </c>
      <c r="N201" s="98">
        <v>1017.6185123175796</v>
      </c>
      <c r="O201" s="98">
        <v>1063.8105712889273</v>
      </c>
      <c r="P201" s="98">
        <v>1035.0204078700267</v>
      </c>
      <c r="Q201" s="98">
        <v>1004.9954096056941</v>
      </c>
      <c r="R201" s="98">
        <v>909.9232992301927</v>
      </c>
      <c r="S201" s="98">
        <v>1179.8925361733432</v>
      </c>
      <c r="T201" s="98">
        <v>1243.9395908816921</v>
      </c>
      <c r="U201" s="98">
        <v>979.13284912586937</v>
      </c>
      <c r="V201" s="98">
        <v>1145.0128294444141</v>
      </c>
      <c r="W201" s="98">
        <v>1161.4953293244623</v>
      </c>
      <c r="DA201" s="63" t="s">
        <v>2457</v>
      </c>
    </row>
    <row r="202" spans="1:105" ht="12" customHeight="1" x14ac:dyDescent="0.25">
      <c r="A202" s="100" t="s">
        <v>216</v>
      </c>
      <c r="B202" s="101">
        <v>246.8561538407603</v>
      </c>
      <c r="C202" s="101">
        <v>236.58886732002929</v>
      </c>
      <c r="D202" s="101">
        <v>292.77823225144135</v>
      </c>
      <c r="E202" s="101">
        <v>241.78366134819939</v>
      </c>
      <c r="F202" s="101">
        <v>292.55759950181442</v>
      </c>
      <c r="G202" s="101">
        <v>287.81309376987775</v>
      </c>
      <c r="H202" s="101">
        <v>309.16042391505022</v>
      </c>
      <c r="I202" s="101">
        <v>303.80786617400577</v>
      </c>
      <c r="J202" s="101">
        <v>287.64499269401</v>
      </c>
      <c r="K202" s="101">
        <v>304.27694217089555</v>
      </c>
      <c r="L202" s="101">
        <v>311.91745195187934</v>
      </c>
      <c r="M202" s="101">
        <v>268.20215321145037</v>
      </c>
      <c r="N202" s="101">
        <v>291.41560212914828</v>
      </c>
      <c r="O202" s="101">
        <v>293.2079027793356</v>
      </c>
      <c r="P202" s="101">
        <v>296.89413264938867</v>
      </c>
      <c r="Q202" s="101">
        <v>312.17677225033424</v>
      </c>
      <c r="R202" s="101">
        <v>272.96139286738452</v>
      </c>
      <c r="S202" s="101">
        <v>342.97078609592018</v>
      </c>
      <c r="T202" s="101">
        <v>368.10021707899932</v>
      </c>
      <c r="U202" s="101">
        <v>293.13975606243741</v>
      </c>
      <c r="V202" s="101">
        <v>301.14244422866443</v>
      </c>
      <c r="W202" s="101">
        <v>345.30277850741498</v>
      </c>
      <c r="DA202" s="131" t="s">
        <v>2458</v>
      </c>
    </row>
    <row r="203" spans="1:105" ht="12" customHeight="1" x14ac:dyDescent="0.25">
      <c r="A203" s="103" t="s">
        <v>52</v>
      </c>
      <c r="B203" s="104">
        <v>569.55512345918328</v>
      </c>
      <c r="C203" s="104">
        <v>589.79700537635836</v>
      </c>
      <c r="D203" s="104">
        <v>673.62659715372104</v>
      </c>
      <c r="E203" s="104">
        <v>694.45953008200638</v>
      </c>
      <c r="F203" s="104">
        <v>712.18717887893456</v>
      </c>
      <c r="G203" s="104">
        <v>704.39739936006663</v>
      </c>
      <c r="H203" s="104">
        <v>750.84245583419204</v>
      </c>
      <c r="I203" s="104">
        <v>756.76317688203449</v>
      </c>
      <c r="J203" s="104">
        <v>702.2828485847931</v>
      </c>
      <c r="K203" s="104">
        <v>809.68339930582999</v>
      </c>
      <c r="L203" s="104">
        <v>820.20750542133464</v>
      </c>
      <c r="M203" s="104">
        <v>660.36561001032999</v>
      </c>
      <c r="N203" s="104">
        <v>726.20291018843147</v>
      </c>
      <c r="O203" s="104">
        <v>770.60266850959169</v>
      </c>
      <c r="P203" s="104">
        <v>738.12627522063826</v>
      </c>
      <c r="Q203" s="104">
        <v>692.81863735535978</v>
      </c>
      <c r="R203" s="104">
        <v>636.96190636280846</v>
      </c>
      <c r="S203" s="104">
        <v>836.92175007742298</v>
      </c>
      <c r="T203" s="104">
        <v>875.83937380269288</v>
      </c>
      <c r="U203" s="104">
        <v>685.99309306343196</v>
      </c>
      <c r="V203" s="104">
        <v>843.87038521574959</v>
      </c>
      <c r="W203" s="104">
        <v>816.19255081704739</v>
      </c>
      <c r="DA203" s="132" t="s">
        <v>2459</v>
      </c>
    </row>
    <row r="204" spans="1:105" ht="12" customHeight="1" x14ac:dyDescent="0.25">
      <c r="A204" s="106" t="s">
        <v>122</v>
      </c>
      <c r="B204" s="101">
        <v>912.29155633390985</v>
      </c>
      <c r="C204" s="101">
        <v>885.32839697893291</v>
      </c>
      <c r="D204" s="101">
        <v>969.99802964199625</v>
      </c>
      <c r="E204" s="101">
        <v>848.70764773001679</v>
      </c>
      <c r="F204" s="101">
        <v>982.80487868425382</v>
      </c>
      <c r="G204" s="101">
        <v>1024.3020996830153</v>
      </c>
      <c r="H204" s="101">
        <v>1076.3092736530114</v>
      </c>
      <c r="I204" s="101">
        <v>1045.5964985673613</v>
      </c>
      <c r="J204" s="101">
        <v>1098.4101884770041</v>
      </c>
      <c r="K204" s="101">
        <v>1047.5895719354669</v>
      </c>
      <c r="L204" s="101">
        <v>1068.1817991850137</v>
      </c>
      <c r="M204" s="101">
        <v>1035.3281492304823</v>
      </c>
      <c r="N204" s="101">
        <v>1041.8845705089432</v>
      </c>
      <c r="O204" s="101">
        <v>1015.0327600703564</v>
      </c>
      <c r="P204" s="101">
        <v>1012.391881113005</v>
      </c>
      <c r="Q204" s="101">
        <v>1027.3566171921852</v>
      </c>
      <c r="R204" s="101">
        <v>1050.1961977961371</v>
      </c>
      <c r="S204" s="101">
        <v>1074.0077374501459</v>
      </c>
      <c r="T204" s="101">
        <v>1089.09714321253</v>
      </c>
      <c r="U204" s="101">
        <v>1120.2052625099659</v>
      </c>
      <c r="V204" s="101">
        <v>1124.2088306106903</v>
      </c>
      <c r="W204" s="101">
        <v>1232.9956933055437</v>
      </c>
      <c r="DA204" s="131" t="s">
        <v>2460</v>
      </c>
    </row>
    <row r="205" spans="1:105" ht="12" customHeight="1" x14ac:dyDescent="0.25">
      <c r="A205" s="107" t="s">
        <v>121</v>
      </c>
      <c r="B205" s="104">
        <v>912.29155633391008</v>
      </c>
      <c r="C205" s="104">
        <v>885.32694529817263</v>
      </c>
      <c r="D205" s="104">
        <v>969.99340008162721</v>
      </c>
      <c r="E205" s="104">
        <v>848.76417498577564</v>
      </c>
      <c r="F205" s="104">
        <v>982.83140495369605</v>
      </c>
      <c r="G205" s="104">
        <v>1024.3187930220133</v>
      </c>
      <c r="H205" s="104">
        <v>1076.3073144181617</v>
      </c>
      <c r="I205" s="104">
        <v>1045.937223587217</v>
      </c>
      <c r="J205" s="104">
        <v>1099.009389932965</v>
      </c>
      <c r="K205" s="104">
        <v>1048.1252119811807</v>
      </c>
      <c r="L205" s="104">
        <v>1068.190267362266</v>
      </c>
      <c r="M205" s="104">
        <v>1034.7306405798643</v>
      </c>
      <c r="N205" s="104">
        <v>1041.4137216929598</v>
      </c>
      <c r="O205" s="104">
        <v>1014.9044199280955</v>
      </c>
      <c r="P205" s="104">
        <v>1012.8248750722278</v>
      </c>
      <c r="Q205" s="104">
        <v>1026.0646587817071</v>
      </c>
      <c r="R205" s="104">
        <v>1048.9102565075273</v>
      </c>
      <c r="S205" s="104">
        <v>1073.1931867927537</v>
      </c>
      <c r="T205" s="104">
        <v>1089.2647337825542</v>
      </c>
      <c r="U205" s="104">
        <v>1121.163249035799</v>
      </c>
      <c r="V205" s="104">
        <v>1124.3603460155773</v>
      </c>
      <c r="W205" s="104">
        <v>1232.9401225096274</v>
      </c>
      <c r="DA205" s="132" t="s">
        <v>2461</v>
      </c>
    </row>
    <row r="206" spans="1:105" ht="12" customHeight="1" x14ac:dyDescent="0.25">
      <c r="A206" s="108" t="s">
        <v>53</v>
      </c>
      <c r="B206" s="98">
        <v>275.8948478890477</v>
      </c>
      <c r="C206" s="98">
        <v>253.49553983315059</v>
      </c>
      <c r="D206" s="98">
        <v>293.90531557882491</v>
      </c>
      <c r="E206" s="98">
        <v>219.09345573679943</v>
      </c>
      <c r="F206" s="98">
        <v>286.1446416932389</v>
      </c>
      <c r="G206" s="98">
        <v>297.10711858209527</v>
      </c>
      <c r="H206" s="98">
        <v>313.95763445147179</v>
      </c>
      <c r="I206" s="98">
        <v>299.64653625598851</v>
      </c>
      <c r="J206" s="98">
        <v>319.47967829313689</v>
      </c>
      <c r="K206" s="98">
        <v>286.16856236129121</v>
      </c>
      <c r="L206" s="98">
        <v>294.26404050751989</v>
      </c>
      <c r="M206" s="98">
        <v>298.43788509587796</v>
      </c>
      <c r="N206" s="98">
        <v>298.26282765838056</v>
      </c>
      <c r="O206" s="98">
        <v>279.71013393072292</v>
      </c>
      <c r="P206" s="98">
        <v>290.51141094658146</v>
      </c>
      <c r="Q206" s="98">
        <v>318.71213581420119</v>
      </c>
      <c r="R206" s="98">
        <v>314.04108151646284</v>
      </c>
      <c r="S206" s="98">
        <v>311.65320840869572</v>
      </c>
      <c r="T206" s="98">
        <v>322.05980977976282</v>
      </c>
      <c r="U206" s="98">
        <v>335.44505243334629</v>
      </c>
      <c r="V206" s="98">
        <v>294.37340684805218</v>
      </c>
      <c r="W206" s="98">
        <v>364.79381814456411</v>
      </c>
      <c r="DA206" s="63" t="s">
        <v>2462</v>
      </c>
    </row>
    <row r="207" spans="1:105" ht="12" customHeight="1" x14ac:dyDescent="0.25">
      <c r="A207" s="108" t="s">
        <v>52</v>
      </c>
      <c r="B207" s="98">
        <v>636.39670844486238</v>
      </c>
      <c r="C207" s="98">
        <v>631.83140546502204</v>
      </c>
      <c r="D207" s="98">
        <v>676.0880845028023</v>
      </c>
      <c r="E207" s="98">
        <v>629.6707192489763</v>
      </c>
      <c r="F207" s="98">
        <v>696.68676326045704</v>
      </c>
      <c r="G207" s="98">
        <v>727.21167443991783</v>
      </c>
      <c r="H207" s="98">
        <v>762.34967996669002</v>
      </c>
      <c r="I207" s="98">
        <v>746.29068733122836</v>
      </c>
      <c r="J207" s="98">
        <v>779.52971163982829</v>
      </c>
      <c r="K207" s="98">
        <v>761.9566496198895</v>
      </c>
      <c r="L207" s="98">
        <v>773.92622685474623</v>
      </c>
      <c r="M207" s="98">
        <v>736.29275548398653</v>
      </c>
      <c r="N207" s="98">
        <v>743.15089403457921</v>
      </c>
      <c r="O207" s="98">
        <v>735.19428599737273</v>
      </c>
      <c r="P207" s="98">
        <v>722.31346412564631</v>
      </c>
      <c r="Q207" s="98">
        <v>707.35252296750593</v>
      </c>
      <c r="R207" s="98">
        <v>734.86917499106437</v>
      </c>
      <c r="S207" s="98">
        <v>761.53997838405803</v>
      </c>
      <c r="T207" s="98">
        <v>767.20492400279147</v>
      </c>
      <c r="U207" s="98">
        <v>785.71819660245274</v>
      </c>
      <c r="V207" s="98">
        <v>829.98693916752518</v>
      </c>
      <c r="W207" s="98">
        <v>868.14630436506286</v>
      </c>
      <c r="DA207" s="63" t="s">
        <v>2463</v>
      </c>
    </row>
    <row r="208" spans="1:105" ht="12" customHeight="1" x14ac:dyDescent="0.25">
      <c r="A208" s="121" t="s">
        <v>54</v>
      </c>
      <c r="B208" s="122">
        <v>896.59721860836214</v>
      </c>
      <c r="C208" s="122">
        <v>853.5487296573915</v>
      </c>
      <c r="D208" s="122">
        <v>945.40295552330156</v>
      </c>
      <c r="E208" s="122">
        <v>835.78309374073581</v>
      </c>
      <c r="F208" s="122">
        <v>929.5883543598909</v>
      </c>
      <c r="G208" s="122">
        <v>961.60756666070768</v>
      </c>
      <c r="H208" s="122">
        <v>997.44497669022371</v>
      </c>
      <c r="I208" s="122">
        <v>942.63873959045975</v>
      </c>
      <c r="J208" s="122">
        <v>1012.5776172743666</v>
      </c>
      <c r="K208" s="122">
        <v>965.60532878381207</v>
      </c>
      <c r="L208" s="122">
        <v>935.36176963728553</v>
      </c>
      <c r="M208" s="122">
        <v>877.34030457194899</v>
      </c>
      <c r="N208" s="122">
        <v>847.1919079520452</v>
      </c>
      <c r="O208" s="122">
        <v>814.79754721585471</v>
      </c>
      <c r="P208" s="122">
        <v>773.71190043100512</v>
      </c>
      <c r="Q208" s="122">
        <v>781.45607108057288</v>
      </c>
      <c r="R208" s="122">
        <v>801.5731674981414</v>
      </c>
      <c r="S208" s="122">
        <v>793.71232337424021</v>
      </c>
      <c r="T208" s="122">
        <v>771.02246549616234</v>
      </c>
      <c r="U208" s="122">
        <v>784.90524629212553</v>
      </c>
      <c r="V208" s="122">
        <v>766.04839665416159</v>
      </c>
      <c r="W208" s="122">
        <v>820.9101143636517</v>
      </c>
      <c r="DA208" s="130" t="s">
        <v>2464</v>
      </c>
    </row>
    <row r="209" spans="1:105" ht="12" customHeight="1" x14ac:dyDescent="0.25">
      <c r="A209" s="97" t="s">
        <v>50</v>
      </c>
      <c r="B209" s="98">
        <v>808.23988512996323</v>
      </c>
      <c r="C209" s="98">
        <v>954.02591165056958</v>
      </c>
      <c r="D209" s="98">
        <v>835.22417648673434</v>
      </c>
      <c r="E209" s="98">
        <v>988.42172950560359</v>
      </c>
      <c r="F209" s="98">
        <v>925.61232368591266</v>
      </c>
      <c r="G209" s="98">
        <v>939.09022443873505</v>
      </c>
      <c r="H209" s="98">
        <v>924.96204353913265</v>
      </c>
      <c r="I209" s="98">
        <v>967.21973638210454</v>
      </c>
      <c r="J209" s="98">
        <v>949.60759075910676</v>
      </c>
      <c r="K209" s="98">
        <v>1093.3331868328537</v>
      </c>
      <c r="L209" s="98">
        <v>986.55646589638422</v>
      </c>
      <c r="M209" s="98">
        <v>878.03155962044218</v>
      </c>
      <c r="N209" s="98">
        <v>834.73552915668074</v>
      </c>
      <c r="O209" s="98">
        <v>826.54729483480969</v>
      </c>
      <c r="P209" s="98">
        <v>760.84533304005845</v>
      </c>
      <c r="Q209" s="98">
        <v>770.77791396255066</v>
      </c>
      <c r="R209" s="98">
        <v>813.44261603499865</v>
      </c>
      <c r="S209" s="98">
        <v>798.35664516312931</v>
      </c>
      <c r="T209" s="98">
        <v>756.70106474915588</v>
      </c>
      <c r="U209" s="98">
        <v>793.46444100722272</v>
      </c>
      <c r="V209" s="98">
        <v>770.39035835474078</v>
      </c>
      <c r="W209" s="98">
        <v>803.65410515594886</v>
      </c>
      <c r="DA209" s="63" t="s">
        <v>2465</v>
      </c>
    </row>
    <row r="210" spans="1:105" ht="12" customHeight="1" x14ac:dyDescent="0.25">
      <c r="A210" s="109" t="s">
        <v>120</v>
      </c>
      <c r="B210" s="33">
        <v>931.50596195671062</v>
      </c>
      <c r="C210" s="33">
        <v>808.08815135492614</v>
      </c>
      <c r="D210" s="33">
        <v>1000.4640553195575</v>
      </c>
      <c r="E210" s="33">
        <v>751.37632672182349</v>
      </c>
      <c r="F210" s="33">
        <v>931.91769103664456</v>
      </c>
      <c r="G210" s="33">
        <v>975.48452848927673</v>
      </c>
      <c r="H210" s="33">
        <v>1045.8206470591826</v>
      </c>
      <c r="I210" s="33">
        <v>925.46581773143339</v>
      </c>
      <c r="J210" s="33">
        <v>1057.7366216534629</v>
      </c>
      <c r="K210" s="33">
        <v>872.20542461301409</v>
      </c>
      <c r="L210" s="33">
        <v>896.30774493715921</v>
      </c>
      <c r="M210" s="33">
        <v>876.81040643877066</v>
      </c>
      <c r="N210" s="33">
        <v>856.30756410106528</v>
      </c>
      <c r="O210" s="33">
        <v>806.58141261371247</v>
      </c>
      <c r="P210" s="33">
        <v>782.39435746596052</v>
      </c>
      <c r="Q210" s="33">
        <v>788.42818558515444</v>
      </c>
      <c r="R210" s="33">
        <v>793.93351081948401</v>
      </c>
      <c r="S210" s="33">
        <v>790.88253009050231</v>
      </c>
      <c r="T210" s="33">
        <v>779.41422316966384</v>
      </c>
      <c r="U210" s="33">
        <v>779.89763166131786</v>
      </c>
      <c r="V210" s="33">
        <v>763.51164433439203</v>
      </c>
      <c r="W210" s="33">
        <v>830.78623234095562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3596.9965860405787</v>
      </c>
      <c r="C212" s="117">
        <f t="shared" si="101"/>
        <v>3949.1603198095609</v>
      </c>
      <c r="D212" s="117">
        <f t="shared" si="101"/>
        <v>4497.8010637450061</v>
      </c>
      <c r="E212" s="117">
        <f t="shared" si="101"/>
        <v>4780.1163103495055</v>
      </c>
      <c r="F212" s="117">
        <f t="shared" si="101"/>
        <v>4964.6380148682501</v>
      </c>
      <c r="G212" s="117">
        <f t="shared" si="101"/>
        <v>5060.4663024631836</v>
      </c>
      <c r="H212" s="117">
        <f t="shared" si="101"/>
        <v>4866.1453855974087</v>
      </c>
      <c r="I212" s="117">
        <f t="shared" si="101"/>
        <v>4604.1923253117084</v>
      </c>
      <c r="J212" s="117">
        <f t="shared" si="101"/>
        <v>4494.6414587477202</v>
      </c>
      <c r="K212" s="117">
        <f t="shared" si="101"/>
        <v>5075.9783094025952</v>
      </c>
      <c r="L212" s="117">
        <f t="shared" si="101"/>
        <v>5334.5546203425229</v>
      </c>
      <c r="M212" s="117">
        <f t="shared" si="101"/>
        <v>5185.7592426993033</v>
      </c>
      <c r="N212" s="117">
        <f t="shared" si="101"/>
        <v>4683.5186478515452</v>
      </c>
      <c r="O212" s="117">
        <f t="shared" si="101"/>
        <v>4406.8798699440395</v>
      </c>
      <c r="P212" s="117">
        <f t="shared" si="101"/>
        <v>3713.694656775323</v>
      </c>
      <c r="Q212" s="117">
        <f t="shared" si="101"/>
        <v>4434.8841886197915</v>
      </c>
      <c r="R212" s="117">
        <f t="shared" ref="R212:V212" si="102">R213+R216+R218+R227</f>
        <v>4304.5518855605242</v>
      </c>
      <c r="S212" s="117">
        <f t="shared" si="102"/>
        <v>4406.5070439682158</v>
      </c>
      <c r="T212" s="117">
        <f t="shared" si="102"/>
        <v>4073.8583309795495</v>
      </c>
      <c r="U212" s="117">
        <f t="shared" si="102"/>
        <v>3467.6687023108339</v>
      </c>
      <c r="V212" s="117">
        <f t="shared" si="102"/>
        <v>4459.8819802555972</v>
      </c>
      <c r="W212" s="117">
        <f t="shared" ref="W212" si="103">W213+W216+W218+W227</f>
        <v>3762.2761838234969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3301.054057916173</v>
      </c>
      <c r="C213" s="122">
        <f t="shared" si="104"/>
        <v>3624.8398903158586</v>
      </c>
      <c r="D213" s="122">
        <f t="shared" si="104"/>
        <v>4147.6467083615798</v>
      </c>
      <c r="E213" s="122">
        <f t="shared" si="104"/>
        <v>4400.7804721441462</v>
      </c>
      <c r="F213" s="122">
        <f t="shared" si="104"/>
        <v>4574.1025880009956</v>
      </c>
      <c r="G213" s="122">
        <f t="shared" si="104"/>
        <v>4667.1239636117443</v>
      </c>
      <c r="H213" s="122">
        <f t="shared" si="104"/>
        <v>4453.8769021511353</v>
      </c>
      <c r="I213" s="122">
        <f t="shared" si="104"/>
        <v>4175.3524802184929</v>
      </c>
      <c r="J213" s="122">
        <f t="shared" si="104"/>
        <v>4080.2202546252265</v>
      </c>
      <c r="K213" s="122">
        <f t="shared" si="104"/>
        <v>4597.0332217126752</v>
      </c>
      <c r="L213" s="122">
        <f t="shared" si="104"/>
        <v>4868.8355504602459</v>
      </c>
      <c r="M213" s="122">
        <f t="shared" si="104"/>
        <v>4805.3579882932836</v>
      </c>
      <c r="N213" s="122">
        <f t="shared" si="104"/>
        <v>4288.685907405843</v>
      </c>
      <c r="O213" s="122">
        <f t="shared" si="104"/>
        <v>4007.7717021402868</v>
      </c>
      <c r="P213" s="122">
        <f t="shared" si="104"/>
        <v>3344.3062296871531</v>
      </c>
      <c r="Q213" s="122">
        <f t="shared" si="104"/>
        <v>4102.5894231559214</v>
      </c>
      <c r="R213" s="122">
        <f t="shared" ref="R213:V213" si="105">SUM(R214:R215)</f>
        <v>4007.7268624888106</v>
      </c>
      <c r="S213" s="122">
        <f t="shared" si="105"/>
        <v>4066.8022616458811</v>
      </c>
      <c r="T213" s="122">
        <f t="shared" si="105"/>
        <v>3734.7886762904127</v>
      </c>
      <c r="U213" s="122">
        <f t="shared" si="105"/>
        <v>3185.174778923636</v>
      </c>
      <c r="V213" s="122">
        <f t="shared" si="105"/>
        <v>4178.1730496420387</v>
      </c>
      <c r="W213" s="122">
        <f t="shared" ref="W213" si="106">SUM(W214:W215)</f>
        <v>3466.4352703071308</v>
      </c>
      <c r="DA213" s="130" t="s">
        <v>2618</v>
      </c>
    </row>
    <row r="214" spans="1:105" ht="12" customHeight="1" x14ac:dyDescent="0.25">
      <c r="A214" s="97" t="s">
        <v>216</v>
      </c>
      <c r="B214" s="98">
        <v>3301.054057916173</v>
      </c>
      <c r="C214" s="98">
        <v>3624.8398903158586</v>
      </c>
      <c r="D214" s="98">
        <v>4147.6467083615798</v>
      </c>
      <c r="E214" s="98">
        <v>4400.7804721441462</v>
      </c>
      <c r="F214" s="98">
        <v>4574.1025880009956</v>
      </c>
      <c r="G214" s="98">
        <v>4667.1239636117443</v>
      </c>
      <c r="H214" s="98">
        <v>4453.8769021511353</v>
      </c>
      <c r="I214" s="98">
        <v>4175.3524802184929</v>
      </c>
      <c r="J214" s="98">
        <v>4080.2202546252265</v>
      </c>
      <c r="K214" s="98">
        <v>4597.0332217126752</v>
      </c>
      <c r="L214" s="98">
        <v>4868.8355504602459</v>
      </c>
      <c r="M214" s="98">
        <v>4805.3579882932836</v>
      </c>
      <c r="N214" s="98">
        <v>4288.685907405843</v>
      </c>
      <c r="O214" s="98">
        <v>4007.7717021402868</v>
      </c>
      <c r="P214" s="98">
        <v>3344.3062296871531</v>
      </c>
      <c r="Q214" s="98">
        <v>4102.5894231559214</v>
      </c>
      <c r="R214" s="98">
        <v>4007.7268624888106</v>
      </c>
      <c r="S214" s="98">
        <v>4066.8022616458811</v>
      </c>
      <c r="T214" s="98">
        <v>3734.7886762904127</v>
      </c>
      <c r="U214" s="98">
        <v>3185.174778923636</v>
      </c>
      <c r="V214" s="98">
        <v>4178.1730496420387</v>
      </c>
      <c r="W214" s="98">
        <v>3466.4352703071308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206.64256683710809</v>
      </c>
      <c r="C218" s="122">
        <v>208.66438609188208</v>
      </c>
      <c r="D218" s="122">
        <v>242.07661196337983</v>
      </c>
      <c r="E218" s="122">
        <v>242.92288269582781</v>
      </c>
      <c r="F218" s="122">
        <v>258.23969741172607</v>
      </c>
      <c r="G218" s="122">
        <v>255.04701543468826</v>
      </c>
      <c r="H218" s="122">
        <v>269.60571482447557</v>
      </c>
      <c r="I218" s="122">
        <v>275.72610901185811</v>
      </c>
      <c r="J218" s="122">
        <v>261.85991112642529</v>
      </c>
      <c r="K218" s="122">
        <v>301.50713609908865</v>
      </c>
      <c r="L218" s="122">
        <v>301.902796518309</v>
      </c>
      <c r="M218" s="122">
        <v>234.36806967326649</v>
      </c>
      <c r="N218" s="122">
        <v>259.75020868829506</v>
      </c>
      <c r="O218" s="122">
        <v>268.94551977156021</v>
      </c>
      <c r="P218" s="122">
        <v>252.08865525839391</v>
      </c>
      <c r="Q218" s="122">
        <v>215.81715024490572</v>
      </c>
      <c r="R218" s="122">
        <v>175.05013253055836</v>
      </c>
      <c r="S218" s="122">
        <v>224.31366515175645</v>
      </c>
      <c r="T218" s="122">
        <v>232.53629680924718</v>
      </c>
      <c r="U218" s="122">
        <v>171.10507076948778</v>
      </c>
      <c r="V218" s="122">
        <v>173.87929258322913</v>
      </c>
      <c r="W218" s="122">
        <v>185.07415852926746</v>
      </c>
      <c r="DA218" s="130" t="s">
        <v>2623</v>
      </c>
    </row>
    <row r="219" spans="1:105" ht="12" customHeight="1" x14ac:dyDescent="0.25">
      <c r="A219" s="97" t="s">
        <v>138</v>
      </c>
      <c r="B219" s="98">
        <v>455.92232024591573</v>
      </c>
      <c r="C219" s="98">
        <v>460.63192467987307</v>
      </c>
      <c r="D219" s="98">
        <v>538.2441775988849</v>
      </c>
      <c r="E219" s="98">
        <v>519.52922366131156</v>
      </c>
      <c r="F219" s="98">
        <v>556.15751237141296</v>
      </c>
      <c r="G219" s="98">
        <v>548.43342663652447</v>
      </c>
      <c r="H219" s="98">
        <v>583.68446174903431</v>
      </c>
      <c r="I219" s="98">
        <v>581.18845453791675</v>
      </c>
      <c r="J219" s="98">
        <v>538.57095430973425</v>
      </c>
      <c r="K219" s="98">
        <v>603.53452043774234</v>
      </c>
      <c r="L219" s="98">
        <v>606.81966670083091</v>
      </c>
      <c r="M219" s="98">
        <v>489.19811598175585</v>
      </c>
      <c r="N219" s="98">
        <v>521.66648161225737</v>
      </c>
      <c r="O219" s="98">
        <v>524.03988421506438</v>
      </c>
      <c r="P219" s="98">
        <v>503.24493935582245</v>
      </c>
      <c r="Q219" s="98">
        <v>479.00433886015009</v>
      </c>
      <c r="R219" s="98">
        <v>422.40391075939067</v>
      </c>
      <c r="S219" s="98">
        <v>530.93207389953</v>
      </c>
      <c r="T219" s="98">
        <v>538.42889899313855</v>
      </c>
      <c r="U219" s="98">
        <v>405.98877807966466</v>
      </c>
      <c r="V219" s="98">
        <v>457.07643097860733</v>
      </c>
      <c r="W219" s="98">
        <v>458.86708207007234</v>
      </c>
      <c r="DA219" s="63" t="s">
        <v>2624</v>
      </c>
    </row>
    <row r="220" spans="1:105" ht="12" customHeight="1" x14ac:dyDescent="0.25">
      <c r="A220" s="97" t="s">
        <v>137</v>
      </c>
      <c r="B220" s="98">
        <v>137.85604578893282</v>
      </c>
      <c r="C220" s="98">
        <v>131.33760535385113</v>
      </c>
      <c r="D220" s="98">
        <v>161.86755353610783</v>
      </c>
      <c r="E220" s="98">
        <v>132.0177572755924</v>
      </c>
      <c r="F220" s="98">
        <v>159.44417961928932</v>
      </c>
      <c r="G220" s="98">
        <v>156.73149190989554</v>
      </c>
      <c r="H220" s="98">
        <v>167.88439141089347</v>
      </c>
      <c r="I220" s="98">
        <v>163.65743031201916</v>
      </c>
      <c r="J220" s="98">
        <v>154.19769855041756</v>
      </c>
      <c r="K220" s="98">
        <v>161.25714594110121</v>
      </c>
      <c r="L220" s="98">
        <v>164.47811244020744</v>
      </c>
      <c r="M220" s="98">
        <v>140.80810525493231</v>
      </c>
      <c r="N220" s="98">
        <v>147.84675223086481</v>
      </c>
      <c r="O220" s="98">
        <v>142.91310922202055</v>
      </c>
      <c r="P220" s="98">
        <v>143.30760083422933</v>
      </c>
      <c r="Q220" s="98">
        <v>150.79099675645156</v>
      </c>
      <c r="R220" s="98">
        <v>130.89292282659488</v>
      </c>
      <c r="S220" s="98">
        <v>152.25675227770233</v>
      </c>
      <c r="T220" s="98">
        <v>157.15821616226324</v>
      </c>
      <c r="U220" s="98">
        <v>123.89777824480706</v>
      </c>
      <c r="V220" s="98">
        <v>124.56646195303452</v>
      </c>
      <c r="W220" s="98">
        <v>142.83322143908791</v>
      </c>
      <c r="DA220" s="63" t="s">
        <v>2625</v>
      </c>
    </row>
    <row r="221" spans="1:105" ht="12" customHeight="1" x14ac:dyDescent="0.25">
      <c r="A221" s="100" t="s">
        <v>216</v>
      </c>
      <c r="B221" s="101">
        <v>137.85604578893282</v>
      </c>
      <c r="C221" s="101">
        <v>131.33760535385113</v>
      </c>
      <c r="D221" s="101">
        <v>161.86755353610783</v>
      </c>
      <c r="E221" s="101">
        <v>132.0177572755924</v>
      </c>
      <c r="F221" s="101">
        <v>159.44417961928932</v>
      </c>
      <c r="G221" s="101">
        <v>156.73149190989554</v>
      </c>
      <c r="H221" s="101">
        <v>167.88439141089347</v>
      </c>
      <c r="I221" s="101">
        <v>163.65743031201916</v>
      </c>
      <c r="J221" s="101">
        <v>154.19769855041756</v>
      </c>
      <c r="K221" s="101">
        <v>161.25714594110121</v>
      </c>
      <c r="L221" s="101">
        <v>164.47811244020744</v>
      </c>
      <c r="M221" s="101">
        <v>140.80810525493231</v>
      </c>
      <c r="N221" s="101">
        <v>147.84675223086481</v>
      </c>
      <c r="O221" s="101">
        <v>142.91310922202055</v>
      </c>
      <c r="P221" s="101">
        <v>143.30760083422933</v>
      </c>
      <c r="Q221" s="101">
        <v>150.79099675645156</v>
      </c>
      <c r="R221" s="101">
        <v>130.89292282659488</v>
      </c>
      <c r="S221" s="101">
        <v>152.25675227770233</v>
      </c>
      <c r="T221" s="101">
        <v>157.15821616226324</v>
      </c>
      <c r="U221" s="101">
        <v>123.89777824480706</v>
      </c>
      <c r="V221" s="101">
        <v>124.56646195303452</v>
      </c>
      <c r="W221" s="101">
        <v>142.83322143908791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89.299961287297805</v>
      </c>
      <c r="C227" s="122">
        <v>115.65604340182031</v>
      </c>
      <c r="D227" s="122">
        <v>108.0777434200462</v>
      </c>
      <c r="E227" s="122">
        <v>136.41295550953117</v>
      </c>
      <c r="F227" s="122">
        <v>132.29572945552809</v>
      </c>
      <c r="G227" s="122">
        <v>138.29532341675113</v>
      </c>
      <c r="H227" s="122">
        <v>142.66276862179836</v>
      </c>
      <c r="I227" s="122">
        <v>153.11373608135722</v>
      </c>
      <c r="J227" s="122">
        <v>152.56129299606823</v>
      </c>
      <c r="K227" s="122">
        <v>177.43795159083092</v>
      </c>
      <c r="L227" s="122">
        <v>163.81627336396875</v>
      </c>
      <c r="M227" s="122">
        <v>146.03318473275354</v>
      </c>
      <c r="N227" s="122">
        <v>135.08253175740762</v>
      </c>
      <c r="O227" s="122">
        <v>130.16264803219224</v>
      </c>
      <c r="P227" s="122">
        <v>117.29977182977609</v>
      </c>
      <c r="Q227" s="122">
        <v>116.47761521896392</v>
      </c>
      <c r="R227" s="122">
        <v>121.77489054115546</v>
      </c>
      <c r="S227" s="122">
        <v>115.39111717057882</v>
      </c>
      <c r="T227" s="122">
        <v>106.53335787988939</v>
      </c>
      <c r="U227" s="122">
        <v>111.38885261770999</v>
      </c>
      <c r="V227" s="122">
        <v>107.82963803032938</v>
      </c>
      <c r="W227" s="122">
        <v>110.76675498709857</v>
      </c>
      <c r="DA227" s="130" t="s">
        <v>2632</v>
      </c>
    </row>
    <row r="228" spans="1:105" ht="12" customHeight="1" x14ac:dyDescent="0.25">
      <c r="A228" s="97" t="s">
        <v>50</v>
      </c>
      <c r="B228" s="98">
        <v>315.32661542187412</v>
      </c>
      <c r="C228" s="98">
        <v>371.27956944186246</v>
      </c>
      <c r="D228" s="98">
        <v>324.34428831491914</v>
      </c>
      <c r="E228" s="98">
        <v>383.09800417349715</v>
      </c>
      <c r="F228" s="98">
        <v>358.11618881676105</v>
      </c>
      <c r="G228" s="98">
        <v>362.69913482325074</v>
      </c>
      <c r="H228" s="98">
        <v>356.41930868204122</v>
      </c>
      <c r="I228" s="98">
        <v>372.27785307140391</v>
      </c>
      <c r="J228" s="98">
        <v>365.29380996031756</v>
      </c>
      <c r="K228" s="98">
        <v>420.09097885584561</v>
      </c>
      <c r="L228" s="98">
        <v>378.55788889684112</v>
      </c>
      <c r="M228" s="98">
        <v>336.53428272414436</v>
      </c>
      <c r="N228" s="98">
        <v>319.67036138808282</v>
      </c>
      <c r="O228" s="98">
        <v>316.30593046994107</v>
      </c>
      <c r="P228" s="98">
        <v>291.12676724297569</v>
      </c>
      <c r="Q228" s="98">
        <v>294.86915988211166</v>
      </c>
      <c r="R228" s="98">
        <v>310.97197846758439</v>
      </c>
      <c r="S228" s="98">
        <v>304.77367129542188</v>
      </c>
      <c r="T228" s="98">
        <v>288.34353049007547</v>
      </c>
      <c r="U228" s="98">
        <v>301.77867869993463</v>
      </c>
      <c r="V228" s="98">
        <v>292.39324515361545</v>
      </c>
      <c r="W228" s="98">
        <v>304.30354225080612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196.63877470994419</v>
      </c>
      <c r="C231" s="118">
        <f t="shared" si="108"/>
        <v>211.06811908258959</v>
      </c>
      <c r="D231" s="118">
        <f t="shared" si="108"/>
        <v>239.52346632388037</v>
      </c>
      <c r="E231" s="118">
        <f t="shared" si="108"/>
        <v>248.94514691890967</v>
      </c>
      <c r="F231" s="118">
        <f t="shared" si="108"/>
        <v>259.65421546218937</v>
      </c>
      <c r="G231" s="118">
        <f t="shared" si="108"/>
        <v>264.26613374722638</v>
      </c>
      <c r="H231" s="118">
        <f t="shared" si="108"/>
        <v>255.4527202069952</v>
      </c>
      <c r="I231" s="118">
        <f t="shared" si="108"/>
        <v>240.3177308353138</v>
      </c>
      <c r="J231" s="118">
        <f t="shared" si="108"/>
        <v>235.79776963929572</v>
      </c>
      <c r="K231" s="118">
        <f t="shared" si="108"/>
        <v>259.0817896066967</v>
      </c>
      <c r="L231" s="118">
        <f t="shared" si="108"/>
        <v>270.29262306625054</v>
      </c>
      <c r="M231" s="118">
        <f t="shared" si="108"/>
        <v>262.21120045218845</v>
      </c>
      <c r="N231" s="118">
        <f t="shared" si="108"/>
        <v>237.6198815027858</v>
      </c>
      <c r="O231" s="118">
        <f t="shared" si="108"/>
        <v>222.74744372758767</v>
      </c>
      <c r="P231" s="118">
        <f t="shared" si="108"/>
        <v>189.84866876461263</v>
      </c>
      <c r="Q231" s="118">
        <f t="shared" si="108"/>
        <v>224.44719972328349</v>
      </c>
      <c r="R231" s="118">
        <f t="shared" ref="R231:V231" si="109">R232+R235+R237+R246</f>
        <v>218.21743496850291</v>
      </c>
      <c r="S231" s="118">
        <f t="shared" si="109"/>
        <v>222.76005685997092</v>
      </c>
      <c r="T231" s="118">
        <f t="shared" si="109"/>
        <v>206.59659279856652</v>
      </c>
      <c r="U231" s="118">
        <f t="shared" si="109"/>
        <v>178.58799354566673</v>
      </c>
      <c r="V231" s="118">
        <f t="shared" si="109"/>
        <v>221.56499763397909</v>
      </c>
      <c r="W231" s="118">
        <f t="shared" ref="W231" si="110">W232+W235+W237+W246</f>
        <v>190.56913452714977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158.82214795560327</v>
      </c>
      <c r="C232" s="123">
        <f t="shared" si="111"/>
        <v>174.08225592461204</v>
      </c>
      <c r="D232" s="123">
        <f t="shared" si="111"/>
        <v>198.61852369959954</v>
      </c>
      <c r="E232" s="123">
        <f t="shared" si="111"/>
        <v>210.32996145703086</v>
      </c>
      <c r="F232" s="123">
        <f t="shared" si="111"/>
        <v>218.44375019041757</v>
      </c>
      <c r="G232" s="123">
        <f t="shared" si="111"/>
        <v>222.18993886124727</v>
      </c>
      <c r="H232" s="123">
        <f t="shared" si="111"/>
        <v>211.37986758239043</v>
      </c>
      <c r="I232" s="123">
        <f t="shared" si="111"/>
        <v>197.43177211834325</v>
      </c>
      <c r="J232" s="123">
        <f t="shared" si="111"/>
        <v>192.26405559893595</v>
      </c>
      <c r="K232" s="123">
        <f t="shared" si="111"/>
        <v>215.42729117896346</v>
      </c>
      <c r="L232" s="123">
        <f t="shared" si="111"/>
        <v>227.1319908738063</v>
      </c>
      <c r="M232" s="123">
        <f t="shared" si="111"/>
        <v>223.06560492204665</v>
      </c>
      <c r="N232" s="123">
        <f t="shared" si="111"/>
        <v>198.06231798066634</v>
      </c>
      <c r="O232" s="123">
        <f t="shared" si="111"/>
        <v>184.596965241324</v>
      </c>
      <c r="P232" s="123">
        <f t="shared" si="111"/>
        <v>153.28528928612474</v>
      </c>
      <c r="Q232" s="123">
        <f t="shared" si="111"/>
        <v>187.31321787004836</v>
      </c>
      <c r="R232" s="123">
        <f t="shared" ref="R232:V232" si="112">SUM(R233:R234)</f>
        <v>182.20073453649894</v>
      </c>
      <c r="S232" s="123">
        <f t="shared" si="112"/>
        <v>183.96865650071325</v>
      </c>
      <c r="T232" s="123">
        <f t="shared" si="112"/>
        <v>168.04969164625874</v>
      </c>
      <c r="U232" s="123">
        <f t="shared" si="112"/>
        <v>142.447318900249</v>
      </c>
      <c r="V232" s="123">
        <f t="shared" si="112"/>
        <v>185.73825412741388</v>
      </c>
      <c r="W232" s="123">
        <f t="shared" ref="W232" si="113">SUM(W233:W234)</f>
        <v>153.09371653406438</v>
      </c>
      <c r="DA232" s="130" t="s">
        <v>2786</v>
      </c>
    </row>
    <row r="233" spans="1:105" ht="12" customHeight="1" x14ac:dyDescent="0.25">
      <c r="A233" s="97" t="s">
        <v>216</v>
      </c>
      <c r="B233" s="99">
        <v>157.21594856658388</v>
      </c>
      <c r="C233" s="99">
        <v>172.32029674481404</v>
      </c>
      <c r="D233" s="99">
        <v>196.58667222252328</v>
      </c>
      <c r="E233" s="99">
        <v>208.28969633420624</v>
      </c>
      <c r="F233" s="99">
        <v>216.21964260789304</v>
      </c>
      <c r="G233" s="99">
        <v>219.97089896429478</v>
      </c>
      <c r="H233" s="99">
        <v>209.34118225694382</v>
      </c>
      <c r="I233" s="99">
        <v>195.58767931157027</v>
      </c>
      <c r="J233" s="99">
        <v>190.48243383338448</v>
      </c>
      <c r="K233" s="99">
        <v>213.43884633015765</v>
      </c>
      <c r="L233" s="99">
        <v>225.06684502823958</v>
      </c>
      <c r="M233" s="99">
        <v>220.98505965399596</v>
      </c>
      <c r="N233" s="99">
        <v>196.14974248376507</v>
      </c>
      <c r="O233" s="99">
        <v>182.72207958939759</v>
      </c>
      <c r="P233" s="99">
        <v>151.72692800073636</v>
      </c>
      <c r="Q233" s="99">
        <v>185.36672763536689</v>
      </c>
      <c r="R233" s="99">
        <v>180.24198816249603</v>
      </c>
      <c r="S233" s="99">
        <v>181.9588030207444</v>
      </c>
      <c r="T233" s="99">
        <v>166.19075100381494</v>
      </c>
      <c r="U233" s="99">
        <v>140.84917160043653</v>
      </c>
      <c r="V233" s="99">
        <v>183.64701717926667</v>
      </c>
      <c r="W233" s="99">
        <v>151.37340358768913</v>
      </c>
      <c r="DA233" s="63" t="s">
        <v>2787</v>
      </c>
    </row>
    <row r="234" spans="1:105" ht="12" customHeight="1" x14ac:dyDescent="0.25">
      <c r="A234" s="97" t="s">
        <v>53</v>
      </c>
      <c r="B234" s="99">
        <v>1.6061993890193966</v>
      </c>
      <c r="C234" s="99">
        <v>1.7619591797979892</v>
      </c>
      <c r="D234" s="99">
        <v>2.0318514770762586</v>
      </c>
      <c r="E234" s="99">
        <v>2.0402651228246209</v>
      </c>
      <c r="F234" s="99">
        <v>2.224107582524546</v>
      </c>
      <c r="G234" s="99">
        <v>2.2190398969524989</v>
      </c>
      <c r="H234" s="99">
        <v>2.0386853254466093</v>
      </c>
      <c r="I234" s="99">
        <v>1.8440928067729778</v>
      </c>
      <c r="J234" s="99">
        <v>1.7816217655514812</v>
      </c>
      <c r="K234" s="99">
        <v>1.9884448488058164</v>
      </c>
      <c r="L234" s="99">
        <v>2.0651458455667071</v>
      </c>
      <c r="M234" s="99">
        <v>2.0805452680506766</v>
      </c>
      <c r="N234" s="99">
        <v>1.9125754969012554</v>
      </c>
      <c r="O234" s="99">
        <v>1.8748856519263988</v>
      </c>
      <c r="P234" s="99">
        <v>1.5583612853883633</v>
      </c>
      <c r="Q234" s="99">
        <v>1.9464902346814754</v>
      </c>
      <c r="R234" s="99">
        <v>1.9587463740029218</v>
      </c>
      <c r="S234" s="99">
        <v>2.0098534799688634</v>
      </c>
      <c r="T234" s="99">
        <v>1.8589406424438024</v>
      </c>
      <c r="U234" s="99">
        <v>1.5981472998124597</v>
      </c>
      <c r="V234" s="99">
        <v>2.0912369481472193</v>
      </c>
      <c r="W234" s="99">
        <v>1.7203129463752505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0.82092922518493483</v>
      </c>
      <c r="C235" s="123">
        <f t="shared" si="114"/>
        <v>0.78394844641480343</v>
      </c>
      <c r="D235" s="123">
        <f t="shared" si="114"/>
        <v>0.76009309433842398</v>
      </c>
      <c r="E235" s="123">
        <f t="shared" si="114"/>
        <v>1.8475100067126531</v>
      </c>
      <c r="F235" s="123">
        <f t="shared" si="114"/>
        <v>0.80737898757610593</v>
      </c>
      <c r="G235" s="123">
        <f t="shared" si="114"/>
        <v>1.015283006333233</v>
      </c>
      <c r="H235" s="123">
        <f t="shared" si="114"/>
        <v>1.3609786452188688</v>
      </c>
      <c r="I235" s="123">
        <f t="shared" si="114"/>
        <v>1.5112999736485557</v>
      </c>
      <c r="J235" s="123">
        <f t="shared" si="114"/>
        <v>1.5375986826526205</v>
      </c>
      <c r="K235" s="123">
        <f t="shared" si="114"/>
        <v>1.360932304060265</v>
      </c>
      <c r="L235" s="123">
        <f t="shared" si="114"/>
        <v>1.5582657756003695</v>
      </c>
      <c r="M235" s="123">
        <f t="shared" si="114"/>
        <v>2.090084521648278</v>
      </c>
      <c r="N235" s="123">
        <f t="shared" si="114"/>
        <v>2.5902170567287266</v>
      </c>
      <c r="O235" s="123">
        <f t="shared" si="114"/>
        <v>2.1868169723287569</v>
      </c>
      <c r="P235" s="123">
        <f t="shared" si="114"/>
        <v>2.1757317213224887</v>
      </c>
      <c r="Q235" s="123">
        <f t="shared" si="114"/>
        <v>3.5710022368286616</v>
      </c>
      <c r="R235" s="123">
        <f t="shared" si="114"/>
        <v>3.4501810113836933</v>
      </c>
      <c r="S235" s="123">
        <f t="shared" si="114"/>
        <v>4.6081392697400059</v>
      </c>
      <c r="T235" s="123">
        <f t="shared" si="114"/>
        <v>4.9755948881803471</v>
      </c>
      <c r="U235" s="123">
        <f t="shared" si="114"/>
        <v>5.0031860802971062</v>
      </c>
      <c r="V235" s="123">
        <f t="shared" si="114"/>
        <v>4.566772485446549</v>
      </c>
      <c r="W235" s="123">
        <f t="shared" si="114"/>
        <v>4.6335781529250877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0.82092922518493483</v>
      </c>
      <c r="C236" s="99">
        <f>RES_hhdet_fecs!C48</f>
        <v>0.78394844641480343</v>
      </c>
      <c r="D236" s="99">
        <f>RES_hhdet_fecs!D48</f>
        <v>0.76009309433842398</v>
      </c>
      <c r="E236" s="99">
        <f>RES_hhdet_fecs!E48</f>
        <v>1.8475100067126531</v>
      </c>
      <c r="F236" s="99">
        <f>RES_hhdet_fecs!F48</f>
        <v>0.80737898757610593</v>
      </c>
      <c r="G236" s="99">
        <f>RES_hhdet_fecs!G48</f>
        <v>1.015283006333233</v>
      </c>
      <c r="H236" s="99">
        <f>RES_hhdet_fecs!H48</f>
        <v>1.3609786452188688</v>
      </c>
      <c r="I236" s="99">
        <f>RES_hhdet_fecs!I48</f>
        <v>1.5112999736485557</v>
      </c>
      <c r="J236" s="99">
        <f>RES_hhdet_fecs!J48</f>
        <v>1.5375986826526205</v>
      </c>
      <c r="K236" s="99">
        <f>RES_hhdet_fecs!K48</f>
        <v>1.360932304060265</v>
      </c>
      <c r="L236" s="99">
        <f>RES_hhdet_fecs!L48</f>
        <v>1.5582657756003695</v>
      </c>
      <c r="M236" s="99">
        <f>RES_hhdet_fecs!M48</f>
        <v>2.090084521648278</v>
      </c>
      <c r="N236" s="99">
        <f>RES_hhdet_fecs!N48</f>
        <v>2.5902170567287266</v>
      </c>
      <c r="O236" s="99">
        <f>RES_hhdet_fecs!O48</f>
        <v>2.1868169723287569</v>
      </c>
      <c r="P236" s="99">
        <f>RES_hhdet_fecs!P48</f>
        <v>2.1757317213224887</v>
      </c>
      <c r="Q236" s="99">
        <f>RES_hhdet_fecs!Q48</f>
        <v>3.5710022368286616</v>
      </c>
      <c r="R236" s="99">
        <f>RES_hhdet_fecs!R48</f>
        <v>3.4501810113836933</v>
      </c>
      <c r="S236" s="99">
        <f>RES_hhdet_fecs!S48</f>
        <v>4.6081392697400059</v>
      </c>
      <c r="T236" s="99">
        <f>RES_hhdet_fecs!T48</f>
        <v>4.9755948881803471</v>
      </c>
      <c r="U236" s="99">
        <f>RES_hhdet_fecs!U48</f>
        <v>5.0031860802971062</v>
      </c>
      <c r="V236" s="99">
        <f>RES_hhdet_fecs!V48</f>
        <v>4.566772485446549</v>
      </c>
      <c r="W236" s="99">
        <f>RES_hhdet_fecs!W48</f>
        <v>4.6335781529250877</v>
      </c>
      <c r="DA236" s="63" t="s">
        <v>2790</v>
      </c>
    </row>
    <row r="237" spans="1:105" ht="12" customHeight="1" x14ac:dyDescent="0.25">
      <c r="A237" s="121" t="s">
        <v>55</v>
      </c>
      <c r="B237" s="123">
        <v>20.465612595490398</v>
      </c>
      <c r="C237" s="123">
        <v>20.160510959739231</v>
      </c>
      <c r="D237" s="123">
        <v>22.676577526602202</v>
      </c>
      <c r="E237" s="123">
        <v>20.908511556278274</v>
      </c>
      <c r="F237" s="123">
        <v>23.076379420613026</v>
      </c>
      <c r="G237" s="123">
        <v>23.221502980505758</v>
      </c>
      <c r="H237" s="123">
        <v>24.352960567715986</v>
      </c>
      <c r="I237" s="123">
        <v>23.903090484939018</v>
      </c>
      <c r="J237" s="123">
        <v>23.454893252448237</v>
      </c>
      <c r="K237" s="123">
        <v>24.325774175179777</v>
      </c>
      <c r="L237" s="123">
        <v>24.399220887972554</v>
      </c>
      <c r="M237" s="123">
        <v>21.118106028555523</v>
      </c>
      <c r="N237" s="123">
        <v>21.759335378617141</v>
      </c>
      <c r="O237" s="123">
        <v>21.444094365646279</v>
      </c>
      <c r="P237" s="123">
        <v>20.753266768308134</v>
      </c>
      <c r="Q237" s="123">
        <v>19.918432039031181</v>
      </c>
      <c r="R237" s="123">
        <v>18.670363932423175</v>
      </c>
      <c r="S237" s="123">
        <v>20.64889922705321</v>
      </c>
      <c r="T237" s="123">
        <v>20.66900107477851</v>
      </c>
      <c r="U237" s="123">
        <v>18.141910392054815</v>
      </c>
      <c r="V237" s="123">
        <v>18.772717673502409</v>
      </c>
      <c r="W237" s="123">
        <v>19.710590566171057</v>
      </c>
      <c r="DA237" s="130" t="s">
        <v>2791</v>
      </c>
    </row>
    <row r="238" spans="1:105" ht="12" customHeight="1" x14ac:dyDescent="0.25">
      <c r="A238" s="97" t="s">
        <v>138</v>
      </c>
      <c r="B238" s="99">
        <v>21.713749242684973</v>
      </c>
      <c r="C238" s="99">
        <v>21.897858209691556</v>
      </c>
      <c r="D238" s="99">
        <v>25.511245088449623</v>
      </c>
      <c r="E238" s="99">
        <v>24.589407473996815</v>
      </c>
      <c r="F238" s="99">
        <v>26.289786082649968</v>
      </c>
      <c r="G238" s="99">
        <v>25.848765710938117</v>
      </c>
      <c r="H238" s="99">
        <v>27.434344947552493</v>
      </c>
      <c r="I238" s="99">
        <v>27.224839484641731</v>
      </c>
      <c r="J238" s="99">
        <v>25.142835378211608</v>
      </c>
      <c r="K238" s="99">
        <v>28.021923173020749</v>
      </c>
      <c r="L238" s="99">
        <v>28.050852502614021</v>
      </c>
      <c r="M238" s="99">
        <v>22.496861858412032</v>
      </c>
      <c r="N238" s="99">
        <v>23.859230598808448</v>
      </c>
      <c r="O238" s="99">
        <v>23.891993992678767</v>
      </c>
      <c r="P238" s="99">
        <v>22.831584022590725</v>
      </c>
      <c r="Q238" s="99">
        <v>21.642786459812367</v>
      </c>
      <c r="R238" s="99">
        <v>18.997033304711312</v>
      </c>
      <c r="S238" s="99">
        <v>23.755215630518904</v>
      </c>
      <c r="T238" s="99">
        <v>23.959027094059049</v>
      </c>
      <c r="U238" s="99">
        <v>17.952918455205811</v>
      </c>
      <c r="V238" s="99">
        <v>20.090293574450616</v>
      </c>
      <c r="W238" s="99">
        <v>20.03795443759839</v>
      </c>
      <c r="DA238" s="63" t="s">
        <v>2792</v>
      </c>
    </row>
    <row r="239" spans="1:105" ht="12" customHeight="1" x14ac:dyDescent="0.25">
      <c r="A239" s="97" t="s">
        <v>137</v>
      </c>
      <c r="B239" s="99">
        <v>13.809857639406106</v>
      </c>
      <c r="C239" s="99">
        <v>13.735524646670751</v>
      </c>
      <c r="D239" s="99">
        <v>16.217505282069602</v>
      </c>
      <c r="E239" s="99">
        <v>15.042823193085308</v>
      </c>
      <c r="F239" s="99">
        <v>16.536286095548959</v>
      </c>
      <c r="G239" s="99">
        <v>16.2637933770357</v>
      </c>
      <c r="H239" s="99">
        <v>17.322256919404566</v>
      </c>
      <c r="I239" s="99">
        <v>17.138269836828943</v>
      </c>
      <c r="J239" s="99">
        <v>15.954557621913073</v>
      </c>
      <c r="K239" s="99">
        <v>17.542417990652332</v>
      </c>
      <c r="L239" s="99">
        <v>17.746451451375581</v>
      </c>
      <c r="M239" s="99">
        <v>14.605138676287689</v>
      </c>
      <c r="N239" s="99">
        <v>15.661547396620483</v>
      </c>
      <c r="O239" s="99">
        <v>15.914866109403347</v>
      </c>
      <c r="P239" s="99">
        <v>15.460774372775345</v>
      </c>
      <c r="Q239" s="99">
        <v>15.179546368050579</v>
      </c>
      <c r="R239" s="99">
        <v>13.535960191630894</v>
      </c>
      <c r="S239" s="99">
        <v>16.807890034816953</v>
      </c>
      <c r="T239" s="99">
        <v>17.38970360615879</v>
      </c>
      <c r="U239" s="99">
        <v>13.570893114625248</v>
      </c>
      <c r="V239" s="99">
        <v>15.369683619179202</v>
      </c>
      <c r="W239" s="99">
        <v>15.745081938876714</v>
      </c>
      <c r="DA239" s="63" t="s">
        <v>2793</v>
      </c>
    </row>
    <row r="240" spans="1:105" ht="12" customHeight="1" x14ac:dyDescent="0.25">
      <c r="A240" s="100" t="s">
        <v>216</v>
      </c>
      <c r="B240" s="102">
        <v>6.5655298653385028</v>
      </c>
      <c r="C240" s="102">
        <v>6.2436233911442631</v>
      </c>
      <c r="D240" s="102">
        <v>7.6720622386458368</v>
      </c>
      <c r="E240" s="102">
        <v>6.2484231485099624</v>
      </c>
      <c r="F240" s="102">
        <v>7.5369895777212808</v>
      </c>
      <c r="G240" s="102">
        <v>7.3870690901371754</v>
      </c>
      <c r="H240" s="102">
        <v>7.8909044305803659</v>
      </c>
      <c r="I240" s="102">
        <v>7.6662694104206119</v>
      </c>
      <c r="J240" s="102">
        <v>7.1986194564116568</v>
      </c>
      <c r="K240" s="102">
        <v>7.487119960238072</v>
      </c>
      <c r="L240" s="102">
        <v>7.6031670117957066</v>
      </c>
      <c r="M240" s="102">
        <v>6.4753734509130689</v>
      </c>
      <c r="N240" s="102">
        <v>6.7620019286249953</v>
      </c>
      <c r="O240" s="102">
        <v>6.5156856374051628</v>
      </c>
      <c r="P240" s="102">
        <v>6.5016839189895048</v>
      </c>
      <c r="Q240" s="102">
        <v>6.8131686460881138</v>
      </c>
      <c r="R240" s="102">
        <v>5.886728675919465</v>
      </c>
      <c r="S240" s="102">
        <v>6.8123441008081889</v>
      </c>
      <c r="T240" s="102">
        <v>6.9932315411131709</v>
      </c>
      <c r="U240" s="102">
        <v>5.4787886505910457</v>
      </c>
      <c r="V240" s="102">
        <v>5.4751823120895633</v>
      </c>
      <c r="W240" s="102">
        <v>6.2372867769468456</v>
      </c>
      <c r="DA240" s="131" t="s">
        <v>2794</v>
      </c>
    </row>
    <row r="241" spans="1:105" ht="12" customHeight="1" x14ac:dyDescent="0.25">
      <c r="A241" s="103" t="s">
        <v>52</v>
      </c>
      <c r="B241" s="105">
        <v>7.2443277740676031</v>
      </c>
      <c r="C241" s="105">
        <v>7.4919012555264866</v>
      </c>
      <c r="D241" s="105">
        <v>8.5454430434237647</v>
      </c>
      <c r="E241" s="105">
        <v>8.7944000445753474</v>
      </c>
      <c r="F241" s="105">
        <v>8.9992965178276823</v>
      </c>
      <c r="G241" s="105">
        <v>8.8767242868985239</v>
      </c>
      <c r="H241" s="105">
        <v>9.4313524888241975</v>
      </c>
      <c r="I241" s="105">
        <v>9.4720004264083304</v>
      </c>
      <c r="J241" s="105">
        <v>8.7559381655014157</v>
      </c>
      <c r="K241" s="105">
        <v>10.05529803041426</v>
      </c>
      <c r="L241" s="105">
        <v>10.143284439579871</v>
      </c>
      <c r="M241" s="105">
        <v>8.1297652253746193</v>
      </c>
      <c r="N241" s="105">
        <v>8.899545467995484</v>
      </c>
      <c r="O241" s="105">
        <v>9.399180471998184</v>
      </c>
      <c r="P241" s="105">
        <v>8.9590904537858425</v>
      </c>
      <c r="Q241" s="105">
        <v>8.3663777219624631</v>
      </c>
      <c r="R241" s="105">
        <v>7.6492315157114303</v>
      </c>
      <c r="S241" s="105">
        <v>9.9955459340087671</v>
      </c>
      <c r="T241" s="105">
        <v>10.396472065045618</v>
      </c>
      <c r="U241" s="105">
        <v>8.0921044640342004</v>
      </c>
      <c r="V241" s="105">
        <v>9.894501307089639</v>
      </c>
      <c r="W241" s="105">
        <v>9.5077951619298666</v>
      </c>
      <c r="DA241" s="132" t="s">
        <v>2795</v>
      </c>
    </row>
    <row r="242" spans="1:105" ht="12" customHeight="1" x14ac:dyDescent="0.25">
      <c r="A242" s="106" t="s">
        <v>122</v>
      </c>
      <c r="B242" s="102">
        <v>19.517838223532603</v>
      </c>
      <c r="C242" s="102">
        <v>18.81850347688188</v>
      </c>
      <c r="D242" s="102">
        <v>20.47221149380626</v>
      </c>
      <c r="E242" s="102">
        <v>17.800555735623917</v>
      </c>
      <c r="F242" s="102">
        <v>20.436619664691875</v>
      </c>
      <c r="G242" s="102">
        <v>21.100449672661171</v>
      </c>
      <c r="H242" s="102">
        <v>21.895394544333715</v>
      </c>
      <c r="I242" s="102">
        <v>21.101345228970679</v>
      </c>
      <c r="J242" s="102">
        <v>22.064947186379541</v>
      </c>
      <c r="K242" s="102">
        <v>20.891824581964336</v>
      </c>
      <c r="L242" s="102">
        <v>21.10502020120072</v>
      </c>
      <c r="M242" s="102">
        <v>20.24891821617781</v>
      </c>
      <c r="N242" s="102">
        <v>20.152493324310015</v>
      </c>
      <c r="O242" s="102">
        <v>19.399060385026583</v>
      </c>
      <c r="P242" s="102">
        <v>19.20727117841955</v>
      </c>
      <c r="Q242" s="102">
        <v>19.10453984160301</v>
      </c>
      <c r="R242" s="102">
        <v>19.083288109141158</v>
      </c>
      <c r="S242" s="102">
        <v>19.051573456886832</v>
      </c>
      <c r="T242" s="102">
        <v>18.857381732497412</v>
      </c>
      <c r="U242" s="102">
        <v>18.987218783459738</v>
      </c>
      <c r="V242" s="102">
        <v>18.675045941920082</v>
      </c>
      <c r="W242" s="102">
        <v>20.219976503644919</v>
      </c>
      <c r="DA242" s="131" t="s">
        <v>2796</v>
      </c>
    </row>
    <row r="243" spans="1:105" ht="12" customHeight="1" x14ac:dyDescent="0.25">
      <c r="A243" s="107" t="s">
        <v>121</v>
      </c>
      <c r="B243" s="105">
        <v>13.997081055592782</v>
      </c>
      <c r="C243" s="105">
        <v>13.394661628214459</v>
      </c>
      <c r="D243" s="105">
        <v>14.747468979769403</v>
      </c>
      <c r="E243" s="105">
        <v>12.533403846236714</v>
      </c>
      <c r="F243" s="105">
        <v>14.713746074431578</v>
      </c>
      <c r="G243" s="105">
        <v>15.25327951927869</v>
      </c>
      <c r="H243" s="105">
        <v>15.949379525930896</v>
      </c>
      <c r="I243" s="105">
        <v>15.385575827663311</v>
      </c>
      <c r="J243" s="105">
        <v>16.134230663060372</v>
      </c>
      <c r="K243" s="105">
        <v>15.153735507685596</v>
      </c>
      <c r="L243" s="105">
        <v>15.364364573470816</v>
      </c>
      <c r="M243" s="105">
        <v>14.873425999900123</v>
      </c>
      <c r="N243" s="105">
        <v>14.858089503473806</v>
      </c>
      <c r="O243" s="105">
        <v>14.301350526931124</v>
      </c>
      <c r="P243" s="105">
        <v>14.26111343167663</v>
      </c>
      <c r="Q243" s="105">
        <v>14.403359264656039</v>
      </c>
      <c r="R243" s="105">
        <v>14.46446043337434</v>
      </c>
      <c r="S243" s="105">
        <v>14.570522884484813</v>
      </c>
      <c r="T243" s="105">
        <v>14.64907551010719</v>
      </c>
      <c r="U243" s="105">
        <v>14.932285691402203</v>
      </c>
      <c r="V243" s="105">
        <v>14.621625766007355</v>
      </c>
      <c r="W243" s="105">
        <v>16.100235628321116</v>
      </c>
      <c r="DA243" s="132" t="s">
        <v>2797</v>
      </c>
    </row>
    <row r="244" spans="1:105" ht="12" customHeight="1" x14ac:dyDescent="0.25">
      <c r="A244" s="108" t="s">
        <v>53</v>
      </c>
      <c r="B244" s="99">
        <v>5.902576835681729</v>
      </c>
      <c r="C244" s="99">
        <v>5.3688180638445973</v>
      </c>
      <c r="D244" s="99">
        <v>6.170800180069743</v>
      </c>
      <c r="E244" s="99">
        <v>4.5594673365353131</v>
      </c>
      <c r="F244" s="99">
        <v>5.9103149701315933</v>
      </c>
      <c r="G244" s="99">
        <v>6.0890527091265545</v>
      </c>
      <c r="H244" s="99">
        <v>6.3734844821163588</v>
      </c>
      <c r="I244" s="99">
        <v>6.0446539586175243</v>
      </c>
      <c r="J244" s="99">
        <v>6.4151922912078732</v>
      </c>
      <c r="K244" s="99">
        <v>5.6911465442060853</v>
      </c>
      <c r="L244" s="99">
        <v>5.7934281917000314</v>
      </c>
      <c r="M244" s="99">
        <v>5.8089212036322904</v>
      </c>
      <c r="N244" s="99">
        <v>5.7508481550108232</v>
      </c>
      <c r="O244" s="99">
        <v>5.3340525166139656</v>
      </c>
      <c r="P244" s="99">
        <v>5.4939527461222628</v>
      </c>
      <c r="Q244" s="99">
        <v>5.8614724408265007</v>
      </c>
      <c r="R244" s="99">
        <v>5.6394672946720581</v>
      </c>
      <c r="S244" s="99">
        <v>5.4752785156800652</v>
      </c>
      <c r="T244" s="99">
        <v>5.5421264517090307</v>
      </c>
      <c r="U244" s="99">
        <v>5.6638050164638454</v>
      </c>
      <c r="V244" s="99">
        <v>4.8899098552033617</v>
      </c>
      <c r="W244" s="99">
        <v>5.9872332194818831</v>
      </c>
      <c r="DA244" s="63" t="s">
        <v>2798</v>
      </c>
    </row>
    <row r="245" spans="1:105" ht="12" customHeight="1" x14ac:dyDescent="0.25">
      <c r="A245" s="108" t="s">
        <v>52</v>
      </c>
      <c r="B245" s="99">
        <v>8.0945042199110517</v>
      </c>
      <c r="C245" s="99">
        <v>8.0258435643698629</v>
      </c>
      <c r="D245" s="99">
        <v>8.5766687996996591</v>
      </c>
      <c r="E245" s="99">
        <v>7.9739365097014003</v>
      </c>
      <c r="F245" s="99">
        <v>8.8034311042999853</v>
      </c>
      <c r="G245" s="99">
        <v>9.1642268101521331</v>
      </c>
      <c r="H245" s="99">
        <v>9.5758950438145352</v>
      </c>
      <c r="I245" s="99">
        <v>9.340921869045788</v>
      </c>
      <c r="J245" s="99">
        <v>9.719038371852502</v>
      </c>
      <c r="K245" s="99">
        <v>9.4625889634795133</v>
      </c>
      <c r="L245" s="99">
        <v>9.5709363817707835</v>
      </c>
      <c r="M245" s="99">
        <v>9.0645047962678369</v>
      </c>
      <c r="N245" s="99">
        <v>9.1072413484629813</v>
      </c>
      <c r="O245" s="99">
        <v>8.9672980103171565</v>
      </c>
      <c r="P245" s="99">
        <v>8.767160685554364</v>
      </c>
      <c r="Q245" s="99">
        <v>8.5418868238295396</v>
      </c>
      <c r="R245" s="99">
        <v>8.8249931387022791</v>
      </c>
      <c r="S245" s="99">
        <v>9.0952443688047477</v>
      </c>
      <c r="T245" s="99">
        <v>9.1069490583981612</v>
      </c>
      <c r="U245" s="99">
        <v>9.2684806749383579</v>
      </c>
      <c r="V245" s="99">
        <v>9.7317159108039952</v>
      </c>
      <c r="W245" s="99">
        <v>10.113002408839233</v>
      </c>
      <c r="DA245" s="63" t="s">
        <v>2799</v>
      </c>
    </row>
    <row r="246" spans="1:105" ht="12" customHeight="1" x14ac:dyDescent="0.25">
      <c r="A246" s="121" t="s">
        <v>54</v>
      </c>
      <c r="B246" s="123">
        <v>16.530084933665606</v>
      </c>
      <c r="C246" s="123">
        <v>16.041403751823523</v>
      </c>
      <c r="D246" s="123">
        <v>17.468272003340179</v>
      </c>
      <c r="E246" s="123">
        <v>15.859163898887884</v>
      </c>
      <c r="F246" s="123">
        <v>17.326706863582679</v>
      </c>
      <c r="G246" s="123">
        <v>17.839408899140142</v>
      </c>
      <c r="H246" s="123">
        <v>18.358913411669903</v>
      </c>
      <c r="I246" s="123">
        <v>17.471568258382984</v>
      </c>
      <c r="J246" s="123">
        <v>18.541222105258903</v>
      </c>
      <c r="K246" s="123">
        <v>17.967791948493176</v>
      </c>
      <c r="L246" s="123">
        <v>17.203145528871328</v>
      </c>
      <c r="M246" s="123">
        <v>15.937404979937988</v>
      </c>
      <c r="N246" s="123">
        <v>15.208011086773569</v>
      </c>
      <c r="O246" s="123">
        <v>14.519567148288605</v>
      </c>
      <c r="P246" s="123">
        <v>13.634380988857291</v>
      </c>
      <c r="Q246" s="123">
        <v>13.644547577375272</v>
      </c>
      <c r="R246" s="123">
        <v>13.896155488197094</v>
      </c>
      <c r="S246" s="123">
        <v>13.534361862464435</v>
      </c>
      <c r="T246" s="123">
        <v>12.902305189348914</v>
      </c>
      <c r="U246" s="123">
        <v>12.995578173065811</v>
      </c>
      <c r="V246" s="123">
        <v>12.487253347616255</v>
      </c>
      <c r="W246" s="123">
        <v>13.131249273989258</v>
      </c>
      <c r="DA246" s="130" t="s">
        <v>2800</v>
      </c>
    </row>
    <row r="247" spans="1:105" ht="12" customHeight="1" x14ac:dyDescent="0.25">
      <c r="A247" s="97" t="s">
        <v>50</v>
      </c>
      <c r="B247" s="99">
        <v>17.655950329226716</v>
      </c>
      <c r="C247" s="99">
        <v>20.761497398921495</v>
      </c>
      <c r="D247" s="99">
        <v>18.11297351130273</v>
      </c>
      <c r="E247" s="99">
        <v>21.356855265720693</v>
      </c>
      <c r="F247" s="99">
        <v>19.920787580243349</v>
      </c>
      <c r="G247" s="99">
        <v>20.121003960030528</v>
      </c>
      <c r="H247" s="99">
        <v>19.708542967955097</v>
      </c>
      <c r="I247" s="99">
        <v>20.512427443932683</v>
      </c>
      <c r="J247" s="99">
        <v>20.04938598582995</v>
      </c>
      <c r="K247" s="99">
        <v>22.96630920170378</v>
      </c>
      <c r="L247" s="99">
        <v>20.608923454158091</v>
      </c>
      <c r="M247" s="99">
        <v>18.238579394642322</v>
      </c>
      <c r="N247" s="99">
        <v>17.245681187618619</v>
      </c>
      <c r="O247" s="99">
        <v>16.983803424555092</v>
      </c>
      <c r="P247" s="99">
        <v>15.555484197087802</v>
      </c>
      <c r="Q247" s="99">
        <v>15.675283294523531</v>
      </c>
      <c r="R247" s="99">
        <v>16.439694485964072</v>
      </c>
      <c r="S247" s="99">
        <v>16.023864037525804</v>
      </c>
      <c r="T247" s="99">
        <v>15.067454108928755</v>
      </c>
      <c r="U247" s="99">
        <v>15.671062052026427</v>
      </c>
      <c r="V247" s="99">
        <v>15.09223780072131</v>
      </c>
      <c r="W247" s="99">
        <v>15.604948425220401</v>
      </c>
      <c r="DA247" s="63" t="s">
        <v>2801</v>
      </c>
    </row>
    <row r="248" spans="1:105" ht="12" customHeight="1" x14ac:dyDescent="0.25">
      <c r="A248" s="109" t="s">
        <v>120</v>
      </c>
      <c r="B248" s="110">
        <v>16.085271304833785</v>
      </c>
      <c r="C248" s="110">
        <v>13.905812540144881</v>
      </c>
      <c r="D248" s="110">
        <v>17.146086784197916</v>
      </c>
      <c r="E248" s="110">
        <v>12.819026963590735</v>
      </c>
      <c r="F248" s="110">
        <v>15.806978307330978</v>
      </c>
      <c r="G248" s="110">
        <v>16.433310112875237</v>
      </c>
      <c r="H248" s="110">
        <v>17.458160204029141</v>
      </c>
      <c r="I248" s="110">
        <v>15.347145167635999</v>
      </c>
      <c r="J248" s="110">
        <v>17.459641184047143</v>
      </c>
      <c r="K248" s="110">
        <v>14.312668942620034</v>
      </c>
      <c r="L248" s="110">
        <v>14.605037815835425</v>
      </c>
      <c r="M248" s="110">
        <v>14.17338455198229</v>
      </c>
      <c r="N248" s="110">
        <v>13.716831323409695</v>
      </c>
      <c r="O248" s="110">
        <v>12.796424014165019</v>
      </c>
      <c r="P248" s="110">
        <v>12.338006007219784</v>
      </c>
      <c r="Q248" s="110">
        <v>12.318614479368614</v>
      </c>
      <c r="R248" s="110">
        <v>12.259031014269258</v>
      </c>
      <c r="S248" s="110">
        <v>12.017503889424598</v>
      </c>
      <c r="T248" s="110">
        <v>11.633616086856241</v>
      </c>
      <c r="U248" s="110">
        <v>11.430268273859872</v>
      </c>
      <c r="V248" s="110">
        <v>10.965314461445049</v>
      </c>
      <c r="W248" s="110">
        <v>11.715479013098939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91.56480926235605</v>
      </c>
      <c r="C250" s="118">
        <f t="shared" si="115"/>
        <v>98.015727243114199</v>
      </c>
      <c r="D250" s="118">
        <f t="shared" si="115"/>
        <v>111.94014512117406</v>
      </c>
      <c r="E250" s="118">
        <f t="shared" si="115"/>
        <v>117.44783834322065</v>
      </c>
      <c r="F250" s="118">
        <f t="shared" si="115"/>
        <v>122.05497621835795</v>
      </c>
      <c r="G250" s="118">
        <f t="shared" si="115"/>
        <v>125.04409674552252</v>
      </c>
      <c r="H250" s="118">
        <f t="shared" si="115"/>
        <v>122.56385659964474</v>
      </c>
      <c r="I250" s="118">
        <f t="shared" si="115"/>
        <v>116.14965355443434</v>
      </c>
      <c r="J250" s="118">
        <f t="shared" si="115"/>
        <v>115.00273435280207</v>
      </c>
      <c r="K250" s="118">
        <f t="shared" si="115"/>
        <v>125.37648143299577</v>
      </c>
      <c r="L250" s="118">
        <f t="shared" si="115"/>
        <v>133.35316128511488</v>
      </c>
      <c r="M250" s="118">
        <f t="shared" si="115"/>
        <v>134.80385322021584</v>
      </c>
      <c r="N250" s="118">
        <f t="shared" si="115"/>
        <v>129.52220826815923</v>
      </c>
      <c r="O250" s="118">
        <f t="shared" si="115"/>
        <v>127.61097887218892</v>
      </c>
      <c r="P250" s="118">
        <f t="shared" si="115"/>
        <v>110.83455380183374</v>
      </c>
      <c r="Q250" s="118">
        <f t="shared" si="115"/>
        <v>135.94620148975758</v>
      </c>
      <c r="R250" s="118">
        <f t="shared" ref="R250:V250" si="116">R251+R254+R256+R265</f>
        <v>135.60458227624827</v>
      </c>
      <c r="S250" s="118">
        <f t="shared" si="116"/>
        <v>145.21471000114826</v>
      </c>
      <c r="T250" s="118">
        <f t="shared" si="116"/>
        <v>139.16394127696628</v>
      </c>
      <c r="U250" s="118">
        <f t="shared" si="116"/>
        <v>124.21157375643321</v>
      </c>
      <c r="V250" s="118">
        <f t="shared" si="116"/>
        <v>149.70775933691385</v>
      </c>
      <c r="W250" s="118">
        <f t="shared" ref="W250" si="117">W251+W254+W256+W265</f>
        <v>132.09581643931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67.689438369249103</v>
      </c>
      <c r="C251" s="123">
        <f t="shared" si="118"/>
        <v>74.83265046157392</v>
      </c>
      <c r="D251" s="123">
        <f t="shared" si="118"/>
        <v>86.197877672381438</v>
      </c>
      <c r="E251" s="123">
        <f t="shared" si="118"/>
        <v>91.815783932625408</v>
      </c>
      <c r="F251" s="123">
        <f t="shared" si="118"/>
        <v>96.018397122798547</v>
      </c>
      <c r="G251" s="123">
        <f t="shared" si="118"/>
        <v>97.923380253718278</v>
      </c>
      <c r="H251" s="123">
        <f t="shared" si="118"/>
        <v>93.41585282399555</v>
      </c>
      <c r="I251" s="123">
        <f t="shared" si="118"/>
        <v>87.537407231415614</v>
      </c>
      <c r="J251" s="123">
        <f t="shared" si="118"/>
        <v>85.58590164193815</v>
      </c>
      <c r="K251" s="123">
        <f t="shared" si="118"/>
        <v>96.531898947401416</v>
      </c>
      <c r="L251" s="123">
        <f t="shared" si="118"/>
        <v>104.12181485670091</v>
      </c>
      <c r="M251" s="123">
        <f t="shared" si="118"/>
        <v>106.10490531345795</v>
      </c>
      <c r="N251" s="123">
        <f t="shared" si="118"/>
        <v>98.95986560392231</v>
      </c>
      <c r="O251" s="123">
        <f t="shared" si="118"/>
        <v>98.23916413887568</v>
      </c>
      <c r="P251" s="123">
        <f t="shared" si="118"/>
        <v>82.129811407534177</v>
      </c>
      <c r="Q251" s="123">
        <f t="shared" si="118"/>
        <v>102.7527092432728</v>
      </c>
      <c r="R251" s="123">
        <f t="shared" ref="R251:V251" si="119">SUM(R252:R253)</f>
        <v>102.66147617006584</v>
      </c>
      <c r="S251" s="123">
        <f t="shared" si="119"/>
        <v>106.72612554070461</v>
      </c>
      <c r="T251" s="123">
        <f t="shared" si="119"/>
        <v>99.025376953923939</v>
      </c>
      <c r="U251" s="123">
        <f t="shared" si="119"/>
        <v>84.746343236399952</v>
      </c>
      <c r="V251" s="123">
        <f t="shared" si="119"/>
        <v>110.95001654440027</v>
      </c>
      <c r="W251" s="123">
        <f t="shared" ref="W251" si="120">SUM(W252:W253)</f>
        <v>91.454232361526209</v>
      </c>
      <c r="DA251" s="130" t="s">
        <v>2954</v>
      </c>
    </row>
    <row r="252" spans="1:105" ht="12" customHeight="1" x14ac:dyDescent="0.25">
      <c r="A252" s="97" t="s">
        <v>216</v>
      </c>
      <c r="B252" s="99">
        <v>66.083238980229709</v>
      </c>
      <c r="C252" s="99">
        <v>73.070691281775936</v>
      </c>
      <c r="D252" s="99">
        <v>84.166026195305179</v>
      </c>
      <c r="E252" s="99">
        <v>89.775518809800786</v>
      </c>
      <c r="F252" s="99">
        <v>93.794289540273994</v>
      </c>
      <c r="G252" s="99">
        <v>95.704340356765783</v>
      </c>
      <c r="H252" s="99">
        <v>91.377167498548943</v>
      </c>
      <c r="I252" s="99">
        <v>85.693314424642637</v>
      </c>
      <c r="J252" s="99">
        <v>83.804279876386673</v>
      </c>
      <c r="K252" s="99">
        <v>94.543454098595603</v>
      </c>
      <c r="L252" s="99">
        <v>102.0566690111342</v>
      </c>
      <c r="M252" s="99">
        <v>104.02436004540728</v>
      </c>
      <c r="N252" s="99">
        <v>97.047290107021055</v>
      </c>
      <c r="O252" s="99">
        <v>96.364278486949274</v>
      </c>
      <c r="P252" s="99">
        <v>80.571450122145819</v>
      </c>
      <c r="Q252" s="99">
        <v>100.80621900859133</v>
      </c>
      <c r="R252" s="99">
        <v>100.70272979606291</v>
      </c>
      <c r="S252" s="99">
        <v>104.71627206073575</v>
      </c>
      <c r="T252" s="99">
        <v>97.16643631148014</v>
      </c>
      <c r="U252" s="99">
        <v>83.148195936587499</v>
      </c>
      <c r="V252" s="99">
        <v>108.85877959625306</v>
      </c>
      <c r="W252" s="99">
        <v>89.733919415150964</v>
      </c>
      <c r="DA252" s="63" t="s">
        <v>2955</v>
      </c>
    </row>
    <row r="253" spans="1:105" ht="12" customHeight="1" x14ac:dyDescent="0.25">
      <c r="A253" s="97" t="s">
        <v>53</v>
      </c>
      <c r="B253" s="99">
        <v>1.6061993890193966</v>
      </c>
      <c r="C253" s="99">
        <v>1.7619591797979892</v>
      </c>
      <c r="D253" s="99">
        <v>2.0318514770762586</v>
      </c>
      <c r="E253" s="99">
        <v>2.0402651228246209</v>
      </c>
      <c r="F253" s="99">
        <v>2.224107582524546</v>
      </c>
      <c r="G253" s="99">
        <v>2.2190398969524989</v>
      </c>
      <c r="H253" s="99">
        <v>2.0386853254466093</v>
      </c>
      <c r="I253" s="99">
        <v>1.8440928067729778</v>
      </c>
      <c r="J253" s="99">
        <v>1.7816217655514812</v>
      </c>
      <c r="K253" s="99">
        <v>1.9884448488058164</v>
      </c>
      <c r="L253" s="99">
        <v>2.0651458455667071</v>
      </c>
      <c r="M253" s="99">
        <v>2.0805452680506766</v>
      </c>
      <c r="N253" s="99">
        <v>1.9125754969012554</v>
      </c>
      <c r="O253" s="99">
        <v>1.8748856519263988</v>
      </c>
      <c r="P253" s="99">
        <v>1.5583612853883633</v>
      </c>
      <c r="Q253" s="99">
        <v>1.9464902346814754</v>
      </c>
      <c r="R253" s="99">
        <v>1.9587463740029218</v>
      </c>
      <c r="S253" s="99">
        <v>2.0098534799688634</v>
      </c>
      <c r="T253" s="99">
        <v>1.8589406424438024</v>
      </c>
      <c r="U253" s="99">
        <v>1.5981472998124597</v>
      </c>
      <c r="V253" s="99">
        <v>2.0912369481472193</v>
      </c>
      <c r="W253" s="99">
        <v>1.7203129463752505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1.4204129738555262</v>
      </c>
      <c r="C254" s="123">
        <f t="shared" si="121"/>
        <v>1.4341884949116459</v>
      </c>
      <c r="D254" s="123">
        <f t="shared" si="121"/>
        <v>1.4645445637436616</v>
      </c>
      <c r="E254" s="123">
        <f t="shared" si="121"/>
        <v>3.7818556064028876</v>
      </c>
      <c r="F254" s="123">
        <f t="shared" si="121"/>
        <v>1.7426408659492589</v>
      </c>
      <c r="G254" s="123">
        <f t="shared" si="121"/>
        <v>2.2827499168746259</v>
      </c>
      <c r="H254" s="123">
        <f t="shared" si="121"/>
        <v>3.1942816567253693</v>
      </c>
      <c r="I254" s="123">
        <f t="shared" si="121"/>
        <v>3.6377474711590336</v>
      </c>
      <c r="J254" s="123">
        <f t="shared" si="121"/>
        <v>3.755495465734938</v>
      </c>
      <c r="K254" s="123">
        <f t="shared" si="121"/>
        <v>3.4312471968975058</v>
      </c>
      <c r="L254" s="123">
        <f t="shared" si="121"/>
        <v>4.0616790913961029</v>
      </c>
      <c r="M254" s="123">
        <f t="shared" si="121"/>
        <v>5.7850836112614044</v>
      </c>
      <c r="N254" s="123">
        <f t="shared" si="121"/>
        <v>7.561800427382237</v>
      </c>
      <c r="O254" s="123">
        <f t="shared" si="121"/>
        <v>6.7480424969539445</v>
      </c>
      <c r="P254" s="123">
        <f t="shared" si="121"/>
        <v>6.8899091454568406</v>
      </c>
      <c r="Q254" s="123">
        <f t="shared" si="121"/>
        <v>11.476886696411361</v>
      </c>
      <c r="R254" s="123">
        <f t="shared" si="121"/>
        <v>11.409440514699778</v>
      </c>
      <c r="S254" s="123">
        <f t="shared" si="121"/>
        <v>15.646910040256751</v>
      </c>
      <c r="T254" s="123">
        <f t="shared" si="121"/>
        <v>17.263543420938976</v>
      </c>
      <c r="U254" s="123">
        <f t="shared" si="121"/>
        <v>17.693828557477335</v>
      </c>
      <c r="V254" s="123">
        <f t="shared" si="121"/>
        <v>16.499530072817016</v>
      </c>
      <c r="W254" s="123">
        <f t="shared" si="121"/>
        <v>17.051384545680804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1.4204129738555262</v>
      </c>
      <c r="C255" s="99">
        <f>RES_hhdet_tess!C48</f>
        <v>1.4341884949116459</v>
      </c>
      <c r="D255" s="99">
        <f>RES_hhdet_tess!D48</f>
        <v>1.4645445637436616</v>
      </c>
      <c r="E255" s="99">
        <f>RES_hhdet_tess!E48</f>
        <v>3.7818556064028876</v>
      </c>
      <c r="F255" s="99">
        <f>RES_hhdet_tess!F48</f>
        <v>1.7426408659492589</v>
      </c>
      <c r="G255" s="99">
        <f>RES_hhdet_tess!G48</f>
        <v>2.2827499168746259</v>
      </c>
      <c r="H255" s="99">
        <f>RES_hhdet_tess!H48</f>
        <v>3.1942816567253693</v>
      </c>
      <c r="I255" s="99">
        <f>RES_hhdet_tess!I48</f>
        <v>3.6377474711590336</v>
      </c>
      <c r="J255" s="99">
        <f>RES_hhdet_tess!J48</f>
        <v>3.755495465734938</v>
      </c>
      <c r="K255" s="99">
        <f>RES_hhdet_tess!K48</f>
        <v>3.4312471968975058</v>
      </c>
      <c r="L255" s="99">
        <f>RES_hhdet_tess!L48</f>
        <v>4.0616790913961029</v>
      </c>
      <c r="M255" s="99">
        <f>RES_hhdet_tess!M48</f>
        <v>5.7850836112614044</v>
      </c>
      <c r="N255" s="99">
        <f>RES_hhdet_tess!N48</f>
        <v>7.561800427382237</v>
      </c>
      <c r="O255" s="99">
        <f>RES_hhdet_tess!O48</f>
        <v>6.7480424969539445</v>
      </c>
      <c r="P255" s="99">
        <f>RES_hhdet_tess!P48</f>
        <v>6.8899091454568406</v>
      </c>
      <c r="Q255" s="99">
        <f>RES_hhdet_tess!Q48</f>
        <v>11.476886696411361</v>
      </c>
      <c r="R255" s="99">
        <f>RES_hhdet_tess!R48</f>
        <v>11.409440514699778</v>
      </c>
      <c r="S255" s="99">
        <f>RES_hhdet_tess!S48</f>
        <v>15.646910040256751</v>
      </c>
      <c r="T255" s="99">
        <f>RES_hhdet_tess!T48</f>
        <v>17.263543420938976</v>
      </c>
      <c r="U255" s="99">
        <f>RES_hhdet_tess!U48</f>
        <v>17.693828557477335</v>
      </c>
      <c r="V255" s="99">
        <f>RES_hhdet_tess!V48</f>
        <v>16.499530072817016</v>
      </c>
      <c r="W255" s="99">
        <f>RES_hhdet_tess!W48</f>
        <v>17.051384545680804</v>
      </c>
      <c r="DA255" s="63" t="s">
        <v>2958</v>
      </c>
    </row>
    <row r="256" spans="1:105" ht="12" customHeight="1" x14ac:dyDescent="0.25">
      <c r="A256" s="121" t="s">
        <v>55</v>
      </c>
      <c r="B256" s="123">
        <v>11.050892069632582</v>
      </c>
      <c r="C256" s="123">
        <v>10.906678609262274</v>
      </c>
      <c r="D256" s="123">
        <v>12.284599181732258</v>
      </c>
      <c r="E256" s="123">
        <v>11.266125062730573</v>
      </c>
      <c r="F256" s="123">
        <v>12.547530138449877</v>
      </c>
      <c r="G256" s="123">
        <v>12.719913258439195</v>
      </c>
      <c r="H256" s="123">
        <v>13.424788665206171</v>
      </c>
      <c r="I256" s="123">
        <v>13.175993300708026</v>
      </c>
      <c r="J256" s="123">
        <v>13.03669886403852</v>
      </c>
      <c r="K256" s="123">
        <v>13.421673647860896</v>
      </c>
      <c r="L256" s="123">
        <v>13.602301249010614</v>
      </c>
      <c r="M256" s="123">
        <v>12.112922225213586</v>
      </c>
      <c r="N256" s="123">
        <v>12.618288462932552</v>
      </c>
      <c r="O256" s="123">
        <v>12.685538815450828</v>
      </c>
      <c r="P256" s="123">
        <v>12.423818277779809</v>
      </c>
      <c r="Q256" s="123">
        <v>12.279854990449861</v>
      </c>
      <c r="R256" s="123">
        <v>11.907628816399546</v>
      </c>
      <c r="S256" s="123">
        <v>13.362188451585778</v>
      </c>
      <c r="T256" s="123">
        <v>13.722756498585857</v>
      </c>
      <c r="U256" s="123">
        <v>12.51251100346421</v>
      </c>
      <c r="V256" s="123">
        <v>13.276185390877975</v>
      </c>
      <c r="W256" s="123">
        <v>14.027449656583045</v>
      </c>
      <c r="DA256" s="130" t="s">
        <v>2959</v>
      </c>
    </row>
    <row r="257" spans="1:105" ht="12" customHeight="1" x14ac:dyDescent="0.25">
      <c r="A257" s="97" t="s">
        <v>138</v>
      </c>
      <c r="B257" s="99">
        <v>10.384158876993824</v>
      </c>
      <c r="C257" s="99">
        <v>10.497159025654241</v>
      </c>
      <c r="D257" s="99">
        <v>12.259488106425652</v>
      </c>
      <c r="E257" s="99">
        <v>11.856129320481877</v>
      </c>
      <c r="F257" s="99">
        <v>12.695903742586134</v>
      </c>
      <c r="G257" s="99">
        <v>12.503495850142368</v>
      </c>
      <c r="H257" s="99">
        <v>13.314443985859386</v>
      </c>
      <c r="I257" s="99">
        <v>13.274176436808885</v>
      </c>
      <c r="J257" s="99">
        <v>12.341435578154579</v>
      </c>
      <c r="K257" s="99">
        <v>13.833567754124655</v>
      </c>
      <c r="L257" s="99">
        <v>13.998196600626869</v>
      </c>
      <c r="M257" s="99">
        <v>11.425903536532013</v>
      </c>
      <c r="N257" s="99">
        <v>12.46785041293237</v>
      </c>
      <c r="O257" s="99">
        <v>12.974489243466998</v>
      </c>
      <c r="P257" s="99">
        <v>12.558290992240886</v>
      </c>
      <c r="Q257" s="99">
        <v>12.128422056686595</v>
      </c>
      <c r="R257" s="99">
        <v>10.91730591045431</v>
      </c>
      <c r="S257" s="99">
        <v>14.093970912462712</v>
      </c>
      <c r="T257" s="99">
        <v>14.765358736781746</v>
      </c>
      <c r="U257" s="99">
        <v>11.549177798104351</v>
      </c>
      <c r="V257" s="99">
        <v>13.42946334329306</v>
      </c>
      <c r="W257" s="99">
        <v>13.532515459164831</v>
      </c>
      <c r="DA257" s="63" t="s">
        <v>2960</v>
      </c>
    </row>
    <row r="258" spans="1:105" ht="12" customHeight="1" x14ac:dyDescent="0.25">
      <c r="A258" s="97" t="s">
        <v>137</v>
      </c>
      <c r="B258" s="99">
        <v>10.384158876993821</v>
      </c>
      <c r="C258" s="99">
        <v>10.497173265999745</v>
      </c>
      <c r="D258" s="99">
        <v>12.259547739750133</v>
      </c>
      <c r="E258" s="99">
        <v>11.856266359358449</v>
      </c>
      <c r="F258" s="99">
        <v>12.696095146813194</v>
      </c>
      <c r="G258" s="99">
        <v>12.503707410168859</v>
      </c>
      <c r="H258" s="99">
        <v>13.314724973798659</v>
      </c>
      <c r="I258" s="99">
        <v>13.274601194858464</v>
      </c>
      <c r="J258" s="99">
        <v>12.342244985780772</v>
      </c>
      <c r="K258" s="99">
        <v>13.834053207974501</v>
      </c>
      <c r="L258" s="99">
        <v>14.000683226965561</v>
      </c>
      <c r="M258" s="99">
        <v>11.431603639575107</v>
      </c>
      <c r="N258" s="99">
        <v>12.470815101931123</v>
      </c>
      <c r="O258" s="99">
        <v>12.97549042608806</v>
      </c>
      <c r="P258" s="99">
        <v>12.562676288484756</v>
      </c>
      <c r="Q258" s="99">
        <v>12.136179300394469</v>
      </c>
      <c r="R258" s="99">
        <v>10.927206019424386</v>
      </c>
      <c r="S258" s="99">
        <v>14.091723678377017</v>
      </c>
      <c r="T258" s="99">
        <v>14.765930368094196</v>
      </c>
      <c r="U258" s="99">
        <v>11.550036551988041</v>
      </c>
      <c r="V258" s="99">
        <v>13.425439659996632</v>
      </c>
      <c r="W258" s="99">
        <v>13.530213748827325</v>
      </c>
      <c r="DA258" s="63" t="s">
        <v>2961</v>
      </c>
    </row>
    <row r="259" spans="1:105" ht="12" customHeight="1" x14ac:dyDescent="0.25">
      <c r="A259" s="100" t="s">
        <v>216</v>
      </c>
      <c r="B259" s="102">
        <v>3.1398311029262165</v>
      </c>
      <c r="C259" s="102">
        <v>3.0052720104732602</v>
      </c>
      <c r="D259" s="102">
        <v>3.7141046963263697</v>
      </c>
      <c r="E259" s="102">
        <v>3.0618663147830989</v>
      </c>
      <c r="F259" s="102">
        <v>3.6967986289855106</v>
      </c>
      <c r="G259" s="102">
        <v>3.6269831232703353</v>
      </c>
      <c r="H259" s="102">
        <v>3.8833724849744606</v>
      </c>
      <c r="I259" s="102">
        <v>3.8026007684501324</v>
      </c>
      <c r="J259" s="102">
        <v>3.586306820279356</v>
      </c>
      <c r="K259" s="102">
        <v>3.7787551775602393</v>
      </c>
      <c r="L259" s="102">
        <v>3.8573987873856921</v>
      </c>
      <c r="M259" s="102">
        <v>3.3018384142004868</v>
      </c>
      <c r="N259" s="102">
        <v>3.5712696339356409</v>
      </c>
      <c r="O259" s="102">
        <v>3.5763099540898748</v>
      </c>
      <c r="P259" s="102">
        <v>3.603585834698916</v>
      </c>
      <c r="Q259" s="102">
        <v>3.7698015784320047</v>
      </c>
      <c r="R259" s="102">
        <v>3.2779745037129584</v>
      </c>
      <c r="S259" s="102">
        <v>4.0961777443682488</v>
      </c>
      <c r="T259" s="102">
        <v>4.369458303048579</v>
      </c>
      <c r="U259" s="102">
        <v>3.4579320879538407</v>
      </c>
      <c r="V259" s="102">
        <v>3.5309383529069933</v>
      </c>
      <c r="W259" s="102">
        <v>4.0224185868974596</v>
      </c>
      <c r="DA259" s="131" t="s">
        <v>2962</v>
      </c>
    </row>
    <row r="260" spans="1:105" ht="12" customHeight="1" x14ac:dyDescent="0.25">
      <c r="A260" s="103" t="s">
        <v>52</v>
      </c>
      <c r="B260" s="105">
        <v>7.2443277740676031</v>
      </c>
      <c r="C260" s="105">
        <v>7.4919012555264866</v>
      </c>
      <c r="D260" s="105">
        <v>8.5454430434237647</v>
      </c>
      <c r="E260" s="105">
        <v>8.7944000445753474</v>
      </c>
      <c r="F260" s="105">
        <v>8.9992965178276823</v>
      </c>
      <c r="G260" s="105">
        <v>8.8767242868985239</v>
      </c>
      <c r="H260" s="105">
        <v>9.4313524888241975</v>
      </c>
      <c r="I260" s="105">
        <v>9.4720004264083304</v>
      </c>
      <c r="J260" s="105">
        <v>8.7559381655014157</v>
      </c>
      <c r="K260" s="105">
        <v>10.05529803041426</v>
      </c>
      <c r="L260" s="105">
        <v>10.143284439579871</v>
      </c>
      <c r="M260" s="105">
        <v>8.1297652253746193</v>
      </c>
      <c r="N260" s="105">
        <v>8.899545467995484</v>
      </c>
      <c r="O260" s="105">
        <v>9.399180471998184</v>
      </c>
      <c r="P260" s="105">
        <v>8.9590904537858425</v>
      </c>
      <c r="Q260" s="105">
        <v>8.3663777219624631</v>
      </c>
      <c r="R260" s="105">
        <v>7.6492315157114303</v>
      </c>
      <c r="S260" s="105">
        <v>9.9955459340087671</v>
      </c>
      <c r="T260" s="105">
        <v>10.396472065045618</v>
      </c>
      <c r="U260" s="105">
        <v>8.0921044640342004</v>
      </c>
      <c r="V260" s="105">
        <v>9.894501307089639</v>
      </c>
      <c r="W260" s="105">
        <v>9.5077951619298666</v>
      </c>
      <c r="DA260" s="132" t="s">
        <v>2963</v>
      </c>
    </row>
    <row r="261" spans="1:105" ht="12" customHeight="1" x14ac:dyDescent="0.25">
      <c r="A261" s="106" t="s">
        <v>122</v>
      </c>
      <c r="B261" s="102">
        <v>11.603686434173087</v>
      </c>
      <c r="C261" s="102">
        <v>11.245891159869885</v>
      </c>
      <c r="D261" s="102">
        <v>12.305130096648186</v>
      </c>
      <c r="E261" s="102">
        <v>10.747745911337576</v>
      </c>
      <c r="F261" s="102">
        <v>12.418859514390046</v>
      </c>
      <c r="G261" s="102">
        <v>12.908121656379926</v>
      </c>
      <c r="H261" s="102">
        <v>13.519550030683858</v>
      </c>
      <c r="I261" s="102">
        <v>13.087172820810942</v>
      </c>
      <c r="J261" s="102">
        <v>13.694783675896906</v>
      </c>
      <c r="K261" s="102">
        <v>13.009807745096708</v>
      </c>
      <c r="L261" s="102">
        <v>13.209915479559022</v>
      </c>
      <c r="M261" s="102">
        <v>12.74593143082326</v>
      </c>
      <c r="N261" s="102">
        <v>12.768193266040971</v>
      </c>
      <c r="O261" s="102">
        <v>12.380538618356681</v>
      </c>
      <c r="P261" s="102">
        <v>12.288020006954239</v>
      </c>
      <c r="Q261" s="102">
        <v>12.406210011031717</v>
      </c>
      <c r="R261" s="102">
        <v>12.611733564623695</v>
      </c>
      <c r="S261" s="102">
        <v>12.827117555698186</v>
      </c>
      <c r="T261" s="102">
        <v>12.927904778212019</v>
      </c>
      <c r="U261" s="102">
        <v>13.214153461678221</v>
      </c>
      <c r="V261" s="102">
        <v>13.181509789652452</v>
      </c>
      <c r="W261" s="102">
        <v>14.363118697610584</v>
      </c>
      <c r="DA261" s="131" t="s">
        <v>2964</v>
      </c>
    </row>
    <row r="262" spans="1:105" ht="12" customHeight="1" x14ac:dyDescent="0.25">
      <c r="A262" s="107" t="s">
        <v>121</v>
      </c>
      <c r="B262" s="105">
        <v>11.60368643417309</v>
      </c>
      <c r="C262" s="105">
        <v>11.245872719883225</v>
      </c>
      <c r="D262" s="105">
        <v>12.305071367309681</v>
      </c>
      <c r="E262" s="105">
        <v>10.748461753339926</v>
      </c>
      <c r="F262" s="105">
        <v>12.419194704030216</v>
      </c>
      <c r="G262" s="105">
        <v>12.908332023663858</v>
      </c>
      <c r="H262" s="105">
        <v>13.519525420681676</v>
      </c>
      <c r="I262" s="105">
        <v>13.091437493871089</v>
      </c>
      <c r="J262" s="105">
        <v>13.702254413517288</v>
      </c>
      <c r="K262" s="105">
        <v>13.016459752907778</v>
      </c>
      <c r="L262" s="105">
        <v>13.210020203217351</v>
      </c>
      <c r="M262" s="105">
        <v>12.738575498024792</v>
      </c>
      <c r="N262" s="105">
        <v>12.762423059962744</v>
      </c>
      <c r="O262" s="105">
        <v>12.378973230371138</v>
      </c>
      <c r="P262" s="105">
        <v>12.293275519698939</v>
      </c>
      <c r="Q262" s="105">
        <v>12.390608508011551</v>
      </c>
      <c r="R262" s="105">
        <v>12.596290784554856</v>
      </c>
      <c r="S262" s="105">
        <v>12.817389192788765</v>
      </c>
      <c r="T262" s="105">
        <v>12.929894127779688</v>
      </c>
      <c r="U262" s="105">
        <v>13.22545405219519</v>
      </c>
      <c r="V262" s="105">
        <v>13.183286329507345</v>
      </c>
      <c r="W262" s="105">
        <v>14.362471355578329</v>
      </c>
      <c r="DA262" s="132" t="s">
        <v>2965</v>
      </c>
    </row>
    <row r="263" spans="1:105" ht="12" customHeight="1" x14ac:dyDescent="0.25">
      <c r="A263" s="108" t="s">
        <v>53</v>
      </c>
      <c r="B263" s="99">
        <v>3.5091822142620375</v>
      </c>
      <c r="C263" s="99">
        <v>3.2200291555133624</v>
      </c>
      <c r="D263" s="99">
        <v>3.7284025676100225</v>
      </c>
      <c r="E263" s="99">
        <v>2.7745252436385273</v>
      </c>
      <c r="F263" s="99">
        <v>3.6157635997302311</v>
      </c>
      <c r="G263" s="99">
        <v>3.7441052135117232</v>
      </c>
      <c r="H263" s="99">
        <v>3.9436303768671435</v>
      </c>
      <c r="I263" s="99">
        <v>3.7505156248253</v>
      </c>
      <c r="J263" s="99">
        <v>3.9832160416647882</v>
      </c>
      <c r="K263" s="99">
        <v>3.5538707894282657</v>
      </c>
      <c r="L263" s="99">
        <v>3.6390838214465684</v>
      </c>
      <c r="M263" s="99">
        <v>3.6740707017569587</v>
      </c>
      <c r="N263" s="99">
        <v>3.655181711499762</v>
      </c>
      <c r="O263" s="99">
        <v>3.4116752200539824</v>
      </c>
      <c r="P263" s="99">
        <v>3.5261148341445754</v>
      </c>
      <c r="Q263" s="99">
        <v>3.8487216841820131</v>
      </c>
      <c r="R263" s="99">
        <v>3.7712976458525782</v>
      </c>
      <c r="S263" s="99">
        <v>3.7221448239840176</v>
      </c>
      <c r="T263" s="99">
        <v>3.8229450693815279</v>
      </c>
      <c r="U263" s="99">
        <v>3.9569733772568312</v>
      </c>
      <c r="V263" s="99">
        <v>3.45157041870335</v>
      </c>
      <c r="W263" s="99">
        <v>4.2494689467390909</v>
      </c>
      <c r="DA263" s="63" t="s">
        <v>2966</v>
      </c>
    </row>
    <row r="264" spans="1:105" ht="12" customHeight="1" x14ac:dyDescent="0.25">
      <c r="A264" s="108" t="s">
        <v>52</v>
      </c>
      <c r="B264" s="99">
        <v>8.0945042199110517</v>
      </c>
      <c r="C264" s="99">
        <v>8.0258435643698629</v>
      </c>
      <c r="D264" s="99">
        <v>8.5766687996996591</v>
      </c>
      <c r="E264" s="99">
        <v>7.9739365097014003</v>
      </c>
      <c r="F264" s="99">
        <v>8.8034311042999853</v>
      </c>
      <c r="G264" s="99">
        <v>9.1642268101521331</v>
      </c>
      <c r="H264" s="99">
        <v>9.5758950438145352</v>
      </c>
      <c r="I264" s="99">
        <v>9.340921869045788</v>
      </c>
      <c r="J264" s="99">
        <v>9.719038371852502</v>
      </c>
      <c r="K264" s="99">
        <v>9.4625889634795133</v>
      </c>
      <c r="L264" s="99">
        <v>9.5709363817707835</v>
      </c>
      <c r="M264" s="99">
        <v>9.0645047962678369</v>
      </c>
      <c r="N264" s="99">
        <v>9.1072413484629813</v>
      </c>
      <c r="O264" s="99">
        <v>8.9672980103171565</v>
      </c>
      <c r="P264" s="99">
        <v>8.767160685554364</v>
      </c>
      <c r="Q264" s="99">
        <v>8.5418868238295396</v>
      </c>
      <c r="R264" s="99">
        <v>8.8249931387022791</v>
      </c>
      <c r="S264" s="99">
        <v>9.0952443688047477</v>
      </c>
      <c r="T264" s="99">
        <v>9.1069490583981612</v>
      </c>
      <c r="U264" s="99">
        <v>9.2684806749383579</v>
      </c>
      <c r="V264" s="99">
        <v>9.7317159108039952</v>
      </c>
      <c r="W264" s="99">
        <v>10.113002408839233</v>
      </c>
      <c r="DA264" s="63" t="s">
        <v>2967</v>
      </c>
    </row>
    <row r="265" spans="1:105" ht="12" customHeight="1" x14ac:dyDescent="0.25">
      <c r="A265" s="121" t="s">
        <v>54</v>
      </c>
      <c r="B265" s="123">
        <v>11.404065849618851</v>
      </c>
      <c r="C265" s="123">
        <v>10.842209677366355</v>
      </c>
      <c r="D265" s="123">
        <v>11.993123703316705</v>
      </c>
      <c r="E265" s="123">
        <v>10.584073741461777</v>
      </c>
      <c r="F265" s="123">
        <v>11.74640809116028</v>
      </c>
      <c r="G265" s="123">
        <v>12.118053316490439</v>
      </c>
      <c r="H265" s="123">
        <v>12.528933453717663</v>
      </c>
      <c r="I265" s="123">
        <v>11.798505551151656</v>
      </c>
      <c r="J265" s="123">
        <v>12.624638381090449</v>
      </c>
      <c r="K265" s="123">
        <v>11.99166164083595</v>
      </c>
      <c r="L265" s="123">
        <v>11.567366088007251</v>
      </c>
      <c r="M265" s="123">
        <v>10.800942070282908</v>
      </c>
      <c r="N265" s="123">
        <v>10.382253773922123</v>
      </c>
      <c r="O265" s="123">
        <v>9.9382334209084746</v>
      </c>
      <c r="P265" s="123">
        <v>9.3910149710629156</v>
      </c>
      <c r="Q265" s="123">
        <v>9.4367505596235546</v>
      </c>
      <c r="R265" s="123">
        <v>9.6260367750830813</v>
      </c>
      <c r="S265" s="123">
        <v>9.4794859686011375</v>
      </c>
      <c r="T265" s="123">
        <v>9.152264403517508</v>
      </c>
      <c r="U265" s="123">
        <v>9.2588909590917172</v>
      </c>
      <c r="V265" s="123">
        <v>8.9820273288185781</v>
      </c>
      <c r="W265" s="123">
        <v>9.5627498755199394</v>
      </c>
      <c r="DA265" s="130" t="s">
        <v>2968</v>
      </c>
    </row>
    <row r="266" spans="1:105" ht="12" customHeight="1" x14ac:dyDescent="0.25">
      <c r="A266" s="97" t="s">
        <v>50</v>
      </c>
      <c r="B266" s="99">
        <v>10.28022469957784</v>
      </c>
      <c r="C266" s="99">
        <v>12.118521898460294</v>
      </c>
      <c r="D266" s="99">
        <v>10.595425802388808</v>
      </c>
      <c r="E266" s="99">
        <v>12.51703767532263</v>
      </c>
      <c r="F266" s="99">
        <v>11.696166413044939</v>
      </c>
      <c r="G266" s="99">
        <v>11.834292702439651</v>
      </c>
      <c r="H266" s="99">
        <v>11.618473360977806</v>
      </c>
      <c r="I266" s="99">
        <v>12.106172756962723</v>
      </c>
      <c r="J266" s="99">
        <v>11.839539243956917</v>
      </c>
      <c r="K266" s="99">
        <v>13.577888653234465</v>
      </c>
      <c r="L266" s="99">
        <v>12.200477053856293</v>
      </c>
      <c r="M266" s="99">
        <v>10.80945211558193</v>
      </c>
      <c r="N266" s="99">
        <v>10.229602072998539</v>
      </c>
      <c r="O266" s="99">
        <v>10.081547223058402</v>
      </c>
      <c r="P266" s="99">
        <v>9.2348455662401907</v>
      </c>
      <c r="Q266" s="99">
        <v>9.3078026777293026</v>
      </c>
      <c r="R266" s="99">
        <v>9.7685761623137655</v>
      </c>
      <c r="S266" s="99">
        <v>9.5349541551656092</v>
      </c>
      <c r="T266" s="99">
        <v>8.9822651465166263</v>
      </c>
      <c r="U266" s="99">
        <v>9.3598568412018039</v>
      </c>
      <c r="V266" s="99">
        <v>9.0329374525465607</v>
      </c>
      <c r="W266" s="99">
        <v>9.3617352978997737</v>
      </c>
      <c r="DA266" s="63" t="s">
        <v>2969</v>
      </c>
    </row>
    <row r="267" spans="1:105" ht="12" customHeight="1" x14ac:dyDescent="0.25">
      <c r="A267" s="109" t="s">
        <v>120</v>
      </c>
      <c r="B267" s="110">
        <v>11.848079727433369</v>
      </c>
      <c r="C267" s="110">
        <v>10.264746311909171</v>
      </c>
      <c r="D267" s="110">
        <v>12.691613778092959</v>
      </c>
      <c r="E267" s="110">
        <v>9.5151750605754675</v>
      </c>
      <c r="F267" s="110">
        <v>11.775841914269755</v>
      </c>
      <c r="G267" s="110">
        <v>12.292928982135898</v>
      </c>
      <c r="H267" s="110">
        <v>13.13658156363431</v>
      </c>
      <c r="I267" s="110">
        <v>11.583561261920297</v>
      </c>
      <c r="J267" s="110">
        <v>13.187672848977263</v>
      </c>
      <c r="K267" s="110">
        <v>10.831746699693914</v>
      </c>
      <c r="L267" s="110">
        <v>11.084395524551766</v>
      </c>
      <c r="M267" s="110">
        <v>10.794418490994707</v>
      </c>
      <c r="N267" s="110">
        <v>10.493965246336584</v>
      </c>
      <c r="O267" s="110">
        <v>9.8380197374324982</v>
      </c>
      <c r="P267" s="110">
        <v>9.496399267149684</v>
      </c>
      <c r="Q267" s="110">
        <v>9.5209448066039268</v>
      </c>
      <c r="R267" s="110">
        <v>9.534292665974121</v>
      </c>
      <c r="S267" s="110">
        <v>9.4456891067693896</v>
      </c>
      <c r="T267" s="110">
        <v>9.2518770457881967</v>
      </c>
      <c r="U267" s="110">
        <v>9.1998201883829882</v>
      </c>
      <c r="V267" s="110">
        <v>8.9522835440105535</v>
      </c>
      <c r="W267" s="110">
        <v>9.6777963882934994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45.751185790794715</v>
      </c>
      <c r="C269" s="118">
        <f t="shared" si="122"/>
        <v>50.164241066936071</v>
      </c>
      <c r="D269" s="118">
        <f t="shared" si="122"/>
        <v>57.057875940894263</v>
      </c>
      <c r="E269" s="118">
        <f t="shared" si="122"/>
        <v>60.533772339259109</v>
      </c>
      <c r="F269" s="118">
        <f t="shared" si="122"/>
        <v>62.733858351406347</v>
      </c>
      <c r="G269" s="118">
        <f t="shared" si="122"/>
        <v>63.771337274833677</v>
      </c>
      <c r="H269" s="118">
        <f t="shared" si="122"/>
        <v>61.123784406204813</v>
      </c>
      <c r="I269" s="118">
        <f t="shared" si="122"/>
        <v>57.628215802334964</v>
      </c>
      <c r="J269" s="118">
        <f t="shared" si="122"/>
        <v>56.038393601951178</v>
      </c>
      <c r="K269" s="118">
        <f t="shared" si="122"/>
        <v>63.037570908234265</v>
      </c>
      <c r="L269" s="118">
        <f t="shared" si="122"/>
        <v>65.970994553156842</v>
      </c>
      <c r="M269" s="118">
        <f t="shared" si="122"/>
        <v>63.841915023107177</v>
      </c>
      <c r="N269" s="118">
        <f t="shared" si="122"/>
        <v>57.396061860925812</v>
      </c>
      <c r="O269" s="118">
        <f t="shared" si="122"/>
        <v>53.751512820649339</v>
      </c>
      <c r="P269" s="118">
        <f t="shared" si="122"/>
        <v>45.075385424866411</v>
      </c>
      <c r="Q269" s="118">
        <f t="shared" si="122"/>
        <v>53.55502042610452</v>
      </c>
      <c r="R269" s="118">
        <f t="shared" ref="R269:V269" si="123">R270+R273+R275+R284</f>
        <v>51.693066123941712</v>
      </c>
      <c r="S269" s="118">
        <f t="shared" si="123"/>
        <v>52.627911226399469</v>
      </c>
      <c r="T269" s="118">
        <f t="shared" si="123"/>
        <v>48.35790169045724</v>
      </c>
      <c r="U269" s="118">
        <f t="shared" si="123"/>
        <v>40.905276845355182</v>
      </c>
      <c r="V269" s="118">
        <f t="shared" si="123"/>
        <v>52.292755921067652</v>
      </c>
      <c r="W269" s="118">
        <f t="shared" ref="W269" si="124">W270+W273+W275+W284</f>
        <v>43.82660839356177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41.987011635010724</v>
      </c>
      <c r="C270" s="123">
        <f t="shared" si="125"/>
        <v>46.044558174741184</v>
      </c>
      <c r="D270" s="123">
        <f t="shared" si="125"/>
        <v>52.615913415989674</v>
      </c>
      <c r="E270" s="123">
        <f t="shared" si="125"/>
        <v>55.72999189142179</v>
      </c>
      <c r="F270" s="123">
        <f t="shared" si="125"/>
        <v>57.798998231308246</v>
      </c>
      <c r="G270" s="123">
        <f t="shared" si="125"/>
        <v>58.814488349042499</v>
      </c>
      <c r="H270" s="123">
        <f t="shared" si="125"/>
        <v>55.945268783916354</v>
      </c>
      <c r="I270" s="123">
        <f t="shared" si="125"/>
        <v>52.26065654513156</v>
      </c>
      <c r="J270" s="123">
        <f t="shared" si="125"/>
        <v>50.871463432602077</v>
      </c>
      <c r="K270" s="123">
        <f t="shared" si="125"/>
        <v>57.089646570086906</v>
      </c>
      <c r="L270" s="123">
        <f t="shared" si="125"/>
        <v>60.211572744006389</v>
      </c>
      <c r="M270" s="123">
        <f t="shared" si="125"/>
        <v>59.158792760410051</v>
      </c>
      <c r="N270" s="123">
        <f t="shared" si="125"/>
        <v>52.557425335855925</v>
      </c>
      <c r="O270" s="123">
        <f t="shared" si="125"/>
        <v>48.883518132425245</v>
      </c>
      <c r="P270" s="123">
        <f t="shared" si="125"/>
        <v>40.591891960451584</v>
      </c>
      <c r="Q270" s="123">
        <f t="shared" si="125"/>
        <v>49.54227686956002</v>
      </c>
      <c r="R270" s="123">
        <f t="shared" ref="R270:V270" si="126">SUM(R271:R272)</f>
        <v>48.12851493422162</v>
      </c>
      <c r="S270" s="123">
        <f t="shared" si="126"/>
        <v>48.570740104498007</v>
      </c>
      <c r="T270" s="123">
        <f t="shared" si="126"/>
        <v>44.333044737777691</v>
      </c>
      <c r="U270" s="123">
        <f t="shared" si="126"/>
        <v>37.572925016132459</v>
      </c>
      <c r="V270" s="123">
        <f t="shared" si="126"/>
        <v>48.989678302741183</v>
      </c>
      <c r="W270" s="123">
        <f t="shared" ref="W270" si="127">SUM(W271:W272)</f>
        <v>40.380369141051965</v>
      </c>
      <c r="DA270" s="130" t="s">
        <v>3122</v>
      </c>
    </row>
    <row r="271" spans="1:105" ht="12" customHeight="1" x14ac:dyDescent="0.25">
      <c r="A271" s="97" t="s">
        <v>216</v>
      </c>
      <c r="B271" s="99">
        <v>41.987011635010724</v>
      </c>
      <c r="C271" s="99">
        <v>46.044558174741184</v>
      </c>
      <c r="D271" s="99">
        <v>52.615913415989674</v>
      </c>
      <c r="E271" s="99">
        <v>55.72999189142179</v>
      </c>
      <c r="F271" s="99">
        <v>57.798998231308246</v>
      </c>
      <c r="G271" s="99">
        <v>58.814488349042499</v>
      </c>
      <c r="H271" s="99">
        <v>55.945268783916354</v>
      </c>
      <c r="I271" s="99">
        <v>52.26065654513156</v>
      </c>
      <c r="J271" s="99">
        <v>50.871463432602077</v>
      </c>
      <c r="K271" s="99">
        <v>57.089646570086906</v>
      </c>
      <c r="L271" s="99">
        <v>60.211572744006389</v>
      </c>
      <c r="M271" s="99">
        <v>59.158792760410051</v>
      </c>
      <c r="N271" s="99">
        <v>52.557425335855925</v>
      </c>
      <c r="O271" s="99">
        <v>48.883518132425245</v>
      </c>
      <c r="P271" s="99">
        <v>40.591891960451584</v>
      </c>
      <c r="Q271" s="99">
        <v>49.54227686956002</v>
      </c>
      <c r="R271" s="99">
        <v>48.12851493422162</v>
      </c>
      <c r="S271" s="99">
        <v>48.570740104498007</v>
      </c>
      <c r="T271" s="99">
        <v>44.333044737777691</v>
      </c>
      <c r="U271" s="99">
        <v>37.572925016132459</v>
      </c>
      <c r="V271" s="99">
        <v>48.989678302741183</v>
      </c>
      <c r="W271" s="99">
        <v>40.380369141051965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2.6283434641949341</v>
      </c>
      <c r="C275" s="123">
        <v>2.6505610606616661</v>
      </c>
      <c r="D275" s="123">
        <v>3.0709177880130434</v>
      </c>
      <c r="E275" s="123">
        <v>3.0762930276963503</v>
      </c>
      <c r="F275" s="123">
        <v>3.2631528320131071</v>
      </c>
      <c r="G275" s="123">
        <v>3.2140692715033734</v>
      </c>
      <c r="H275" s="123">
        <v>3.3865247093493571</v>
      </c>
      <c r="I275" s="123">
        <v>3.4511164151679421</v>
      </c>
      <c r="J275" s="123">
        <v>3.2648229904333785</v>
      </c>
      <c r="K275" s="123">
        <v>3.7443575036517123</v>
      </c>
      <c r="L275" s="123">
        <v>3.7335502515509629</v>
      </c>
      <c r="M275" s="123">
        <v>2.8853067965457693</v>
      </c>
      <c r="N275" s="123">
        <v>3.1832133417683219</v>
      </c>
      <c r="O275" s="123">
        <v>3.2803772693356379</v>
      </c>
      <c r="P275" s="123">
        <v>3.0597543274801975</v>
      </c>
      <c r="Q275" s="123">
        <v>2.6061767112946104</v>
      </c>
      <c r="R275" s="123">
        <v>2.1021649445697408</v>
      </c>
      <c r="S275" s="123">
        <v>2.6790288858460483</v>
      </c>
      <c r="T275" s="123">
        <v>2.7602745277253504</v>
      </c>
      <c r="U275" s="123">
        <v>2.0183878248824141</v>
      </c>
      <c r="V275" s="123">
        <v>2.0387596458912594</v>
      </c>
      <c r="W275" s="123">
        <v>2.1559216477794614</v>
      </c>
      <c r="DA275" s="130" t="s">
        <v>3127</v>
      </c>
    </row>
    <row r="276" spans="1:105" ht="12" customHeight="1" x14ac:dyDescent="0.25">
      <c r="A276" s="97" t="s">
        <v>138</v>
      </c>
      <c r="B276" s="99">
        <v>5.7990009945218723</v>
      </c>
      <c r="C276" s="99">
        <v>5.8511807679365582</v>
      </c>
      <c r="D276" s="99">
        <v>6.8280186420194546</v>
      </c>
      <c r="E276" s="99">
        <v>6.5791419511309792</v>
      </c>
      <c r="F276" s="99">
        <v>7.0276838910892163</v>
      </c>
      <c r="G276" s="99">
        <v>6.9112866151893515</v>
      </c>
      <c r="H276" s="99">
        <v>7.3316763832816854</v>
      </c>
      <c r="I276" s="99">
        <v>7.2744254178541752</v>
      </c>
      <c r="J276" s="99">
        <v>6.7148072648705037</v>
      </c>
      <c r="K276" s="99">
        <v>7.4951758673174869</v>
      </c>
      <c r="L276" s="99">
        <v>7.5043747371169554</v>
      </c>
      <c r="M276" s="99">
        <v>6.0225211176049074</v>
      </c>
      <c r="N276" s="99">
        <v>6.3929715883855076</v>
      </c>
      <c r="O276" s="99">
        <v>6.391809485670259</v>
      </c>
      <c r="P276" s="99">
        <v>6.1081918954193624</v>
      </c>
      <c r="Q276" s="99">
        <v>5.7843871588970837</v>
      </c>
      <c r="R276" s="99">
        <v>5.0726193737245264</v>
      </c>
      <c r="S276" s="99">
        <v>6.3410419576386285</v>
      </c>
      <c r="T276" s="99">
        <v>6.3913100676111929</v>
      </c>
      <c r="U276" s="99">
        <v>4.7891205271107031</v>
      </c>
      <c r="V276" s="99">
        <v>5.3592867139204481</v>
      </c>
      <c r="W276" s="99">
        <v>5.3453247257737475</v>
      </c>
      <c r="DA276" s="63" t="s">
        <v>3128</v>
      </c>
    </row>
    <row r="277" spans="1:105" ht="12" customHeight="1" x14ac:dyDescent="0.25">
      <c r="A277" s="97" t="s">
        <v>137</v>
      </c>
      <c r="B277" s="99">
        <v>1.7534288433162879</v>
      </c>
      <c r="C277" s="99">
        <v>1.6683169997115777</v>
      </c>
      <c r="D277" s="99">
        <v>2.0534075779752867</v>
      </c>
      <c r="E277" s="99">
        <v>1.6718281198216212</v>
      </c>
      <c r="F277" s="99">
        <v>2.0147588906254086</v>
      </c>
      <c r="G277" s="99">
        <v>1.9751098485348584</v>
      </c>
      <c r="H277" s="99">
        <v>2.108800402087974</v>
      </c>
      <c r="I277" s="99">
        <v>2.0484126303386181</v>
      </c>
      <c r="J277" s="99">
        <v>1.9225095935218013</v>
      </c>
      <c r="K277" s="99">
        <v>2.0026206086995719</v>
      </c>
      <c r="L277" s="99">
        <v>2.0340563424973856</v>
      </c>
      <c r="M277" s="99">
        <v>1.7334894794635523</v>
      </c>
      <c r="N277" s="99">
        <v>1.8118474538096179</v>
      </c>
      <c r="O277" s="99">
        <v>1.7431371059097747</v>
      </c>
      <c r="P277" s="99">
        <v>1.7394120785161256</v>
      </c>
      <c r="Q277" s="99">
        <v>1.820930280904965</v>
      </c>
      <c r="R277" s="99">
        <v>1.5718840647567405</v>
      </c>
      <c r="S277" s="99">
        <v>1.8184368622442646</v>
      </c>
      <c r="T277" s="99">
        <v>1.8655144459073496</v>
      </c>
      <c r="U277" s="99">
        <v>1.4615216604316679</v>
      </c>
      <c r="V277" s="99">
        <v>1.460559633573012</v>
      </c>
      <c r="W277" s="99">
        <v>1.6638586206183406</v>
      </c>
      <c r="DA277" s="63" t="s">
        <v>3129</v>
      </c>
    </row>
    <row r="278" spans="1:105" ht="12" customHeight="1" x14ac:dyDescent="0.25">
      <c r="A278" s="100" t="s">
        <v>216</v>
      </c>
      <c r="B278" s="102">
        <v>1.7534288433162879</v>
      </c>
      <c r="C278" s="102">
        <v>1.6683169997115777</v>
      </c>
      <c r="D278" s="102">
        <v>2.0534075779752867</v>
      </c>
      <c r="E278" s="102">
        <v>1.6718281198216212</v>
      </c>
      <c r="F278" s="102">
        <v>2.0147588906254086</v>
      </c>
      <c r="G278" s="102">
        <v>1.9751098485348584</v>
      </c>
      <c r="H278" s="102">
        <v>2.108800402087974</v>
      </c>
      <c r="I278" s="102">
        <v>2.0484126303386181</v>
      </c>
      <c r="J278" s="102">
        <v>1.9225095935218013</v>
      </c>
      <c r="K278" s="102">
        <v>2.0026206086995719</v>
      </c>
      <c r="L278" s="102">
        <v>2.0340563424973856</v>
      </c>
      <c r="M278" s="102">
        <v>1.7334894794635523</v>
      </c>
      <c r="N278" s="102">
        <v>1.8118474538096179</v>
      </c>
      <c r="O278" s="102">
        <v>1.7431371059097747</v>
      </c>
      <c r="P278" s="102">
        <v>1.7394120785161256</v>
      </c>
      <c r="Q278" s="102">
        <v>1.820930280904965</v>
      </c>
      <c r="R278" s="102">
        <v>1.5718840647567405</v>
      </c>
      <c r="S278" s="102">
        <v>1.8184368622442646</v>
      </c>
      <c r="T278" s="102">
        <v>1.8655144459073496</v>
      </c>
      <c r="U278" s="102">
        <v>1.4615216604316679</v>
      </c>
      <c r="V278" s="102">
        <v>1.460559633573012</v>
      </c>
      <c r="W278" s="102">
        <v>1.6638586206183406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1.1358306915890541</v>
      </c>
      <c r="C284" s="123">
        <v>1.4691218315332191</v>
      </c>
      <c r="D284" s="123">
        <v>1.3710447368915484</v>
      </c>
      <c r="E284" s="123">
        <v>1.7274874201409705</v>
      </c>
      <c r="F284" s="123">
        <v>1.671707288084995</v>
      </c>
      <c r="G284" s="123">
        <v>1.742779654287798</v>
      </c>
      <c r="H284" s="123">
        <v>1.7919909129390987</v>
      </c>
      <c r="I284" s="123">
        <v>1.916442842035458</v>
      </c>
      <c r="J284" s="123">
        <v>1.9021071789157213</v>
      </c>
      <c r="K284" s="123">
        <v>2.2035668344956472</v>
      </c>
      <c r="L284" s="123">
        <v>2.0258715575994843</v>
      </c>
      <c r="M284" s="123">
        <v>1.7978154661513586</v>
      </c>
      <c r="N284" s="123">
        <v>1.655423183301564</v>
      </c>
      <c r="O284" s="123">
        <v>1.5876174188884555</v>
      </c>
      <c r="P284" s="123">
        <v>1.4237391369346297</v>
      </c>
      <c r="Q284" s="123">
        <v>1.4065668452498896</v>
      </c>
      <c r="R284" s="123">
        <v>1.4623862451503498</v>
      </c>
      <c r="S284" s="123">
        <v>1.3781422360554121</v>
      </c>
      <c r="T284" s="123">
        <v>1.2645824249542004</v>
      </c>
      <c r="U284" s="123">
        <v>1.3139640043403051</v>
      </c>
      <c r="V284" s="123">
        <v>1.2643179724352105</v>
      </c>
      <c r="W284" s="123">
        <v>1.2903176047303495</v>
      </c>
      <c r="DA284" s="130" t="s">
        <v>3136</v>
      </c>
    </row>
    <row r="285" spans="1:105" ht="12" customHeight="1" x14ac:dyDescent="0.25">
      <c r="A285" s="97" t="s">
        <v>50</v>
      </c>
      <c r="B285" s="99">
        <v>4.0107256767871409</v>
      </c>
      <c r="C285" s="99">
        <v>4.7161817491390083</v>
      </c>
      <c r="D285" s="99">
        <v>4.1145430628275292</v>
      </c>
      <c r="E285" s="99">
        <v>4.851423242161113</v>
      </c>
      <c r="F285" s="99">
        <v>4.5252061067280804</v>
      </c>
      <c r="G285" s="99">
        <v>4.570687259560537</v>
      </c>
      <c r="H285" s="99">
        <v>4.4769926206006803</v>
      </c>
      <c r="I285" s="99">
        <v>4.6596030181637502</v>
      </c>
      <c r="J285" s="99">
        <v>4.5544185205411321</v>
      </c>
      <c r="K285" s="99">
        <v>5.217026798259031</v>
      </c>
      <c r="L285" s="99">
        <v>4.6815230518465523</v>
      </c>
      <c r="M285" s="99">
        <v>4.1430756952869512</v>
      </c>
      <c r="N285" s="99">
        <v>3.9175289385794465</v>
      </c>
      <c r="O285" s="99">
        <v>3.858040785921935</v>
      </c>
      <c r="P285" s="99">
        <v>3.5335837902104661</v>
      </c>
      <c r="Q285" s="99">
        <v>3.5607973531839656</v>
      </c>
      <c r="R285" s="99">
        <v>3.7344409994315986</v>
      </c>
      <c r="S285" s="99">
        <v>3.6399809547643618</v>
      </c>
      <c r="T285" s="99">
        <v>3.422722875384256</v>
      </c>
      <c r="U285" s="99">
        <v>3.5598384557383236</v>
      </c>
      <c r="V285" s="99">
        <v>3.4283527388118538</v>
      </c>
      <c r="W285" s="99">
        <v>3.5448200842730668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7.3355744897208135</v>
      </c>
      <c r="D290" s="117">
        <f t="shared" si="129"/>
        <v>6.7687026783172639</v>
      </c>
      <c r="E290" s="117">
        <f t="shared" si="129"/>
        <v>3.831718316652414</v>
      </c>
      <c r="F290" s="117">
        <f t="shared" si="129"/>
        <v>2.9532810919216512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0.26859701371903244</v>
      </c>
      <c r="L290" s="117">
        <f t="shared" si="129"/>
        <v>2.8009775742783534</v>
      </c>
      <c r="M290" s="117">
        <f t="shared" si="129"/>
        <v>3.8327977497249908</v>
      </c>
      <c r="N290" s="117">
        <f t="shared" si="129"/>
        <v>2.9332432980471341</v>
      </c>
      <c r="O290" s="117">
        <f t="shared" si="129"/>
        <v>3.1777457493225749</v>
      </c>
      <c r="P290" s="117">
        <f t="shared" si="129"/>
        <v>0.30269680117014552</v>
      </c>
      <c r="Q290" s="117">
        <f t="shared" si="129"/>
        <v>3.342006583478041</v>
      </c>
      <c r="R290" s="117">
        <f t="shared" ref="R290:V290" si="130">R291+R294+R296+R305</f>
        <v>2.8002528816023324</v>
      </c>
      <c r="S290" s="117">
        <f t="shared" si="130"/>
        <v>1.5987381946249304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5.9613031392308029</v>
      </c>
      <c r="D291" s="122">
        <f t="shared" si="132"/>
        <v>5.5665904451030439</v>
      </c>
      <c r="E291" s="122">
        <f t="shared" si="132"/>
        <v>3.1549108059606255</v>
      </c>
      <c r="F291" s="122">
        <f t="shared" si="132"/>
        <v>2.4488292745448983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0.21381873322451037</v>
      </c>
      <c r="L291" s="122">
        <f t="shared" si="132"/>
        <v>2.284701737238346</v>
      </c>
      <c r="M291" s="122">
        <f t="shared" si="132"/>
        <v>3.1508356679178857</v>
      </c>
      <c r="N291" s="122">
        <f t="shared" si="132"/>
        <v>2.3535429944279169</v>
      </c>
      <c r="O291" s="122">
        <f t="shared" si="132"/>
        <v>2.5468082530024185</v>
      </c>
      <c r="P291" s="122">
        <f t="shared" si="132"/>
        <v>0.23367604112267285</v>
      </c>
      <c r="Q291" s="122">
        <f t="shared" si="132"/>
        <v>2.6891696352565946</v>
      </c>
      <c r="R291" s="122">
        <f t="shared" ref="R291:V291" si="133">SUM(R292:R293)</f>
        <v>2.2203045858899833</v>
      </c>
      <c r="S291" s="122">
        <f t="shared" si="133"/>
        <v>1.2701645980511302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5.8931124193242281</v>
      </c>
      <c r="D292" s="98">
        <v>5.5020808463720314</v>
      </c>
      <c r="E292" s="98">
        <v>3.1200476753945905</v>
      </c>
      <c r="F292" s="98">
        <v>2.4202688914963706</v>
      </c>
      <c r="G292" s="98">
        <v>0</v>
      </c>
      <c r="H292" s="98">
        <v>0</v>
      </c>
      <c r="I292" s="98">
        <v>0</v>
      </c>
      <c r="J292" s="98">
        <v>0</v>
      </c>
      <c r="K292" s="98">
        <v>0.21145787688284057</v>
      </c>
      <c r="L292" s="98">
        <v>2.2600601203018953</v>
      </c>
      <c r="M292" s="98">
        <v>3.1164540067873809</v>
      </c>
      <c r="N292" s="98">
        <v>2.3273789901041471</v>
      </c>
      <c r="O292" s="98">
        <v>2.5176140216705805</v>
      </c>
      <c r="P292" s="98">
        <v>0.23088360276145939</v>
      </c>
      <c r="Q292" s="98">
        <v>2.6558572473249238</v>
      </c>
      <c r="R292" s="98">
        <v>2.1921014937177152</v>
      </c>
      <c r="S292" s="98">
        <v>1.2540395755539318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6.8190719906575076E-2</v>
      </c>
      <c r="D293" s="98">
        <v>6.4509598731012877E-2</v>
      </c>
      <c r="E293" s="98">
        <v>3.4863130566035107E-2</v>
      </c>
      <c r="F293" s="98">
        <v>2.8560383048527673E-2</v>
      </c>
      <c r="G293" s="98">
        <v>0</v>
      </c>
      <c r="H293" s="98">
        <v>0</v>
      </c>
      <c r="I293" s="98">
        <v>0</v>
      </c>
      <c r="J293" s="98">
        <v>0</v>
      </c>
      <c r="K293" s="98">
        <v>2.3608563416698059E-3</v>
      </c>
      <c r="L293" s="98">
        <v>2.4641616936450894E-2</v>
      </c>
      <c r="M293" s="98">
        <v>3.4381661130504948E-2</v>
      </c>
      <c r="N293" s="98">
        <v>2.6164004323769748E-2</v>
      </c>
      <c r="O293" s="98">
        <v>2.9194231331838086E-2</v>
      </c>
      <c r="P293" s="98">
        <v>2.7924383612134484E-3</v>
      </c>
      <c r="Q293" s="98">
        <v>3.3312387931670948E-2</v>
      </c>
      <c r="R293" s="98">
        <v>2.8203092172268154E-2</v>
      </c>
      <c r="S293" s="98">
        <v>1.61250224971984E-2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5.9622101198755828E-2</v>
      </c>
      <c r="D294" s="122">
        <f t="shared" si="135"/>
        <v>4.367672327732771E-2</v>
      </c>
      <c r="E294" s="122">
        <f t="shared" si="135"/>
        <v>0.10463638472192298</v>
      </c>
      <c r="F294" s="122">
        <f t="shared" si="135"/>
        <v>4.0327052408238889E-2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5.6718549403238878E-3</v>
      </c>
      <c r="L294" s="122">
        <f t="shared" si="135"/>
        <v>3.1115404841267767E-2</v>
      </c>
      <c r="M294" s="122">
        <f t="shared" si="135"/>
        <v>6.331994001221139E-2</v>
      </c>
      <c r="N294" s="122">
        <f t="shared" si="135"/>
        <v>5.6774586909666351E-2</v>
      </c>
      <c r="O294" s="122">
        <f t="shared" si="135"/>
        <v>3.3111488662612189E-2</v>
      </c>
      <c r="P294" s="122">
        <f t="shared" si="135"/>
        <v>3.2003105357519628E-3</v>
      </c>
      <c r="Q294" s="122">
        <f t="shared" si="135"/>
        <v>2.5148210195467129E-2</v>
      </c>
      <c r="R294" s="122">
        <f t="shared" si="135"/>
        <v>2.9705556365373254E-2</v>
      </c>
      <c r="S294" s="122">
        <f t="shared" si="135"/>
        <v>8.8705766882574925E-3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5.9622101198755828E-2</v>
      </c>
      <c r="D295" s="98">
        <v>4.367672327732771E-2</v>
      </c>
      <c r="E295" s="98">
        <v>0.10463638472192298</v>
      </c>
      <c r="F295" s="98">
        <v>4.0327052408238889E-2</v>
      </c>
      <c r="G295" s="98">
        <v>0</v>
      </c>
      <c r="H295" s="98">
        <v>0</v>
      </c>
      <c r="I295" s="98">
        <v>0</v>
      </c>
      <c r="J295" s="98">
        <v>0</v>
      </c>
      <c r="K295" s="98">
        <v>5.6718549403238878E-3</v>
      </c>
      <c r="L295" s="98">
        <v>3.1115404841267767E-2</v>
      </c>
      <c r="M295" s="98">
        <v>6.331994001221139E-2</v>
      </c>
      <c r="N295" s="98">
        <v>5.6774586909666351E-2</v>
      </c>
      <c r="O295" s="98">
        <v>3.3111488662612189E-2</v>
      </c>
      <c r="P295" s="98">
        <v>3.2003105357519628E-3</v>
      </c>
      <c r="Q295" s="98">
        <v>2.5148210195467129E-2</v>
      </c>
      <c r="R295" s="98">
        <v>2.9705556365373254E-2</v>
      </c>
      <c r="S295" s="98">
        <v>8.8705766882574925E-3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0.68012749504009695</v>
      </c>
      <c r="D296" s="122">
        <v>0.61951015523984121</v>
      </c>
      <c r="E296" s="122">
        <v>0.29617533597112777</v>
      </c>
      <c r="F296" s="122">
        <v>0.24855906066617967</v>
      </c>
      <c r="G296" s="122">
        <v>0</v>
      </c>
      <c r="H296" s="122">
        <v>0</v>
      </c>
      <c r="I296" s="122">
        <v>0</v>
      </c>
      <c r="J296" s="122">
        <v>0</v>
      </c>
      <c r="K296" s="122">
        <v>2.6396123167251189E-2</v>
      </c>
      <c r="L296" s="122">
        <v>0.26876578269855084</v>
      </c>
      <c r="M296" s="122">
        <v>0.34131981670366218</v>
      </c>
      <c r="N296" s="122">
        <v>0.30349406414544733</v>
      </c>
      <c r="O296" s="122">
        <v>0.34960759819558151</v>
      </c>
      <c r="P296" s="122">
        <v>3.7794638686125474E-2</v>
      </c>
      <c r="Q296" s="122">
        <v>0.34466840408179755</v>
      </c>
      <c r="R296" s="122">
        <v>0.29576418676679411</v>
      </c>
      <c r="S296" s="122">
        <v>0.17924263489125689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2.4770787805239437E-2</v>
      </c>
      <c r="D297" s="98">
        <v>3.7598675368274409E-2</v>
      </c>
      <c r="E297" s="98">
        <v>4.3995803675958976E-2</v>
      </c>
      <c r="F297" s="98">
        <v>4.7701142668957188E-3</v>
      </c>
      <c r="G297" s="98">
        <v>0</v>
      </c>
      <c r="H297" s="98">
        <v>0</v>
      </c>
      <c r="I297" s="98">
        <v>0</v>
      </c>
      <c r="J297" s="98">
        <v>0</v>
      </c>
      <c r="K297" s="98">
        <v>1.0553395863504737E-2</v>
      </c>
      <c r="L297" s="98">
        <v>9.4314919134904279E-2</v>
      </c>
      <c r="M297" s="98">
        <v>0.13323338189249034</v>
      </c>
      <c r="N297" s="98">
        <v>0.18462048888733873</v>
      </c>
      <c r="O297" s="98">
        <v>0.24329976226022676</v>
      </c>
      <c r="P297" s="98">
        <v>2.1224202108016538E-2</v>
      </c>
      <c r="Q297" s="98">
        <v>5.3871456422390676E-2</v>
      </c>
      <c r="R297" s="98">
        <v>3.9960588982423946E-2</v>
      </c>
      <c r="S297" s="98">
        <v>3.9166260747181728E-2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2.0577944023590541E-4</v>
      </c>
      <c r="O298" s="98">
        <v>3.1292163822554454E-4</v>
      </c>
      <c r="P298" s="98">
        <v>0</v>
      </c>
      <c r="Q298" s="98">
        <v>0</v>
      </c>
      <c r="R298" s="98">
        <v>0</v>
      </c>
      <c r="S298" s="98">
        <v>2.1259354293762185E-4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8.5987695490043136E-5</v>
      </c>
      <c r="O299" s="101">
        <v>1.2279550657224916E-4</v>
      </c>
      <c r="P299" s="101">
        <v>0</v>
      </c>
      <c r="Q299" s="101">
        <v>0</v>
      </c>
      <c r="R299" s="101">
        <v>0</v>
      </c>
      <c r="S299" s="101">
        <v>7.8279878801715101E-5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1.1979174474586226E-4</v>
      </c>
      <c r="O300" s="104">
        <v>1.901261316532954E-4</v>
      </c>
      <c r="P300" s="104">
        <v>0</v>
      </c>
      <c r="Q300" s="104">
        <v>0</v>
      </c>
      <c r="R300" s="104">
        <v>0</v>
      </c>
      <c r="S300" s="104">
        <v>1.3431366413590675E-4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0.64112007589803643</v>
      </c>
      <c r="D301" s="101">
        <v>0.57017028309373696</v>
      </c>
      <c r="E301" s="101">
        <v>0.24217795687518465</v>
      </c>
      <c r="F301" s="101">
        <v>0.23905315836703286</v>
      </c>
      <c r="G301" s="101">
        <v>0</v>
      </c>
      <c r="H301" s="101">
        <v>0</v>
      </c>
      <c r="I301" s="101">
        <v>0</v>
      </c>
      <c r="J301" s="101">
        <v>0</v>
      </c>
      <c r="K301" s="101">
        <v>1.4724244823156254E-2</v>
      </c>
      <c r="L301" s="101">
        <v>0.16392275363670541</v>
      </c>
      <c r="M301" s="101">
        <v>0.18838681332752147</v>
      </c>
      <c r="N301" s="101">
        <v>0.10880634506568412</v>
      </c>
      <c r="O301" s="101">
        <v>9.472911455406767E-2</v>
      </c>
      <c r="P301" s="101">
        <v>1.4117609093618855E-2</v>
      </c>
      <c r="Q301" s="101">
        <v>0.2451117578100741</v>
      </c>
      <c r="R301" s="101">
        <v>0.22104206545583652</v>
      </c>
      <c r="S301" s="101">
        <v>0.12074712889871167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1.4236631336821105E-2</v>
      </c>
      <c r="D302" s="104">
        <v>1.1741196777829838E-2</v>
      </c>
      <c r="E302" s="104">
        <v>1.0001575419984138E-2</v>
      </c>
      <c r="F302" s="104">
        <v>4.7357880322510884E-3</v>
      </c>
      <c r="G302" s="104">
        <v>0</v>
      </c>
      <c r="H302" s="104">
        <v>0</v>
      </c>
      <c r="I302" s="104">
        <v>0</v>
      </c>
      <c r="J302" s="104">
        <v>0</v>
      </c>
      <c r="K302" s="104">
        <v>1.1184824805902012E-3</v>
      </c>
      <c r="L302" s="104">
        <v>1.0528109926941124E-2</v>
      </c>
      <c r="M302" s="104">
        <v>1.9699621483650329E-2</v>
      </c>
      <c r="N302" s="104">
        <v>9.8614507521885865E-3</v>
      </c>
      <c r="O302" s="104">
        <v>1.1265799743061525E-2</v>
      </c>
      <c r="P302" s="104">
        <v>2.4528274844900864E-3</v>
      </c>
      <c r="Q302" s="104">
        <v>4.5685189849332779E-2</v>
      </c>
      <c r="R302" s="104">
        <v>3.4761532328533615E-2</v>
      </c>
      <c r="S302" s="104">
        <v>1.9116651702425859E-2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5.6144841099100761E-3</v>
      </c>
      <c r="D303" s="98">
        <v>4.8503588637389744E-3</v>
      </c>
      <c r="E303" s="98">
        <v>3.5983766066690478E-3</v>
      </c>
      <c r="F303" s="98">
        <v>1.8857411059142542E-3</v>
      </c>
      <c r="G303" s="98">
        <v>0</v>
      </c>
      <c r="H303" s="98">
        <v>0</v>
      </c>
      <c r="I303" s="98">
        <v>0</v>
      </c>
      <c r="J303" s="98">
        <v>0</v>
      </c>
      <c r="K303" s="98">
        <v>4.1747147239789271E-4</v>
      </c>
      <c r="L303" s="98">
        <v>3.9493023263638708E-3</v>
      </c>
      <c r="M303" s="98">
        <v>7.6508248977275274E-3</v>
      </c>
      <c r="N303" s="98">
        <v>3.7778575241160734E-3</v>
      </c>
      <c r="O303" s="98">
        <v>4.1258574206480807E-3</v>
      </c>
      <c r="P303" s="98">
        <v>9.1656461170227372E-4</v>
      </c>
      <c r="Q303" s="98">
        <v>1.8054448560565196E-2</v>
      </c>
      <c r="R303" s="98">
        <v>1.316981438087865E-2</v>
      </c>
      <c r="S303" s="98">
        <v>6.9800029560479152E-3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8.62214722691103E-3</v>
      </c>
      <c r="D304" s="98">
        <v>6.8908379140908641E-3</v>
      </c>
      <c r="E304" s="98">
        <v>6.4031988133150903E-3</v>
      </c>
      <c r="F304" s="98">
        <v>2.8500469263368342E-3</v>
      </c>
      <c r="G304" s="98">
        <v>0</v>
      </c>
      <c r="H304" s="98">
        <v>0</v>
      </c>
      <c r="I304" s="98">
        <v>0</v>
      </c>
      <c r="J304" s="98">
        <v>0</v>
      </c>
      <c r="K304" s="98">
        <v>7.0101100819230846E-4</v>
      </c>
      <c r="L304" s="98">
        <v>6.5788076005772527E-3</v>
      </c>
      <c r="M304" s="98">
        <v>1.20487965859228E-2</v>
      </c>
      <c r="N304" s="98">
        <v>6.0835932280725123E-3</v>
      </c>
      <c r="O304" s="98">
        <v>7.1399423224134438E-3</v>
      </c>
      <c r="P304" s="98">
        <v>1.5362628727878128E-3</v>
      </c>
      <c r="Q304" s="98">
        <v>2.7630741288767583E-2</v>
      </c>
      <c r="R304" s="98">
        <v>2.1591717947654965E-2</v>
      </c>
      <c r="S304" s="98">
        <v>1.2136648746377942E-2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0.63452175425115764</v>
      </c>
      <c r="D305" s="122">
        <v>0.53892535469705116</v>
      </c>
      <c r="E305" s="122">
        <v>0.27599578999873781</v>
      </c>
      <c r="F305" s="122">
        <v>0.21556570430233418</v>
      </c>
      <c r="G305" s="122">
        <v>0</v>
      </c>
      <c r="H305" s="122">
        <v>0</v>
      </c>
      <c r="I305" s="122">
        <v>0</v>
      </c>
      <c r="J305" s="122">
        <v>0</v>
      </c>
      <c r="K305" s="122">
        <v>2.2710302386947039E-2</v>
      </c>
      <c r="L305" s="122">
        <v>0.2163946495001883</v>
      </c>
      <c r="M305" s="122">
        <v>0.277322325091231</v>
      </c>
      <c r="N305" s="122">
        <v>0.21943165256410355</v>
      </c>
      <c r="O305" s="122">
        <v>0.24821840946196302</v>
      </c>
      <c r="P305" s="122">
        <v>2.8025810825595257E-2</v>
      </c>
      <c r="Q305" s="122">
        <v>0.28302033394418169</v>
      </c>
      <c r="R305" s="122">
        <v>0.25447855258018182</v>
      </c>
      <c r="S305" s="122">
        <v>0.14046038499428576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0.36520414310999272</v>
      </c>
      <c r="D306" s="98">
        <v>0.23848845316784512</v>
      </c>
      <c r="E306" s="98">
        <v>0.16035498074695115</v>
      </c>
      <c r="F306" s="98">
        <v>9.1520144209285892E-2</v>
      </c>
      <c r="G306" s="98">
        <v>0</v>
      </c>
      <c r="H306" s="98">
        <v>0</v>
      </c>
      <c r="I306" s="98">
        <v>0</v>
      </c>
      <c r="J306" s="98">
        <v>0</v>
      </c>
      <c r="K306" s="98">
        <v>1.4262215164840013E-2</v>
      </c>
      <c r="L306" s="98">
        <v>0.12044140842595978</v>
      </c>
      <c r="M306" s="98">
        <v>0.12735251201442804</v>
      </c>
      <c r="N306" s="98">
        <v>6.9357025487936097E-2</v>
      </c>
      <c r="O306" s="98">
        <v>9.6314851014113856E-2</v>
      </c>
      <c r="P306" s="98">
        <v>1.1013517570907605E-2</v>
      </c>
      <c r="Q306" s="98">
        <v>0.13701158693507368</v>
      </c>
      <c r="R306" s="98">
        <v>0.13655137369655707</v>
      </c>
      <c r="S306" s="98">
        <v>6.2397160121808071E-2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0.26931761114116498</v>
      </c>
      <c r="D307" s="33">
        <v>0.30043690152920605</v>
      </c>
      <c r="E307" s="33">
        <v>0.11564080925178667</v>
      </c>
      <c r="F307" s="33">
        <v>0.12404556009304828</v>
      </c>
      <c r="G307" s="33">
        <v>0</v>
      </c>
      <c r="H307" s="33">
        <v>0</v>
      </c>
      <c r="I307" s="33">
        <v>0</v>
      </c>
      <c r="J307" s="33">
        <v>0</v>
      </c>
      <c r="K307" s="33">
        <v>8.4480872221070237E-3</v>
      </c>
      <c r="L307" s="33">
        <v>9.5953241074228521E-2</v>
      </c>
      <c r="M307" s="33">
        <v>0.14996981307680299</v>
      </c>
      <c r="N307" s="33">
        <v>0.15007462707616745</v>
      </c>
      <c r="O307" s="33">
        <v>0.15190355844784917</v>
      </c>
      <c r="P307" s="33">
        <v>1.7012293254687651E-2</v>
      </c>
      <c r="Q307" s="33">
        <v>0.14600874700910801</v>
      </c>
      <c r="R307" s="33">
        <v>0.11792717888362472</v>
      </c>
      <c r="S307" s="33">
        <v>7.8063224872477702E-2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3.8658384483324486</v>
      </c>
      <c r="D309" s="117">
        <f t="shared" si="136"/>
        <v>3.5846412875670968</v>
      </c>
      <c r="E309" s="117">
        <f t="shared" si="136"/>
        <v>2.1800641974263519</v>
      </c>
      <c r="F309" s="117">
        <f t="shared" si="136"/>
        <v>1.6343744062243162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0.16131524470055877</v>
      </c>
      <c r="L309" s="117">
        <f t="shared" si="136"/>
        <v>1.6404558664016746</v>
      </c>
      <c r="M309" s="117">
        <f t="shared" si="136"/>
        <v>2.3435742619200348</v>
      </c>
      <c r="N309" s="117">
        <f t="shared" si="136"/>
        <v>1.8703007722284823</v>
      </c>
      <c r="O309" s="117">
        <f t="shared" si="136"/>
        <v>2.0286979605292728</v>
      </c>
      <c r="P309" s="117">
        <f t="shared" si="136"/>
        <v>0.20290347494199429</v>
      </c>
      <c r="Q309" s="117">
        <f t="shared" si="136"/>
        <v>2.2890853610413244</v>
      </c>
      <c r="R309" s="117">
        <f t="shared" ref="R309:V309" si="137">R310+R313+R315+R324</f>
        <v>1.9746662257701106</v>
      </c>
      <c r="S309" s="117">
        <f t="shared" si="137"/>
        <v>1.1207856024985907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2.8961467246232555</v>
      </c>
      <c r="D310" s="122">
        <f t="shared" si="139"/>
        <v>2.7367111045496775</v>
      </c>
      <c r="E310" s="122">
        <f t="shared" si="139"/>
        <v>1.5689067207277556</v>
      </c>
      <c r="F310" s="122">
        <f t="shared" si="139"/>
        <v>1.2329988994597156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0.11461114747048082</v>
      </c>
      <c r="L310" s="122">
        <f t="shared" si="139"/>
        <v>1.2423964544367621</v>
      </c>
      <c r="M310" s="122">
        <f t="shared" si="139"/>
        <v>1.7534167387713711</v>
      </c>
      <c r="N310" s="122">
        <f t="shared" si="139"/>
        <v>1.3537694881774243</v>
      </c>
      <c r="O310" s="122">
        <f t="shared" si="139"/>
        <v>1.5297022945212315</v>
      </c>
      <c r="P310" s="122">
        <f t="shared" si="139"/>
        <v>0.14716897687590422</v>
      </c>
      <c r="Q310" s="122">
        <f t="shared" si="139"/>
        <v>1.7585179983716832</v>
      </c>
      <c r="R310" s="122">
        <f t="shared" ref="R310:V310" si="140">SUM(R311:R312)</f>
        <v>1.4781755889347004</v>
      </c>
      <c r="S310" s="122">
        <f t="shared" si="140"/>
        <v>0.85626200742222491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2.8279560047166803</v>
      </c>
      <c r="D311" s="98">
        <v>2.6722015058186646</v>
      </c>
      <c r="E311" s="98">
        <v>1.5340435901617204</v>
      </c>
      <c r="F311" s="98">
        <v>1.2044385164111879</v>
      </c>
      <c r="G311" s="98">
        <v>0</v>
      </c>
      <c r="H311" s="98">
        <v>0</v>
      </c>
      <c r="I311" s="98">
        <v>0</v>
      </c>
      <c r="J311" s="98">
        <v>0</v>
      </c>
      <c r="K311" s="98">
        <v>0.11225029112881101</v>
      </c>
      <c r="L311" s="98">
        <v>1.2177548375003111</v>
      </c>
      <c r="M311" s="98">
        <v>1.719035077640866</v>
      </c>
      <c r="N311" s="98">
        <v>1.3276054838536546</v>
      </c>
      <c r="O311" s="98">
        <v>1.5005080631893934</v>
      </c>
      <c r="P311" s="98">
        <v>0.14437653851469076</v>
      </c>
      <c r="Q311" s="98">
        <v>1.7252056104400122</v>
      </c>
      <c r="R311" s="98">
        <v>1.4499724967624321</v>
      </c>
      <c r="S311" s="98">
        <v>0.84013698492502653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6.8190719906575076E-2</v>
      </c>
      <c r="D312" s="98">
        <v>6.4509598731012877E-2</v>
      </c>
      <c r="E312" s="98">
        <v>3.4863130566035107E-2</v>
      </c>
      <c r="F312" s="98">
        <v>2.8560383048527673E-2</v>
      </c>
      <c r="G312" s="98">
        <v>0</v>
      </c>
      <c r="H312" s="98">
        <v>0</v>
      </c>
      <c r="I312" s="98">
        <v>0</v>
      </c>
      <c r="J312" s="98">
        <v>0</v>
      </c>
      <c r="K312" s="98">
        <v>2.3608563416698059E-3</v>
      </c>
      <c r="L312" s="98">
        <v>2.4641616936450894E-2</v>
      </c>
      <c r="M312" s="98">
        <v>3.4381661130504948E-2</v>
      </c>
      <c r="N312" s="98">
        <v>2.6164004323769748E-2</v>
      </c>
      <c r="O312" s="98">
        <v>2.9194231331838086E-2</v>
      </c>
      <c r="P312" s="98">
        <v>2.7924383612134484E-3</v>
      </c>
      <c r="Q312" s="98">
        <v>3.3312387931670948E-2</v>
      </c>
      <c r="R312" s="98">
        <v>2.8203092172268154E-2</v>
      </c>
      <c r="S312" s="98">
        <v>1.61250224971984E-2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0.13312646227760913</v>
      </c>
      <c r="D313" s="122">
        <f t="shared" si="142"/>
        <v>0.10068010775868416</v>
      </c>
      <c r="E313" s="122">
        <f t="shared" si="142"/>
        <v>0.24884275689830526</v>
      </c>
      <c r="F313" s="122">
        <f t="shared" si="142"/>
        <v>9.8853350146213631E-2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1.6050153666201029E-2</v>
      </c>
      <c r="L313" s="122">
        <f t="shared" si="142"/>
        <v>9.0554571758025129E-2</v>
      </c>
      <c r="M313" s="122">
        <f t="shared" si="142"/>
        <v>0.19036639275096351</v>
      </c>
      <c r="N313" s="122">
        <f t="shared" si="142"/>
        <v>0.17728819737076068</v>
      </c>
      <c r="O313" s="122">
        <f t="shared" si="142"/>
        <v>0.10799272768693416</v>
      </c>
      <c r="P313" s="122">
        <f t="shared" si="142"/>
        <v>1.0919572768739614E-2</v>
      </c>
      <c r="Q313" s="122">
        <f t="shared" si="142"/>
        <v>8.9060203551759712E-2</v>
      </c>
      <c r="R313" s="122">
        <f t="shared" si="142"/>
        <v>0.1076107377495394</v>
      </c>
      <c r="S313" s="122">
        <f t="shared" si="142"/>
        <v>3.2707446501343697E-2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0.13312646227760913</v>
      </c>
      <c r="D314" s="98">
        <v>0.10068010775868416</v>
      </c>
      <c r="E314" s="98">
        <v>0.24884275689830526</v>
      </c>
      <c r="F314" s="98">
        <v>9.8853350146213631E-2</v>
      </c>
      <c r="G314" s="98">
        <v>0</v>
      </c>
      <c r="H314" s="98">
        <v>0</v>
      </c>
      <c r="I314" s="98">
        <v>0</v>
      </c>
      <c r="J314" s="98">
        <v>0</v>
      </c>
      <c r="K314" s="98">
        <v>1.6050153666201029E-2</v>
      </c>
      <c r="L314" s="98">
        <v>9.0554571758025129E-2</v>
      </c>
      <c r="M314" s="98">
        <v>0.19036639275096351</v>
      </c>
      <c r="N314" s="98">
        <v>0.17728819737076068</v>
      </c>
      <c r="O314" s="98">
        <v>0.10799272768693416</v>
      </c>
      <c r="P314" s="98">
        <v>1.0919572768739614E-2</v>
      </c>
      <c r="Q314" s="98">
        <v>8.9060203551759712E-2</v>
      </c>
      <c r="R314" s="98">
        <v>0.1076107377495394</v>
      </c>
      <c r="S314" s="98">
        <v>3.2707446501343697E-2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0.41936505206967706</v>
      </c>
      <c r="D315" s="122">
        <v>0.38071931113930091</v>
      </c>
      <c r="E315" s="122">
        <v>0.18056751002492769</v>
      </c>
      <c r="F315" s="122">
        <v>0.15480912578394398</v>
      </c>
      <c r="G315" s="122">
        <v>0</v>
      </c>
      <c r="H315" s="122">
        <v>0</v>
      </c>
      <c r="I315" s="122">
        <v>0</v>
      </c>
      <c r="J315" s="122">
        <v>0</v>
      </c>
      <c r="K315" s="122">
        <v>1.5743397275684665E-2</v>
      </c>
      <c r="L315" s="122">
        <v>0.16254797161911749</v>
      </c>
      <c r="M315" s="122">
        <v>0.20894384546406969</v>
      </c>
      <c r="N315" s="122">
        <v>0.18222589045786303</v>
      </c>
      <c r="O315" s="122">
        <v>0.21582103331698455</v>
      </c>
      <c r="P315" s="122">
        <v>2.4952619529313814E-2</v>
      </c>
      <c r="Q315" s="122">
        <v>0.2446028679241489</v>
      </c>
      <c r="R315" s="122">
        <v>0.2129189697269275</v>
      </c>
      <c r="S315" s="122">
        <v>0.1307531265919144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1.2268197674617584E-2</v>
      </c>
      <c r="D316" s="98">
        <v>1.8699785394024872E-2</v>
      </c>
      <c r="E316" s="98">
        <v>2.1988249662577734E-2</v>
      </c>
      <c r="F316" s="98">
        <v>2.3958185876264112E-3</v>
      </c>
      <c r="G316" s="98">
        <v>0</v>
      </c>
      <c r="H316" s="98">
        <v>0</v>
      </c>
      <c r="I316" s="98">
        <v>0</v>
      </c>
      <c r="J316" s="98">
        <v>0</v>
      </c>
      <c r="K316" s="98">
        <v>5.4932344690969623E-3</v>
      </c>
      <c r="L316" s="98">
        <v>4.9642339578202029E-2</v>
      </c>
      <c r="M316" s="98">
        <v>7.1760192957793137E-2</v>
      </c>
      <c r="N316" s="98">
        <v>0.10321083510763163</v>
      </c>
      <c r="O316" s="98">
        <v>0.14333299791019452</v>
      </c>
      <c r="P316" s="98">
        <v>1.3281455934217205E-2</v>
      </c>
      <c r="Q316" s="98">
        <v>3.5503679841390724E-2</v>
      </c>
      <c r="R316" s="98">
        <v>2.723317761077821E-2</v>
      </c>
      <c r="S316" s="98">
        <v>2.7539397689660471E-2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1.6786258408766361E-4</v>
      </c>
      <c r="O317" s="98">
        <v>2.6246754260821569E-4</v>
      </c>
      <c r="P317" s="98">
        <v>0</v>
      </c>
      <c r="Q317" s="98">
        <v>0</v>
      </c>
      <c r="R317" s="98">
        <v>0</v>
      </c>
      <c r="S317" s="98">
        <v>1.893554442878192E-4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4.8070839341801349E-5</v>
      </c>
      <c r="O318" s="101">
        <v>7.2341410954920285E-5</v>
      </c>
      <c r="P318" s="101">
        <v>0</v>
      </c>
      <c r="Q318" s="101">
        <v>0</v>
      </c>
      <c r="R318" s="101">
        <v>0</v>
      </c>
      <c r="S318" s="101">
        <v>5.5041780151912436E-5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1.1979174474586226E-4</v>
      </c>
      <c r="O319" s="104">
        <v>1.901261316532954E-4</v>
      </c>
      <c r="P319" s="104">
        <v>0</v>
      </c>
      <c r="Q319" s="104">
        <v>0</v>
      </c>
      <c r="R319" s="104">
        <v>0</v>
      </c>
      <c r="S319" s="104">
        <v>1.3431366413590675E-4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0.39501543647203913</v>
      </c>
      <c r="D320" s="101">
        <v>0.35213314044887506</v>
      </c>
      <c r="E320" s="101">
        <v>0.14994807331186188</v>
      </c>
      <c r="F320" s="101">
        <v>0.14839268304711381</v>
      </c>
      <c r="G320" s="101">
        <v>0</v>
      </c>
      <c r="H320" s="101">
        <v>0</v>
      </c>
      <c r="I320" s="101">
        <v>0</v>
      </c>
      <c r="J320" s="101">
        <v>0</v>
      </c>
      <c r="K320" s="101">
        <v>9.285872630854947E-3</v>
      </c>
      <c r="L320" s="101">
        <v>0.10382541482390098</v>
      </c>
      <c r="M320" s="101">
        <v>0.12025117705176348</v>
      </c>
      <c r="N320" s="101">
        <v>7.0321955811213449E-2</v>
      </c>
      <c r="O320" s="101">
        <v>6.2369181383676732E-2</v>
      </c>
      <c r="P320" s="101">
        <v>9.5170223122771069E-3</v>
      </c>
      <c r="Q320" s="101">
        <v>0.16901885160017055</v>
      </c>
      <c r="R320" s="101">
        <v>0.15486700806361595</v>
      </c>
      <c r="S320" s="101">
        <v>8.5920913213176561E-2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1.2081417923020345E-2</v>
      </c>
      <c r="D321" s="104">
        <v>9.8863852964009465E-3</v>
      </c>
      <c r="E321" s="104">
        <v>8.631187050488081E-3</v>
      </c>
      <c r="F321" s="104">
        <v>4.0206241492037557E-3</v>
      </c>
      <c r="G321" s="104">
        <v>0</v>
      </c>
      <c r="H321" s="104">
        <v>0</v>
      </c>
      <c r="I321" s="104">
        <v>0</v>
      </c>
      <c r="J321" s="104">
        <v>0</v>
      </c>
      <c r="K321" s="104">
        <v>9.6429017573275498E-4</v>
      </c>
      <c r="L321" s="104">
        <v>9.0802172170144843E-3</v>
      </c>
      <c r="M321" s="104">
        <v>1.6932475454513055E-2</v>
      </c>
      <c r="N321" s="104">
        <v>8.5252369549302931E-3</v>
      </c>
      <c r="O321" s="104">
        <v>9.8563864805050611E-3</v>
      </c>
      <c r="P321" s="104">
        <v>2.1541412828195022E-3</v>
      </c>
      <c r="Q321" s="104">
        <v>4.0080336482587631E-2</v>
      </c>
      <c r="R321" s="104">
        <v>3.0818784052533355E-2</v>
      </c>
      <c r="S321" s="104">
        <v>1.7103460244789544E-2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3.4592706961093143E-3</v>
      </c>
      <c r="D322" s="98">
        <v>2.9955473823100823E-3</v>
      </c>
      <c r="E322" s="98">
        <v>2.2279882371729906E-3</v>
      </c>
      <c r="F322" s="98">
        <v>1.1705772228669219E-3</v>
      </c>
      <c r="G322" s="98">
        <v>0</v>
      </c>
      <c r="H322" s="98">
        <v>0</v>
      </c>
      <c r="I322" s="98">
        <v>0</v>
      </c>
      <c r="J322" s="98">
        <v>0</v>
      </c>
      <c r="K322" s="98">
        <v>2.6327916754044657E-4</v>
      </c>
      <c r="L322" s="98">
        <v>2.5014096164372311E-3</v>
      </c>
      <c r="M322" s="98">
        <v>4.8836788685902525E-3</v>
      </c>
      <c r="N322" s="98">
        <v>2.4416437268577813E-3</v>
      </c>
      <c r="O322" s="98">
        <v>2.7164441580916176E-3</v>
      </c>
      <c r="P322" s="98">
        <v>6.1787841003168957E-4</v>
      </c>
      <c r="Q322" s="98">
        <v>1.2449595193820044E-2</v>
      </c>
      <c r="R322" s="98">
        <v>9.227066104878388E-3</v>
      </c>
      <c r="S322" s="98">
        <v>4.9668114984116008E-3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8.62214722691103E-3</v>
      </c>
      <c r="D323" s="98">
        <v>6.8908379140908641E-3</v>
      </c>
      <c r="E323" s="98">
        <v>6.4031988133150903E-3</v>
      </c>
      <c r="F323" s="98">
        <v>2.8500469263368342E-3</v>
      </c>
      <c r="G323" s="98">
        <v>0</v>
      </c>
      <c r="H323" s="98">
        <v>0</v>
      </c>
      <c r="I323" s="98">
        <v>0</v>
      </c>
      <c r="J323" s="98">
        <v>0</v>
      </c>
      <c r="K323" s="98">
        <v>7.0101100819230846E-4</v>
      </c>
      <c r="L323" s="98">
        <v>6.5788076005772527E-3</v>
      </c>
      <c r="M323" s="98">
        <v>1.20487965859228E-2</v>
      </c>
      <c r="N323" s="98">
        <v>6.0835932280725123E-3</v>
      </c>
      <c r="O323" s="98">
        <v>7.1399423224134438E-3</v>
      </c>
      <c r="P323" s="98">
        <v>1.5362628727878128E-3</v>
      </c>
      <c r="Q323" s="98">
        <v>2.7630741288767583E-2</v>
      </c>
      <c r="R323" s="98">
        <v>2.1591717947654965E-2</v>
      </c>
      <c r="S323" s="98">
        <v>1.2136648746377942E-2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0.41720020936190694</v>
      </c>
      <c r="D324" s="122">
        <v>0.36653076411943397</v>
      </c>
      <c r="E324" s="122">
        <v>0.18174720977536335</v>
      </c>
      <c r="F324" s="122">
        <v>0.14771303083444298</v>
      </c>
      <c r="G324" s="122">
        <v>0</v>
      </c>
      <c r="H324" s="122">
        <v>0</v>
      </c>
      <c r="I324" s="122">
        <v>0</v>
      </c>
      <c r="J324" s="122">
        <v>0</v>
      </c>
      <c r="K324" s="122">
        <v>1.4910546288192269E-2</v>
      </c>
      <c r="L324" s="122">
        <v>0.1449568685877699</v>
      </c>
      <c r="M324" s="122">
        <v>0.19084728493363073</v>
      </c>
      <c r="N324" s="122">
        <v>0.15701719622243418</v>
      </c>
      <c r="O324" s="122">
        <v>0.17518190500412256</v>
      </c>
      <c r="P324" s="122">
        <v>1.9862305768036638E-2</v>
      </c>
      <c r="Q324" s="122">
        <v>0.19690429119373271</v>
      </c>
      <c r="R324" s="122">
        <v>0.17596092935894331</v>
      </c>
      <c r="S324" s="122">
        <v>0.10106302198310765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0.21500446383801741</v>
      </c>
      <c r="D325" s="98">
        <v>0.14054460132283228</v>
      </c>
      <c r="E325" s="98">
        <v>9.4592724414422708E-2</v>
      </c>
      <c r="F325" s="98">
        <v>5.4040478743141419E-2</v>
      </c>
      <c r="G325" s="98">
        <v>0</v>
      </c>
      <c r="H325" s="98">
        <v>0</v>
      </c>
      <c r="I325" s="98">
        <v>0</v>
      </c>
      <c r="J325" s="98">
        <v>0</v>
      </c>
      <c r="K325" s="98">
        <v>8.4608759084227741E-3</v>
      </c>
      <c r="L325" s="98">
        <v>7.1510498774776582E-2</v>
      </c>
      <c r="M325" s="98">
        <v>7.5648118894211885E-2</v>
      </c>
      <c r="N325" s="98">
        <v>4.1198468936881748E-2</v>
      </c>
      <c r="O325" s="98">
        <v>5.7211571138608856E-2</v>
      </c>
      <c r="P325" s="98">
        <v>6.5420922875327383E-3</v>
      </c>
      <c r="Q325" s="98">
        <v>8.1385664518143663E-2</v>
      </c>
      <c r="R325" s="98">
        <v>8.1344261603500029E-2</v>
      </c>
      <c r="S325" s="98">
        <v>3.7343595440132653E-2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0.20219574552388955</v>
      </c>
      <c r="D326" s="33">
        <v>0.22598616279660172</v>
      </c>
      <c r="E326" s="33">
        <v>8.7154485360940628E-2</v>
      </c>
      <c r="F326" s="33">
        <v>9.367255209130157E-2</v>
      </c>
      <c r="G326" s="33">
        <v>0</v>
      </c>
      <c r="H326" s="33">
        <v>0</v>
      </c>
      <c r="I326" s="33">
        <v>0</v>
      </c>
      <c r="J326" s="33">
        <v>0</v>
      </c>
      <c r="K326" s="33">
        <v>6.4496703797694939E-3</v>
      </c>
      <c r="L326" s="33">
        <v>7.3446369812993323E-2</v>
      </c>
      <c r="M326" s="33">
        <v>0.11519916603941885</v>
      </c>
      <c r="N326" s="33">
        <v>0.11581872728555243</v>
      </c>
      <c r="O326" s="33">
        <v>0.11797033386551371</v>
      </c>
      <c r="P326" s="33">
        <v>1.3320213480503898E-2</v>
      </c>
      <c r="Q326" s="33">
        <v>0.11551862667558906</v>
      </c>
      <c r="R326" s="33">
        <v>9.4616667755443265E-2</v>
      </c>
      <c r="S326" s="33">
        <v>6.3719426542974994E-2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0.52699873114908269</v>
      </c>
      <c r="D328" s="119">
        <f t="shared" si="143"/>
        <v>0.52959059629699345</v>
      </c>
      <c r="E328" s="119">
        <f t="shared" si="143"/>
        <v>0.56895210379946926</v>
      </c>
      <c r="F328" s="119">
        <f t="shared" si="143"/>
        <v>0.55340970105925669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0.60058465456099064</v>
      </c>
      <c r="L328" s="119">
        <f t="shared" si="143"/>
        <v>0.58567261711273189</v>
      </c>
      <c r="M328" s="119">
        <f t="shared" si="143"/>
        <v>0.61145262937189682</v>
      </c>
      <c r="N328" s="119">
        <f t="shared" si="143"/>
        <v>0.63762210706274269</v>
      </c>
      <c r="O328" s="119">
        <f t="shared" si="143"/>
        <v>0.63840789055000591</v>
      </c>
      <c r="P328" s="119">
        <f t="shared" si="143"/>
        <v>0.67031919120923411</v>
      </c>
      <c r="Q328" s="119">
        <f t="shared" si="143"/>
        <v>0.68494340267249354</v>
      </c>
      <c r="R328" s="119">
        <f t="shared" ref="R328:V328" si="144">IF(R309=0,"",R309/R290)</f>
        <v>0.70517425006279688</v>
      </c>
      <c r="S328" s="119">
        <f t="shared" si="144"/>
        <v>0.70104386463446633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0.48582443418519899</v>
      </c>
      <c r="D329" s="124">
        <f t="shared" si="146"/>
        <v>0.49163148098261394</v>
      </c>
      <c r="E329" s="124">
        <f t="shared" si="146"/>
        <v>0.4972903569139242</v>
      </c>
      <c r="F329" s="124">
        <f t="shared" si="146"/>
        <v>0.50350545555645643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0.53602014071488646</v>
      </c>
      <c r="L329" s="124">
        <f t="shared" si="146"/>
        <v>0.54378934203399354</v>
      </c>
      <c r="M329" s="124">
        <f t="shared" si="146"/>
        <v>0.55649260182777238</v>
      </c>
      <c r="N329" s="124">
        <f t="shared" si="146"/>
        <v>0.57520491080150815</v>
      </c>
      <c r="O329" s="124">
        <f t="shared" si="146"/>
        <v>0.60063504691327807</v>
      </c>
      <c r="P329" s="124">
        <f t="shared" si="146"/>
        <v>0.62979917054759138</v>
      </c>
      <c r="Q329" s="124">
        <f t="shared" si="146"/>
        <v>0.65392602062602467</v>
      </c>
      <c r="R329" s="124">
        <f t="shared" ref="R329:V329" si="147">IF(R310=0,"",R310/R291)</f>
        <v>0.66575351793105042</v>
      </c>
      <c r="S329" s="124">
        <f t="shared" si="147"/>
        <v>0.67413468202154714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0.47987477643281851</v>
      </c>
      <c r="D330" s="111">
        <f t="shared" si="149"/>
        <v>0.48567107253261538</v>
      </c>
      <c r="E330" s="111">
        <f t="shared" si="149"/>
        <v>0.4916731248241939</v>
      </c>
      <c r="F330" s="111">
        <f t="shared" si="149"/>
        <v>0.49764657168589405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0.53083996105287634</v>
      </c>
      <c r="L330" s="111">
        <f t="shared" si="149"/>
        <v>0.53881524060415054</v>
      </c>
      <c r="M330" s="111">
        <f t="shared" si="149"/>
        <v>0.55159969436319256</v>
      </c>
      <c r="N330" s="111">
        <f t="shared" si="149"/>
        <v>0.57042943564350301</v>
      </c>
      <c r="O330" s="111">
        <f t="shared" si="149"/>
        <v>0.5960040142268197</v>
      </c>
      <c r="P330" s="111">
        <f t="shared" si="149"/>
        <v>0.62532174995491296</v>
      </c>
      <c r="Q330" s="111">
        <f t="shared" si="149"/>
        <v>0.64958521854956708</v>
      </c>
      <c r="R330" s="111">
        <f t="shared" ref="R330:V330" si="150">IF(R311=0,"",R311/R292)</f>
        <v>0.66145317674289683</v>
      </c>
      <c r="S330" s="111">
        <f t="shared" si="150"/>
        <v>0.66994455462374303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2.3051204441187219</v>
      </c>
      <c r="E332" s="124">
        <f t="shared" si="155"/>
        <v>2.378166615366335</v>
      </c>
      <c r="F332" s="124">
        <f t="shared" si="155"/>
        <v>2.4512912361037751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2.8297891668725392</v>
      </c>
      <c r="L332" s="124">
        <f t="shared" si="155"/>
        <v>2.9102810077510011</v>
      </c>
      <c r="M332" s="124">
        <f t="shared" si="155"/>
        <v>3.0064209270294779</v>
      </c>
      <c r="N332" s="124">
        <f t="shared" si="155"/>
        <v>3.1226682045761547</v>
      </c>
      <c r="O332" s="124">
        <f t="shared" si="155"/>
        <v>3.261488143505733</v>
      </c>
      <c r="P332" s="124">
        <f t="shared" si="155"/>
        <v>3.4120353780524271</v>
      </c>
      <c r="Q332" s="124">
        <f t="shared" si="155"/>
        <v>3.5414132003641545</v>
      </c>
      <c r="R332" s="124">
        <f t="shared" ref="R332:V332" si="156">IF(R313=0,"",R313/R294)</f>
        <v>3.6225794402214104</v>
      </c>
      <c r="S332" s="124">
        <f t="shared" si="156"/>
        <v>3.6871837819338715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2.3051204441187219</v>
      </c>
      <c r="E333" s="111">
        <f t="shared" si="158"/>
        <v>2.378166615366335</v>
      </c>
      <c r="F333" s="111">
        <f t="shared" si="158"/>
        <v>2.4512912361037751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2.8297891668725392</v>
      </c>
      <c r="L333" s="111">
        <f t="shared" si="158"/>
        <v>2.9102810077510011</v>
      </c>
      <c r="M333" s="111">
        <f t="shared" si="158"/>
        <v>3.0064209270294779</v>
      </c>
      <c r="N333" s="111">
        <f t="shared" si="158"/>
        <v>3.1226682045761547</v>
      </c>
      <c r="O333" s="111">
        <f t="shared" si="158"/>
        <v>3.261488143505733</v>
      </c>
      <c r="P333" s="111">
        <f t="shared" si="158"/>
        <v>3.4120353780524271</v>
      </c>
      <c r="Q333" s="111">
        <f t="shared" si="158"/>
        <v>3.5414132003641545</v>
      </c>
      <c r="R333" s="111">
        <f t="shared" ref="R333:V333" si="159">IF(R314=0,"",R314/R295)</f>
        <v>3.6225794402214104</v>
      </c>
      <c r="S333" s="111">
        <f t="shared" si="159"/>
        <v>3.6871837819338715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0.61659770429506511</v>
      </c>
      <c r="D334" s="124">
        <f t="shared" si="161"/>
        <v>0.61454894309505992</v>
      </c>
      <c r="E334" s="124">
        <f t="shared" si="161"/>
        <v>0.60966423633104294</v>
      </c>
      <c r="F334" s="124">
        <f t="shared" si="161"/>
        <v>0.62282632292313045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0.59642839124258162</v>
      </c>
      <c r="L334" s="124">
        <f t="shared" si="161"/>
        <v>0.60479414450399804</v>
      </c>
      <c r="M334" s="124">
        <f t="shared" si="161"/>
        <v>0.61216441366332142</v>
      </c>
      <c r="N334" s="124">
        <f t="shared" si="161"/>
        <v>0.60042653872311846</v>
      </c>
      <c r="O334" s="124">
        <f t="shared" si="161"/>
        <v>0.6173236349292599</v>
      </c>
      <c r="P334" s="124">
        <f t="shared" si="161"/>
        <v>0.66021585062735355</v>
      </c>
      <c r="Q334" s="124">
        <f t="shared" si="161"/>
        <v>0.70967592337271257</v>
      </c>
      <c r="R334" s="124">
        <f t="shared" ref="R334:V334" si="162">IF(R315=0,"",R315/R296)</f>
        <v>0.71989435926808509</v>
      </c>
      <c r="S334" s="124">
        <f t="shared" si="162"/>
        <v>0.72947558861338901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0.49526877267999747</v>
      </c>
      <c r="D335" s="111">
        <f t="shared" si="164"/>
        <v>0.49735223943031953</v>
      </c>
      <c r="E335" s="111">
        <f t="shared" si="164"/>
        <v>0.4997806114539276</v>
      </c>
      <c r="F335" s="111">
        <f t="shared" si="164"/>
        <v>0.50225601601480185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0.5205181858185961</v>
      </c>
      <c r="L335" s="111">
        <f t="shared" si="164"/>
        <v>0.52634662716717828</v>
      </c>
      <c r="M335" s="111">
        <f t="shared" si="164"/>
        <v>0.5386052049305361</v>
      </c>
      <c r="N335" s="111">
        <f t="shared" si="164"/>
        <v>0.5590432336608866</v>
      </c>
      <c r="O335" s="111">
        <f t="shared" si="164"/>
        <v>0.58912099452398758</v>
      </c>
      <c r="P335" s="111">
        <f t="shared" si="164"/>
        <v>0.62576938660043668</v>
      </c>
      <c r="Q335" s="111">
        <f t="shared" si="164"/>
        <v>0.65904436596286775</v>
      </c>
      <c r="R335" s="111">
        <f t="shared" ref="R335:V335" si="165">IF(R316=0,"",R316/R297)</f>
        <v>0.68150090637443572</v>
      </c>
      <c r="S335" s="111">
        <f t="shared" si="165"/>
        <v>0.70314084531651677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>
        <f t="shared" si="167"/>
        <v>0.81574030862959901</v>
      </c>
      <c r="O336" s="111">
        <f t="shared" si="167"/>
        <v>0.83876443986605032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0.89069235909662103</v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>
        <f t="shared" si="170"/>
        <v>0.5590432336608866</v>
      </c>
      <c r="O337" s="112">
        <f t="shared" si="170"/>
        <v>0.58912099452398758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0.70314084531651677</v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0.61613331312192798</v>
      </c>
      <c r="D339" s="112">
        <f t="shared" si="176"/>
        <v>0.61759293826785389</v>
      </c>
      <c r="E339" s="112">
        <f t="shared" si="176"/>
        <v>0.61916482922986738</v>
      </c>
      <c r="F339" s="112">
        <f t="shared" si="176"/>
        <v>0.62075181964037263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0.63065187670958933</v>
      </c>
      <c r="L339" s="112">
        <f t="shared" si="176"/>
        <v>0.63338012887463169</v>
      </c>
      <c r="M339" s="112">
        <f t="shared" si="176"/>
        <v>0.63832056462837339</v>
      </c>
      <c r="N339" s="112">
        <f t="shared" si="176"/>
        <v>0.64630381407225423</v>
      </c>
      <c r="O339" s="112">
        <f t="shared" si="176"/>
        <v>0.65839506341082543</v>
      </c>
      <c r="P339" s="112">
        <f t="shared" si="176"/>
        <v>0.67412422664251204</v>
      </c>
      <c r="Q339" s="112">
        <f t="shared" si="176"/>
        <v>0.68955831866350337</v>
      </c>
      <c r="R339" s="112">
        <f t="shared" ref="R339:V339" si="177">IF(R320=0,"",R320/R301)</f>
        <v>0.70062233513900041</v>
      </c>
      <c r="S339" s="112">
        <f t="shared" si="177"/>
        <v>0.71157727721419395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0.84861493124243548</v>
      </c>
      <c r="D340" s="113">
        <f t="shared" si="179"/>
        <v>0.84202534745595825</v>
      </c>
      <c r="E340" s="113">
        <f t="shared" si="179"/>
        <v>0.86298274902193051</v>
      </c>
      <c r="F340" s="113">
        <f t="shared" si="179"/>
        <v>0.84898735370396428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0.86214151090137603</v>
      </c>
      <c r="L340" s="113">
        <f t="shared" si="179"/>
        <v>0.86247363297171464</v>
      </c>
      <c r="M340" s="113">
        <f t="shared" si="179"/>
        <v>0.85953303562538685</v>
      </c>
      <c r="N340" s="113">
        <f t="shared" si="179"/>
        <v>0.86450129592121694</v>
      </c>
      <c r="O340" s="113">
        <f t="shared" si="179"/>
        <v>0.87489452194243866</v>
      </c>
      <c r="P340" s="113">
        <f t="shared" si="179"/>
        <v>0.87822779891400415</v>
      </c>
      <c r="Q340" s="113">
        <f t="shared" si="179"/>
        <v>0.87731574750527153</v>
      </c>
      <c r="R340" s="113">
        <f t="shared" ref="R340:V340" si="180">IF(R321=0,"",R321/R302)</f>
        <v>0.88657725905932228</v>
      </c>
      <c r="S340" s="113">
        <f t="shared" si="180"/>
        <v>0.8946891176878613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0.61613331312192798</v>
      </c>
      <c r="D341" s="111">
        <f t="shared" si="182"/>
        <v>0.61759293826785389</v>
      </c>
      <c r="E341" s="111">
        <f t="shared" si="182"/>
        <v>0.61916482922986738</v>
      </c>
      <c r="F341" s="111">
        <f t="shared" si="182"/>
        <v>0.62075181964037263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0.63065187670958933</v>
      </c>
      <c r="L341" s="111">
        <f t="shared" si="182"/>
        <v>0.63338012887463169</v>
      </c>
      <c r="M341" s="111">
        <f t="shared" si="182"/>
        <v>0.63832056462837339</v>
      </c>
      <c r="N341" s="111">
        <f t="shared" si="182"/>
        <v>0.64630381407225423</v>
      </c>
      <c r="O341" s="111">
        <f t="shared" si="182"/>
        <v>0.65839506341082543</v>
      </c>
      <c r="P341" s="111">
        <f t="shared" si="182"/>
        <v>0.67412422664251204</v>
      </c>
      <c r="Q341" s="111">
        <f t="shared" si="182"/>
        <v>0.68955831866350337</v>
      </c>
      <c r="R341" s="111">
        <f t="shared" ref="R341:V341" si="183">IF(R322=0,"",R322/R303)</f>
        <v>0.70062233513900041</v>
      </c>
      <c r="S341" s="111">
        <f t="shared" si="183"/>
        <v>0.71157727721419395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0.65750339774287692</v>
      </c>
      <c r="D343" s="124">
        <f t="shared" si="188"/>
        <v>0.6801141585284548</v>
      </c>
      <c r="E343" s="124">
        <f t="shared" si="188"/>
        <v>0.65851442797803006</v>
      </c>
      <c r="F343" s="124">
        <f t="shared" si="188"/>
        <v>0.68523437581366475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0.65655428246355041</v>
      </c>
      <c r="L343" s="124">
        <f t="shared" si="188"/>
        <v>0.6698727021327936</v>
      </c>
      <c r="M343" s="124">
        <f t="shared" si="188"/>
        <v>0.68817858378638475</v>
      </c>
      <c r="N343" s="124">
        <f t="shared" si="188"/>
        <v>0.7155631121930508</v>
      </c>
      <c r="O343" s="124">
        <f t="shared" si="188"/>
        <v>0.70575710070758235</v>
      </c>
      <c r="P343" s="124">
        <f t="shared" si="188"/>
        <v>0.70871475910687665</v>
      </c>
      <c r="Q343" s="124">
        <f t="shared" si="188"/>
        <v>0.69572489174070051</v>
      </c>
      <c r="R343" s="124">
        <f t="shared" ref="R343:V343" si="189">IF(R324=0,"",R324/R305)</f>
        <v>0.69145681463077735</v>
      </c>
      <c r="S343" s="124">
        <f t="shared" si="189"/>
        <v>0.71951263687066724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0.58872405446195075</v>
      </c>
      <c r="D344" s="111">
        <f t="shared" si="191"/>
        <v>0.58931407141929337</v>
      </c>
      <c r="E344" s="111">
        <f t="shared" si="191"/>
        <v>0.58989576733943272</v>
      </c>
      <c r="F344" s="111">
        <f t="shared" si="191"/>
        <v>0.59047632857268073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0.59323715219785667</v>
      </c>
      <c r="L344" s="111">
        <f t="shared" si="191"/>
        <v>0.59373681949872736</v>
      </c>
      <c r="M344" s="111">
        <f t="shared" si="191"/>
        <v>0.59400570666122032</v>
      </c>
      <c r="N344" s="111">
        <f t="shared" si="191"/>
        <v>0.59400570666122032</v>
      </c>
      <c r="O344" s="111">
        <f t="shared" si="191"/>
        <v>0.59400570666122032</v>
      </c>
      <c r="P344" s="111">
        <f t="shared" si="191"/>
        <v>0.59400570666122032</v>
      </c>
      <c r="Q344" s="111">
        <f t="shared" si="191"/>
        <v>0.59400570666122032</v>
      </c>
      <c r="R344" s="111">
        <f t="shared" ref="R344:V344" si="192">IF(R325=0,"",R325/R306)</f>
        <v>0.59570445467844457</v>
      </c>
      <c r="S344" s="111">
        <f t="shared" si="192"/>
        <v>0.59848229257922447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0.75077060377572946</v>
      </c>
      <c r="D345" s="45">
        <f t="shared" si="194"/>
        <v>0.75219176354950246</v>
      </c>
      <c r="E345" s="45">
        <f t="shared" si="194"/>
        <v>0.75366547436707843</v>
      </c>
      <c r="F345" s="45">
        <f t="shared" si="194"/>
        <v>0.7551463512360822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0.76344741835665997</v>
      </c>
      <c r="L345" s="45">
        <f t="shared" si="194"/>
        <v>0.76543917631897296</v>
      </c>
      <c r="M345" s="45">
        <f t="shared" si="194"/>
        <v>0.7681490273007322</v>
      </c>
      <c r="N345" s="45">
        <f t="shared" si="194"/>
        <v>0.77174089679243973</v>
      </c>
      <c r="O345" s="45">
        <f t="shared" si="194"/>
        <v>0.77661336621034294</v>
      </c>
      <c r="P345" s="45">
        <f t="shared" si="194"/>
        <v>0.7829757741116754</v>
      </c>
      <c r="Q345" s="45">
        <f t="shared" si="194"/>
        <v>0.79117607021436198</v>
      </c>
      <c r="R345" s="45">
        <f t="shared" ref="R345:V345" si="195">IF(R326=0,"",R326/R307)</f>
        <v>0.80233130861898083</v>
      </c>
      <c r="S345" s="45">
        <f t="shared" si="195"/>
        <v>0.81625408951610179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19.355086881402933</v>
      </c>
      <c r="D347" s="117">
        <f t="shared" si="197"/>
        <v>17.873634190788529</v>
      </c>
      <c r="E347" s="117">
        <f t="shared" si="197"/>
        <v>10.269263506061021</v>
      </c>
      <c r="F347" s="117">
        <f t="shared" si="197"/>
        <v>7.7809556646310547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0.72829810243107029</v>
      </c>
      <c r="L347" s="117">
        <f t="shared" si="197"/>
        <v>7.6434635222941143</v>
      </c>
      <c r="M347" s="117">
        <f t="shared" si="197"/>
        <v>10.454053172584299</v>
      </c>
      <c r="N347" s="117">
        <f t="shared" si="197"/>
        <v>8.0114062117224254</v>
      </c>
      <c r="O347" s="117">
        <f t="shared" si="197"/>
        <v>8.845047485992291</v>
      </c>
      <c r="P347" s="117">
        <f t="shared" si="197"/>
        <v>0.81350541133721521</v>
      </c>
      <c r="Q347" s="117">
        <f t="shared" si="197"/>
        <v>8.7846353590195818</v>
      </c>
      <c r="R347" s="117">
        <f t="shared" ref="R347:V347" si="198">R348+R351+R353+R362</f>
        <v>7.2923348637614156</v>
      </c>
      <c r="S347" s="117">
        <f t="shared" si="198"/>
        <v>4.1797505570628006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18.31328764373923</v>
      </c>
      <c r="D348" s="122">
        <f t="shared" si="200"/>
        <v>17.126543633381193</v>
      </c>
      <c r="E348" s="122">
        <f t="shared" si="200"/>
        <v>9.7087236175698539</v>
      </c>
      <c r="F348" s="122">
        <f t="shared" si="200"/>
        <v>7.5243415237108078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0.65779031026359414</v>
      </c>
      <c r="L348" s="122">
        <f t="shared" si="200"/>
        <v>7.031826635186877</v>
      </c>
      <c r="M348" s="122">
        <f t="shared" si="200"/>
        <v>9.7027943481062007</v>
      </c>
      <c r="N348" s="122">
        <f t="shared" si="200"/>
        <v>7.2525906198942396</v>
      </c>
      <c r="O348" s="122">
        <f t="shared" si="200"/>
        <v>7.8332193570178914</v>
      </c>
      <c r="P348" s="122">
        <f t="shared" si="200"/>
        <v>0.71837206292435807</v>
      </c>
      <c r="Q348" s="122">
        <f t="shared" si="200"/>
        <v>8.2552194281009488</v>
      </c>
      <c r="R348" s="122">
        <f t="shared" ref="R348:V348" si="201">SUM(R349:R350)</f>
        <v>6.80748768993673</v>
      </c>
      <c r="S348" s="122">
        <f t="shared" si="201"/>
        <v>3.8930735347067338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18.31328764373923</v>
      </c>
      <c r="D349" s="98">
        <v>17.126543633381193</v>
      </c>
      <c r="E349" s="98">
        <v>9.7087236175698539</v>
      </c>
      <c r="F349" s="98">
        <v>7.5243415237108078</v>
      </c>
      <c r="G349" s="98">
        <v>0</v>
      </c>
      <c r="H349" s="98">
        <v>0</v>
      </c>
      <c r="I349" s="98">
        <v>0</v>
      </c>
      <c r="J349" s="98">
        <v>0</v>
      </c>
      <c r="K349" s="98">
        <v>0.65779031026359414</v>
      </c>
      <c r="L349" s="98">
        <v>7.031826635186877</v>
      </c>
      <c r="M349" s="98">
        <v>9.7027943481062007</v>
      </c>
      <c r="N349" s="98">
        <v>7.2525906198942396</v>
      </c>
      <c r="O349" s="98">
        <v>7.8332193570178914</v>
      </c>
      <c r="P349" s="98">
        <v>0.71837206292435807</v>
      </c>
      <c r="Q349" s="98">
        <v>8.2552194281009488</v>
      </c>
      <c r="R349" s="98">
        <v>6.80748768993673</v>
      </c>
      <c r="S349" s="98">
        <v>3.8930735347067338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7.6977075942392545E-2</v>
      </c>
      <c r="D353" s="122">
        <v>0.11703487684603639</v>
      </c>
      <c r="E353" s="122">
        <v>0.13690274722123563</v>
      </c>
      <c r="F353" s="122">
        <v>1.4829744321945155E-2</v>
      </c>
      <c r="G353" s="122">
        <v>0</v>
      </c>
      <c r="H353" s="122">
        <v>0</v>
      </c>
      <c r="I353" s="122">
        <v>0</v>
      </c>
      <c r="J353" s="122">
        <v>0</v>
      </c>
      <c r="K353" s="122">
        <v>3.282886238016814E-2</v>
      </c>
      <c r="L353" s="122">
        <v>0.29344624707581951</v>
      </c>
      <c r="M353" s="122">
        <v>0.41480994168053087</v>
      </c>
      <c r="N353" s="122">
        <v>0.57558329141675102</v>
      </c>
      <c r="O353" s="122">
        <v>0.75737673647386072</v>
      </c>
      <c r="P353" s="122">
        <v>6.6037057936989441E-2</v>
      </c>
      <c r="Q353" s="122">
        <v>0.16744902013319879</v>
      </c>
      <c r="R353" s="122">
        <v>0.12409608695586373</v>
      </c>
      <c r="S353" s="122">
        <v>0.12183178702733755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7.6977075942392545E-2</v>
      </c>
      <c r="D354" s="98">
        <v>0.11703487684603639</v>
      </c>
      <c r="E354" s="98">
        <v>0.13690274722123563</v>
      </c>
      <c r="F354" s="98">
        <v>1.4829744321945155E-2</v>
      </c>
      <c r="G354" s="98">
        <v>0</v>
      </c>
      <c r="H354" s="98">
        <v>0</v>
      </c>
      <c r="I354" s="98">
        <v>0</v>
      </c>
      <c r="J354" s="98">
        <v>0</v>
      </c>
      <c r="K354" s="98">
        <v>3.282886238016814E-2</v>
      </c>
      <c r="L354" s="98">
        <v>0.29344624707581951</v>
      </c>
      <c r="M354" s="98">
        <v>0.41480994168053087</v>
      </c>
      <c r="N354" s="98">
        <v>0.57531533610891805</v>
      </c>
      <c r="O354" s="98">
        <v>0.75699467467615977</v>
      </c>
      <c r="P354" s="98">
        <v>6.6037057936989441E-2</v>
      </c>
      <c r="Q354" s="98">
        <v>0.16744902013319879</v>
      </c>
      <c r="R354" s="98">
        <v>0.12409608695586373</v>
      </c>
      <c r="S354" s="98">
        <v>0.12158877290688733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2.6795530783299814E-4</v>
      </c>
      <c r="O355" s="98">
        <v>3.8206179770094181E-4</v>
      </c>
      <c r="P355" s="98">
        <v>0</v>
      </c>
      <c r="Q355" s="98">
        <v>0</v>
      </c>
      <c r="R355" s="98">
        <v>0</v>
      </c>
      <c r="S355" s="98">
        <v>2.4301412045022144E-4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2.6795530783299814E-4</v>
      </c>
      <c r="O356" s="101">
        <v>3.8206179770094181E-4</v>
      </c>
      <c r="P356" s="101">
        <v>0</v>
      </c>
      <c r="Q356" s="101">
        <v>0</v>
      </c>
      <c r="R356" s="101">
        <v>0</v>
      </c>
      <c r="S356" s="101">
        <v>2.4301412045022144E-4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0.96482216172131108</v>
      </c>
      <c r="D362" s="122">
        <v>0.63005568056129757</v>
      </c>
      <c r="E362" s="122">
        <v>0.42363714126993252</v>
      </c>
      <c r="F362" s="122">
        <v>0.24178439659830153</v>
      </c>
      <c r="G362" s="122">
        <v>0</v>
      </c>
      <c r="H362" s="122">
        <v>0</v>
      </c>
      <c r="I362" s="122">
        <v>0</v>
      </c>
      <c r="J362" s="122">
        <v>0</v>
      </c>
      <c r="K362" s="122">
        <v>3.7678929787308024E-2</v>
      </c>
      <c r="L362" s="122">
        <v>0.31819064003141717</v>
      </c>
      <c r="M362" s="122">
        <v>0.33644888279756668</v>
      </c>
      <c r="N362" s="122">
        <v>0.18323230041143415</v>
      </c>
      <c r="O362" s="122">
        <v>0.25445139250053783</v>
      </c>
      <c r="P362" s="122">
        <v>2.9096290475867738E-2</v>
      </c>
      <c r="Q362" s="122">
        <v>0.36196691078543269</v>
      </c>
      <c r="R362" s="122">
        <v>0.36075108686882223</v>
      </c>
      <c r="S362" s="122">
        <v>0.16484523532872922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0.96482216172131108</v>
      </c>
      <c r="D363" s="98">
        <v>0.63005568056129757</v>
      </c>
      <c r="E363" s="98">
        <v>0.42363714126993252</v>
      </c>
      <c r="F363" s="98">
        <v>0.24178439659830153</v>
      </c>
      <c r="G363" s="98">
        <v>0</v>
      </c>
      <c r="H363" s="98">
        <v>0</v>
      </c>
      <c r="I363" s="98">
        <v>0</v>
      </c>
      <c r="J363" s="98">
        <v>0</v>
      </c>
      <c r="K363" s="98">
        <v>3.7678929787308024E-2</v>
      </c>
      <c r="L363" s="98">
        <v>0.31819064003141717</v>
      </c>
      <c r="M363" s="98">
        <v>0.33644888279756668</v>
      </c>
      <c r="N363" s="98">
        <v>0.18323230041143415</v>
      </c>
      <c r="O363" s="98">
        <v>0.25445139250053783</v>
      </c>
      <c r="P363" s="98">
        <v>2.9096290475867738E-2</v>
      </c>
      <c r="Q363" s="98">
        <v>0.36196691078543269</v>
      </c>
      <c r="R363" s="98">
        <v>0.36075108686882223</v>
      </c>
      <c r="S363" s="98">
        <v>0.16484523532872922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15424.467784388547</v>
      </c>
      <c r="D366" s="117">
        <f t="shared" si="204"/>
        <v>17172.777519378225</v>
      </c>
      <c r="E366" s="117">
        <f t="shared" si="204"/>
        <v>18100.277832115182</v>
      </c>
      <c r="F366" s="117">
        <f t="shared" si="204"/>
        <v>18585.854490827274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17748.768577001978</v>
      </c>
      <c r="L366" s="117">
        <f t="shared" si="204"/>
        <v>18137.733401368176</v>
      </c>
      <c r="M366" s="117">
        <f t="shared" si="204"/>
        <v>17618.750130158751</v>
      </c>
      <c r="N366" s="117">
        <f t="shared" si="204"/>
        <v>15888.970450064355</v>
      </c>
      <c r="O366" s="117">
        <f t="shared" si="204"/>
        <v>14747.479275587211</v>
      </c>
      <c r="P366" s="117">
        <f t="shared" si="204"/>
        <v>11813.301334257692</v>
      </c>
      <c r="Q366" s="117">
        <f t="shared" si="204"/>
        <v>13256.322157520335</v>
      </c>
      <c r="R366" s="117">
        <f t="shared" ref="R366:V366" si="205">R367+R370+R372+R381</f>
        <v>12776.359754034966</v>
      </c>
      <c r="S366" s="117">
        <f t="shared" si="205"/>
        <v>12554.574749147832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12534.795789053378</v>
      </c>
      <c r="D367" s="122">
        <f t="shared" si="207"/>
        <v>14122.91598528543</v>
      </c>
      <c r="E367" s="122">
        <f t="shared" si="207"/>
        <v>14903.173303542679</v>
      </c>
      <c r="F367" s="122">
        <f t="shared" si="207"/>
        <v>15411.192891210589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14129.044701142362</v>
      </c>
      <c r="L367" s="122">
        <f t="shared" si="207"/>
        <v>14794.588643698198</v>
      </c>
      <c r="M367" s="122">
        <f t="shared" si="207"/>
        <v>14483.880955685776</v>
      </c>
      <c r="N367" s="122">
        <f t="shared" si="207"/>
        <v>12748.814636793979</v>
      </c>
      <c r="O367" s="122">
        <f t="shared" si="207"/>
        <v>11819.385467844424</v>
      </c>
      <c r="P367" s="122">
        <f t="shared" si="207"/>
        <v>9119.6387860962586</v>
      </c>
      <c r="Q367" s="122">
        <f t="shared" si="207"/>
        <v>10666.794972044407</v>
      </c>
      <c r="R367" s="122">
        <f t="shared" ref="R367:V367" si="208">SUM(R368:R369)</f>
        <v>10130.302994860927</v>
      </c>
      <c r="S367" s="122">
        <f t="shared" si="208"/>
        <v>9974.3513000233925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12391.411577787158</v>
      </c>
      <c r="D368" s="98">
        <v>13959.24961677721</v>
      </c>
      <c r="E368" s="98">
        <v>14738.486785068679</v>
      </c>
      <c r="F368" s="98">
        <v>15231.454116938739</v>
      </c>
      <c r="G368" s="98">
        <v>0</v>
      </c>
      <c r="H368" s="98">
        <v>0</v>
      </c>
      <c r="I368" s="98">
        <v>0</v>
      </c>
      <c r="J368" s="98">
        <v>0</v>
      </c>
      <c r="K368" s="98">
        <v>13973.040387201339</v>
      </c>
      <c r="L368" s="98">
        <v>14635.021825785658</v>
      </c>
      <c r="M368" s="98">
        <v>14325.834031200491</v>
      </c>
      <c r="N368" s="98">
        <v>12607.087869078356</v>
      </c>
      <c r="O368" s="98">
        <v>11683.899071041042</v>
      </c>
      <c r="P368" s="98">
        <v>9010.6587252207137</v>
      </c>
      <c r="Q368" s="98">
        <v>10534.658863024852</v>
      </c>
      <c r="R368" s="98">
        <v>10001.62431225462</v>
      </c>
      <c r="S368" s="98">
        <v>9847.7246885160203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143.38421126622094</v>
      </c>
      <c r="D369" s="98">
        <v>163.66636850821985</v>
      </c>
      <c r="E369" s="98">
        <v>164.68651847400011</v>
      </c>
      <c r="F369" s="98">
        <v>179.73877427184894</v>
      </c>
      <c r="G369" s="98">
        <v>0</v>
      </c>
      <c r="H369" s="98">
        <v>0</v>
      </c>
      <c r="I369" s="98">
        <v>0</v>
      </c>
      <c r="J369" s="98">
        <v>0</v>
      </c>
      <c r="K369" s="98">
        <v>156.00431394102182</v>
      </c>
      <c r="L369" s="98">
        <v>159.56681791254113</v>
      </c>
      <c r="M369" s="98">
        <v>158.04692448528559</v>
      </c>
      <c r="N369" s="98">
        <v>141.7267677156228</v>
      </c>
      <c r="O369" s="98">
        <v>135.48639680338266</v>
      </c>
      <c r="P369" s="98">
        <v>108.98006087554499</v>
      </c>
      <c r="Q369" s="98">
        <v>132.13610901955428</v>
      </c>
      <c r="R369" s="98">
        <v>128.67868260630783</v>
      </c>
      <c r="S369" s="98">
        <v>126.62661150737162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125.36702891728987</v>
      </c>
      <c r="D370" s="122">
        <f t="shared" si="210"/>
        <v>110.81158196233011</v>
      </c>
      <c r="E370" s="122">
        <f t="shared" si="210"/>
        <v>494.28154115189454</v>
      </c>
      <c r="F370" s="122">
        <f t="shared" si="210"/>
        <v>253.78983739600557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374.79359634072057</v>
      </c>
      <c r="L370" s="122">
        <f t="shared" si="210"/>
        <v>201.48783869930077</v>
      </c>
      <c r="M370" s="122">
        <f t="shared" si="210"/>
        <v>291.07150290198359</v>
      </c>
      <c r="N370" s="122">
        <f t="shared" si="210"/>
        <v>307.54003062851405</v>
      </c>
      <c r="O370" s="122">
        <f t="shared" si="210"/>
        <v>153.66584722513159</v>
      </c>
      <c r="P370" s="122">
        <f t="shared" si="210"/>
        <v>124.89802527112526</v>
      </c>
      <c r="Q370" s="122">
        <f t="shared" si="210"/>
        <v>99.752279868104608</v>
      </c>
      <c r="R370" s="122">
        <f t="shared" si="210"/>
        <v>135.53378600599879</v>
      </c>
      <c r="S370" s="122">
        <f t="shared" si="210"/>
        <v>69.658883784223249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125.36702891728987</v>
      </c>
      <c r="D371" s="98">
        <f>RES_hhdet_in_fech!D48</f>
        <v>110.81158196233011</v>
      </c>
      <c r="E371" s="98">
        <f>RES_hhdet_in_fech!E48</f>
        <v>494.28154115189454</v>
      </c>
      <c r="F371" s="98">
        <f>RES_hhdet_in_fech!F48</f>
        <v>253.78983739600557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374.79359634072057</v>
      </c>
      <c r="L371" s="98">
        <f>RES_hhdet_in_fech!L48</f>
        <v>201.48783869930077</v>
      </c>
      <c r="M371" s="98">
        <f>RES_hhdet_in_fech!M48</f>
        <v>291.07150290198359</v>
      </c>
      <c r="N371" s="98">
        <f>RES_hhdet_in_fech!N48</f>
        <v>307.54003062851405</v>
      </c>
      <c r="O371" s="98">
        <f>RES_hhdet_in_fech!O48</f>
        <v>153.66584722513159</v>
      </c>
      <c r="P371" s="98">
        <f>RES_hhdet_in_fech!P48</f>
        <v>124.89802527112526</v>
      </c>
      <c r="Q371" s="98">
        <f>RES_hhdet_in_fech!Q48</f>
        <v>99.752279868104608</v>
      </c>
      <c r="R371" s="98">
        <f>RES_hhdet_in_fech!R48</f>
        <v>135.53378600599879</v>
      </c>
      <c r="S371" s="98">
        <f>RES_hhdet_in_fech!S48</f>
        <v>69.658883784223249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1430.0999398510808</v>
      </c>
      <c r="D372" s="122">
        <v>1571.7502411516914</v>
      </c>
      <c r="E372" s="122">
        <v>1399.07358137458</v>
      </c>
      <c r="F372" s="122">
        <v>1564.2542616599944</v>
      </c>
      <c r="G372" s="122">
        <v>0</v>
      </c>
      <c r="H372" s="122">
        <v>0</v>
      </c>
      <c r="I372" s="122">
        <v>0</v>
      </c>
      <c r="J372" s="122">
        <v>0</v>
      </c>
      <c r="K372" s="122">
        <v>1744.2438206541553</v>
      </c>
      <c r="L372" s="122">
        <v>1740.3931251582105</v>
      </c>
      <c r="M372" s="122">
        <v>1568.9918846891665</v>
      </c>
      <c r="N372" s="122">
        <v>1643.9850796513983</v>
      </c>
      <c r="O372" s="122">
        <v>1622.480593381729</v>
      </c>
      <c r="P372" s="122">
        <v>1475.0055299316753</v>
      </c>
      <c r="Q372" s="122">
        <v>1367.1533217842107</v>
      </c>
      <c r="R372" s="122">
        <v>1349.445858021897</v>
      </c>
      <c r="S372" s="122">
        <v>1407.5569505640226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1665.2269489880614</v>
      </c>
      <c r="D373" s="98">
        <v>1934.8344890842097</v>
      </c>
      <c r="E373" s="98">
        <v>1860.622533641465</v>
      </c>
      <c r="F373" s="98">
        <v>1981.3010329999004</v>
      </c>
      <c r="G373" s="98">
        <v>0</v>
      </c>
      <c r="H373" s="98">
        <v>0</v>
      </c>
      <c r="I373" s="98">
        <v>0</v>
      </c>
      <c r="J373" s="98">
        <v>0</v>
      </c>
      <c r="K373" s="98">
        <v>2080.2710829247471</v>
      </c>
      <c r="L373" s="98">
        <v>2081.3709858423849</v>
      </c>
      <c r="M373" s="98">
        <v>1660.7762394530146</v>
      </c>
      <c r="N373" s="98">
        <v>1747.0596303984946</v>
      </c>
      <c r="O373" s="98">
        <v>1727.4580189782887</v>
      </c>
      <c r="P373" s="98">
        <v>1572.2131880014799</v>
      </c>
      <c r="Q373" s="98">
        <v>1440.2874441204681</v>
      </c>
      <c r="R373" s="98">
        <v>1252.6729106889231</v>
      </c>
      <c r="S373" s="98">
        <v>1565.3045102739638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1196.6074449717901</v>
      </c>
      <c r="O374" s="98">
        <v>1213.0928841876944</v>
      </c>
      <c r="P374" s="98">
        <v>0</v>
      </c>
      <c r="Q374" s="98">
        <v>0</v>
      </c>
      <c r="R374" s="98">
        <v>0</v>
      </c>
      <c r="S374" s="98">
        <v>1236.2314521822711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500.01844927460081</v>
      </c>
      <c r="O375" s="101">
        <v>476.03724714508593</v>
      </c>
      <c r="P375" s="101">
        <v>0</v>
      </c>
      <c r="Q375" s="101">
        <v>0</v>
      </c>
      <c r="R375" s="101">
        <v>0</v>
      </c>
      <c r="S375" s="101">
        <v>455.19749523197333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696.58899569718903</v>
      </c>
      <c r="O376" s="104">
        <v>737.05563704260851</v>
      </c>
      <c r="P376" s="104">
        <v>0</v>
      </c>
      <c r="Q376" s="104">
        <v>0</v>
      </c>
      <c r="R376" s="104">
        <v>0</v>
      </c>
      <c r="S376" s="104">
        <v>781.03395695029781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1434.1655092698911</v>
      </c>
      <c r="D377" s="101">
        <v>1564.3029941920643</v>
      </c>
      <c r="E377" s="101">
        <v>1361.9582390998055</v>
      </c>
      <c r="F377" s="101">
        <v>1568.9549840906277</v>
      </c>
      <c r="G377" s="101">
        <v>0</v>
      </c>
      <c r="H377" s="101">
        <v>0</v>
      </c>
      <c r="I377" s="101">
        <v>0</v>
      </c>
      <c r="J377" s="101">
        <v>0</v>
      </c>
      <c r="K377" s="101">
        <v>1615.4996914462947</v>
      </c>
      <c r="L377" s="101">
        <v>1633.6089329861902</v>
      </c>
      <c r="M377" s="101">
        <v>1564.9561707136247</v>
      </c>
      <c r="N377" s="101">
        <v>1548.8589878995183</v>
      </c>
      <c r="O377" s="101">
        <v>1474.8321315445878</v>
      </c>
      <c r="P377" s="101">
        <v>1427.7199457285849</v>
      </c>
      <c r="Q377" s="101">
        <v>1411.911710416623</v>
      </c>
      <c r="R377" s="101">
        <v>1414.8152015692783</v>
      </c>
      <c r="S377" s="101">
        <v>1417.0424915156577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1041.3334745108771</v>
      </c>
      <c r="D378" s="104">
        <v>1147.4799876147983</v>
      </c>
      <c r="E378" s="104">
        <v>977.46489188584474</v>
      </c>
      <c r="F378" s="104">
        <v>1147.4419753141699</v>
      </c>
      <c r="G378" s="104">
        <v>0</v>
      </c>
      <c r="H378" s="104">
        <v>0</v>
      </c>
      <c r="I378" s="104">
        <v>0</v>
      </c>
      <c r="J378" s="104">
        <v>0</v>
      </c>
      <c r="K378" s="104">
        <v>1182.5410226603672</v>
      </c>
      <c r="L378" s="104">
        <v>1200.4109651992674</v>
      </c>
      <c r="M378" s="104">
        <v>1162.9776540855501</v>
      </c>
      <c r="N378" s="104">
        <v>1158.4714368480127</v>
      </c>
      <c r="O378" s="104">
        <v>1110.3495848458097</v>
      </c>
      <c r="P378" s="104">
        <v>1097.1686017161426</v>
      </c>
      <c r="Q378" s="104">
        <v>1111.5455187191219</v>
      </c>
      <c r="R378" s="104">
        <v>1119.8798365120385</v>
      </c>
      <c r="S378" s="104">
        <v>1128.5617223310292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410.66949810222764</v>
      </c>
      <c r="D379" s="98">
        <v>474.03087046457375</v>
      </c>
      <c r="E379" s="98">
        <v>351.6732767694204</v>
      </c>
      <c r="F379" s="98">
        <v>456.8993554538078</v>
      </c>
      <c r="G379" s="98">
        <v>0</v>
      </c>
      <c r="H379" s="98">
        <v>0</v>
      </c>
      <c r="I379" s="98">
        <v>0</v>
      </c>
      <c r="J379" s="98">
        <v>0</v>
      </c>
      <c r="K379" s="98">
        <v>441.3812021806811</v>
      </c>
      <c r="L379" s="98">
        <v>450.2979025059982</v>
      </c>
      <c r="M379" s="98">
        <v>451.67052568817837</v>
      </c>
      <c r="N379" s="98">
        <v>443.80285864111045</v>
      </c>
      <c r="O379" s="98">
        <v>406.64171018760322</v>
      </c>
      <c r="P379" s="98">
        <v>409.98640131144015</v>
      </c>
      <c r="Q379" s="98">
        <v>439.27455388990222</v>
      </c>
      <c r="R379" s="98">
        <v>424.27961564991324</v>
      </c>
      <c r="S379" s="98">
        <v>412.06819481643277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630.66397640864955</v>
      </c>
      <c r="D380" s="98">
        <v>673.44911715022488</v>
      </c>
      <c r="E380" s="98">
        <v>625.7916151164244</v>
      </c>
      <c r="F380" s="98">
        <v>690.54261986036215</v>
      </c>
      <c r="G380" s="98">
        <v>0</v>
      </c>
      <c r="H380" s="98">
        <v>0</v>
      </c>
      <c r="I380" s="98">
        <v>0</v>
      </c>
      <c r="J380" s="98">
        <v>0</v>
      </c>
      <c r="K380" s="98">
        <v>741.15982047968612</v>
      </c>
      <c r="L380" s="98">
        <v>750.11306269326917</v>
      </c>
      <c r="M380" s="98">
        <v>711.30712839737146</v>
      </c>
      <c r="N380" s="98">
        <v>714.66857820690211</v>
      </c>
      <c r="O380" s="98">
        <v>703.70787465820638</v>
      </c>
      <c r="P380" s="98">
        <v>687.18220040470248</v>
      </c>
      <c r="Q380" s="98">
        <v>672.27096482921968</v>
      </c>
      <c r="R380" s="98">
        <v>695.60022086212541</v>
      </c>
      <c r="S380" s="98">
        <v>716.49352751459628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1334.2050265667988</v>
      </c>
      <c r="D381" s="122">
        <v>1367.2997109787752</v>
      </c>
      <c r="E381" s="122">
        <v>1303.7494060460278</v>
      </c>
      <c r="F381" s="122">
        <v>1356.6175005606851</v>
      </c>
      <c r="G381" s="122">
        <v>0</v>
      </c>
      <c r="H381" s="122">
        <v>0</v>
      </c>
      <c r="I381" s="122">
        <v>0</v>
      </c>
      <c r="J381" s="122">
        <v>0</v>
      </c>
      <c r="K381" s="122">
        <v>1500.6864588647388</v>
      </c>
      <c r="L381" s="122">
        <v>1401.2637938124667</v>
      </c>
      <c r="M381" s="122">
        <v>1274.8057868818246</v>
      </c>
      <c r="N381" s="122">
        <v>1188.6307029904631</v>
      </c>
      <c r="O381" s="122">
        <v>1151.9473671359258</v>
      </c>
      <c r="P381" s="122">
        <v>1093.7589929586336</v>
      </c>
      <c r="Q381" s="122">
        <v>1122.621583823613</v>
      </c>
      <c r="R381" s="122">
        <v>1161.0771151461415</v>
      </c>
      <c r="S381" s="122">
        <v>1103.007614776194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1620.4975903736035</v>
      </c>
      <c r="D382" s="98">
        <v>1417.2819163730398</v>
      </c>
      <c r="E382" s="98">
        <v>1675.5870854331015</v>
      </c>
      <c r="F382" s="98">
        <v>1567.5688912429969</v>
      </c>
      <c r="G382" s="98">
        <v>0</v>
      </c>
      <c r="H382" s="98">
        <v>0</v>
      </c>
      <c r="I382" s="98">
        <v>0</v>
      </c>
      <c r="J382" s="98">
        <v>0</v>
      </c>
      <c r="K382" s="98">
        <v>1842.995137412104</v>
      </c>
      <c r="L382" s="98">
        <v>1661.6056702181641</v>
      </c>
      <c r="M382" s="98">
        <v>1478.153407911974</v>
      </c>
      <c r="N382" s="98">
        <v>1405.2651679872768</v>
      </c>
      <c r="O382" s="98">
        <v>1391.4803941542164</v>
      </c>
      <c r="P382" s="98">
        <v>1280.8720934965545</v>
      </c>
      <c r="Q382" s="98">
        <v>1297.593449556113</v>
      </c>
      <c r="R382" s="98">
        <v>1365.5137369655706</v>
      </c>
      <c r="S382" s="98">
        <v>1333.9686989276247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1076.3449544920099</v>
      </c>
      <c r="D383" s="33">
        <v>1330.065155989595</v>
      </c>
      <c r="E383" s="33">
        <v>996.96264758953237</v>
      </c>
      <c r="F383" s="33">
        <v>1234.0888484877257</v>
      </c>
      <c r="G383" s="33">
        <v>0</v>
      </c>
      <c r="H383" s="33">
        <v>0</v>
      </c>
      <c r="I383" s="33">
        <v>0</v>
      </c>
      <c r="J383" s="33">
        <v>0</v>
      </c>
      <c r="K383" s="33">
        <v>1142.4564464314499</v>
      </c>
      <c r="L383" s="33">
        <v>1170.971871661362</v>
      </c>
      <c r="M383" s="33">
        <v>1141.4587212586509</v>
      </c>
      <c r="N383" s="33">
        <v>1109.5790927500491</v>
      </c>
      <c r="O383" s="33">
        <v>1038.5881156663645</v>
      </c>
      <c r="P383" s="33">
        <v>999.25742703039089</v>
      </c>
      <c r="Q383" s="33">
        <v>996.52683551404118</v>
      </c>
      <c r="R383" s="33">
        <v>989.53325426879906</v>
      </c>
      <c r="S383" s="33">
        <v>968.91708139478726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8128.6749510226673</v>
      </c>
      <c r="D385" s="117">
        <f t="shared" si="211"/>
        <v>9094.5414865631174</v>
      </c>
      <c r="E385" s="117">
        <f t="shared" si="211"/>
        <v>10298.191151936828</v>
      </c>
      <c r="F385" s="117">
        <f t="shared" si="211"/>
        <v>10285.592177699567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10659.638044701696</v>
      </c>
      <c r="L385" s="117">
        <f t="shared" si="211"/>
        <v>10622.773789672312</v>
      </c>
      <c r="M385" s="117">
        <f t="shared" si="211"/>
        <v>10773.03109333202</v>
      </c>
      <c r="N385" s="117">
        <f t="shared" si="211"/>
        <v>10131.158817427689</v>
      </c>
      <c r="O385" s="117">
        <f t="shared" si="211"/>
        <v>9414.9071352575593</v>
      </c>
      <c r="P385" s="117">
        <f t="shared" si="211"/>
        <v>7918.6825958905829</v>
      </c>
      <c r="Q385" s="117">
        <f t="shared" si="211"/>
        <v>9079.8304054947475</v>
      </c>
      <c r="R385" s="117">
        <f t="shared" ref="R385:V385" si="212">R386+R389+R391+R400</f>
        <v>9009.5599080841075</v>
      </c>
      <c r="S385" s="117">
        <f t="shared" si="212"/>
        <v>8801.307600984881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6089.7100718438724</v>
      </c>
      <c r="D386" s="122">
        <f t="shared" si="214"/>
        <v>6943.2701016389065</v>
      </c>
      <c r="E386" s="122">
        <f t="shared" si="214"/>
        <v>7411.2043712688037</v>
      </c>
      <c r="F386" s="122">
        <f t="shared" si="214"/>
        <v>7759.6196973574097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7573.4525288732493</v>
      </c>
      <c r="L386" s="122">
        <f t="shared" si="214"/>
        <v>8045.1396242202345</v>
      </c>
      <c r="M386" s="122">
        <f t="shared" si="214"/>
        <v>8060.1725975932995</v>
      </c>
      <c r="N386" s="122">
        <f t="shared" si="214"/>
        <v>7333.1807859820419</v>
      </c>
      <c r="O386" s="122">
        <f t="shared" si="214"/>
        <v>7099.1371449648532</v>
      </c>
      <c r="P386" s="122">
        <f t="shared" si="214"/>
        <v>5743.5409431770668</v>
      </c>
      <c r="Q386" s="122">
        <f t="shared" si="214"/>
        <v>6975.2947889026855</v>
      </c>
      <c r="R386" s="122">
        <f t="shared" ref="R386:V386" si="215">SUM(R387:R388)</f>
        <v>6744.2848565361182</v>
      </c>
      <c r="S386" s="122">
        <f t="shared" si="215"/>
        <v>6724.056142012475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5946.3258605776518</v>
      </c>
      <c r="D387" s="98">
        <v>6779.603733130687</v>
      </c>
      <c r="E387" s="98">
        <v>7246.5178527948037</v>
      </c>
      <c r="F387" s="98">
        <v>7579.8809230855604</v>
      </c>
      <c r="G387" s="98">
        <v>0</v>
      </c>
      <c r="H387" s="98">
        <v>0</v>
      </c>
      <c r="I387" s="98">
        <v>0</v>
      </c>
      <c r="J387" s="98">
        <v>0</v>
      </c>
      <c r="K387" s="98">
        <v>7417.4482149322275</v>
      </c>
      <c r="L387" s="98">
        <v>7885.5728063076931</v>
      </c>
      <c r="M387" s="98">
        <v>7902.1256731080139</v>
      </c>
      <c r="N387" s="98">
        <v>7191.4540182664196</v>
      </c>
      <c r="O387" s="98">
        <v>6963.6507481614708</v>
      </c>
      <c r="P387" s="98">
        <v>5634.5608823015218</v>
      </c>
      <c r="Q387" s="98">
        <v>6843.1586798831313</v>
      </c>
      <c r="R387" s="98">
        <v>6615.6061739298102</v>
      </c>
      <c r="S387" s="98">
        <v>6597.4295305051037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143.38421126622094</v>
      </c>
      <c r="D388" s="98">
        <v>163.66636850821985</v>
      </c>
      <c r="E388" s="98">
        <v>164.68651847400011</v>
      </c>
      <c r="F388" s="98">
        <v>179.73877427184894</v>
      </c>
      <c r="G388" s="98">
        <v>0</v>
      </c>
      <c r="H388" s="98">
        <v>0</v>
      </c>
      <c r="I388" s="98">
        <v>0</v>
      </c>
      <c r="J388" s="98">
        <v>0</v>
      </c>
      <c r="K388" s="98">
        <v>156.00431394102182</v>
      </c>
      <c r="L388" s="98">
        <v>159.56681791254113</v>
      </c>
      <c r="M388" s="98">
        <v>158.04692448528559</v>
      </c>
      <c r="N388" s="98">
        <v>141.7267677156228</v>
      </c>
      <c r="O388" s="98">
        <v>135.48639680338266</v>
      </c>
      <c r="P388" s="98">
        <v>108.98006087554499</v>
      </c>
      <c r="Q388" s="98">
        <v>132.13610901955428</v>
      </c>
      <c r="R388" s="98">
        <v>128.67868260630783</v>
      </c>
      <c r="S388" s="98">
        <v>126.62661150737162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279.92420110081258</v>
      </c>
      <c r="D389" s="122">
        <f t="shared" si="217"/>
        <v>255.43404302650453</v>
      </c>
      <c r="E389" s="122">
        <f t="shared" si="217"/>
        <v>1175.4838597592566</v>
      </c>
      <c r="F389" s="122">
        <f t="shared" si="217"/>
        <v>622.1128042210305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1060.5868587381703</v>
      </c>
      <c r="L389" s="122">
        <f t="shared" si="217"/>
        <v>586.38623025937216</v>
      </c>
      <c r="M389" s="122">
        <f t="shared" si="217"/>
        <v>875.08345758644498</v>
      </c>
      <c r="N389" s="122">
        <f t="shared" si="217"/>
        <v>960.34547527803761</v>
      </c>
      <c r="O389" s="122">
        <f t="shared" si="217"/>
        <v>501.17933878653002</v>
      </c>
      <c r="P389" s="122">
        <f t="shared" si="217"/>
        <v>426.15648087396551</v>
      </c>
      <c r="Q389" s="122">
        <f t="shared" si="217"/>
        <v>353.26404069132519</v>
      </c>
      <c r="R389" s="122">
        <f t="shared" si="217"/>
        <v>490.98190664069961</v>
      </c>
      <c r="S389" s="122">
        <f t="shared" si="217"/>
        <v>256.8451065568043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279.92420110081258</v>
      </c>
      <c r="D390" s="98">
        <f>RES_hhdet_in_tesh!D48</f>
        <v>255.43404302650453</v>
      </c>
      <c r="E390" s="98">
        <f>RES_hhdet_in_tesh!E48</f>
        <v>1175.4838597592566</v>
      </c>
      <c r="F390" s="98">
        <f>RES_hhdet_in_tesh!F48</f>
        <v>622.1128042210305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1060.5868587381703</v>
      </c>
      <c r="L390" s="98">
        <f>RES_hhdet_in_tesh!L48</f>
        <v>586.38623025937216</v>
      </c>
      <c r="M390" s="98">
        <f>RES_hhdet_in_tesh!M48</f>
        <v>875.08345758644498</v>
      </c>
      <c r="N390" s="98">
        <f>RES_hhdet_in_tesh!N48</f>
        <v>960.34547527803761</v>
      </c>
      <c r="O390" s="98">
        <f>RES_hhdet_in_tesh!O48</f>
        <v>501.17933878653002</v>
      </c>
      <c r="P390" s="98">
        <f>RES_hhdet_in_tesh!P48</f>
        <v>426.15648087396551</v>
      </c>
      <c r="Q390" s="98">
        <f>RES_hhdet_in_tesh!Q48</f>
        <v>353.26404069132519</v>
      </c>
      <c r="R390" s="98">
        <f>RES_hhdet_in_tesh!R48</f>
        <v>490.98190664069961</v>
      </c>
      <c r="S390" s="98">
        <f>RES_hhdet_in_tesh!S48</f>
        <v>256.8451065568043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881.79633982468692</v>
      </c>
      <c r="D391" s="122">
        <v>965.91744950917769</v>
      </c>
      <c r="E391" s="122">
        <v>852.96512655967069</v>
      </c>
      <c r="F391" s="122">
        <v>974.25872990653068</v>
      </c>
      <c r="G391" s="122">
        <v>0</v>
      </c>
      <c r="H391" s="122">
        <v>0</v>
      </c>
      <c r="I391" s="122">
        <v>0</v>
      </c>
      <c r="J391" s="122">
        <v>0</v>
      </c>
      <c r="K391" s="122">
        <v>1040.3165358875719</v>
      </c>
      <c r="L391" s="122">
        <v>1052.5795712306995</v>
      </c>
      <c r="M391" s="122">
        <v>960.48099713325314</v>
      </c>
      <c r="N391" s="122">
        <v>987.09227108753942</v>
      </c>
      <c r="O391" s="122">
        <v>1001.5956175085915</v>
      </c>
      <c r="P391" s="122">
        <v>973.82203062389146</v>
      </c>
      <c r="Q391" s="122">
        <v>970.235796029281</v>
      </c>
      <c r="R391" s="122">
        <v>971.45846132764484</v>
      </c>
      <c r="S391" s="122">
        <v>1026.7784350195575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824.73490725897409</v>
      </c>
      <c r="D392" s="98">
        <v>962.29426607304981</v>
      </c>
      <c r="E392" s="98">
        <v>929.90306754828737</v>
      </c>
      <c r="F392" s="98">
        <v>995.12036336054155</v>
      </c>
      <c r="G392" s="98">
        <v>0</v>
      </c>
      <c r="H392" s="98">
        <v>0</v>
      </c>
      <c r="I392" s="98">
        <v>0</v>
      </c>
      <c r="J392" s="98">
        <v>0</v>
      </c>
      <c r="K392" s="98">
        <v>1082.8189300948759</v>
      </c>
      <c r="L392" s="98">
        <v>1095.522598281764</v>
      </c>
      <c r="M392" s="98">
        <v>894.50272679435602</v>
      </c>
      <c r="N392" s="98">
        <v>976.68186517636764</v>
      </c>
      <c r="O392" s="98">
        <v>1017.6817861389268</v>
      </c>
      <c r="P392" s="98">
        <v>983.84288226080332</v>
      </c>
      <c r="Q392" s="98">
        <v>949.21332541465324</v>
      </c>
      <c r="R392" s="98">
        <v>853.69772402520368</v>
      </c>
      <c r="S392" s="98">
        <v>1100.6295365317915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976.12092646976384</v>
      </c>
      <c r="O393" s="98">
        <v>1017.4991735111829</v>
      </c>
      <c r="P393" s="98">
        <v>0</v>
      </c>
      <c r="Q393" s="98">
        <v>0</v>
      </c>
      <c r="R393" s="98">
        <v>0</v>
      </c>
      <c r="S393" s="98">
        <v>1101.1019085336686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279.53193077257481</v>
      </c>
      <c r="O394" s="101">
        <v>280.44353646857434</v>
      </c>
      <c r="P394" s="101">
        <v>0</v>
      </c>
      <c r="Q394" s="101">
        <v>0</v>
      </c>
      <c r="R394" s="101">
        <v>0</v>
      </c>
      <c r="S394" s="101">
        <v>320.06795158337081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696.58899569718903</v>
      </c>
      <c r="O395" s="104">
        <v>737.05563704260851</v>
      </c>
      <c r="P395" s="104">
        <v>0</v>
      </c>
      <c r="Q395" s="104">
        <v>0</v>
      </c>
      <c r="R395" s="104">
        <v>0</v>
      </c>
      <c r="S395" s="104">
        <v>781.03395695029781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883.63714679165514</v>
      </c>
      <c r="D396" s="101">
        <v>966.10248252427868</v>
      </c>
      <c r="E396" s="101">
        <v>843.2766405304418</v>
      </c>
      <c r="F396" s="101">
        <v>973.93166130808879</v>
      </c>
      <c r="G396" s="101">
        <v>0</v>
      </c>
      <c r="H396" s="101">
        <v>0</v>
      </c>
      <c r="I396" s="101">
        <v>0</v>
      </c>
      <c r="J396" s="101">
        <v>0</v>
      </c>
      <c r="K396" s="101">
        <v>1018.8179122343682</v>
      </c>
      <c r="L396" s="101">
        <v>1034.6954365055428</v>
      </c>
      <c r="M396" s="101">
        <v>998.94370650857809</v>
      </c>
      <c r="N396" s="101">
        <v>1001.03347133955</v>
      </c>
      <c r="O396" s="101">
        <v>971.0221947686216</v>
      </c>
      <c r="P396" s="101">
        <v>962.46060427637178</v>
      </c>
      <c r="Q396" s="101">
        <v>973.59546513619784</v>
      </c>
      <c r="R396" s="101">
        <v>991.25113031362321</v>
      </c>
      <c r="S396" s="101">
        <v>1008.3352378095291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883.69113487249444</v>
      </c>
      <c r="D397" s="104">
        <v>966.20723527010932</v>
      </c>
      <c r="E397" s="104">
        <v>843.5353394720704</v>
      </c>
      <c r="F397" s="104">
        <v>974.16372615082662</v>
      </c>
      <c r="G397" s="104">
        <v>0</v>
      </c>
      <c r="H397" s="104">
        <v>0</v>
      </c>
      <c r="I397" s="104">
        <v>0</v>
      </c>
      <c r="J397" s="104">
        <v>0</v>
      </c>
      <c r="K397" s="104">
        <v>1019.5177039792671</v>
      </c>
      <c r="L397" s="104">
        <v>1035.3228062144947</v>
      </c>
      <c r="M397" s="104">
        <v>999.61771338064386</v>
      </c>
      <c r="N397" s="104">
        <v>1001.5000584428213</v>
      </c>
      <c r="O397" s="104">
        <v>971.43876922265974</v>
      </c>
      <c r="P397" s="104">
        <v>963.5639661227234</v>
      </c>
      <c r="Q397" s="104">
        <v>975.17638764120113</v>
      </c>
      <c r="R397" s="104">
        <v>992.85999593064503</v>
      </c>
      <c r="S397" s="104">
        <v>1009.7118916086416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253.02715846384484</v>
      </c>
      <c r="D398" s="98">
        <v>292.7581181198845</v>
      </c>
      <c r="E398" s="98">
        <v>217.74372435564604</v>
      </c>
      <c r="F398" s="98">
        <v>283.62110629046464</v>
      </c>
      <c r="G398" s="98">
        <v>0</v>
      </c>
      <c r="H398" s="98">
        <v>0</v>
      </c>
      <c r="I398" s="98">
        <v>0</v>
      </c>
      <c r="J398" s="98">
        <v>0</v>
      </c>
      <c r="K398" s="98">
        <v>278.35788349958125</v>
      </c>
      <c r="L398" s="98">
        <v>285.20974352122545</v>
      </c>
      <c r="M398" s="98">
        <v>288.31058498327229</v>
      </c>
      <c r="N398" s="98">
        <v>286.83148023591917</v>
      </c>
      <c r="O398" s="98">
        <v>267.73089456445348</v>
      </c>
      <c r="P398" s="98">
        <v>276.38176571802114</v>
      </c>
      <c r="Q398" s="98">
        <v>302.9054228119814</v>
      </c>
      <c r="R398" s="98">
        <v>297.25977506851984</v>
      </c>
      <c r="S398" s="98">
        <v>293.21836409404528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630.66397640864955</v>
      </c>
      <c r="D399" s="98">
        <v>673.44911715022488</v>
      </c>
      <c r="E399" s="98">
        <v>625.7916151164244</v>
      </c>
      <c r="F399" s="98">
        <v>690.54261986036215</v>
      </c>
      <c r="G399" s="98">
        <v>0</v>
      </c>
      <c r="H399" s="98">
        <v>0</v>
      </c>
      <c r="I399" s="98">
        <v>0</v>
      </c>
      <c r="J399" s="98">
        <v>0</v>
      </c>
      <c r="K399" s="98">
        <v>741.15982047968612</v>
      </c>
      <c r="L399" s="98">
        <v>750.11306269326917</v>
      </c>
      <c r="M399" s="98">
        <v>711.30712839737146</v>
      </c>
      <c r="N399" s="98">
        <v>714.66857820690211</v>
      </c>
      <c r="O399" s="98">
        <v>703.70787465820638</v>
      </c>
      <c r="P399" s="98">
        <v>687.18220040470248</v>
      </c>
      <c r="Q399" s="98">
        <v>672.27096482921968</v>
      </c>
      <c r="R399" s="98">
        <v>695.60022086212541</v>
      </c>
      <c r="S399" s="98">
        <v>716.49352751459628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877.24433825329561</v>
      </c>
      <c r="D400" s="122">
        <v>929.91989238852909</v>
      </c>
      <c r="E400" s="122">
        <v>858.53779434909666</v>
      </c>
      <c r="F400" s="122">
        <v>929.60094621459518</v>
      </c>
      <c r="G400" s="122">
        <v>0</v>
      </c>
      <c r="H400" s="122">
        <v>0</v>
      </c>
      <c r="I400" s="122">
        <v>0</v>
      </c>
      <c r="J400" s="122">
        <v>0</v>
      </c>
      <c r="K400" s="122">
        <v>985.28212120270507</v>
      </c>
      <c r="L400" s="122">
        <v>938.66836396200665</v>
      </c>
      <c r="M400" s="122">
        <v>877.29404101902196</v>
      </c>
      <c r="N400" s="122">
        <v>850.54028508006968</v>
      </c>
      <c r="O400" s="122">
        <v>812.99503399758407</v>
      </c>
      <c r="P400" s="122">
        <v>775.16314121565802</v>
      </c>
      <c r="Q400" s="122">
        <v>781.03577987145673</v>
      </c>
      <c r="R400" s="122">
        <v>802.8346835796433</v>
      </c>
      <c r="S400" s="122">
        <v>793.62791739604461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954.02591165056958</v>
      </c>
      <c r="D401" s="98">
        <v>835.22417648673445</v>
      </c>
      <c r="E401" s="98">
        <v>988.42172950560291</v>
      </c>
      <c r="F401" s="98">
        <v>925.61232368591266</v>
      </c>
      <c r="G401" s="98">
        <v>0</v>
      </c>
      <c r="H401" s="98">
        <v>0</v>
      </c>
      <c r="I401" s="98">
        <v>0</v>
      </c>
      <c r="J401" s="98">
        <v>0</v>
      </c>
      <c r="K401" s="98">
        <v>1093.3331868328542</v>
      </c>
      <c r="L401" s="98">
        <v>986.556465896384</v>
      </c>
      <c r="M401" s="98">
        <v>878.03155962044343</v>
      </c>
      <c r="N401" s="98">
        <v>834.73552915668074</v>
      </c>
      <c r="O401" s="98">
        <v>826.54729483480855</v>
      </c>
      <c r="P401" s="98">
        <v>760.84533304005743</v>
      </c>
      <c r="Q401" s="98">
        <v>770.77791396254952</v>
      </c>
      <c r="R401" s="98">
        <v>813.44261603500036</v>
      </c>
      <c r="S401" s="98">
        <v>798.35664516313011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808.08815135492625</v>
      </c>
      <c r="D402" s="33">
        <v>1000.4640553195576</v>
      </c>
      <c r="E402" s="33">
        <v>751.37632672182315</v>
      </c>
      <c r="F402" s="33">
        <v>931.91769103664433</v>
      </c>
      <c r="G402" s="33">
        <v>0</v>
      </c>
      <c r="H402" s="33">
        <v>0</v>
      </c>
      <c r="I402" s="33">
        <v>0</v>
      </c>
      <c r="J402" s="33">
        <v>0</v>
      </c>
      <c r="K402" s="33">
        <v>872.20542461301409</v>
      </c>
      <c r="L402" s="33">
        <v>896.30774493715876</v>
      </c>
      <c r="M402" s="33">
        <v>876.81040643877043</v>
      </c>
      <c r="N402" s="33">
        <v>856.30756410106471</v>
      </c>
      <c r="O402" s="33">
        <v>806.58141261371213</v>
      </c>
      <c r="P402" s="33">
        <v>782.39435746596132</v>
      </c>
      <c r="Q402" s="33">
        <v>788.42818558515307</v>
      </c>
      <c r="R402" s="33">
        <v>793.93351081948424</v>
      </c>
      <c r="S402" s="33">
        <v>790.88253009050084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3499.3829111196774</v>
      </c>
      <c r="D404" s="117">
        <f t="shared" si="218"/>
        <v>3899.1348583744598</v>
      </c>
      <c r="E404" s="117">
        <f t="shared" si="218"/>
        <v>4171.1062169216175</v>
      </c>
      <c r="F404" s="117">
        <f t="shared" si="218"/>
        <v>4210.4738444973236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4138.0574001765362</v>
      </c>
      <c r="L404" s="117">
        <f t="shared" si="218"/>
        <v>4255.8260146403745</v>
      </c>
      <c r="M404" s="117">
        <f t="shared" si="218"/>
        <v>4132.036827108418</v>
      </c>
      <c r="N404" s="117">
        <f t="shared" si="218"/>
        <v>3731.4421107230673</v>
      </c>
      <c r="O404" s="117">
        <f t="shared" si="218"/>
        <v>3529.5480790072984</v>
      </c>
      <c r="P404" s="117">
        <f t="shared" si="218"/>
        <v>2729.8839306617961</v>
      </c>
      <c r="Q404" s="117">
        <f t="shared" si="218"/>
        <v>2996.123928724277</v>
      </c>
      <c r="R404" s="117">
        <f t="shared" ref="R404:V404" si="219">R405+R408+R410+R419</f>
        <v>2860.861068560775</v>
      </c>
      <c r="S404" s="117">
        <f t="shared" si="219"/>
        <v>2822.2488568958815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3311.0265130607904</v>
      </c>
      <c r="D405" s="122">
        <f t="shared" si="221"/>
        <v>3736.156988084902</v>
      </c>
      <c r="E405" s="122">
        <f t="shared" si="221"/>
        <v>3943.4295765921424</v>
      </c>
      <c r="F405" s="122">
        <f t="shared" si="221"/>
        <v>4071.6133786313894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3737.444944679512</v>
      </c>
      <c r="L405" s="122">
        <f t="shared" si="221"/>
        <v>3915.2709550038289</v>
      </c>
      <c r="M405" s="122">
        <f t="shared" si="221"/>
        <v>3835.0965802791302</v>
      </c>
      <c r="N405" s="122">
        <f t="shared" si="221"/>
        <v>3378.0114671142246</v>
      </c>
      <c r="O405" s="122">
        <f t="shared" si="221"/>
        <v>3125.7858567509543</v>
      </c>
      <c r="P405" s="122">
        <f t="shared" si="221"/>
        <v>2410.6445064575773</v>
      </c>
      <c r="Q405" s="122">
        <f t="shared" si="221"/>
        <v>2815.5591501026429</v>
      </c>
      <c r="R405" s="122">
        <f t="shared" ref="R405:V405" si="222">SUM(R406:R407)</f>
        <v>2670.6503295161751</v>
      </c>
      <c r="S405" s="122">
        <f t="shared" si="222"/>
        <v>2628.6789565879362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3311.0265130607904</v>
      </c>
      <c r="D406" s="98">
        <v>3736.156988084902</v>
      </c>
      <c r="E406" s="98">
        <v>3943.4295765921424</v>
      </c>
      <c r="F406" s="98">
        <v>4071.6133786313894</v>
      </c>
      <c r="G406" s="98">
        <v>0</v>
      </c>
      <c r="H406" s="98">
        <v>0</v>
      </c>
      <c r="I406" s="98">
        <v>0</v>
      </c>
      <c r="J406" s="98">
        <v>0</v>
      </c>
      <c r="K406" s="98">
        <v>3737.444944679512</v>
      </c>
      <c r="L406" s="98">
        <v>3915.2709550038289</v>
      </c>
      <c r="M406" s="98">
        <v>3835.0965802791302</v>
      </c>
      <c r="N406" s="98">
        <v>3378.0114671142246</v>
      </c>
      <c r="O406" s="98">
        <v>3125.7858567509543</v>
      </c>
      <c r="P406" s="98">
        <v>2410.6445064575773</v>
      </c>
      <c r="Q406" s="98">
        <v>2815.5591501026429</v>
      </c>
      <c r="R406" s="98">
        <v>2670.6503295161751</v>
      </c>
      <c r="S406" s="98">
        <v>2628.6789565879362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13.917388526919643</v>
      </c>
      <c r="D410" s="122">
        <v>25.531168596430277</v>
      </c>
      <c r="E410" s="122">
        <v>55.606314874587987</v>
      </c>
      <c r="F410" s="122">
        <v>8.0247534209659932</v>
      </c>
      <c r="G410" s="122">
        <v>0</v>
      </c>
      <c r="H410" s="122">
        <v>0</v>
      </c>
      <c r="I410" s="122">
        <v>0</v>
      </c>
      <c r="J410" s="122">
        <v>0</v>
      </c>
      <c r="K410" s="122">
        <v>186.52762716004625</v>
      </c>
      <c r="L410" s="122">
        <v>163.38877899544516</v>
      </c>
      <c r="M410" s="122">
        <v>163.95649868795687</v>
      </c>
      <c r="N410" s="122">
        <v>268.08723400873356</v>
      </c>
      <c r="O410" s="122">
        <v>302.2253537405669</v>
      </c>
      <c r="P410" s="122">
        <v>221.60086556036725</v>
      </c>
      <c r="Q410" s="122">
        <v>57.110852705729464</v>
      </c>
      <c r="R410" s="122">
        <v>48.684223992100328</v>
      </c>
      <c r="S410" s="122">
        <v>82.263191780781597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444.95419619880084</v>
      </c>
      <c r="D411" s="98">
        <v>517.85343737184246</v>
      </c>
      <c r="E411" s="98">
        <v>497.82817171358408</v>
      </c>
      <c r="F411" s="98">
        <v>529.63372578375549</v>
      </c>
      <c r="G411" s="98">
        <v>0</v>
      </c>
      <c r="H411" s="98">
        <v>0</v>
      </c>
      <c r="I411" s="98">
        <v>0</v>
      </c>
      <c r="J411" s="98">
        <v>0</v>
      </c>
      <c r="K411" s="98">
        <v>556.42139627403628</v>
      </c>
      <c r="L411" s="98">
        <v>556.82399824633683</v>
      </c>
      <c r="M411" s="98">
        <v>444.59800823208019</v>
      </c>
      <c r="N411" s="98">
        <v>468.11662824159322</v>
      </c>
      <c r="O411" s="98">
        <v>462.14571103550657</v>
      </c>
      <c r="P411" s="98">
        <v>420.6182034203149</v>
      </c>
      <c r="Q411" s="98">
        <v>384.9402761682731</v>
      </c>
      <c r="R411" s="98">
        <v>334.49080042011786</v>
      </c>
      <c r="S411" s="98">
        <v>417.8308347315716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133.97765391649907</v>
      </c>
      <c r="O412" s="98">
        <v>127.35393256698062</v>
      </c>
      <c r="P412" s="98">
        <v>0</v>
      </c>
      <c r="Q412" s="98">
        <v>0</v>
      </c>
      <c r="R412" s="98">
        <v>0</v>
      </c>
      <c r="S412" s="98">
        <v>121.50706022511072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133.97765391649907</v>
      </c>
      <c r="O413" s="101">
        <v>127.35393256698062</v>
      </c>
      <c r="P413" s="101">
        <v>0</v>
      </c>
      <c r="Q413" s="101">
        <v>0</v>
      </c>
      <c r="R413" s="101">
        <v>0</v>
      </c>
      <c r="S413" s="101">
        <v>121.50706022511072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174.43900953196729</v>
      </c>
      <c r="D419" s="122">
        <v>137.44670169312775</v>
      </c>
      <c r="E419" s="122">
        <v>172.0703254548873</v>
      </c>
      <c r="F419" s="122">
        <v>130.83571244496835</v>
      </c>
      <c r="G419" s="122">
        <v>0</v>
      </c>
      <c r="H419" s="122">
        <v>0</v>
      </c>
      <c r="I419" s="122">
        <v>0</v>
      </c>
      <c r="J419" s="122">
        <v>0</v>
      </c>
      <c r="K419" s="122">
        <v>214.08482833697738</v>
      </c>
      <c r="L419" s="122">
        <v>177.16628064110088</v>
      </c>
      <c r="M419" s="122">
        <v>132.98374814133072</v>
      </c>
      <c r="N419" s="122">
        <v>85.343409600109055</v>
      </c>
      <c r="O419" s="122">
        <v>101.53686851577727</v>
      </c>
      <c r="P419" s="122">
        <v>97.638558643851482</v>
      </c>
      <c r="Q419" s="122">
        <v>123.45392591590473</v>
      </c>
      <c r="R419" s="122">
        <v>141.52651505249989</v>
      </c>
      <c r="S419" s="122">
        <v>111.30670852716354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368.11223262926785</v>
      </c>
      <c r="D420" s="98">
        <v>321.94976012329971</v>
      </c>
      <c r="E420" s="98">
        <v>380.62636232698338</v>
      </c>
      <c r="F420" s="98">
        <v>356.08894933475926</v>
      </c>
      <c r="G420" s="98">
        <v>0</v>
      </c>
      <c r="H420" s="98">
        <v>0</v>
      </c>
      <c r="I420" s="98">
        <v>0</v>
      </c>
      <c r="J420" s="98">
        <v>0</v>
      </c>
      <c r="K420" s="98">
        <v>418.65477541453356</v>
      </c>
      <c r="L420" s="98">
        <v>377.45034404675823</v>
      </c>
      <c r="M420" s="98">
        <v>335.77732814128416</v>
      </c>
      <c r="N420" s="98">
        <v>319.22003555998981</v>
      </c>
      <c r="O420" s="98">
        <v>316.08868633607182</v>
      </c>
      <c r="P420" s="98">
        <v>290.96290475867738</v>
      </c>
      <c r="Q420" s="98">
        <v>294.76132800116665</v>
      </c>
      <c r="R420" s="98">
        <v>310.19010048909905</v>
      </c>
      <c r="S420" s="98">
        <v>303.02432964839926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185.81437378132961</v>
      </c>
      <c r="D423" s="118">
        <f t="shared" si="225"/>
        <v>206.75879152630878</v>
      </c>
      <c r="E423" s="118">
        <f t="shared" si="225"/>
        <v>214.28349735855895</v>
      </c>
      <c r="F423" s="118">
        <f t="shared" si="225"/>
        <v>216.28540103696864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192.54102238069274</v>
      </c>
      <c r="L423" s="118">
        <f t="shared" si="225"/>
        <v>194.81125719509953</v>
      </c>
      <c r="M423" s="118">
        <f t="shared" si="225"/>
        <v>187.39248583509237</v>
      </c>
      <c r="N423" s="118">
        <f t="shared" si="225"/>
        <v>168.42980295910408</v>
      </c>
      <c r="O423" s="118">
        <f t="shared" si="225"/>
        <v>155.54893328870119</v>
      </c>
      <c r="P423" s="118">
        <f t="shared" si="225"/>
        <v>123.98305744324631</v>
      </c>
      <c r="Q423" s="118">
        <f t="shared" si="225"/>
        <v>138.24259896211717</v>
      </c>
      <c r="R423" s="118">
        <f t="shared" ref="R423:V423" si="226">R424+R427+R429+R438</f>
        <v>132.05083013136391</v>
      </c>
      <c r="S423" s="118">
        <f t="shared" si="226"/>
        <v>128.63269117780266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151.00328015059173</v>
      </c>
      <c r="D424" s="123">
        <f t="shared" si="228"/>
        <v>170.03871613955025</v>
      </c>
      <c r="E424" s="123">
        <f t="shared" si="228"/>
        <v>176.4339822208488</v>
      </c>
      <c r="F424" s="123">
        <f t="shared" si="228"/>
        <v>179.34155443746818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153.2737722179472</v>
      </c>
      <c r="L424" s="123">
        <f t="shared" si="228"/>
        <v>158.90367057362195</v>
      </c>
      <c r="M424" s="123">
        <f t="shared" si="228"/>
        <v>154.0501134742556</v>
      </c>
      <c r="N424" s="123">
        <f t="shared" si="228"/>
        <v>135.14282401026526</v>
      </c>
      <c r="O424" s="123">
        <f t="shared" si="228"/>
        <v>124.664884574179</v>
      </c>
      <c r="P424" s="123">
        <f t="shared" si="228"/>
        <v>95.712508086062257</v>
      </c>
      <c r="Q424" s="123">
        <f t="shared" si="228"/>
        <v>111.23790158455952</v>
      </c>
      <c r="R424" s="123">
        <f t="shared" ref="R424:V424" si="229">SUM(R425:R426)</f>
        <v>104.70235229022549</v>
      </c>
      <c r="S424" s="123">
        <f t="shared" si="229"/>
        <v>102.19602623831697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149.27596950370327</v>
      </c>
      <c r="D425" s="99">
        <v>168.06818688019931</v>
      </c>
      <c r="E425" s="99">
        <v>174.48431031670822</v>
      </c>
      <c r="F425" s="99">
        <v>177.24991679474016</v>
      </c>
      <c r="G425" s="99">
        <v>0</v>
      </c>
      <c r="H425" s="99">
        <v>0</v>
      </c>
      <c r="I425" s="99">
        <v>0</v>
      </c>
      <c r="J425" s="99">
        <v>0</v>
      </c>
      <c r="K425" s="99">
        <v>151.58141649356619</v>
      </c>
      <c r="L425" s="99">
        <v>157.189817375084</v>
      </c>
      <c r="M425" s="99">
        <v>152.36913123436375</v>
      </c>
      <c r="N425" s="99">
        <v>133.64046036528308</v>
      </c>
      <c r="O425" s="99">
        <v>123.23584276275685</v>
      </c>
      <c r="P425" s="99">
        <v>94.56873965373434</v>
      </c>
      <c r="Q425" s="99">
        <v>109.85992970740188</v>
      </c>
      <c r="R425" s="99">
        <v>103.37238607250006</v>
      </c>
      <c r="S425" s="99">
        <v>100.89862492139663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1.7273106468884805</v>
      </c>
      <c r="D426" s="99">
        <v>1.9705292593509522</v>
      </c>
      <c r="E426" s="99">
        <v>1.9496719041405874</v>
      </c>
      <c r="F426" s="99">
        <v>2.0916376427280245</v>
      </c>
      <c r="G426" s="99">
        <v>0</v>
      </c>
      <c r="H426" s="99">
        <v>0</v>
      </c>
      <c r="I426" s="99">
        <v>0</v>
      </c>
      <c r="J426" s="99">
        <v>0</v>
      </c>
      <c r="K426" s="99">
        <v>1.6923557243809992</v>
      </c>
      <c r="L426" s="99">
        <v>1.7138531985379613</v>
      </c>
      <c r="M426" s="99">
        <v>1.6809822398918335</v>
      </c>
      <c r="N426" s="99">
        <v>1.5023636449821949</v>
      </c>
      <c r="O426" s="99">
        <v>1.429041811422157</v>
      </c>
      <c r="P426" s="99">
        <v>1.1437684323279138</v>
      </c>
      <c r="Q426" s="99">
        <v>1.3779718771576495</v>
      </c>
      <c r="R426" s="99">
        <v>1.329966217725427</v>
      </c>
      <c r="S426" s="99">
        <v>1.2974013169203467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1.5102625449851468</v>
      </c>
      <c r="D427" s="123">
        <f t="shared" si="231"/>
        <v>1.3341620915892143</v>
      </c>
      <c r="E427" s="123">
        <f t="shared" si="231"/>
        <v>5.8516437316713352</v>
      </c>
      <c r="F427" s="123">
        <f t="shared" si="231"/>
        <v>2.9533770851048384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4.0658112087102554</v>
      </c>
      <c r="L427" s="123">
        <f t="shared" si="231"/>
        <v>2.1641126979831626</v>
      </c>
      <c r="M427" s="123">
        <f t="shared" si="231"/>
        <v>3.0958275746922999</v>
      </c>
      <c r="N427" s="123">
        <f t="shared" si="231"/>
        <v>3.2600543202966099</v>
      </c>
      <c r="O427" s="123">
        <f t="shared" si="231"/>
        <v>1.6207894360863238</v>
      </c>
      <c r="P427" s="123">
        <f t="shared" si="231"/>
        <v>1.3108307833333526</v>
      </c>
      <c r="Q427" s="123">
        <f t="shared" si="231"/>
        <v>1.0402594518676631</v>
      </c>
      <c r="R427" s="123">
        <f t="shared" si="231"/>
        <v>1.4008175487768748</v>
      </c>
      <c r="S427" s="123">
        <f t="shared" si="231"/>
        <v>0.71371670205035365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1.5102625449851468</v>
      </c>
      <c r="D428" s="99">
        <f>RES_hhdet_in_fecs!D48</f>
        <v>1.3341620915892143</v>
      </c>
      <c r="E428" s="99">
        <f>RES_hhdet_in_fecs!E48</f>
        <v>5.8516437316713352</v>
      </c>
      <c r="F428" s="99">
        <f>RES_hhdet_in_fecs!F48</f>
        <v>2.9533770851048384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4.0658112087102554</v>
      </c>
      <c r="L428" s="99">
        <f>RES_hhdet_in_fecs!L48</f>
        <v>2.1641126979831626</v>
      </c>
      <c r="M428" s="99">
        <f>RES_hhdet_in_fecs!M48</f>
        <v>3.0958275746922999</v>
      </c>
      <c r="N428" s="99">
        <f>RES_hhdet_in_fecs!N48</f>
        <v>3.2600543202966099</v>
      </c>
      <c r="O428" s="99">
        <f>RES_hhdet_in_fecs!O48</f>
        <v>1.6207894360863238</v>
      </c>
      <c r="P428" s="99">
        <f>RES_hhdet_in_fecs!P48</f>
        <v>1.3108307833333526</v>
      </c>
      <c r="Q428" s="99">
        <f>RES_hhdet_in_fecs!Q48</f>
        <v>1.0402594518676631</v>
      </c>
      <c r="R428" s="99">
        <f>RES_hhdet_in_fecs!R48</f>
        <v>1.4008175487768748</v>
      </c>
      <c r="S428" s="99">
        <f>RES_hhdet_in_fecs!S48</f>
        <v>0.71371670205035365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17.228025529483759</v>
      </c>
      <c r="D429" s="123">
        <v>18.923740208885814</v>
      </c>
      <c r="E429" s="123">
        <v>16.563192170839471</v>
      </c>
      <c r="F429" s="123">
        <v>18.203379375099153</v>
      </c>
      <c r="G429" s="123">
        <v>0</v>
      </c>
      <c r="H429" s="123">
        <v>0</v>
      </c>
      <c r="I429" s="123">
        <v>0</v>
      </c>
      <c r="J429" s="123">
        <v>0</v>
      </c>
      <c r="K429" s="123">
        <v>18.921790943013395</v>
      </c>
      <c r="L429" s="123">
        <v>18.692973660104848</v>
      </c>
      <c r="M429" s="123">
        <v>16.68774954834667</v>
      </c>
      <c r="N429" s="123">
        <v>17.426936748584023</v>
      </c>
      <c r="O429" s="123">
        <v>17.113102576107732</v>
      </c>
      <c r="P429" s="123">
        <v>15.48049018408588</v>
      </c>
      <c r="Q429" s="123">
        <v>14.257259754050381</v>
      </c>
      <c r="R429" s="123">
        <v>13.947278348423572</v>
      </c>
      <c r="S429" s="123">
        <v>14.421662394368337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20.060536743004178</v>
      </c>
      <c r="D430" s="99">
        <v>23.295243900705859</v>
      </c>
      <c r="E430" s="99">
        <v>22.027325075940247</v>
      </c>
      <c r="F430" s="99">
        <v>23.056593319873212</v>
      </c>
      <c r="G430" s="99">
        <v>0</v>
      </c>
      <c r="H430" s="99">
        <v>0</v>
      </c>
      <c r="I430" s="99">
        <v>0</v>
      </c>
      <c r="J430" s="99">
        <v>0</v>
      </c>
      <c r="K430" s="99">
        <v>22.567059759532807</v>
      </c>
      <c r="L430" s="99">
        <v>22.355301484956922</v>
      </c>
      <c r="M430" s="99">
        <v>17.663965129639582</v>
      </c>
      <c r="N430" s="99">
        <v>18.519570555600843</v>
      </c>
      <c r="O430" s="99">
        <v>18.220351229643384</v>
      </c>
      <c r="P430" s="99">
        <v>16.500704797543833</v>
      </c>
      <c r="Q430" s="99">
        <v>15.019933671026823</v>
      </c>
      <c r="R430" s="99">
        <v>12.947075765247078</v>
      </c>
      <c r="S430" s="99">
        <v>16.037925273650504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12.684544716689263</v>
      </c>
      <c r="O431" s="99">
        <v>12.795088610693869</v>
      </c>
      <c r="P431" s="99">
        <v>0</v>
      </c>
      <c r="Q431" s="99">
        <v>0</v>
      </c>
      <c r="R431" s="99">
        <v>0</v>
      </c>
      <c r="S431" s="99">
        <v>12.666281557935081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5.3004069176109967</v>
      </c>
      <c r="O432" s="102">
        <v>5.0209994952618473</v>
      </c>
      <c r="P432" s="102">
        <v>0</v>
      </c>
      <c r="Q432" s="102">
        <v>0</v>
      </c>
      <c r="R432" s="102">
        <v>0</v>
      </c>
      <c r="S432" s="102">
        <v>4.6638998133376166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7.384137799078264</v>
      </c>
      <c r="O433" s="105">
        <v>7.7740891154320231</v>
      </c>
      <c r="P433" s="105">
        <v>0</v>
      </c>
      <c r="Q433" s="105">
        <v>0</v>
      </c>
      <c r="R433" s="105">
        <v>0</v>
      </c>
      <c r="S433" s="105">
        <v>8.0023817445974643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17.277002339976072</v>
      </c>
      <c r="D434" s="102">
        <v>18.834075984223674</v>
      </c>
      <c r="E434" s="102">
        <v>16.123795305108086</v>
      </c>
      <c r="F434" s="102">
        <v>18.258082140397072</v>
      </c>
      <c r="G434" s="102">
        <v>0</v>
      </c>
      <c r="H434" s="102">
        <v>0</v>
      </c>
      <c r="I434" s="102">
        <v>0</v>
      </c>
      <c r="J434" s="102">
        <v>0</v>
      </c>
      <c r="K434" s="102">
        <v>17.525157359356594</v>
      </c>
      <c r="L434" s="102">
        <v>17.546040784576686</v>
      </c>
      <c r="M434" s="102">
        <v>16.644825818319891</v>
      </c>
      <c r="N434" s="102">
        <v>16.418559966690395</v>
      </c>
      <c r="O434" s="102">
        <v>15.555781469815122</v>
      </c>
      <c r="P434" s="102">
        <v>14.984218131371193</v>
      </c>
      <c r="Q434" s="102">
        <v>14.72401937986341</v>
      </c>
      <c r="R434" s="102">
        <v>14.622907107064927</v>
      </c>
      <c r="S434" s="102">
        <v>14.518850127466896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12.54466151886389</v>
      </c>
      <c r="D435" s="105">
        <v>13.815562175200744</v>
      </c>
      <c r="E435" s="105">
        <v>11.571899476972163</v>
      </c>
      <c r="F435" s="105">
        <v>13.352894155066108</v>
      </c>
      <c r="G435" s="105">
        <v>0</v>
      </c>
      <c r="H435" s="105">
        <v>0</v>
      </c>
      <c r="I435" s="105">
        <v>0</v>
      </c>
      <c r="J435" s="105">
        <v>0</v>
      </c>
      <c r="K435" s="105">
        <v>12.828363642374832</v>
      </c>
      <c r="L435" s="105">
        <v>12.893207993872707</v>
      </c>
      <c r="M435" s="105">
        <v>12.369394648301975</v>
      </c>
      <c r="N435" s="105">
        <v>12.28028691067713</v>
      </c>
      <c r="O435" s="105">
        <v>11.71140438801809</v>
      </c>
      <c r="P435" s="105">
        <v>11.515012943674005</v>
      </c>
      <c r="Q435" s="105">
        <v>11.591672226014275</v>
      </c>
      <c r="R435" s="105">
        <v>11.574585007446096</v>
      </c>
      <c r="S435" s="105">
        <v>11.563110213155573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4.9472238969691844</v>
      </c>
      <c r="D436" s="99">
        <v>5.7072916604679884</v>
      </c>
      <c r="E436" s="99">
        <v>4.1633493348919286</v>
      </c>
      <c r="F436" s="99">
        <v>5.3169823521770558</v>
      </c>
      <c r="G436" s="99">
        <v>0</v>
      </c>
      <c r="H436" s="99">
        <v>0</v>
      </c>
      <c r="I436" s="99">
        <v>0</v>
      </c>
      <c r="J436" s="99">
        <v>0</v>
      </c>
      <c r="K436" s="99">
        <v>4.7881624890645007</v>
      </c>
      <c r="L436" s="99">
        <v>4.836497403412749</v>
      </c>
      <c r="M436" s="99">
        <v>4.803953853813355</v>
      </c>
      <c r="N436" s="99">
        <v>4.7044978948467122</v>
      </c>
      <c r="O436" s="99">
        <v>4.2890505603274551</v>
      </c>
      <c r="P436" s="99">
        <v>4.3028926551919016</v>
      </c>
      <c r="Q436" s="99">
        <v>4.5809429844924567</v>
      </c>
      <c r="R436" s="99">
        <v>4.3851673350613876</v>
      </c>
      <c r="S436" s="99">
        <v>4.2220020914379983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7.5974376218947066</v>
      </c>
      <c r="D437" s="99">
        <v>8.1082705147327605</v>
      </c>
      <c r="E437" s="99">
        <v>7.4085501420802347</v>
      </c>
      <c r="F437" s="99">
        <v>8.0359118028890535</v>
      </c>
      <c r="G437" s="99">
        <v>0</v>
      </c>
      <c r="H437" s="99">
        <v>0</v>
      </c>
      <c r="I437" s="99">
        <v>0</v>
      </c>
      <c r="J437" s="99">
        <v>0</v>
      </c>
      <c r="K437" s="99">
        <v>8.0402011533103313</v>
      </c>
      <c r="L437" s="99">
        <v>8.0567105904599572</v>
      </c>
      <c r="M437" s="99">
        <v>7.5654407944886177</v>
      </c>
      <c r="N437" s="99">
        <v>7.5757890158304173</v>
      </c>
      <c r="O437" s="99">
        <v>7.4223538276906345</v>
      </c>
      <c r="P437" s="99">
        <v>7.2121202884821045</v>
      </c>
      <c r="Q437" s="99">
        <v>7.0107292415218172</v>
      </c>
      <c r="R437" s="99">
        <v>7.1894176723847112</v>
      </c>
      <c r="S437" s="99">
        <v>7.3411081217175749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16.072805556268968</v>
      </c>
      <c r="D438" s="123">
        <v>16.462173086283517</v>
      </c>
      <c r="E438" s="123">
        <v>15.434679235199322</v>
      </c>
      <c r="F438" s="123">
        <v>15.787090139296444</v>
      </c>
      <c r="G438" s="123">
        <v>0</v>
      </c>
      <c r="H438" s="123">
        <v>0</v>
      </c>
      <c r="I438" s="123">
        <v>0</v>
      </c>
      <c r="J438" s="123">
        <v>0</v>
      </c>
      <c r="K438" s="123">
        <v>16.279648011021898</v>
      </c>
      <c r="L438" s="123">
        <v>15.050500263389562</v>
      </c>
      <c r="M438" s="123">
        <v>13.558795237797813</v>
      </c>
      <c r="N438" s="123">
        <v>12.599987879958217</v>
      </c>
      <c r="O438" s="123">
        <v>12.150156702328127</v>
      </c>
      <c r="P438" s="123">
        <v>11.479228389764817</v>
      </c>
      <c r="Q438" s="123">
        <v>11.70717817163961</v>
      </c>
      <c r="R438" s="123">
        <v>12.00038194393799</v>
      </c>
      <c r="S438" s="123">
        <v>11.301285843067006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19.521694309231641</v>
      </c>
      <c r="D439" s="99">
        <v>17.06395461949656</v>
      </c>
      <c r="E439" s="99">
        <v>19.836748591691709</v>
      </c>
      <c r="F439" s="99">
        <v>18.241952042769746</v>
      </c>
      <c r="G439" s="99">
        <v>0</v>
      </c>
      <c r="H439" s="99">
        <v>0</v>
      </c>
      <c r="I439" s="99">
        <v>0</v>
      </c>
      <c r="J439" s="99">
        <v>0</v>
      </c>
      <c r="K439" s="99">
        <v>19.993058473914221</v>
      </c>
      <c r="L439" s="99">
        <v>17.84674426592294</v>
      </c>
      <c r="M439" s="99">
        <v>15.721594296299966</v>
      </c>
      <c r="N439" s="99">
        <v>14.896404779230409</v>
      </c>
      <c r="O439" s="99">
        <v>14.676629609585369</v>
      </c>
      <c r="P439" s="99">
        <v>13.443019343365739</v>
      </c>
      <c r="Q439" s="99">
        <v>13.531859646387051</v>
      </c>
      <c r="R439" s="99">
        <v>14.113348871938086</v>
      </c>
      <c r="S439" s="99">
        <v>13.667685853052056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12.966435308325609</v>
      </c>
      <c r="D440" s="110">
        <v>16.013872187730822</v>
      </c>
      <c r="E440" s="110">
        <v>11.802727275395007</v>
      </c>
      <c r="F440" s="110">
        <v>14.361212267219139</v>
      </c>
      <c r="G440" s="110">
        <v>0</v>
      </c>
      <c r="H440" s="110">
        <v>0</v>
      </c>
      <c r="I440" s="110">
        <v>0</v>
      </c>
      <c r="J440" s="110">
        <v>0</v>
      </c>
      <c r="K440" s="110">
        <v>12.393520782413658</v>
      </c>
      <c r="L440" s="110">
        <v>12.577012651494872</v>
      </c>
      <c r="M440" s="110">
        <v>12.140519938963291</v>
      </c>
      <c r="N440" s="110">
        <v>11.762007396689151</v>
      </c>
      <c r="O440" s="110">
        <v>10.954500799716676</v>
      </c>
      <c r="P440" s="110">
        <v>10.48741477683506</v>
      </c>
      <c r="Q440" s="110">
        <v>10.392208188664336</v>
      </c>
      <c r="R440" s="110">
        <v>10.227380113300098</v>
      </c>
      <c r="S440" s="110">
        <v>9.9274100635239275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97.923939212022091</v>
      </c>
      <c r="D442" s="118">
        <f t="shared" si="232"/>
        <v>109.49751169406362</v>
      </c>
      <c r="E442" s="118">
        <f t="shared" si="232"/>
        <v>121.9170466316601</v>
      </c>
      <c r="F442" s="118">
        <f t="shared" si="232"/>
        <v>119.69443913135026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115.63718341532831</v>
      </c>
      <c r="L442" s="118">
        <f t="shared" si="232"/>
        <v>114.09561884447548</v>
      </c>
      <c r="M442" s="118">
        <f t="shared" si="232"/>
        <v>114.58162818840317</v>
      </c>
      <c r="N442" s="118">
        <f t="shared" si="232"/>
        <v>107.39456585494656</v>
      </c>
      <c r="O442" s="118">
        <f t="shared" si="232"/>
        <v>99.303666378143291</v>
      </c>
      <c r="P442" s="118">
        <f t="shared" si="232"/>
        <v>83.108222789004856</v>
      </c>
      <c r="Q442" s="118">
        <f t="shared" si="232"/>
        <v>94.688356127401448</v>
      </c>
      <c r="R442" s="118">
        <f t="shared" ref="R442:V442" si="233">R443+R446+R448+R457</f>
        <v>93.118845108054344</v>
      </c>
      <c r="S442" s="118">
        <f t="shared" si="233"/>
        <v>90.1771589416186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73.36108313927032</v>
      </c>
      <c r="D443" s="123">
        <f t="shared" si="235"/>
        <v>83.596385840069374</v>
      </c>
      <c r="E443" s="123">
        <f t="shared" si="235"/>
        <v>87.738917990350842</v>
      </c>
      <c r="F443" s="123">
        <f t="shared" si="235"/>
        <v>90.29945106724044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82.157828952165502</v>
      </c>
      <c r="L443" s="123">
        <f t="shared" si="235"/>
        <v>86.410122468016326</v>
      </c>
      <c r="M443" s="123">
        <f t="shared" si="235"/>
        <v>85.727748459152053</v>
      </c>
      <c r="N443" s="123">
        <f t="shared" si="235"/>
        <v>77.734816030288556</v>
      </c>
      <c r="O443" s="123">
        <f t="shared" si="235"/>
        <v>74.878098794650398</v>
      </c>
      <c r="P443" s="123">
        <f t="shared" si="235"/>
        <v>60.279658203631641</v>
      </c>
      <c r="Q443" s="123">
        <f t="shared" si="235"/>
        <v>72.741358325980357</v>
      </c>
      <c r="R443" s="123">
        <f t="shared" ref="R443:V443" si="236">SUM(R444:R445)</f>
        <v>69.705959372873792</v>
      </c>
      <c r="S443" s="123">
        <f t="shared" si="236"/>
        <v>68.893885652033504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71.633772492381837</v>
      </c>
      <c r="D444" s="99">
        <v>81.62585658071842</v>
      </c>
      <c r="E444" s="99">
        <v>85.789246086210255</v>
      </c>
      <c r="F444" s="99">
        <v>88.207813424512409</v>
      </c>
      <c r="G444" s="99">
        <v>0</v>
      </c>
      <c r="H444" s="99">
        <v>0</v>
      </c>
      <c r="I444" s="99">
        <v>0</v>
      </c>
      <c r="J444" s="99">
        <v>0</v>
      </c>
      <c r="K444" s="99">
        <v>80.4654732277845</v>
      </c>
      <c r="L444" s="99">
        <v>84.696269269478364</v>
      </c>
      <c r="M444" s="99">
        <v>84.046766219260221</v>
      </c>
      <c r="N444" s="99">
        <v>76.23245238530636</v>
      </c>
      <c r="O444" s="99">
        <v>73.449056983228246</v>
      </c>
      <c r="P444" s="99">
        <v>59.135889771303724</v>
      </c>
      <c r="Q444" s="99">
        <v>71.363386448822709</v>
      </c>
      <c r="R444" s="99">
        <v>68.375993155148365</v>
      </c>
      <c r="S444" s="99">
        <v>67.596484335113161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1.7273106468884805</v>
      </c>
      <c r="D445" s="99">
        <v>1.9705292593509522</v>
      </c>
      <c r="E445" s="99">
        <v>1.9496719041405874</v>
      </c>
      <c r="F445" s="99">
        <v>2.0916376427280245</v>
      </c>
      <c r="G445" s="99">
        <v>0</v>
      </c>
      <c r="H445" s="99">
        <v>0</v>
      </c>
      <c r="I445" s="99">
        <v>0</v>
      </c>
      <c r="J445" s="99">
        <v>0</v>
      </c>
      <c r="K445" s="99">
        <v>1.6923557243809992</v>
      </c>
      <c r="L445" s="99">
        <v>1.7138531985379613</v>
      </c>
      <c r="M445" s="99">
        <v>1.6809822398918335</v>
      </c>
      <c r="N445" s="99">
        <v>1.5023636449821949</v>
      </c>
      <c r="O445" s="99">
        <v>1.429041811422157</v>
      </c>
      <c r="P445" s="99">
        <v>1.1437684323279138</v>
      </c>
      <c r="Q445" s="99">
        <v>1.3779718771576495</v>
      </c>
      <c r="R445" s="99">
        <v>1.329966217725427</v>
      </c>
      <c r="S445" s="99">
        <v>1.2974013169203467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3.372170817227869</v>
      </c>
      <c r="D446" s="123">
        <f t="shared" si="238"/>
        <v>3.0754043130904924</v>
      </c>
      <c r="E446" s="123">
        <f t="shared" si="238"/>
        <v>13.916183767678447</v>
      </c>
      <c r="F446" s="123">
        <f t="shared" si="238"/>
        <v>7.2395873656272025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11.505388512957223</v>
      </c>
      <c r="L446" s="123">
        <f t="shared" si="238"/>
        <v>6.2981760835731766</v>
      </c>
      <c r="M446" s="123">
        <f t="shared" si="238"/>
        <v>9.3073608070298448</v>
      </c>
      <c r="N446" s="123">
        <f t="shared" si="238"/>
        <v>10.180067971181352</v>
      </c>
      <c r="O446" s="123">
        <f t="shared" si="238"/>
        <v>5.2861855289148885</v>
      </c>
      <c r="P446" s="123">
        <f t="shared" si="238"/>
        <v>4.4726010073735756</v>
      </c>
      <c r="Q446" s="123">
        <f t="shared" si="238"/>
        <v>3.6839885546477222</v>
      </c>
      <c r="R446" s="123">
        <f t="shared" si="238"/>
        <v>5.0745728517004602</v>
      </c>
      <c r="S446" s="123">
        <f t="shared" si="238"/>
        <v>2.6316046486953928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3.372170817227869</v>
      </c>
      <c r="D447" s="99">
        <f>RES_hhdet_in_tess!D48</f>
        <v>3.0754043130904924</v>
      </c>
      <c r="E447" s="99">
        <f>RES_hhdet_in_tess!E48</f>
        <v>13.916183767678447</v>
      </c>
      <c r="F447" s="99">
        <f>RES_hhdet_in_tess!F48</f>
        <v>7.2395873656272025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11.505388512957223</v>
      </c>
      <c r="L447" s="99">
        <f>RES_hhdet_in_tess!L48</f>
        <v>6.2981760835731766</v>
      </c>
      <c r="M447" s="99">
        <f>RES_hhdet_in_tess!M48</f>
        <v>9.3073608070298448</v>
      </c>
      <c r="N447" s="99">
        <f>RES_hhdet_in_tess!N48</f>
        <v>10.180067971181352</v>
      </c>
      <c r="O447" s="99">
        <f>RES_hhdet_in_tess!O48</f>
        <v>5.2861855289148885</v>
      </c>
      <c r="P447" s="99">
        <f>RES_hhdet_in_tess!P48</f>
        <v>4.4726010073735756</v>
      </c>
      <c r="Q447" s="99">
        <f>RES_hhdet_in_tess!Q48</f>
        <v>3.6839885546477222</v>
      </c>
      <c r="R447" s="99">
        <f>RES_hhdet_in_tess!R48</f>
        <v>5.0745728517004602</v>
      </c>
      <c r="S447" s="99">
        <f>RES_hhdet_in_tess!S48</f>
        <v>2.6316046486953928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10.622760991016458</v>
      </c>
      <c r="D448" s="123">
        <v>11.629564544776269</v>
      </c>
      <c r="E448" s="123">
        <v>10.097985906039156</v>
      </c>
      <c r="F448" s="123">
        <v>11.337543840967758</v>
      </c>
      <c r="G448" s="123">
        <v>0</v>
      </c>
      <c r="H448" s="123">
        <v>0</v>
      </c>
      <c r="I448" s="123">
        <v>0</v>
      </c>
      <c r="J448" s="123">
        <v>0</v>
      </c>
      <c r="K448" s="123">
        <v>11.285493331569931</v>
      </c>
      <c r="L448" s="123">
        <v>11.30540101299888</v>
      </c>
      <c r="M448" s="123">
        <v>10.215646417623994</v>
      </c>
      <c r="N448" s="123">
        <v>10.463595312499022</v>
      </c>
      <c r="O448" s="123">
        <v>10.564322687200107</v>
      </c>
      <c r="P448" s="123">
        <v>10.220464995014657</v>
      </c>
      <c r="Q448" s="123">
        <v>10.118033980720318</v>
      </c>
      <c r="R448" s="123">
        <v>10.040567010172023</v>
      </c>
      <c r="S448" s="123">
        <v>10.520250663915423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9.9353574120096759</v>
      </c>
      <c r="D449" s="99">
        <v>11.585941722091551</v>
      </c>
      <c r="E449" s="99">
        <v>11.008829995147849</v>
      </c>
      <c r="F449" s="99">
        <v>11.580312703713014</v>
      </c>
      <c r="G449" s="99">
        <v>0</v>
      </c>
      <c r="H449" s="99">
        <v>0</v>
      </c>
      <c r="I449" s="99">
        <v>0</v>
      </c>
      <c r="J449" s="99">
        <v>0</v>
      </c>
      <c r="K449" s="99">
        <v>11.746565005291863</v>
      </c>
      <c r="L449" s="99">
        <v>11.766637535912487</v>
      </c>
      <c r="M449" s="99">
        <v>9.51390355853537</v>
      </c>
      <c r="N449" s="99">
        <v>10.353240609414037</v>
      </c>
      <c r="O449" s="99">
        <v>10.733991436983869</v>
      </c>
      <c r="P449" s="99">
        <v>10.325635919633889</v>
      </c>
      <c r="Q449" s="99">
        <v>9.8988026630262027</v>
      </c>
      <c r="R449" s="99">
        <v>8.8234438689143744</v>
      </c>
      <c r="S449" s="99">
        <v>11.276920334037746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10.347294422018049</v>
      </c>
      <c r="O450" s="99">
        <v>10.732065331585122</v>
      </c>
      <c r="P450" s="99">
        <v>0</v>
      </c>
      <c r="Q450" s="99">
        <v>0</v>
      </c>
      <c r="R450" s="99">
        <v>0</v>
      </c>
      <c r="S450" s="99">
        <v>11.281760201819219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2.9631566229397839</v>
      </c>
      <c r="O451" s="102">
        <v>2.9579762161530994</v>
      </c>
      <c r="P451" s="102">
        <v>0</v>
      </c>
      <c r="Q451" s="102">
        <v>0</v>
      </c>
      <c r="R451" s="102">
        <v>0</v>
      </c>
      <c r="S451" s="102">
        <v>3.2793784572217564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7.384137799078264</v>
      </c>
      <c r="O452" s="105">
        <v>7.7740891154320231</v>
      </c>
      <c r="P452" s="105">
        <v>0</v>
      </c>
      <c r="Q452" s="105">
        <v>0</v>
      </c>
      <c r="R452" s="105">
        <v>0</v>
      </c>
      <c r="S452" s="105">
        <v>8.0023817445974643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10.644936692544759</v>
      </c>
      <c r="D453" s="102">
        <v>11.631792326656724</v>
      </c>
      <c r="E453" s="102">
        <v>9.9832869666245845</v>
      </c>
      <c r="F453" s="102">
        <v>11.333737711794868</v>
      </c>
      <c r="G453" s="102">
        <v>0</v>
      </c>
      <c r="H453" s="102">
        <v>0</v>
      </c>
      <c r="I453" s="102">
        <v>0</v>
      </c>
      <c r="J453" s="102">
        <v>0</v>
      </c>
      <c r="K453" s="102">
        <v>11.052273378309106</v>
      </c>
      <c r="L453" s="102">
        <v>11.113313573374725</v>
      </c>
      <c r="M453" s="102">
        <v>10.62473461449088</v>
      </c>
      <c r="N453" s="102">
        <v>10.611377928046025</v>
      </c>
      <c r="O453" s="102">
        <v>10.241849727223869</v>
      </c>
      <c r="P453" s="102">
        <v>10.101224459653315</v>
      </c>
      <c r="Q453" s="102">
        <v>10.153070047547454</v>
      </c>
      <c r="R453" s="102">
        <v>10.245135323872512</v>
      </c>
      <c r="S453" s="102">
        <v>10.331283841983845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10.645587072290306</v>
      </c>
      <c r="D454" s="105">
        <v>11.633053540872803</v>
      </c>
      <c r="E454" s="105">
        <v>9.9863496220428765</v>
      </c>
      <c r="F454" s="105">
        <v>11.336438272998707</v>
      </c>
      <c r="G454" s="105">
        <v>0</v>
      </c>
      <c r="H454" s="105">
        <v>0</v>
      </c>
      <c r="I454" s="105">
        <v>0</v>
      </c>
      <c r="J454" s="105">
        <v>0</v>
      </c>
      <c r="K454" s="105">
        <v>11.059864813029316</v>
      </c>
      <c r="L454" s="105">
        <v>11.120051939135346</v>
      </c>
      <c r="M454" s="105">
        <v>10.631903330903411</v>
      </c>
      <c r="N454" s="105">
        <v>10.616323948564739</v>
      </c>
      <c r="O454" s="105">
        <v>10.246243543329664</v>
      </c>
      <c r="P454" s="105">
        <v>10.112804471989087</v>
      </c>
      <c r="Q454" s="105">
        <v>10.169556583801807</v>
      </c>
      <c r="R454" s="105">
        <v>10.261763850650686</v>
      </c>
      <c r="S454" s="105">
        <v>10.345388874335658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3.0481494503955995</v>
      </c>
      <c r="D455" s="99">
        <v>3.5247830261400432</v>
      </c>
      <c r="E455" s="99">
        <v>2.5777994799626427</v>
      </c>
      <c r="F455" s="99">
        <v>3.3005264701096566</v>
      </c>
      <c r="G455" s="99">
        <v>0</v>
      </c>
      <c r="H455" s="99">
        <v>0</v>
      </c>
      <c r="I455" s="99">
        <v>0</v>
      </c>
      <c r="J455" s="99">
        <v>0</v>
      </c>
      <c r="K455" s="99">
        <v>3.0196636597189865</v>
      </c>
      <c r="L455" s="99">
        <v>3.0633413486753884</v>
      </c>
      <c r="M455" s="99">
        <v>3.0664625364147917</v>
      </c>
      <c r="N455" s="99">
        <v>3.040534932734321</v>
      </c>
      <c r="O455" s="99">
        <v>2.8238897156390306</v>
      </c>
      <c r="P455" s="99">
        <v>2.9006841835069852</v>
      </c>
      <c r="Q455" s="99">
        <v>3.1588273422799888</v>
      </c>
      <c r="R455" s="99">
        <v>3.0723461782659771</v>
      </c>
      <c r="S455" s="99">
        <v>3.0042807526180835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7.5974376218947066</v>
      </c>
      <c r="D456" s="99">
        <v>8.1082705147327605</v>
      </c>
      <c r="E456" s="99">
        <v>7.4085501420802347</v>
      </c>
      <c r="F456" s="99">
        <v>8.0359118028890535</v>
      </c>
      <c r="G456" s="99">
        <v>0</v>
      </c>
      <c r="H456" s="99">
        <v>0</v>
      </c>
      <c r="I456" s="99">
        <v>0</v>
      </c>
      <c r="J456" s="99">
        <v>0</v>
      </c>
      <c r="K456" s="99">
        <v>8.0402011533103313</v>
      </c>
      <c r="L456" s="99">
        <v>8.0567105904599572</v>
      </c>
      <c r="M456" s="99">
        <v>7.5654407944886177</v>
      </c>
      <c r="N456" s="99">
        <v>7.5757890158304173</v>
      </c>
      <c r="O456" s="99">
        <v>7.4223538276906345</v>
      </c>
      <c r="P456" s="99">
        <v>7.2121202884821045</v>
      </c>
      <c r="Q456" s="99">
        <v>7.0107292415218172</v>
      </c>
      <c r="R456" s="99">
        <v>7.1894176723847112</v>
      </c>
      <c r="S456" s="99">
        <v>7.3411081217175749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10.567924264507438</v>
      </c>
      <c r="D457" s="123">
        <v>11.19615699612749</v>
      </c>
      <c r="E457" s="123">
        <v>10.163958967591661</v>
      </c>
      <c r="F457" s="123">
        <v>10.817856857514862</v>
      </c>
      <c r="G457" s="123">
        <v>0</v>
      </c>
      <c r="H457" s="123">
        <v>0</v>
      </c>
      <c r="I457" s="123">
        <v>0</v>
      </c>
      <c r="J457" s="123">
        <v>0</v>
      </c>
      <c r="K457" s="123">
        <v>10.68847261863565</v>
      </c>
      <c r="L457" s="123">
        <v>10.081919279887085</v>
      </c>
      <c r="M457" s="123">
        <v>9.3308725045972789</v>
      </c>
      <c r="N457" s="123">
        <v>9.0160865409776232</v>
      </c>
      <c r="O457" s="123">
        <v>8.5750593673779001</v>
      </c>
      <c r="P457" s="123">
        <v>8.135498582984992</v>
      </c>
      <c r="Q457" s="123">
        <v>8.1449752660530574</v>
      </c>
      <c r="R457" s="123">
        <v>8.2977458733080578</v>
      </c>
      <c r="S457" s="123">
        <v>8.1314179769742854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11.492891023697647</v>
      </c>
      <c r="D458" s="99">
        <v>10.056028571329575</v>
      </c>
      <c r="E458" s="99">
        <v>11.701614032015391</v>
      </c>
      <c r="F458" s="99">
        <v>10.771440868213594</v>
      </c>
      <c r="G458" s="99">
        <v>0</v>
      </c>
      <c r="H458" s="99">
        <v>0</v>
      </c>
      <c r="I458" s="99">
        <v>0</v>
      </c>
      <c r="J458" s="99">
        <v>0</v>
      </c>
      <c r="K458" s="99">
        <v>11.860625072790098</v>
      </c>
      <c r="L458" s="99">
        <v>10.596269178856238</v>
      </c>
      <c r="M458" s="99">
        <v>9.3387167298146743</v>
      </c>
      <c r="N458" s="99">
        <v>8.8485494475983373</v>
      </c>
      <c r="O458" s="99">
        <v>8.7180017426467451</v>
      </c>
      <c r="P458" s="99">
        <v>7.9852302047164194</v>
      </c>
      <c r="Q458" s="99">
        <v>8.0380018516925933</v>
      </c>
      <c r="R458" s="99">
        <v>8.4073847934445194</v>
      </c>
      <c r="S458" s="99">
        <v>8.1798679635872276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9.7348184652505534</v>
      </c>
      <c r="D459" s="110">
        <v>12.045502762145576</v>
      </c>
      <c r="E459" s="110">
        <v>8.8953080508358315</v>
      </c>
      <c r="F459" s="110">
        <v>10.844817042917397</v>
      </c>
      <c r="G459" s="110">
        <v>0</v>
      </c>
      <c r="H459" s="110">
        <v>0</v>
      </c>
      <c r="I459" s="110">
        <v>0</v>
      </c>
      <c r="J459" s="110">
        <v>0</v>
      </c>
      <c r="K459" s="110">
        <v>9.461801445683319</v>
      </c>
      <c r="L459" s="110">
        <v>9.6269382045135341</v>
      </c>
      <c r="M459" s="110">
        <v>9.3257285820397975</v>
      </c>
      <c r="N459" s="110">
        <v>9.0772221364001968</v>
      </c>
      <c r="O459" s="110">
        <v>8.5074117412218602</v>
      </c>
      <c r="P459" s="110">
        <v>8.2113917033226542</v>
      </c>
      <c r="Q459" s="110">
        <v>8.2220664355569628</v>
      </c>
      <c r="R459" s="110">
        <v>8.2057472700478087</v>
      </c>
      <c r="S459" s="110">
        <v>8.1032890626547101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42.156115422595477</v>
      </c>
      <c r="D461" s="118">
        <f t="shared" si="239"/>
        <v>46.945254511443643</v>
      </c>
      <c r="E461" s="118">
        <f t="shared" si="239"/>
        <v>49.380414837065722</v>
      </c>
      <c r="F461" s="118">
        <f t="shared" si="239"/>
        <v>48.997694696373159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44.890201764891316</v>
      </c>
      <c r="L461" s="118">
        <f t="shared" si="239"/>
        <v>45.710387178431105</v>
      </c>
      <c r="M461" s="118">
        <f t="shared" si="239"/>
        <v>43.948216920822937</v>
      </c>
      <c r="N461" s="118">
        <f t="shared" si="239"/>
        <v>39.554863635601023</v>
      </c>
      <c r="O461" s="118">
        <f t="shared" si="239"/>
        <v>37.227883384084912</v>
      </c>
      <c r="P461" s="118">
        <f t="shared" si="239"/>
        <v>28.650700309076985</v>
      </c>
      <c r="Q461" s="118">
        <f t="shared" si="239"/>
        <v>31.244862172006087</v>
      </c>
      <c r="R461" s="118">
        <f t="shared" ref="R461:V461" si="240">R462+R465+R467+R476</f>
        <v>29.568600623870424</v>
      </c>
      <c r="S461" s="118">
        <f t="shared" si="240"/>
        <v>28.916428703460163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39.887037056828937</v>
      </c>
      <c r="D462" s="123">
        <f t="shared" si="242"/>
        <v>44.9830147125191</v>
      </c>
      <c r="E462" s="123">
        <f t="shared" si="242"/>
        <v>46.685022688438934</v>
      </c>
      <c r="F462" s="123">
        <f t="shared" si="242"/>
        <v>47.381761914653794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40.54430410865708</v>
      </c>
      <c r="L462" s="123">
        <f t="shared" si="242"/>
        <v>42.052600516568326</v>
      </c>
      <c r="M462" s="123">
        <f t="shared" si="242"/>
        <v>40.789969565774904</v>
      </c>
      <c r="N462" s="123">
        <f t="shared" si="242"/>
        <v>35.808349419980111</v>
      </c>
      <c r="O462" s="123">
        <f t="shared" si="242"/>
        <v>32.969204202333756</v>
      </c>
      <c r="P462" s="123">
        <f t="shared" si="242"/>
        <v>25.300216075302245</v>
      </c>
      <c r="Q462" s="123">
        <f t="shared" si="242"/>
        <v>29.361855408813234</v>
      </c>
      <c r="R462" s="123">
        <f t="shared" ref="R462:V462" si="243">SUM(R463:R464)</f>
        <v>27.602666157849519</v>
      </c>
      <c r="S462" s="123">
        <f t="shared" si="243"/>
        <v>26.933134350195026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39.887037056828937</v>
      </c>
      <c r="D463" s="99">
        <v>44.9830147125191</v>
      </c>
      <c r="E463" s="99">
        <v>46.685022688438934</v>
      </c>
      <c r="F463" s="99">
        <v>47.381761914653794</v>
      </c>
      <c r="G463" s="99">
        <v>0</v>
      </c>
      <c r="H463" s="99">
        <v>0</v>
      </c>
      <c r="I463" s="99">
        <v>0</v>
      </c>
      <c r="J463" s="99">
        <v>0</v>
      </c>
      <c r="K463" s="99">
        <v>40.54430410865708</v>
      </c>
      <c r="L463" s="99">
        <v>42.052600516568326</v>
      </c>
      <c r="M463" s="99">
        <v>40.789969565774904</v>
      </c>
      <c r="N463" s="99">
        <v>35.808349419980111</v>
      </c>
      <c r="O463" s="99">
        <v>32.969204202333756</v>
      </c>
      <c r="P463" s="99">
        <v>25.300216075302245</v>
      </c>
      <c r="Q463" s="99">
        <v>29.361855408813234</v>
      </c>
      <c r="R463" s="99">
        <v>27.602666157849519</v>
      </c>
      <c r="S463" s="99">
        <v>26.933134350195026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0.16765899932174225</v>
      </c>
      <c r="D467" s="123">
        <v>0.30739311443915446</v>
      </c>
      <c r="E467" s="123">
        <v>0.65830567558506559</v>
      </c>
      <c r="F467" s="123">
        <v>9.3384838062355938E-2</v>
      </c>
      <c r="G467" s="123">
        <v>0</v>
      </c>
      <c r="H467" s="123">
        <v>0</v>
      </c>
      <c r="I467" s="123">
        <v>0</v>
      </c>
      <c r="J467" s="123">
        <v>0</v>
      </c>
      <c r="K467" s="123">
        <v>2.0234767206428024</v>
      </c>
      <c r="L467" s="123">
        <v>1.7549035892915885</v>
      </c>
      <c r="M467" s="123">
        <v>1.7438362898036888</v>
      </c>
      <c r="N467" s="123">
        <v>2.8418379996269265</v>
      </c>
      <c r="O467" s="123">
        <v>3.1877197796756147</v>
      </c>
      <c r="P467" s="123">
        <v>2.3257472290636811</v>
      </c>
      <c r="Q467" s="123">
        <v>0.59557640597198136</v>
      </c>
      <c r="R467" s="123">
        <v>0.50317870788099905</v>
      </c>
      <c r="S467" s="123">
        <v>0.84285895421156276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5.3602423424772043</v>
      </c>
      <c r="D468" s="99">
        <v>6.2349116663233808</v>
      </c>
      <c r="E468" s="99">
        <v>5.8936311756015689</v>
      </c>
      <c r="F468" s="99">
        <v>6.1633993121154909</v>
      </c>
      <c r="G468" s="99">
        <v>0</v>
      </c>
      <c r="H468" s="99">
        <v>0</v>
      </c>
      <c r="I468" s="99">
        <v>0</v>
      </c>
      <c r="J468" s="99">
        <v>0</v>
      </c>
      <c r="K468" s="99">
        <v>6.0361339463242913</v>
      </c>
      <c r="L468" s="99">
        <v>5.9806581525003661</v>
      </c>
      <c r="M468" s="99">
        <v>4.7287307751375476</v>
      </c>
      <c r="N468" s="99">
        <v>4.9622341299207591</v>
      </c>
      <c r="O468" s="99">
        <v>4.8744786164589504</v>
      </c>
      <c r="P468" s="99">
        <v>4.4144756322355221</v>
      </c>
      <c r="Q468" s="99">
        <v>4.0143218903674702</v>
      </c>
      <c r="R468" s="99">
        <v>3.4571496668158126</v>
      </c>
      <c r="S468" s="99">
        <v>4.2810454198966736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1.4202197631997977</v>
      </c>
      <c r="O469" s="99">
        <v>1.343264702443614</v>
      </c>
      <c r="P469" s="99">
        <v>0</v>
      </c>
      <c r="Q469" s="99">
        <v>0</v>
      </c>
      <c r="R469" s="99">
        <v>0</v>
      </c>
      <c r="S469" s="99">
        <v>1.2449469986962516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1.4202197631997977</v>
      </c>
      <c r="O470" s="102">
        <v>1.343264702443614</v>
      </c>
      <c r="P470" s="102">
        <v>0</v>
      </c>
      <c r="Q470" s="102">
        <v>0</v>
      </c>
      <c r="R470" s="102">
        <v>0</v>
      </c>
      <c r="S470" s="102">
        <v>1.2449469986962516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2.1014193664447922</v>
      </c>
      <c r="D476" s="123">
        <v>1.6548466844853817</v>
      </c>
      <c r="E476" s="123">
        <v>2.0370864730417186</v>
      </c>
      <c r="F476" s="123">
        <v>1.5225479436570108</v>
      </c>
      <c r="G476" s="123">
        <v>0</v>
      </c>
      <c r="H476" s="123">
        <v>0</v>
      </c>
      <c r="I476" s="123">
        <v>0</v>
      </c>
      <c r="J476" s="123">
        <v>0</v>
      </c>
      <c r="K476" s="123">
        <v>2.3224209355914311</v>
      </c>
      <c r="L476" s="123">
        <v>1.9028830725711963</v>
      </c>
      <c r="M476" s="123">
        <v>1.4144110652443465</v>
      </c>
      <c r="N476" s="123">
        <v>0.90467621599398618</v>
      </c>
      <c r="O476" s="123">
        <v>1.0709594020755377</v>
      </c>
      <c r="P476" s="123">
        <v>1.0247370047110611</v>
      </c>
      <c r="Q476" s="123">
        <v>1.2874303572208703</v>
      </c>
      <c r="R476" s="123">
        <v>1.4627557581399049</v>
      </c>
      <c r="S476" s="123">
        <v>1.1404353990535734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4.4345480792850607</v>
      </c>
      <c r="D477" s="99">
        <v>3.8762479313648384</v>
      </c>
      <c r="E477" s="99">
        <v>4.5061158100886889</v>
      </c>
      <c r="F477" s="99">
        <v>4.143841826035576</v>
      </c>
      <c r="G477" s="99">
        <v>0</v>
      </c>
      <c r="H477" s="99">
        <v>0</v>
      </c>
      <c r="I477" s="99">
        <v>0</v>
      </c>
      <c r="J477" s="99">
        <v>0</v>
      </c>
      <c r="K477" s="99">
        <v>4.5416231629343544</v>
      </c>
      <c r="L477" s="99">
        <v>4.0540664274470561</v>
      </c>
      <c r="M477" s="99">
        <v>3.5713173603475017</v>
      </c>
      <c r="N477" s="99">
        <v>3.3838673096499798</v>
      </c>
      <c r="O477" s="99">
        <v>3.3339431821134125</v>
      </c>
      <c r="P477" s="99">
        <v>3.0537162740389618</v>
      </c>
      <c r="Q477" s="99">
        <v>3.0738972372732829</v>
      </c>
      <c r="R477" s="99">
        <v>3.2059883297494558</v>
      </c>
      <c r="S477" s="99">
        <v>3.1047515183793055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343057</v>
      </c>
      <c r="C5" s="120">
        <v>338206</v>
      </c>
      <c r="D5" s="120">
        <v>340326</v>
      </c>
      <c r="E5" s="120">
        <v>344966</v>
      </c>
      <c r="F5" s="120">
        <v>351737</v>
      </c>
      <c r="G5" s="120">
        <v>359952</v>
      </c>
      <c r="H5" s="120">
        <v>368737</v>
      </c>
      <c r="I5" s="120">
        <v>374297</v>
      </c>
      <c r="J5" s="120">
        <v>385351</v>
      </c>
      <c r="K5" s="120">
        <v>386072</v>
      </c>
      <c r="L5" s="120">
        <v>382395</v>
      </c>
      <c r="M5" s="120">
        <v>371783</v>
      </c>
      <c r="N5" s="120">
        <v>361408</v>
      </c>
      <c r="O5" s="120">
        <v>351457</v>
      </c>
      <c r="P5" s="120">
        <v>345033</v>
      </c>
      <c r="Q5" s="120">
        <v>340499</v>
      </c>
      <c r="R5" s="120">
        <v>345177</v>
      </c>
      <c r="S5" s="120">
        <v>354839</v>
      </c>
      <c r="T5" s="120">
        <v>365304</v>
      </c>
      <c r="U5" s="120">
        <v>374476</v>
      </c>
      <c r="V5" s="120">
        <v>381543</v>
      </c>
      <c r="W5" s="120">
        <v>387520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343057</v>
      </c>
      <c r="C7" s="52">
        <v>338206</v>
      </c>
      <c r="D7" s="52">
        <v>340326</v>
      </c>
      <c r="E7" s="52">
        <v>344966</v>
      </c>
      <c r="F7" s="52">
        <v>351737</v>
      </c>
      <c r="G7" s="52">
        <v>359952</v>
      </c>
      <c r="H7" s="52">
        <v>368737</v>
      </c>
      <c r="I7" s="52">
        <v>374297</v>
      </c>
      <c r="J7" s="52">
        <v>385351</v>
      </c>
      <c r="K7" s="52">
        <v>386072</v>
      </c>
      <c r="L7" s="52">
        <v>382395</v>
      </c>
      <c r="M7" s="52">
        <v>371783</v>
      </c>
      <c r="N7" s="52">
        <v>361408</v>
      </c>
      <c r="O7" s="52">
        <v>351457</v>
      </c>
      <c r="P7" s="52">
        <v>345033</v>
      </c>
      <c r="Q7" s="52">
        <v>340499</v>
      </c>
      <c r="R7" s="52">
        <v>345177</v>
      </c>
      <c r="S7" s="52">
        <v>354839</v>
      </c>
      <c r="T7" s="52">
        <v>365304</v>
      </c>
      <c r="U7" s="52">
        <v>374476</v>
      </c>
      <c r="V7" s="52">
        <v>381543</v>
      </c>
      <c r="W7" s="52">
        <v>387520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16324</v>
      </c>
      <c r="C9" s="52">
        <v>18011</v>
      </c>
      <c r="D9" s="52">
        <v>19789</v>
      </c>
      <c r="E9" s="52">
        <v>24352</v>
      </c>
      <c r="F9" s="52">
        <v>31605</v>
      </c>
      <c r="G9" s="52">
        <v>38455</v>
      </c>
      <c r="H9" s="52">
        <v>49649</v>
      </c>
      <c r="I9" s="52">
        <v>63049</v>
      </c>
      <c r="J9" s="52">
        <v>69681</v>
      </c>
      <c r="K9" s="52">
        <v>76085</v>
      </c>
      <c r="L9" s="52">
        <v>77069</v>
      </c>
      <c r="M9" s="52">
        <v>76877</v>
      </c>
      <c r="N9" s="52">
        <v>75490</v>
      </c>
      <c r="O9" s="52">
        <v>72828</v>
      </c>
      <c r="P9" s="52">
        <v>70159</v>
      </c>
      <c r="Q9" s="52">
        <v>67017</v>
      </c>
      <c r="R9" s="52">
        <v>67940</v>
      </c>
      <c r="S9" s="52">
        <v>72653</v>
      </c>
      <c r="T9" s="52">
        <v>80588</v>
      </c>
      <c r="U9" s="52">
        <v>88570</v>
      </c>
      <c r="V9" s="52">
        <v>97711</v>
      </c>
      <c r="W9" s="52">
        <v>110653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328153</v>
      </c>
      <c r="C11" s="52">
        <v>326372</v>
      </c>
      <c r="D11" s="52">
        <v>327441</v>
      </c>
      <c r="E11" s="52">
        <v>332958</v>
      </c>
      <c r="F11" s="52">
        <v>336094</v>
      </c>
      <c r="G11" s="52">
        <v>344559</v>
      </c>
      <c r="H11" s="52">
        <v>353636</v>
      </c>
      <c r="I11" s="52">
        <v>362270</v>
      </c>
      <c r="J11" s="52">
        <v>371663</v>
      </c>
      <c r="K11" s="52">
        <v>373763</v>
      </c>
      <c r="L11" s="52">
        <v>371171</v>
      </c>
      <c r="M11" s="52">
        <v>361333</v>
      </c>
      <c r="N11" s="52">
        <v>351334</v>
      </c>
      <c r="O11" s="52">
        <v>341218</v>
      </c>
      <c r="P11" s="52">
        <v>335385</v>
      </c>
      <c r="Q11" s="52">
        <v>330473</v>
      </c>
      <c r="R11" s="52">
        <v>335945</v>
      </c>
      <c r="S11" s="52">
        <v>344216</v>
      </c>
      <c r="T11" s="52">
        <v>353754</v>
      </c>
      <c r="U11" s="52">
        <v>362165</v>
      </c>
      <c r="V11" s="52">
        <v>372247</v>
      </c>
      <c r="W11" s="52">
        <v>376765</v>
      </c>
      <c r="DA11" s="63" t="s">
        <v>1086</v>
      </c>
    </row>
    <row r="12" spans="1:105" ht="12" customHeight="1" x14ac:dyDescent="0.25">
      <c r="A12" s="97" t="s">
        <v>133</v>
      </c>
      <c r="B12" s="52">
        <v>51</v>
      </c>
      <c r="C12" s="52">
        <v>58</v>
      </c>
      <c r="D12" s="52">
        <v>61</v>
      </c>
      <c r="E12" s="52">
        <v>90</v>
      </c>
      <c r="F12" s="52">
        <v>90</v>
      </c>
      <c r="G12" s="52">
        <v>104</v>
      </c>
      <c r="H12" s="52">
        <v>118</v>
      </c>
      <c r="I12" s="52">
        <v>151</v>
      </c>
      <c r="J12" s="52">
        <v>188</v>
      </c>
      <c r="K12" s="52">
        <v>231</v>
      </c>
      <c r="L12" s="52">
        <v>260</v>
      </c>
      <c r="M12" s="52">
        <v>303</v>
      </c>
      <c r="N12" s="52">
        <v>341</v>
      </c>
      <c r="O12" s="52">
        <v>390</v>
      </c>
      <c r="P12" s="52">
        <v>448</v>
      </c>
      <c r="Q12" s="52">
        <v>459</v>
      </c>
      <c r="R12" s="52">
        <v>521</v>
      </c>
      <c r="S12" s="52">
        <v>591</v>
      </c>
      <c r="T12" s="52">
        <v>655</v>
      </c>
      <c r="U12" s="52">
        <v>720</v>
      </c>
      <c r="V12" s="52">
        <v>770</v>
      </c>
      <c r="W12" s="52">
        <v>766</v>
      </c>
      <c r="DA12" s="63" t="s">
        <v>1087</v>
      </c>
    </row>
    <row r="13" spans="1:105" ht="12" customHeight="1" x14ac:dyDescent="0.25">
      <c r="A13" s="97" t="s">
        <v>122</v>
      </c>
      <c r="B13" s="52">
        <v>14621</v>
      </c>
      <c r="C13" s="52">
        <v>11592</v>
      </c>
      <c r="D13" s="52">
        <v>12593</v>
      </c>
      <c r="E13" s="52">
        <v>11646</v>
      </c>
      <c r="F13" s="52">
        <v>15160</v>
      </c>
      <c r="G13" s="52">
        <v>14870</v>
      </c>
      <c r="H13" s="52">
        <v>14530</v>
      </c>
      <c r="I13" s="52">
        <v>11500</v>
      </c>
      <c r="J13" s="52">
        <v>12917</v>
      </c>
      <c r="K13" s="52">
        <v>11542</v>
      </c>
      <c r="L13" s="52">
        <v>10417</v>
      </c>
      <c r="M13" s="52">
        <v>9462</v>
      </c>
      <c r="N13" s="52">
        <v>8854</v>
      </c>
      <c r="O13" s="52">
        <v>8805</v>
      </c>
      <c r="P13" s="52">
        <v>8110</v>
      </c>
      <c r="Q13" s="52">
        <v>8319</v>
      </c>
      <c r="R13" s="52">
        <v>7514</v>
      </c>
      <c r="S13" s="52">
        <v>8559</v>
      </c>
      <c r="T13" s="52">
        <v>9126</v>
      </c>
      <c r="U13" s="52">
        <v>9496</v>
      </c>
      <c r="V13" s="52">
        <v>6881</v>
      </c>
      <c r="W13" s="52">
        <v>8095</v>
      </c>
      <c r="DA13" s="63" t="s">
        <v>1088</v>
      </c>
    </row>
    <row r="14" spans="1:105" ht="12" customHeight="1" x14ac:dyDescent="0.25">
      <c r="A14" s="97" t="s">
        <v>121</v>
      </c>
      <c r="B14" s="52">
        <v>232</v>
      </c>
      <c r="C14" s="52">
        <v>184</v>
      </c>
      <c r="D14" s="52">
        <v>231</v>
      </c>
      <c r="E14" s="52">
        <v>272</v>
      </c>
      <c r="F14" s="52">
        <v>393</v>
      </c>
      <c r="G14" s="52">
        <v>419</v>
      </c>
      <c r="H14" s="52">
        <v>453</v>
      </c>
      <c r="I14" s="52">
        <v>376</v>
      </c>
      <c r="J14" s="52">
        <v>583</v>
      </c>
      <c r="K14" s="52">
        <v>536</v>
      </c>
      <c r="L14" s="52">
        <v>547</v>
      </c>
      <c r="M14" s="52">
        <v>685</v>
      </c>
      <c r="N14" s="52">
        <v>879</v>
      </c>
      <c r="O14" s="52">
        <v>1044</v>
      </c>
      <c r="P14" s="52">
        <v>1090</v>
      </c>
      <c r="Q14" s="52">
        <v>1248</v>
      </c>
      <c r="R14" s="52">
        <v>1197</v>
      </c>
      <c r="S14" s="52">
        <v>1473</v>
      </c>
      <c r="T14" s="52">
        <v>1769</v>
      </c>
      <c r="U14" s="52">
        <v>2095</v>
      </c>
      <c r="V14" s="52">
        <v>1645</v>
      </c>
      <c r="W14" s="52">
        <v>1894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232643</v>
      </c>
      <c r="C16" s="52">
        <v>247857</v>
      </c>
      <c r="D16" s="52">
        <v>258945</v>
      </c>
      <c r="E16" s="52">
        <v>272246</v>
      </c>
      <c r="F16" s="52">
        <v>280998</v>
      </c>
      <c r="G16" s="52">
        <v>287530</v>
      </c>
      <c r="H16" s="52">
        <v>292004</v>
      </c>
      <c r="I16" s="52">
        <v>300498</v>
      </c>
      <c r="J16" s="52">
        <v>307795</v>
      </c>
      <c r="K16" s="52">
        <v>326180</v>
      </c>
      <c r="L16" s="52">
        <v>332899</v>
      </c>
      <c r="M16" s="52">
        <v>331028</v>
      </c>
      <c r="N16" s="52">
        <v>322788</v>
      </c>
      <c r="O16" s="52">
        <v>313705</v>
      </c>
      <c r="P16" s="52">
        <v>307201</v>
      </c>
      <c r="Q16" s="52">
        <v>302254</v>
      </c>
      <c r="R16" s="52">
        <v>305604</v>
      </c>
      <c r="S16" s="52">
        <v>313823</v>
      </c>
      <c r="T16" s="52">
        <v>317837</v>
      </c>
      <c r="U16" s="52">
        <v>314118</v>
      </c>
      <c r="V16" s="52">
        <v>311482</v>
      </c>
      <c r="W16" s="52">
        <v>314591</v>
      </c>
      <c r="DA16" s="63" t="s">
        <v>1090</v>
      </c>
    </row>
    <row r="17" spans="1:105" ht="12" customHeight="1" x14ac:dyDescent="0.25">
      <c r="A17" s="109" t="s">
        <v>120</v>
      </c>
      <c r="B17" s="36">
        <v>110414</v>
      </c>
      <c r="C17" s="36">
        <v>90349</v>
      </c>
      <c r="D17" s="36">
        <v>81381</v>
      </c>
      <c r="E17" s="36">
        <v>72720</v>
      </c>
      <c r="F17" s="36">
        <v>70739</v>
      </c>
      <c r="G17" s="36">
        <v>72422</v>
      </c>
      <c r="H17" s="36">
        <v>76733</v>
      </c>
      <c r="I17" s="36">
        <v>73799</v>
      </c>
      <c r="J17" s="36">
        <v>77556</v>
      </c>
      <c r="K17" s="36">
        <v>59892</v>
      </c>
      <c r="L17" s="36">
        <v>49496</v>
      </c>
      <c r="M17" s="36">
        <v>40755</v>
      </c>
      <c r="N17" s="36">
        <v>38620</v>
      </c>
      <c r="O17" s="36">
        <v>37752</v>
      </c>
      <c r="P17" s="36">
        <v>37832</v>
      </c>
      <c r="Q17" s="36">
        <v>38245</v>
      </c>
      <c r="R17" s="36">
        <v>39573</v>
      </c>
      <c r="S17" s="36">
        <v>41016</v>
      </c>
      <c r="T17" s="36">
        <v>47467</v>
      </c>
      <c r="U17" s="36">
        <v>60358</v>
      </c>
      <c r="V17" s="36">
        <v>70061</v>
      </c>
      <c r="W17" s="36">
        <v>72929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26801</v>
      </c>
      <c r="D21" s="52">
        <v>26807</v>
      </c>
      <c r="E21" s="52">
        <v>26846</v>
      </c>
      <c r="F21" s="52">
        <v>26958</v>
      </c>
      <c r="G21" s="52">
        <v>27200</v>
      </c>
      <c r="H21" s="52">
        <v>27600</v>
      </c>
      <c r="I21" s="52">
        <v>28229</v>
      </c>
      <c r="J21" s="52">
        <v>29131</v>
      </c>
      <c r="K21" s="52">
        <v>30361</v>
      </c>
      <c r="L21" s="52">
        <v>31974</v>
      </c>
      <c r="M21" s="52">
        <v>34011</v>
      </c>
      <c r="N21" s="52">
        <v>36522</v>
      </c>
      <c r="O21" s="52">
        <v>34173</v>
      </c>
      <c r="P21" s="52">
        <v>16286</v>
      </c>
      <c r="Q21" s="52">
        <v>20422</v>
      </c>
      <c r="R21" s="52">
        <v>25145</v>
      </c>
      <c r="S21" s="52">
        <v>30491</v>
      </c>
      <c r="T21" s="52">
        <v>32113</v>
      </c>
      <c r="U21" s="52">
        <v>32543</v>
      </c>
      <c r="V21" s="52">
        <v>32469</v>
      </c>
      <c r="W21" s="52">
        <v>31926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2551</v>
      </c>
      <c r="D23" s="52">
        <v>2558</v>
      </c>
      <c r="E23" s="52">
        <v>2616</v>
      </c>
      <c r="F23" s="52">
        <v>2783</v>
      </c>
      <c r="G23" s="52">
        <v>3135</v>
      </c>
      <c r="H23" s="52">
        <v>3788</v>
      </c>
      <c r="I23" s="52">
        <v>3350</v>
      </c>
      <c r="J23" s="52">
        <v>7210</v>
      </c>
      <c r="K23" s="52">
        <v>9813</v>
      </c>
      <c r="L23" s="52">
        <v>9204</v>
      </c>
      <c r="M23" s="52">
        <v>9976</v>
      </c>
      <c r="N23" s="52">
        <v>9417</v>
      </c>
      <c r="O23" s="52">
        <v>14239</v>
      </c>
      <c r="P23" s="52">
        <v>12613</v>
      </c>
      <c r="Q23" s="52">
        <v>13095</v>
      </c>
      <c r="R23" s="52">
        <v>11893</v>
      </c>
      <c r="S23" s="52">
        <v>11898</v>
      </c>
      <c r="T23" s="52">
        <v>10862</v>
      </c>
      <c r="U23" s="52">
        <v>10507</v>
      </c>
      <c r="V23" s="52">
        <v>11528</v>
      </c>
      <c r="W23" s="52">
        <v>11863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25637</v>
      </c>
      <c r="D25" s="52">
        <v>25642</v>
      </c>
      <c r="E25" s="52">
        <v>25685</v>
      </c>
      <c r="F25" s="52">
        <v>25800</v>
      </c>
      <c r="G25" s="52">
        <v>26039</v>
      </c>
      <c r="H25" s="52">
        <v>26434</v>
      </c>
      <c r="I25" s="52">
        <v>27211</v>
      </c>
      <c r="J25" s="52">
        <v>29037</v>
      </c>
      <c r="K25" s="52">
        <v>30202</v>
      </c>
      <c r="L25" s="52">
        <v>31514</v>
      </c>
      <c r="M25" s="52">
        <v>33673</v>
      </c>
      <c r="N25" s="52">
        <v>36140</v>
      </c>
      <c r="O25" s="52">
        <v>33958</v>
      </c>
      <c r="P25" s="52">
        <v>16118</v>
      </c>
      <c r="Q25" s="52">
        <v>20289</v>
      </c>
      <c r="R25" s="52">
        <v>24955</v>
      </c>
      <c r="S25" s="52">
        <v>30335</v>
      </c>
      <c r="T25" s="52">
        <v>31899</v>
      </c>
      <c r="U25" s="52">
        <v>32282</v>
      </c>
      <c r="V25" s="52">
        <v>32214</v>
      </c>
      <c r="W25" s="52">
        <v>31838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4</v>
      </c>
      <c r="I26" s="52">
        <v>4</v>
      </c>
      <c r="J26" s="52">
        <v>6</v>
      </c>
      <c r="K26" s="52">
        <v>5</v>
      </c>
      <c r="L26" s="52">
        <v>7</v>
      </c>
      <c r="M26" s="52">
        <v>7</v>
      </c>
      <c r="N26" s="52">
        <v>9</v>
      </c>
      <c r="O26" s="52">
        <v>16</v>
      </c>
      <c r="P26" s="52">
        <v>8</v>
      </c>
      <c r="Q26" s="52">
        <v>13</v>
      </c>
      <c r="R26" s="52">
        <v>13</v>
      </c>
      <c r="S26" s="52">
        <v>27</v>
      </c>
      <c r="T26" s="52">
        <v>23</v>
      </c>
      <c r="U26" s="52">
        <v>30</v>
      </c>
      <c r="V26" s="52">
        <v>30</v>
      </c>
      <c r="W26" s="52">
        <v>42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3029</v>
      </c>
      <c r="D27" s="52">
        <v>1540</v>
      </c>
      <c r="E27" s="52">
        <v>2290</v>
      </c>
      <c r="F27" s="52">
        <v>2321</v>
      </c>
      <c r="G27" s="52">
        <v>2409</v>
      </c>
      <c r="H27" s="52">
        <v>2601</v>
      </c>
      <c r="I27" s="52">
        <v>3030</v>
      </c>
      <c r="J27" s="52">
        <v>691</v>
      </c>
      <c r="K27" s="52">
        <v>1375</v>
      </c>
      <c r="L27" s="52">
        <v>2067</v>
      </c>
      <c r="M27" s="52">
        <v>2619</v>
      </c>
      <c r="N27" s="52">
        <v>3021</v>
      </c>
      <c r="O27" s="52">
        <v>1571</v>
      </c>
      <c r="P27" s="52">
        <v>1287</v>
      </c>
      <c r="Q27" s="52">
        <v>865</v>
      </c>
      <c r="R27" s="52">
        <v>1305</v>
      </c>
      <c r="S27" s="52">
        <v>964</v>
      </c>
      <c r="T27" s="52">
        <v>1429</v>
      </c>
      <c r="U27" s="52">
        <v>1613</v>
      </c>
      <c r="V27" s="52">
        <v>2617</v>
      </c>
      <c r="W27" s="52">
        <v>307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48</v>
      </c>
      <c r="D28" s="52">
        <v>24</v>
      </c>
      <c r="E28" s="52">
        <v>37</v>
      </c>
      <c r="F28" s="52">
        <v>37</v>
      </c>
      <c r="G28" s="52">
        <v>40</v>
      </c>
      <c r="H28" s="52">
        <v>47</v>
      </c>
      <c r="I28" s="52">
        <v>77</v>
      </c>
      <c r="J28" s="52">
        <v>23</v>
      </c>
      <c r="K28" s="52">
        <v>47</v>
      </c>
      <c r="L28" s="52">
        <v>71</v>
      </c>
      <c r="M28" s="52">
        <v>96</v>
      </c>
      <c r="N28" s="52">
        <v>99</v>
      </c>
      <c r="O28" s="52">
        <v>76</v>
      </c>
      <c r="P28" s="52">
        <v>86</v>
      </c>
      <c r="Q28" s="52">
        <v>96</v>
      </c>
      <c r="R28" s="52">
        <v>149</v>
      </c>
      <c r="S28" s="52">
        <v>124</v>
      </c>
      <c r="T28" s="52">
        <v>187</v>
      </c>
      <c r="U28" s="52">
        <v>234</v>
      </c>
      <c r="V28" s="52">
        <v>450</v>
      </c>
      <c r="W28" s="52">
        <v>66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36350</v>
      </c>
      <c r="D30" s="52">
        <v>36451</v>
      </c>
      <c r="E30" s="52">
        <v>37147</v>
      </c>
      <c r="F30" s="52">
        <v>39016</v>
      </c>
      <c r="G30" s="52">
        <v>42621</v>
      </c>
      <c r="H30" s="52">
        <v>48551</v>
      </c>
      <c r="I30" s="52">
        <v>35563</v>
      </c>
      <c r="J30" s="52">
        <v>33777</v>
      </c>
      <c r="K30" s="52">
        <v>49229</v>
      </c>
      <c r="L30" s="52">
        <v>48705</v>
      </c>
      <c r="M30" s="52">
        <v>51682</v>
      </c>
      <c r="N30" s="52">
        <v>59237</v>
      </c>
      <c r="O30" s="52">
        <v>60373</v>
      </c>
      <c r="P30" s="52">
        <v>41443</v>
      </c>
      <c r="Q30" s="52">
        <v>45592</v>
      </c>
      <c r="R30" s="52">
        <v>50214</v>
      </c>
      <c r="S30" s="52">
        <v>53785</v>
      </c>
      <c r="T30" s="52">
        <v>51835</v>
      </c>
      <c r="U30" s="52">
        <v>50575</v>
      </c>
      <c r="V30" s="52">
        <v>49233</v>
      </c>
      <c r="W30" s="52">
        <v>47572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110414</v>
      </c>
      <c r="D31" s="36">
        <v>90349</v>
      </c>
      <c r="E31" s="36">
        <v>81381</v>
      </c>
      <c r="F31" s="36">
        <v>72720</v>
      </c>
      <c r="G31" s="36">
        <v>138</v>
      </c>
      <c r="H31" s="36">
        <v>972</v>
      </c>
      <c r="I31" s="36">
        <v>69667</v>
      </c>
      <c r="J31" s="36">
        <v>270</v>
      </c>
      <c r="K31" s="36">
        <v>73537</v>
      </c>
      <c r="L31" s="36">
        <v>59892</v>
      </c>
      <c r="M31" s="36">
        <v>49496</v>
      </c>
      <c r="N31" s="36">
        <v>40755</v>
      </c>
      <c r="O31" s="36">
        <v>38620</v>
      </c>
      <c r="P31" s="36">
        <v>184</v>
      </c>
      <c r="Q31" s="36">
        <v>563</v>
      </c>
      <c r="R31" s="36">
        <v>1279</v>
      </c>
      <c r="S31" s="36">
        <v>2721</v>
      </c>
      <c r="T31" s="36">
        <v>4592</v>
      </c>
      <c r="U31" s="36">
        <v>6998</v>
      </c>
      <c r="V31" s="36">
        <v>10178</v>
      </c>
      <c r="W31" s="36">
        <v>13923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21950</v>
      </c>
      <c r="D35" s="52">
        <v>28927</v>
      </c>
      <c r="E35" s="52">
        <v>31486</v>
      </c>
      <c r="F35" s="52">
        <v>33729</v>
      </c>
      <c r="G35" s="52">
        <v>35415</v>
      </c>
      <c r="H35" s="52">
        <v>36385</v>
      </c>
      <c r="I35" s="52">
        <v>33789</v>
      </c>
      <c r="J35" s="52">
        <v>40185</v>
      </c>
      <c r="K35" s="52">
        <v>31082</v>
      </c>
      <c r="L35" s="52">
        <v>28297</v>
      </c>
      <c r="M35" s="52">
        <v>23399</v>
      </c>
      <c r="N35" s="52">
        <v>26147</v>
      </c>
      <c r="O35" s="52">
        <v>24222</v>
      </c>
      <c r="P35" s="52">
        <v>9862</v>
      </c>
      <c r="Q35" s="52">
        <v>15888</v>
      </c>
      <c r="R35" s="52">
        <v>29823</v>
      </c>
      <c r="S35" s="52">
        <v>40153</v>
      </c>
      <c r="T35" s="52">
        <v>42578</v>
      </c>
      <c r="U35" s="52">
        <v>41715</v>
      </c>
      <c r="V35" s="52">
        <v>39536</v>
      </c>
      <c r="W35" s="52">
        <v>37903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4238</v>
      </c>
      <c r="D37" s="52">
        <v>4336</v>
      </c>
      <c r="E37" s="52">
        <v>7179</v>
      </c>
      <c r="F37" s="52">
        <v>10036</v>
      </c>
      <c r="G37" s="52">
        <v>9985</v>
      </c>
      <c r="H37" s="52">
        <v>14982</v>
      </c>
      <c r="I37" s="52">
        <v>16750</v>
      </c>
      <c r="J37" s="52">
        <v>13842</v>
      </c>
      <c r="K37" s="52">
        <v>16217</v>
      </c>
      <c r="L37" s="52">
        <v>10188</v>
      </c>
      <c r="M37" s="52">
        <v>9784</v>
      </c>
      <c r="N37" s="52">
        <v>8030</v>
      </c>
      <c r="O37" s="52">
        <v>11577</v>
      </c>
      <c r="P37" s="52">
        <v>9944</v>
      </c>
      <c r="Q37" s="52">
        <v>9953</v>
      </c>
      <c r="R37" s="52">
        <v>12816</v>
      </c>
      <c r="S37" s="52">
        <v>16611</v>
      </c>
      <c r="T37" s="52">
        <v>18797</v>
      </c>
      <c r="U37" s="52">
        <v>18489</v>
      </c>
      <c r="V37" s="52">
        <v>20669</v>
      </c>
      <c r="W37" s="52">
        <v>24805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23856</v>
      </c>
      <c r="D39" s="52">
        <v>26711</v>
      </c>
      <c r="E39" s="52">
        <v>31202</v>
      </c>
      <c r="F39" s="52">
        <v>28936</v>
      </c>
      <c r="G39" s="52">
        <v>34504</v>
      </c>
      <c r="H39" s="52">
        <v>35511</v>
      </c>
      <c r="I39" s="52">
        <v>35845</v>
      </c>
      <c r="J39" s="52">
        <v>38430</v>
      </c>
      <c r="K39" s="52">
        <v>32302</v>
      </c>
      <c r="L39" s="52">
        <v>28922</v>
      </c>
      <c r="M39" s="52">
        <v>23835</v>
      </c>
      <c r="N39" s="52">
        <v>26141</v>
      </c>
      <c r="O39" s="52">
        <v>23842</v>
      </c>
      <c r="P39" s="52">
        <v>10285</v>
      </c>
      <c r="Q39" s="52">
        <v>15377</v>
      </c>
      <c r="R39" s="52">
        <v>30427</v>
      </c>
      <c r="S39" s="52">
        <v>38606</v>
      </c>
      <c r="T39" s="52">
        <v>41437</v>
      </c>
      <c r="U39" s="52">
        <v>40693</v>
      </c>
      <c r="V39" s="52">
        <v>42296</v>
      </c>
      <c r="W39" s="52">
        <v>36356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11</v>
      </c>
      <c r="D40" s="52">
        <v>7</v>
      </c>
      <c r="E40" s="52">
        <v>33</v>
      </c>
      <c r="F40" s="52">
        <v>4</v>
      </c>
      <c r="G40" s="52">
        <v>18</v>
      </c>
      <c r="H40" s="52">
        <v>18</v>
      </c>
      <c r="I40" s="52">
        <v>37</v>
      </c>
      <c r="J40" s="52">
        <v>43</v>
      </c>
      <c r="K40" s="52">
        <v>48</v>
      </c>
      <c r="L40" s="52">
        <v>36</v>
      </c>
      <c r="M40" s="52">
        <v>50</v>
      </c>
      <c r="N40" s="52">
        <v>47</v>
      </c>
      <c r="O40" s="52">
        <v>65</v>
      </c>
      <c r="P40" s="52">
        <v>66</v>
      </c>
      <c r="Q40" s="52">
        <v>24</v>
      </c>
      <c r="R40" s="52">
        <v>75</v>
      </c>
      <c r="S40" s="52">
        <v>97</v>
      </c>
      <c r="T40" s="52">
        <v>87</v>
      </c>
      <c r="U40" s="52">
        <v>95</v>
      </c>
      <c r="V40" s="52">
        <v>80</v>
      </c>
      <c r="W40" s="52">
        <v>38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2541</v>
      </c>
      <c r="E41" s="52">
        <v>1343</v>
      </c>
      <c r="F41" s="52">
        <v>5835</v>
      </c>
      <c r="G41" s="52">
        <v>2119</v>
      </c>
      <c r="H41" s="52">
        <v>2261</v>
      </c>
      <c r="I41" s="52">
        <v>0</v>
      </c>
      <c r="J41" s="52">
        <v>2108</v>
      </c>
      <c r="K41" s="52">
        <v>0</v>
      </c>
      <c r="L41" s="52">
        <v>942</v>
      </c>
      <c r="M41" s="52">
        <v>1664</v>
      </c>
      <c r="N41" s="52">
        <v>2413</v>
      </c>
      <c r="O41" s="52">
        <v>1522</v>
      </c>
      <c r="P41" s="52">
        <v>592</v>
      </c>
      <c r="Q41" s="52">
        <v>1074</v>
      </c>
      <c r="R41" s="52">
        <v>500</v>
      </c>
      <c r="S41" s="52">
        <v>2009</v>
      </c>
      <c r="T41" s="52">
        <v>1996</v>
      </c>
      <c r="U41" s="52">
        <v>1983</v>
      </c>
      <c r="V41" s="52">
        <v>2</v>
      </c>
      <c r="W41" s="52">
        <v>1521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71</v>
      </c>
      <c r="E42" s="52">
        <v>78</v>
      </c>
      <c r="F42" s="52">
        <v>158</v>
      </c>
      <c r="G42" s="52">
        <v>66</v>
      </c>
      <c r="H42" s="52">
        <v>81</v>
      </c>
      <c r="I42" s="52">
        <v>0</v>
      </c>
      <c r="J42" s="52">
        <v>230</v>
      </c>
      <c r="K42" s="52">
        <v>0</v>
      </c>
      <c r="L42" s="52">
        <v>82</v>
      </c>
      <c r="M42" s="52">
        <v>234</v>
      </c>
      <c r="N42" s="52">
        <v>293</v>
      </c>
      <c r="O42" s="52">
        <v>241</v>
      </c>
      <c r="P42" s="52">
        <v>132</v>
      </c>
      <c r="Q42" s="52">
        <v>254</v>
      </c>
      <c r="R42" s="52">
        <v>98</v>
      </c>
      <c r="S42" s="52">
        <v>400</v>
      </c>
      <c r="T42" s="52">
        <v>483</v>
      </c>
      <c r="U42" s="52">
        <v>560</v>
      </c>
      <c r="V42" s="52">
        <v>0</v>
      </c>
      <c r="W42" s="52">
        <v>315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51564</v>
      </c>
      <c r="D44" s="52">
        <v>47539</v>
      </c>
      <c r="E44" s="52">
        <v>50448</v>
      </c>
      <c r="F44" s="52">
        <v>47768</v>
      </c>
      <c r="G44" s="52">
        <v>49153</v>
      </c>
      <c r="H44" s="52">
        <v>53025</v>
      </c>
      <c r="I44" s="52">
        <v>44057</v>
      </c>
      <c r="J44" s="52">
        <v>41074</v>
      </c>
      <c r="K44" s="52">
        <v>67614</v>
      </c>
      <c r="L44" s="52">
        <v>55424</v>
      </c>
      <c r="M44" s="52">
        <v>49811</v>
      </c>
      <c r="N44" s="52">
        <v>50997</v>
      </c>
      <c r="O44" s="52">
        <v>51290</v>
      </c>
      <c r="P44" s="52">
        <v>34939</v>
      </c>
      <c r="Q44" s="52">
        <v>40645</v>
      </c>
      <c r="R44" s="52">
        <v>53564</v>
      </c>
      <c r="S44" s="52">
        <v>62004</v>
      </c>
      <c r="T44" s="52">
        <v>55849</v>
      </c>
      <c r="U44" s="52">
        <v>46856</v>
      </c>
      <c r="V44" s="52">
        <v>46597</v>
      </c>
      <c r="W44" s="52">
        <v>50681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90349</v>
      </c>
      <c r="D45" s="36">
        <v>81381</v>
      </c>
      <c r="E45" s="36">
        <v>72720</v>
      </c>
      <c r="F45" s="36">
        <v>70739</v>
      </c>
      <c r="G45" s="36">
        <v>1821</v>
      </c>
      <c r="H45" s="36">
        <v>5283</v>
      </c>
      <c r="I45" s="36">
        <v>66733</v>
      </c>
      <c r="J45" s="36">
        <v>4027</v>
      </c>
      <c r="K45" s="36">
        <v>55873</v>
      </c>
      <c r="L45" s="36">
        <v>49496</v>
      </c>
      <c r="M45" s="36">
        <v>40755</v>
      </c>
      <c r="N45" s="36">
        <v>38620</v>
      </c>
      <c r="O45" s="36">
        <v>37752</v>
      </c>
      <c r="P45" s="36">
        <v>264</v>
      </c>
      <c r="Q45" s="36">
        <v>976</v>
      </c>
      <c r="R45" s="36">
        <v>2607</v>
      </c>
      <c r="S45" s="36">
        <v>4164</v>
      </c>
      <c r="T45" s="36">
        <v>11043</v>
      </c>
      <c r="U45" s="36">
        <v>19889</v>
      </c>
      <c r="V45" s="36">
        <v>19881</v>
      </c>
      <c r="W45" s="36">
        <v>16791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8099</v>
      </c>
      <c r="D49" s="52">
        <v>8951</v>
      </c>
      <c r="E49" s="52">
        <v>9583</v>
      </c>
      <c r="F49" s="52">
        <v>10256</v>
      </c>
      <c r="G49" s="52">
        <v>10267</v>
      </c>
      <c r="H49" s="52">
        <v>10346</v>
      </c>
      <c r="I49" s="52">
        <v>9209</v>
      </c>
      <c r="J49" s="52">
        <v>10815</v>
      </c>
      <c r="K49" s="52">
        <v>8420</v>
      </c>
      <c r="L49" s="52">
        <v>7144</v>
      </c>
      <c r="M49" s="52">
        <v>5613</v>
      </c>
      <c r="N49" s="52">
        <v>5819</v>
      </c>
      <c r="O49" s="52">
        <v>5864</v>
      </c>
      <c r="P49" s="52">
        <v>5688</v>
      </c>
      <c r="Q49" s="52">
        <v>7445</v>
      </c>
      <c r="R49" s="52">
        <v>12386</v>
      </c>
      <c r="S49" s="52">
        <v>12310</v>
      </c>
      <c r="T49" s="52">
        <v>13475</v>
      </c>
      <c r="U49" s="52">
        <v>12097</v>
      </c>
      <c r="V49" s="52">
        <v>10836</v>
      </c>
      <c r="W49" s="52">
        <v>10254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1034</v>
      </c>
      <c r="D51" s="52">
        <v>1129</v>
      </c>
      <c r="E51" s="52">
        <v>2565</v>
      </c>
      <c r="F51" s="52">
        <v>3661</v>
      </c>
      <c r="G51" s="52">
        <v>3238</v>
      </c>
      <c r="H51" s="52">
        <v>5116</v>
      </c>
      <c r="I51" s="52">
        <v>5842</v>
      </c>
      <c r="J51" s="52">
        <v>4119</v>
      </c>
      <c r="K51" s="52">
        <v>3174</v>
      </c>
      <c r="L51" s="52">
        <v>1208</v>
      </c>
      <c r="M51" s="52">
        <v>1127</v>
      </c>
      <c r="N51" s="52">
        <v>1275</v>
      </c>
      <c r="O51" s="52">
        <v>837</v>
      </c>
      <c r="P51" s="52">
        <v>904</v>
      </c>
      <c r="Q51" s="52">
        <v>629</v>
      </c>
      <c r="R51" s="52">
        <v>1777</v>
      </c>
      <c r="S51" s="52">
        <v>773</v>
      </c>
      <c r="T51" s="52">
        <v>1987</v>
      </c>
      <c r="U51" s="52">
        <v>284</v>
      </c>
      <c r="V51" s="52">
        <v>2396</v>
      </c>
      <c r="W51" s="52">
        <v>4973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8095</v>
      </c>
      <c r="D53" s="52">
        <v>8141</v>
      </c>
      <c r="E53" s="52">
        <v>9141</v>
      </c>
      <c r="F53" s="52">
        <v>8433</v>
      </c>
      <c r="G53" s="52">
        <v>9629</v>
      </c>
      <c r="H53" s="52">
        <v>9675</v>
      </c>
      <c r="I53" s="52">
        <v>9199</v>
      </c>
      <c r="J53" s="52">
        <v>10174</v>
      </c>
      <c r="K53" s="52">
        <v>8407</v>
      </c>
      <c r="L53" s="52">
        <v>6876</v>
      </c>
      <c r="M53" s="52">
        <v>5146</v>
      </c>
      <c r="N53" s="52">
        <v>5207</v>
      </c>
      <c r="O53" s="52">
        <v>5423</v>
      </c>
      <c r="P53" s="52">
        <v>5236</v>
      </c>
      <c r="Q53" s="52">
        <v>6812</v>
      </c>
      <c r="R53" s="52">
        <v>12107</v>
      </c>
      <c r="S53" s="52">
        <v>11542</v>
      </c>
      <c r="T53" s="52">
        <v>12663</v>
      </c>
      <c r="U53" s="52">
        <v>11332</v>
      </c>
      <c r="V53" s="52">
        <v>10814</v>
      </c>
      <c r="W53" s="52">
        <v>9747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4</v>
      </c>
      <c r="D54" s="52">
        <v>2</v>
      </c>
      <c r="E54" s="52">
        <v>10</v>
      </c>
      <c r="F54" s="52">
        <v>1</v>
      </c>
      <c r="G54" s="52">
        <v>5</v>
      </c>
      <c r="H54" s="52">
        <v>5</v>
      </c>
      <c r="I54" s="52">
        <v>10</v>
      </c>
      <c r="J54" s="52">
        <v>12</v>
      </c>
      <c r="K54" s="52">
        <v>13</v>
      </c>
      <c r="L54" s="52">
        <v>9</v>
      </c>
      <c r="M54" s="52">
        <v>11</v>
      </c>
      <c r="N54" s="52">
        <v>10</v>
      </c>
      <c r="O54" s="52">
        <v>15</v>
      </c>
      <c r="P54" s="52">
        <v>34</v>
      </c>
      <c r="Q54" s="52">
        <v>11</v>
      </c>
      <c r="R54" s="52">
        <v>31</v>
      </c>
      <c r="S54" s="52">
        <v>29</v>
      </c>
      <c r="T54" s="52">
        <v>27</v>
      </c>
      <c r="U54" s="52">
        <v>27</v>
      </c>
      <c r="V54" s="52">
        <v>21</v>
      </c>
      <c r="W54" s="52">
        <v>10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786</v>
      </c>
      <c r="E55" s="52">
        <v>408</v>
      </c>
      <c r="F55" s="52">
        <v>1774</v>
      </c>
      <c r="G55" s="52">
        <v>614</v>
      </c>
      <c r="H55" s="52">
        <v>643</v>
      </c>
      <c r="I55" s="52">
        <v>0</v>
      </c>
      <c r="J55" s="52">
        <v>567</v>
      </c>
      <c r="K55" s="52">
        <v>0</v>
      </c>
      <c r="L55" s="52">
        <v>238</v>
      </c>
      <c r="M55" s="52">
        <v>400</v>
      </c>
      <c r="N55" s="52">
        <v>537</v>
      </c>
      <c r="O55" s="52">
        <v>368</v>
      </c>
      <c r="P55" s="52">
        <v>341</v>
      </c>
      <c r="Q55" s="52">
        <v>503</v>
      </c>
      <c r="R55" s="52">
        <v>207</v>
      </c>
      <c r="S55" s="52">
        <v>616</v>
      </c>
      <c r="T55" s="52">
        <v>632</v>
      </c>
      <c r="U55" s="52">
        <v>576</v>
      </c>
      <c r="V55" s="52">
        <v>1</v>
      </c>
      <c r="W55" s="52">
        <v>411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22</v>
      </c>
      <c r="E56" s="52">
        <v>24</v>
      </c>
      <c r="F56" s="52">
        <v>48</v>
      </c>
      <c r="G56" s="52">
        <v>19</v>
      </c>
      <c r="H56" s="52">
        <v>23</v>
      </c>
      <c r="I56" s="52">
        <v>0</v>
      </c>
      <c r="J56" s="52">
        <v>62</v>
      </c>
      <c r="K56" s="52">
        <v>0</v>
      </c>
      <c r="L56" s="52">
        <v>21</v>
      </c>
      <c r="M56" s="52">
        <v>56</v>
      </c>
      <c r="N56" s="52">
        <v>65</v>
      </c>
      <c r="O56" s="52">
        <v>58</v>
      </c>
      <c r="P56" s="52">
        <v>77</v>
      </c>
      <c r="Q56" s="52">
        <v>119</v>
      </c>
      <c r="R56" s="52">
        <v>41</v>
      </c>
      <c r="S56" s="52">
        <v>123</v>
      </c>
      <c r="T56" s="52">
        <v>153</v>
      </c>
      <c r="U56" s="52">
        <v>162</v>
      </c>
      <c r="V56" s="52">
        <v>0</v>
      </c>
      <c r="W56" s="52">
        <v>86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1235</v>
      </c>
      <c r="D58" s="52">
        <v>1250</v>
      </c>
      <c r="E58" s="52">
        <v>1401</v>
      </c>
      <c r="F58" s="52">
        <v>2215</v>
      </c>
      <c r="G58" s="52">
        <v>9739</v>
      </c>
      <c r="H58" s="52">
        <v>8844</v>
      </c>
      <c r="I58" s="52">
        <v>3042</v>
      </c>
      <c r="J58" s="52">
        <v>9731</v>
      </c>
      <c r="K58" s="52">
        <v>3083</v>
      </c>
      <c r="L58" s="52">
        <v>2309</v>
      </c>
      <c r="M58" s="52">
        <v>1865</v>
      </c>
      <c r="N58" s="52">
        <v>1861</v>
      </c>
      <c r="O58" s="52">
        <v>2415</v>
      </c>
      <c r="P58" s="52">
        <v>5613</v>
      </c>
      <c r="Q58" s="52">
        <v>7129</v>
      </c>
      <c r="R58" s="52">
        <v>11516</v>
      </c>
      <c r="S58" s="52">
        <v>11091</v>
      </c>
      <c r="T58" s="52">
        <v>10167</v>
      </c>
      <c r="U58" s="52">
        <v>7129</v>
      </c>
      <c r="V58" s="52">
        <v>6397</v>
      </c>
      <c r="W58" s="52">
        <v>6650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6864</v>
      </c>
      <c r="D59" s="36">
        <v>7701</v>
      </c>
      <c r="E59" s="36">
        <v>8182</v>
      </c>
      <c r="F59" s="36">
        <v>8041</v>
      </c>
      <c r="G59" s="36">
        <v>528</v>
      </c>
      <c r="H59" s="36">
        <v>1502</v>
      </c>
      <c r="I59" s="36">
        <v>6167</v>
      </c>
      <c r="J59" s="36">
        <v>1084</v>
      </c>
      <c r="K59" s="36">
        <v>5337</v>
      </c>
      <c r="L59" s="36">
        <v>4835</v>
      </c>
      <c r="M59" s="36">
        <v>3748</v>
      </c>
      <c r="N59" s="36">
        <v>3958</v>
      </c>
      <c r="O59" s="36">
        <v>3449</v>
      </c>
      <c r="P59" s="36">
        <v>75</v>
      </c>
      <c r="Q59" s="36">
        <v>316</v>
      </c>
      <c r="R59" s="36">
        <v>870</v>
      </c>
      <c r="S59" s="36">
        <v>1219</v>
      </c>
      <c r="T59" s="36">
        <v>3308</v>
      </c>
      <c r="U59" s="36">
        <v>4968</v>
      </c>
      <c r="V59" s="36">
        <v>4439</v>
      </c>
      <c r="W59" s="36">
        <v>3604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13851</v>
      </c>
      <c r="D63" s="52">
        <v>19976</v>
      </c>
      <c r="E63" s="52">
        <v>21903</v>
      </c>
      <c r="F63" s="52">
        <v>23473</v>
      </c>
      <c r="G63" s="52">
        <v>25148</v>
      </c>
      <c r="H63" s="52">
        <v>26039</v>
      </c>
      <c r="I63" s="52">
        <v>24580</v>
      </c>
      <c r="J63" s="52">
        <v>29370</v>
      </c>
      <c r="K63" s="52">
        <v>22662</v>
      </c>
      <c r="L63" s="52">
        <v>21153</v>
      </c>
      <c r="M63" s="52">
        <v>17786</v>
      </c>
      <c r="N63" s="52">
        <v>20328</v>
      </c>
      <c r="O63" s="52">
        <v>18358</v>
      </c>
      <c r="P63" s="52">
        <v>4174</v>
      </c>
      <c r="Q63" s="52">
        <v>8443</v>
      </c>
      <c r="R63" s="52">
        <v>17437</v>
      </c>
      <c r="S63" s="52">
        <v>27843</v>
      </c>
      <c r="T63" s="52">
        <v>29103</v>
      </c>
      <c r="U63" s="52">
        <v>29618</v>
      </c>
      <c r="V63" s="52">
        <v>28700</v>
      </c>
      <c r="W63" s="52">
        <v>27649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3204</v>
      </c>
      <c r="D65" s="52">
        <v>3207</v>
      </c>
      <c r="E65" s="52">
        <v>4614</v>
      </c>
      <c r="F65" s="52">
        <v>6375</v>
      </c>
      <c r="G65" s="52">
        <v>6747</v>
      </c>
      <c r="H65" s="52">
        <v>9866</v>
      </c>
      <c r="I65" s="52">
        <v>10908</v>
      </c>
      <c r="J65" s="52">
        <v>9723</v>
      </c>
      <c r="K65" s="52">
        <v>13043</v>
      </c>
      <c r="L65" s="52">
        <v>8980</v>
      </c>
      <c r="M65" s="52">
        <v>8657</v>
      </c>
      <c r="N65" s="52">
        <v>6755</v>
      </c>
      <c r="O65" s="52">
        <v>10740</v>
      </c>
      <c r="P65" s="52">
        <v>9040</v>
      </c>
      <c r="Q65" s="52">
        <v>9324</v>
      </c>
      <c r="R65" s="52">
        <v>11039</v>
      </c>
      <c r="S65" s="52">
        <v>15838</v>
      </c>
      <c r="T65" s="52">
        <v>16810</v>
      </c>
      <c r="U65" s="52">
        <v>18205</v>
      </c>
      <c r="V65" s="52">
        <v>18273</v>
      </c>
      <c r="W65" s="52">
        <v>19832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15761</v>
      </c>
      <c r="D67" s="52">
        <f t="shared" si="0"/>
        <v>18570</v>
      </c>
      <c r="E67" s="52">
        <f t="shared" si="0"/>
        <v>22061</v>
      </c>
      <c r="F67" s="52">
        <f t="shared" si="0"/>
        <v>20503</v>
      </c>
      <c r="G67" s="52">
        <f t="shared" si="0"/>
        <v>24875</v>
      </c>
      <c r="H67" s="52">
        <f t="shared" si="0"/>
        <v>25836</v>
      </c>
      <c r="I67" s="52">
        <f t="shared" si="0"/>
        <v>26646</v>
      </c>
      <c r="J67" s="52">
        <f t="shared" si="0"/>
        <v>28256</v>
      </c>
      <c r="K67" s="52">
        <f t="shared" si="0"/>
        <v>23895</v>
      </c>
      <c r="L67" s="52">
        <f t="shared" si="0"/>
        <v>22046</v>
      </c>
      <c r="M67" s="52">
        <f t="shared" si="0"/>
        <v>18689</v>
      </c>
      <c r="N67" s="52">
        <f t="shared" si="0"/>
        <v>20934</v>
      </c>
      <c r="O67" s="52">
        <f t="shared" si="0"/>
        <v>18419</v>
      </c>
      <c r="P67" s="52">
        <f t="shared" si="0"/>
        <v>5049</v>
      </c>
      <c r="Q67" s="52">
        <f t="shared" si="0"/>
        <v>8565</v>
      </c>
      <c r="R67" s="52">
        <f t="shared" ref="R67:V67" si="1">R39-R53</f>
        <v>18320</v>
      </c>
      <c r="S67" s="52">
        <f t="shared" si="1"/>
        <v>27064</v>
      </c>
      <c r="T67" s="52">
        <f t="shared" si="1"/>
        <v>28774</v>
      </c>
      <c r="U67" s="52">
        <f t="shared" si="1"/>
        <v>29361</v>
      </c>
      <c r="V67" s="52">
        <f t="shared" si="1"/>
        <v>31482</v>
      </c>
      <c r="W67" s="52">
        <f t="shared" ref="W67" si="2">W39-W53</f>
        <v>26609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7</v>
      </c>
      <c r="D68" s="52">
        <f t="shared" si="3"/>
        <v>5</v>
      </c>
      <c r="E68" s="52">
        <f t="shared" si="3"/>
        <v>23</v>
      </c>
      <c r="F68" s="52">
        <f t="shared" si="3"/>
        <v>3</v>
      </c>
      <c r="G68" s="52">
        <f t="shared" si="3"/>
        <v>13</v>
      </c>
      <c r="H68" s="52">
        <f t="shared" si="3"/>
        <v>13</v>
      </c>
      <c r="I68" s="52">
        <f t="shared" si="3"/>
        <v>27</v>
      </c>
      <c r="J68" s="52">
        <f t="shared" si="3"/>
        <v>31</v>
      </c>
      <c r="K68" s="52">
        <f t="shared" si="3"/>
        <v>35</v>
      </c>
      <c r="L68" s="52">
        <f t="shared" si="3"/>
        <v>27</v>
      </c>
      <c r="M68" s="52">
        <f t="shared" si="3"/>
        <v>39</v>
      </c>
      <c r="N68" s="52">
        <f t="shared" si="3"/>
        <v>37</v>
      </c>
      <c r="O68" s="52">
        <f t="shared" si="3"/>
        <v>50</v>
      </c>
      <c r="P68" s="52">
        <f t="shared" si="3"/>
        <v>32</v>
      </c>
      <c r="Q68" s="52">
        <f t="shared" si="3"/>
        <v>13</v>
      </c>
      <c r="R68" s="52">
        <f t="shared" ref="R68:V68" si="4">R40-R54</f>
        <v>44</v>
      </c>
      <c r="S68" s="52">
        <f t="shared" si="4"/>
        <v>68</v>
      </c>
      <c r="T68" s="52">
        <f t="shared" si="4"/>
        <v>60</v>
      </c>
      <c r="U68" s="52">
        <f t="shared" si="4"/>
        <v>68</v>
      </c>
      <c r="V68" s="52">
        <f t="shared" si="4"/>
        <v>59</v>
      </c>
      <c r="W68" s="52">
        <f t="shared" ref="W68" si="5">W40-W54</f>
        <v>28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1755</v>
      </c>
      <c r="E69" s="52">
        <f t="shared" si="6"/>
        <v>935</v>
      </c>
      <c r="F69" s="52">
        <f t="shared" si="6"/>
        <v>4061</v>
      </c>
      <c r="G69" s="52">
        <f t="shared" si="6"/>
        <v>1505</v>
      </c>
      <c r="H69" s="52">
        <f t="shared" si="6"/>
        <v>1618</v>
      </c>
      <c r="I69" s="52">
        <f t="shared" si="6"/>
        <v>0</v>
      </c>
      <c r="J69" s="52">
        <f t="shared" si="6"/>
        <v>1541</v>
      </c>
      <c r="K69" s="52">
        <f t="shared" si="6"/>
        <v>0</v>
      </c>
      <c r="L69" s="52">
        <f t="shared" si="6"/>
        <v>704</v>
      </c>
      <c r="M69" s="52">
        <f t="shared" si="6"/>
        <v>1264</v>
      </c>
      <c r="N69" s="52">
        <f t="shared" si="6"/>
        <v>1876</v>
      </c>
      <c r="O69" s="52">
        <f t="shared" si="6"/>
        <v>1154</v>
      </c>
      <c r="P69" s="52">
        <f t="shared" si="6"/>
        <v>251</v>
      </c>
      <c r="Q69" s="52">
        <f t="shared" si="6"/>
        <v>571</v>
      </c>
      <c r="R69" s="52">
        <f t="shared" ref="R69:V69" si="7">R41-R55</f>
        <v>293</v>
      </c>
      <c r="S69" s="52">
        <f t="shared" si="7"/>
        <v>1393</v>
      </c>
      <c r="T69" s="52">
        <f t="shared" si="7"/>
        <v>1364</v>
      </c>
      <c r="U69" s="52">
        <f t="shared" si="7"/>
        <v>1407</v>
      </c>
      <c r="V69" s="52">
        <f t="shared" si="7"/>
        <v>1</v>
      </c>
      <c r="W69" s="52">
        <f t="shared" ref="W69" si="8">W41-W55</f>
        <v>1110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49</v>
      </c>
      <c r="E70" s="52">
        <f t="shared" si="9"/>
        <v>54</v>
      </c>
      <c r="F70" s="52">
        <f t="shared" si="9"/>
        <v>110</v>
      </c>
      <c r="G70" s="52">
        <f t="shared" si="9"/>
        <v>47</v>
      </c>
      <c r="H70" s="52">
        <f t="shared" si="9"/>
        <v>58</v>
      </c>
      <c r="I70" s="52">
        <f t="shared" si="9"/>
        <v>0</v>
      </c>
      <c r="J70" s="52">
        <f t="shared" si="9"/>
        <v>168</v>
      </c>
      <c r="K70" s="52">
        <f t="shared" si="9"/>
        <v>0</v>
      </c>
      <c r="L70" s="52">
        <f t="shared" si="9"/>
        <v>61</v>
      </c>
      <c r="M70" s="52">
        <f t="shared" si="9"/>
        <v>178</v>
      </c>
      <c r="N70" s="52">
        <f t="shared" si="9"/>
        <v>228</v>
      </c>
      <c r="O70" s="52">
        <f t="shared" si="9"/>
        <v>183</v>
      </c>
      <c r="P70" s="52">
        <f t="shared" si="9"/>
        <v>55</v>
      </c>
      <c r="Q70" s="52">
        <f t="shared" si="9"/>
        <v>135</v>
      </c>
      <c r="R70" s="52">
        <f t="shared" ref="R70:V70" si="10">R42-R56</f>
        <v>57</v>
      </c>
      <c r="S70" s="52">
        <f t="shared" si="10"/>
        <v>277</v>
      </c>
      <c r="T70" s="52">
        <f t="shared" si="10"/>
        <v>330</v>
      </c>
      <c r="U70" s="52">
        <f t="shared" si="10"/>
        <v>398</v>
      </c>
      <c r="V70" s="52">
        <f t="shared" si="10"/>
        <v>0</v>
      </c>
      <c r="W70" s="52">
        <f t="shared" ref="W70" si="11">W42-W56</f>
        <v>229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50329</v>
      </c>
      <c r="D72" s="52">
        <v>46289</v>
      </c>
      <c r="E72" s="52">
        <v>49047</v>
      </c>
      <c r="F72" s="52">
        <v>45553</v>
      </c>
      <c r="G72" s="52">
        <v>39414</v>
      </c>
      <c r="H72" s="52">
        <v>44181</v>
      </c>
      <c r="I72" s="52">
        <v>41015</v>
      </c>
      <c r="J72" s="52">
        <v>31343</v>
      </c>
      <c r="K72" s="52">
        <v>64531</v>
      </c>
      <c r="L72" s="52">
        <v>53115</v>
      </c>
      <c r="M72" s="52">
        <v>47946</v>
      </c>
      <c r="N72" s="52">
        <v>49136</v>
      </c>
      <c r="O72" s="52">
        <v>48875</v>
      </c>
      <c r="P72" s="52">
        <v>29326</v>
      </c>
      <c r="Q72" s="52">
        <v>33516</v>
      </c>
      <c r="R72" s="52">
        <v>42048</v>
      </c>
      <c r="S72" s="52">
        <v>50913</v>
      </c>
      <c r="T72" s="52">
        <v>45682</v>
      </c>
      <c r="U72" s="52">
        <v>39727</v>
      </c>
      <c r="V72" s="52">
        <v>40200</v>
      </c>
      <c r="W72" s="52">
        <v>44031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83485</v>
      </c>
      <c r="D73" s="36">
        <v>73680</v>
      </c>
      <c r="E73" s="36">
        <v>64538</v>
      </c>
      <c r="F73" s="36">
        <v>62698</v>
      </c>
      <c r="G73" s="36">
        <v>1293</v>
      </c>
      <c r="H73" s="36">
        <v>3781</v>
      </c>
      <c r="I73" s="36">
        <v>60566</v>
      </c>
      <c r="J73" s="36">
        <v>2943</v>
      </c>
      <c r="K73" s="36">
        <v>50536</v>
      </c>
      <c r="L73" s="36">
        <v>44661</v>
      </c>
      <c r="M73" s="36">
        <v>37007</v>
      </c>
      <c r="N73" s="36">
        <v>34662</v>
      </c>
      <c r="O73" s="36">
        <v>34303</v>
      </c>
      <c r="P73" s="36">
        <v>189</v>
      </c>
      <c r="Q73" s="36">
        <v>660</v>
      </c>
      <c r="R73" s="36">
        <v>1737</v>
      </c>
      <c r="S73" s="36">
        <v>2945</v>
      </c>
      <c r="T73" s="36">
        <v>7735</v>
      </c>
      <c r="U73" s="36">
        <v>14921</v>
      </c>
      <c r="V73" s="36">
        <v>15442</v>
      </c>
      <c r="W73" s="36">
        <v>13187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6404</v>
      </c>
      <c r="I79" s="52">
        <f>RES_hhdet_numvin!I64</f>
        <v>11154</v>
      </c>
      <c r="J79" s="52">
        <f>RES_hhdet_numvin!J64</f>
        <v>18630</v>
      </c>
      <c r="K79" s="52">
        <f>RES_hhdet_numvin!K64</f>
        <v>17969</v>
      </c>
      <c r="L79" s="52">
        <f>RES_hhdet_numvin!L64</f>
        <v>19103</v>
      </c>
      <c r="M79" s="52">
        <f>RES_hhdet_numvin!M64</f>
        <v>17689</v>
      </c>
      <c r="N79" s="52">
        <f>RES_hhdet_numvin!N64</f>
        <v>21492</v>
      </c>
      <c r="O79" s="52">
        <f>RES_hhdet_numvin!O64</f>
        <v>21196</v>
      </c>
      <c r="P79" s="52">
        <f>RES_hhdet_numvin!P64</f>
        <v>9035</v>
      </c>
      <c r="Q79" s="52">
        <f>RES_hhdet_numvin!Q64</f>
        <v>15049</v>
      </c>
      <c r="R79" s="52">
        <f>RES_hhdet_numvin!R64</f>
        <v>28912</v>
      </c>
      <c r="S79" s="52">
        <f>RES_hhdet_numvin!S64</f>
        <v>39525</v>
      </c>
      <c r="T79" s="52">
        <f>RES_hhdet_numvin!T64</f>
        <v>42297</v>
      </c>
      <c r="U79" s="52">
        <f>RES_hhdet_numvin!U64</f>
        <v>41634</v>
      </c>
      <c r="V79" s="52">
        <f>RES_hhdet_numvin!V64</f>
        <v>39528</v>
      </c>
      <c r="W79" s="52">
        <f>RES_hhdet_numvin!W64</f>
        <v>37903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2796</v>
      </c>
      <c r="Q82" s="138">
        <f>RES_hhdet_numvin!Q67</f>
        <v>5023</v>
      </c>
      <c r="R82" s="138">
        <f>RES_hhdet_numvin!R67</f>
        <v>8866</v>
      </c>
      <c r="S82" s="138">
        <f>RES_hhdet_numvin!S67</f>
        <v>13901</v>
      </c>
      <c r="T82" s="138">
        <f>RES_hhdet_numvin!T67</f>
        <v>16949</v>
      </c>
      <c r="U82" s="138">
        <f>RES_hhdet_numvin!U67</f>
        <v>17800</v>
      </c>
      <c r="V82" s="138">
        <f>RES_hhdet_numvin!V67</f>
        <v>20513</v>
      </c>
      <c r="W82" s="138">
        <f>RES_hhdet_numvin!W67</f>
        <v>24805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5020</v>
      </c>
      <c r="I84" s="138">
        <f>RES_hhdet_numvin!I69</f>
        <v>11143</v>
      </c>
      <c r="J84" s="138">
        <f>RES_hhdet_numvin!J69</f>
        <v>16815</v>
      </c>
      <c r="K84" s="138">
        <f>RES_hhdet_numvin!K69</f>
        <v>17980</v>
      </c>
      <c r="L84" s="138">
        <f>RES_hhdet_numvin!L69</f>
        <v>18316</v>
      </c>
      <c r="M84" s="138">
        <f>RES_hhdet_numvin!M69</f>
        <v>16246</v>
      </c>
      <c r="N84" s="138">
        <f>RES_hhdet_numvin!N69</f>
        <v>19489</v>
      </c>
      <c r="O84" s="138">
        <f>RES_hhdet_numvin!O69</f>
        <v>20149</v>
      </c>
      <c r="P84" s="138">
        <f>RES_hhdet_numvin!P69</f>
        <v>9242</v>
      </c>
      <c r="Q84" s="138">
        <f>RES_hhdet_numvin!Q69</f>
        <v>14519</v>
      </c>
      <c r="R84" s="138">
        <f>RES_hhdet_numvin!R69</f>
        <v>29455</v>
      </c>
      <c r="S84" s="138">
        <f>RES_hhdet_numvin!S69</f>
        <v>38000</v>
      </c>
      <c r="T84" s="138">
        <f>RES_hhdet_numvin!T69</f>
        <v>41154</v>
      </c>
      <c r="U84" s="138">
        <f>RES_hhdet_numvin!U69</f>
        <v>40601</v>
      </c>
      <c r="V84" s="138">
        <f>RES_hhdet_numvin!V69</f>
        <v>42280</v>
      </c>
      <c r="W84" s="138">
        <f>RES_hhdet_numvin!W69</f>
        <v>36356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3</v>
      </c>
      <c r="I85" s="138">
        <f>RES_hhdet_numvin!I70</f>
        <v>11</v>
      </c>
      <c r="J85" s="138">
        <f>RES_hhdet_numvin!J70</f>
        <v>19</v>
      </c>
      <c r="K85" s="138">
        <f>RES_hhdet_numvin!K70</f>
        <v>28</v>
      </c>
      <c r="L85" s="138">
        <f>RES_hhdet_numvin!L70</f>
        <v>24</v>
      </c>
      <c r="M85" s="138">
        <f>RES_hhdet_numvin!M70</f>
        <v>34</v>
      </c>
      <c r="N85" s="138">
        <f>RES_hhdet_numvin!N70</f>
        <v>36</v>
      </c>
      <c r="O85" s="138">
        <f>RES_hhdet_numvin!O70</f>
        <v>56</v>
      </c>
      <c r="P85" s="138">
        <f>RES_hhdet_numvin!P70</f>
        <v>63</v>
      </c>
      <c r="Q85" s="138">
        <f>RES_hhdet_numvin!Q70</f>
        <v>23</v>
      </c>
      <c r="R85" s="138">
        <f>RES_hhdet_numvin!R70</f>
        <v>73</v>
      </c>
      <c r="S85" s="138">
        <f>RES_hhdet_numvin!S70</f>
        <v>96</v>
      </c>
      <c r="T85" s="138">
        <f>RES_hhdet_numvin!T70</f>
        <v>87</v>
      </c>
      <c r="U85" s="138">
        <f>RES_hhdet_numvin!U70</f>
        <v>95</v>
      </c>
      <c r="V85" s="138">
        <f>RES_hhdet_numvin!V70</f>
        <v>80</v>
      </c>
      <c r="W85" s="138">
        <f>RES_hhdet_numvin!W70</f>
        <v>38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590</v>
      </c>
      <c r="R88" s="138">
        <f>RES_hhdet_numvin!R73</f>
        <v>379</v>
      </c>
      <c r="S88" s="138">
        <f>RES_hhdet_numvin!S73</f>
        <v>1760</v>
      </c>
      <c r="T88" s="138">
        <f>RES_hhdet_numvin!T73</f>
        <v>1890</v>
      </c>
      <c r="U88" s="138">
        <f>RES_hhdet_numvin!U73</f>
        <v>1953</v>
      </c>
      <c r="V88" s="138">
        <f>RES_hhdet_numvin!V73</f>
        <v>2</v>
      </c>
      <c r="W88" s="138">
        <f>RES_hhdet_numvin!W73</f>
        <v>1521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140</v>
      </c>
      <c r="R89" s="138">
        <f>RES_hhdet_numvin!R74</f>
        <v>76</v>
      </c>
      <c r="S89" s="138">
        <f>RES_hhdet_numvin!S74</f>
        <v>352</v>
      </c>
      <c r="T89" s="138">
        <f>RES_hhdet_numvin!T74</f>
        <v>458</v>
      </c>
      <c r="U89" s="138">
        <f>RES_hhdet_numvin!U74</f>
        <v>553</v>
      </c>
      <c r="V89" s="138">
        <f>RES_hhdet_numvin!V74</f>
        <v>0</v>
      </c>
      <c r="W89" s="138">
        <f>RES_hhdet_numvin!W74</f>
        <v>315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10188</v>
      </c>
      <c r="Q93" s="138">
        <f>RES_hhdet_numvin!Q78</f>
        <v>19666</v>
      </c>
      <c r="R93" s="138">
        <f>RES_hhdet_numvin!R78</f>
        <v>39530</v>
      </c>
      <c r="S93" s="138">
        <f>RES_hhdet_numvin!S78</f>
        <v>50674</v>
      </c>
      <c r="T93" s="138">
        <f>RES_hhdet_numvin!T78</f>
        <v>51873</v>
      </c>
      <c r="U93" s="138">
        <f>RES_hhdet_numvin!U78</f>
        <v>45496</v>
      </c>
      <c r="V93" s="138">
        <f>RES_hhdet_numvin!V78</f>
        <v>46483</v>
      </c>
      <c r="W93" s="138">
        <f>RES_hhdet_numvin!W78</f>
        <v>50681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84</v>
      </c>
      <c r="Q94" s="39">
        <f>RES_hhdet_numvin!Q79</f>
        <v>550</v>
      </c>
      <c r="R94" s="39">
        <f>RES_hhdet_numvin!R79</f>
        <v>1973</v>
      </c>
      <c r="S94" s="39">
        <f>RES_hhdet_numvin!S79</f>
        <v>3647</v>
      </c>
      <c r="T94" s="39">
        <f>RES_hhdet_numvin!T79</f>
        <v>10460</v>
      </c>
      <c r="U94" s="39">
        <f>RES_hhdet_numvin!U79</f>
        <v>19580</v>
      </c>
      <c r="V94" s="39">
        <f>RES_hhdet_numvin!V79</f>
        <v>19844</v>
      </c>
      <c r="W94" s="39">
        <f>RES_hhdet_numvin!W79</f>
        <v>16791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429.87365974047646</v>
      </c>
      <c r="C98" s="117">
        <f t="shared" si="12"/>
        <v>479.2188220002235</v>
      </c>
      <c r="D98" s="117">
        <f t="shared" si="12"/>
        <v>471.10870514263962</v>
      </c>
      <c r="E98" s="117">
        <f t="shared" si="12"/>
        <v>539.77395681984945</v>
      </c>
      <c r="F98" s="117">
        <f t="shared" si="12"/>
        <v>536.20998629871929</v>
      </c>
      <c r="G98" s="117">
        <f t="shared" si="12"/>
        <v>586.80754277305437</v>
      </c>
      <c r="H98" s="117">
        <f t="shared" si="12"/>
        <v>560.24648980002178</v>
      </c>
      <c r="I98" s="117">
        <f t="shared" si="12"/>
        <v>534.39499183220698</v>
      </c>
      <c r="J98" s="117">
        <f t="shared" si="12"/>
        <v>575.41798839875241</v>
      </c>
      <c r="K98" s="117">
        <f t="shared" si="12"/>
        <v>591.14963401444766</v>
      </c>
      <c r="L98" s="117">
        <f t="shared" si="12"/>
        <v>619.14854135189114</v>
      </c>
      <c r="M98" s="117">
        <f t="shared" si="12"/>
        <v>567.89403656115462</v>
      </c>
      <c r="N98" s="117">
        <f t="shared" si="12"/>
        <v>534.03080702548709</v>
      </c>
      <c r="O98" s="117">
        <f t="shared" si="12"/>
        <v>506.92637480036717</v>
      </c>
      <c r="P98" s="117">
        <f t="shared" si="12"/>
        <v>448.19604489978758</v>
      </c>
      <c r="Q98" s="117">
        <f t="shared" si="12"/>
        <v>464.01135832697526</v>
      </c>
      <c r="R98" s="117">
        <f t="shared" ref="R98:V98" si="13">R99+R102+R104+R113</f>
        <v>482.4463838472181</v>
      </c>
      <c r="S98" s="117">
        <f t="shared" si="13"/>
        <v>497.56997406201458</v>
      </c>
      <c r="T98" s="117">
        <f t="shared" si="13"/>
        <v>486.95839257076034</v>
      </c>
      <c r="U98" s="117">
        <f t="shared" si="13"/>
        <v>480.83941313468415</v>
      </c>
      <c r="V98" s="117">
        <f t="shared" si="13"/>
        <v>508.42101341645275</v>
      </c>
      <c r="W98" s="117">
        <f t="shared" ref="W98" si="14">W99+W102+W104+W113</f>
        <v>549.92824170539825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335.35266756456321</v>
      </c>
      <c r="C99" s="122">
        <f t="shared" si="15"/>
        <v>381.84816870550526</v>
      </c>
      <c r="D99" s="122">
        <f t="shared" si="15"/>
        <v>374.57663231949226</v>
      </c>
      <c r="E99" s="122">
        <f t="shared" si="15"/>
        <v>436.87627724773284</v>
      </c>
      <c r="F99" s="122">
        <f t="shared" si="15"/>
        <v>432.93436399034482</v>
      </c>
      <c r="G99" s="122">
        <f t="shared" si="15"/>
        <v>475.17655869288217</v>
      </c>
      <c r="H99" s="122">
        <f t="shared" si="15"/>
        <v>442.16029183073624</v>
      </c>
      <c r="I99" s="122">
        <f t="shared" si="15"/>
        <v>414.2478655392535</v>
      </c>
      <c r="J99" s="122">
        <f t="shared" si="15"/>
        <v>449.88124885988208</v>
      </c>
      <c r="K99" s="122">
        <f t="shared" si="15"/>
        <v>465.85296421050759</v>
      </c>
      <c r="L99" s="122">
        <f t="shared" si="15"/>
        <v>493.64648631800594</v>
      </c>
      <c r="M99" s="122">
        <f t="shared" si="15"/>
        <v>452.62435928943898</v>
      </c>
      <c r="N99" s="122">
        <f t="shared" si="15"/>
        <v>424.64043222095393</v>
      </c>
      <c r="O99" s="122">
        <f t="shared" si="15"/>
        <v>406.88382845433097</v>
      </c>
      <c r="P99" s="122">
        <f t="shared" si="15"/>
        <v>352.56042265789671</v>
      </c>
      <c r="Q99" s="122">
        <f t="shared" si="15"/>
        <v>371.60429821640111</v>
      </c>
      <c r="R99" s="122">
        <f t="shared" ref="R99:V99" si="16">SUM(R100:R101)</f>
        <v>387.46504763631754</v>
      </c>
      <c r="S99" s="122">
        <f t="shared" si="16"/>
        <v>395.32577108927256</v>
      </c>
      <c r="T99" s="122">
        <f t="shared" si="16"/>
        <v>383.9011723761123</v>
      </c>
      <c r="U99" s="122">
        <f t="shared" si="16"/>
        <v>378.69094948194328</v>
      </c>
      <c r="V99" s="122">
        <f t="shared" si="16"/>
        <v>403.06718604823038</v>
      </c>
      <c r="W99" s="122">
        <f t="shared" ref="W99" si="17">SUM(W100:W101)</f>
        <v>436.63347963534517</v>
      </c>
      <c r="DA99" s="130" t="s">
        <v>1628</v>
      </c>
    </row>
    <row r="100" spans="1:105" ht="12" customHeight="1" x14ac:dyDescent="0.25">
      <c r="A100" s="97" t="s">
        <v>217</v>
      </c>
      <c r="B100" s="98">
        <v>331.55376769785278</v>
      </c>
      <c r="C100" s="98">
        <v>377.5116833725337</v>
      </c>
      <c r="D100" s="98">
        <v>370.25483580028117</v>
      </c>
      <c r="E100" s="98">
        <v>432.04705149789089</v>
      </c>
      <c r="F100" s="98">
        <v>427.84935038798506</v>
      </c>
      <c r="G100" s="98">
        <v>469.60743000284936</v>
      </c>
      <c r="H100" s="98">
        <v>437.06621830087363</v>
      </c>
      <c r="I100" s="98">
        <v>409.54737778881599</v>
      </c>
      <c r="J100" s="98">
        <v>444.71922798650013</v>
      </c>
      <c r="K100" s="98">
        <v>460.4523332789048</v>
      </c>
      <c r="L100" s="98">
        <v>488.01856160550938</v>
      </c>
      <c r="M100" s="98">
        <v>447.40857648845241</v>
      </c>
      <c r="N100" s="98">
        <v>419.68968170188703</v>
      </c>
      <c r="O100" s="98">
        <v>402.07819149384022</v>
      </c>
      <c r="P100" s="98">
        <v>348.39751731062904</v>
      </c>
      <c r="Q100" s="98">
        <v>367.18333858746365</v>
      </c>
      <c r="R100" s="98">
        <v>382.74756781128247</v>
      </c>
      <c r="S100" s="98">
        <v>390.47261902565731</v>
      </c>
      <c r="T100" s="98">
        <v>379.0999192590694</v>
      </c>
      <c r="U100" s="98">
        <v>373.83362960996635</v>
      </c>
      <c r="V100" s="98">
        <v>397.79956940134269</v>
      </c>
      <c r="W100" s="98">
        <v>430.83787516882677</v>
      </c>
      <c r="DA100" s="63" t="s">
        <v>1629</v>
      </c>
    </row>
    <row r="101" spans="1:105" ht="12" customHeight="1" x14ac:dyDescent="0.25">
      <c r="A101" s="97" t="s">
        <v>53</v>
      </c>
      <c r="B101" s="98">
        <v>3.7988998667104386</v>
      </c>
      <c r="C101" s="98">
        <v>4.3364853329715505</v>
      </c>
      <c r="D101" s="98">
        <v>4.3217965192111025</v>
      </c>
      <c r="E101" s="98">
        <v>4.8292257498419513</v>
      </c>
      <c r="F101" s="98">
        <v>5.0850136023597576</v>
      </c>
      <c r="G101" s="98">
        <v>5.5691286900327919</v>
      </c>
      <c r="H101" s="98">
        <v>5.0940735298626336</v>
      </c>
      <c r="I101" s="98">
        <v>4.700487750437504</v>
      </c>
      <c r="J101" s="98">
        <v>5.162020873381965</v>
      </c>
      <c r="K101" s="98">
        <v>5.4006309316027989</v>
      </c>
      <c r="L101" s="98">
        <v>5.6279247124965455</v>
      </c>
      <c r="M101" s="98">
        <v>5.2157828009865783</v>
      </c>
      <c r="N101" s="98">
        <v>4.950750519066891</v>
      </c>
      <c r="O101" s="98">
        <v>4.8056369604907196</v>
      </c>
      <c r="P101" s="98">
        <v>4.1629053472676611</v>
      </c>
      <c r="Q101" s="98">
        <v>4.4209596289374335</v>
      </c>
      <c r="R101" s="98">
        <v>4.7174798250350563</v>
      </c>
      <c r="S101" s="98">
        <v>4.8531520636152692</v>
      </c>
      <c r="T101" s="98">
        <v>4.8012531170428971</v>
      </c>
      <c r="U101" s="98">
        <v>4.8573198719769239</v>
      </c>
      <c r="V101" s="98">
        <v>5.2676166468877117</v>
      </c>
      <c r="W101" s="98">
        <v>5.7956044665183821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1.9039316991375357</v>
      </c>
      <c r="C102" s="122">
        <f t="shared" si="18"/>
        <v>1.7961646323541158</v>
      </c>
      <c r="D102" s="122">
        <f t="shared" si="18"/>
        <v>1.7446269222140574</v>
      </c>
      <c r="E102" s="122">
        <f t="shared" si="18"/>
        <v>4.3565639002252361</v>
      </c>
      <c r="F102" s="122">
        <f t="shared" si="18"/>
        <v>2.109139432348127</v>
      </c>
      <c r="G102" s="122">
        <f t="shared" si="18"/>
        <v>2.9444485032641059</v>
      </c>
      <c r="H102" s="122">
        <f t="shared" si="18"/>
        <v>4.9932271304413325</v>
      </c>
      <c r="I102" s="122">
        <f t="shared" si="18"/>
        <v>6.7128385651529623</v>
      </c>
      <c r="J102" s="122">
        <f t="shared" si="18"/>
        <v>7.114336754547633</v>
      </c>
      <c r="K102" s="122">
        <f t="shared" si="18"/>
        <v>7.041392570148262</v>
      </c>
      <c r="L102" s="122">
        <f t="shared" si="18"/>
        <v>8.8027627267830599</v>
      </c>
      <c r="M102" s="122">
        <f t="shared" si="18"/>
        <v>10.946700744833203</v>
      </c>
      <c r="N102" s="122">
        <f t="shared" si="18"/>
        <v>10.75173021676799</v>
      </c>
      <c r="O102" s="122">
        <f t="shared" si="18"/>
        <v>8.1926198248699293</v>
      </c>
      <c r="P102" s="122">
        <f t="shared" si="18"/>
        <v>5.9735486021174848</v>
      </c>
      <c r="Q102" s="122">
        <f t="shared" si="18"/>
        <v>8.6301720190538056</v>
      </c>
      <c r="R102" s="122">
        <f t="shared" si="18"/>
        <v>6.9907673025471384</v>
      </c>
      <c r="S102" s="122">
        <f t="shared" si="18"/>
        <v>8.6568967481130521</v>
      </c>
      <c r="T102" s="122">
        <f t="shared" si="18"/>
        <v>9.4692698048894819</v>
      </c>
      <c r="U102" s="122">
        <f t="shared" si="18"/>
        <v>10.329550956610101</v>
      </c>
      <c r="V102" s="122">
        <f t="shared" si="18"/>
        <v>10.807885817423108</v>
      </c>
      <c r="W102" s="122">
        <f t="shared" si="18"/>
        <v>12.394885970185701</v>
      </c>
      <c r="DA102" s="130" t="s">
        <v>1631</v>
      </c>
    </row>
    <row r="103" spans="1:105" ht="12" customHeight="1" x14ac:dyDescent="0.25">
      <c r="A103" s="97" t="s">
        <v>53</v>
      </c>
      <c r="B103" s="98">
        <v>1.9039316991375357</v>
      </c>
      <c r="C103" s="98">
        <v>1.7961646323541158</v>
      </c>
      <c r="D103" s="98">
        <v>1.7446269222140574</v>
      </c>
      <c r="E103" s="98">
        <v>4.3565639002252361</v>
      </c>
      <c r="F103" s="98">
        <v>2.109139432348127</v>
      </c>
      <c r="G103" s="98">
        <v>2.9444485032641059</v>
      </c>
      <c r="H103" s="98">
        <v>4.9932271304413325</v>
      </c>
      <c r="I103" s="98">
        <v>6.7128385651529623</v>
      </c>
      <c r="J103" s="98">
        <v>7.114336754547633</v>
      </c>
      <c r="K103" s="98">
        <v>7.041392570148262</v>
      </c>
      <c r="L103" s="98">
        <v>8.8027627267830599</v>
      </c>
      <c r="M103" s="98">
        <v>10.946700744833203</v>
      </c>
      <c r="N103" s="98">
        <v>10.75173021676799</v>
      </c>
      <c r="O103" s="98">
        <v>8.1926198248699293</v>
      </c>
      <c r="P103" s="98">
        <v>5.9735486021174848</v>
      </c>
      <c r="Q103" s="98">
        <v>8.6301720190538056</v>
      </c>
      <c r="R103" s="98">
        <v>6.9907673025471384</v>
      </c>
      <c r="S103" s="98">
        <v>8.6568967481130521</v>
      </c>
      <c r="T103" s="98">
        <v>9.4692698048894819</v>
      </c>
      <c r="U103" s="98">
        <v>10.329550956610101</v>
      </c>
      <c r="V103" s="98">
        <v>10.807885817423108</v>
      </c>
      <c r="W103" s="98">
        <v>12.394885970185701</v>
      </c>
      <c r="DA103" s="63" t="s">
        <v>1632</v>
      </c>
    </row>
    <row r="104" spans="1:105" ht="12" customHeight="1" x14ac:dyDescent="0.25">
      <c r="A104" s="121" t="s">
        <v>55</v>
      </c>
      <c r="B104" s="122">
        <v>52.739833853386479</v>
      </c>
      <c r="C104" s="122">
        <v>51.715754456059237</v>
      </c>
      <c r="D104" s="122">
        <v>53.65241001524597</v>
      </c>
      <c r="E104" s="122">
        <v>52.144001773555615</v>
      </c>
      <c r="F104" s="122">
        <v>55.956324179719815</v>
      </c>
      <c r="G104" s="122">
        <v>60.153293261506668</v>
      </c>
      <c r="H104" s="122">
        <v>64.1138323869625</v>
      </c>
      <c r="I104" s="122">
        <v>61.813264256490712</v>
      </c>
      <c r="J104" s="122">
        <v>67.246241041802293</v>
      </c>
      <c r="K104" s="122">
        <v>64.266606280927505</v>
      </c>
      <c r="L104" s="122">
        <v>64.195940689277009</v>
      </c>
      <c r="M104" s="122">
        <v>57.639488270442811</v>
      </c>
      <c r="N104" s="122">
        <v>55.12206967377103</v>
      </c>
      <c r="O104" s="122">
        <v>51.687114032080224</v>
      </c>
      <c r="P104" s="122">
        <v>51.085066688585243</v>
      </c>
      <c r="Q104" s="122">
        <v>47.269332728274208</v>
      </c>
      <c r="R104" s="122">
        <v>50.19235545394784</v>
      </c>
      <c r="S104" s="122">
        <v>52.691198610463324</v>
      </c>
      <c r="T104" s="122">
        <v>52.715594362406911</v>
      </c>
      <c r="U104" s="122">
        <v>52.977879239957304</v>
      </c>
      <c r="V104" s="122">
        <v>54.471089816234532</v>
      </c>
      <c r="W104" s="122">
        <v>57.847860195164031</v>
      </c>
      <c r="DA104" s="130" t="s">
        <v>1633</v>
      </c>
    </row>
    <row r="105" spans="1:105" ht="12" customHeight="1" x14ac:dyDescent="0.25">
      <c r="A105" s="97" t="s">
        <v>134</v>
      </c>
      <c r="B105" s="98">
        <v>50.783616972577725</v>
      </c>
      <c r="C105" s="98">
        <v>50.208887105072087</v>
      </c>
      <c r="D105" s="98">
        <v>51.86966980961828</v>
      </c>
      <c r="E105" s="98">
        <v>50.701103965487505</v>
      </c>
      <c r="F105" s="98">
        <v>53.810741279704537</v>
      </c>
      <c r="G105" s="98">
        <v>57.970222844383663</v>
      </c>
      <c r="H105" s="98">
        <v>61.883857394826649</v>
      </c>
      <c r="I105" s="98">
        <v>60.097641554006351</v>
      </c>
      <c r="J105" s="98">
        <v>65.206335457125476</v>
      </c>
      <c r="K105" s="98">
        <v>62.520927863219818</v>
      </c>
      <c r="L105" s="98">
        <v>62.579793169458732</v>
      </c>
      <c r="M105" s="98">
        <v>56.197474043780147</v>
      </c>
      <c r="N105" s="98">
        <v>53.74842545237945</v>
      </c>
      <c r="O105" s="98">
        <v>50.345369703069537</v>
      </c>
      <c r="P105" s="98">
        <v>49.839593023338857</v>
      </c>
      <c r="Q105" s="98">
        <v>45.97251710691107</v>
      </c>
      <c r="R105" s="98">
        <v>48.984361894824971</v>
      </c>
      <c r="S105" s="98">
        <v>51.298163974751652</v>
      </c>
      <c r="T105" s="98">
        <v>51.219549369324568</v>
      </c>
      <c r="U105" s="98">
        <v>51.38285154653169</v>
      </c>
      <c r="V105" s="98">
        <v>53.297912839101059</v>
      </c>
      <c r="W105" s="98">
        <v>56.367010814430571</v>
      </c>
      <c r="DA105" s="63" t="s">
        <v>1634</v>
      </c>
    </row>
    <row r="106" spans="1:105" ht="12" customHeight="1" x14ac:dyDescent="0.25">
      <c r="A106" s="97" t="s">
        <v>133</v>
      </c>
      <c r="B106" s="98">
        <v>5.1110780196405199E-3</v>
      </c>
      <c r="C106" s="98">
        <v>5.6990642471318551E-3</v>
      </c>
      <c r="D106" s="98">
        <v>6.2716697739247512E-3</v>
      </c>
      <c r="E106" s="98">
        <v>8.5721962313600499E-3</v>
      </c>
      <c r="F106" s="98">
        <v>9.3039120838325252E-3</v>
      </c>
      <c r="G106" s="98">
        <v>1.1361119070475444E-2</v>
      </c>
      <c r="H106" s="98">
        <v>1.3528754276226834E-2</v>
      </c>
      <c r="I106" s="98">
        <v>1.6454800720378426E-2</v>
      </c>
      <c r="J106" s="98">
        <v>2.1913857483447943E-2</v>
      </c>
      <c r="K106" s="98">
        <v>2.5625623830870407E-2</v>
      </c>
      <c r="L106" s="98">
        <v>2.9440836844483946E-2</v>
      </c>
      <c r="M106" s="98">
        <v>3.2227331131729979E-2</v>
      </c>
      <c r="N106" s="98">
        <v>3.6143464475974219E-2</v>
      </c>
      <c r="O106" s="98">
        <v>4.0072357428449945E-2</v>
      </c>
      <c r="P106" s="98">
        <v>4.6576026800102137E-2</v>
      </c>
      <c r="Q106" s="98">
        <v>4.5503277080171059E-2</v>
      </c>
      <c r="R106" s="98">
        <v>5.443262942842482E-2</v>
      </c>
      <c r="S106" s="98">
        <v>6.3861427907929313E-2</v>
      </c>
      <c r="T106" s="98">
        <v>7.0324753023306902E-2</v>
      </c>
      <c r="U106" s="98">
        <v>7.7344631713927123E-2</v>
      </c>
      <c r="V106" s="98">
        <v>8.4082934607298612E-2</v>
      </c>
      <c r="W106" s="98">
        <v>9.0328540798564769E-2</v>
      </c>
      <c r="DA106" s="63" t="s">
        <v>1635</v>
      </c>
    </row>
    <row r="107" spans="1:105" ht="12" customHeight="1" x14ac:dyDescent="0.25">
      <c r="A107" s="100" t="s">
        <v>217</v>
      </c>
      <c r="B107" s="101">
        <v>2.3867054442628559E-3</v>
      </c>
      <c r="C107" s="101">
        <v>2.5259518070897486E-3</v>
      </c>
      <c r="D107" s="101">
        <v>2.8860589780926177E-3</v>
      </c>
      <c r="E107" s="101">
        <v>3.4085172806888474E-3</v>
      </c>
      <c r="F107" s="101">
        <v>4.0584109972835623E-3</v>
      </c>
      <c r="G107" s="101">
        <v>4.8991650282505447E-3</v>
      </c>
      <c r="H107" s="101">
        <v>5.8151862034993554E-3</v>
      </c>
      <c r="I107" s="101">
        <v>6.8930882621226954E-3</v>
      </c>
      <c r="J107" s="101">
        <v>9.2029093342194963E-3</v>
      </c>
      <c r="K107" s="101">
        <v>1.0137168638648653E-2</v>
      </c>
      <c r="L107" s="101">
        <v>1.1657645018552605E-2</v>
      </c>
      <c r="M107" s="101">
        <v>1.3139645110799644E-2</v>
      </c>
      <c r="N107" s="101">
        <v>1.453070577244369E-2</v>
      </c>
      <c r="O107" s="101">
        <v>1.5412947077093181E-2</v>
      </c>
      <c r="P107" s="101">
        <v>1.8337952463112414E-2</v>
      </c>
      <c r="Q107" s="101">
        <v>1.8997817299029499E-2</v>
      </c>
      <c r="R107" s="101">
        <v>2.1758074536404763E-2</v>
      </c>
      <c r="S107" s="101">
        <v>2.4474659714333252E-2</v>
      </c>
      <c r="T107" s="101">
        <v>2.698656253348615E-2</v>
      </c>
      <c r="U107" s="101">
        <v>2.9544447782158052E-2</v>
      </c>
      <c r="V107" s="101">
        <v>2.8241462622947095E-2</v>
      </c>
      <c r="W107" s="101">
        <v>3.3549098427479739E-2</v>
      </c>
      <c r="DA107" s="131" t="s">
        <v>1636</v>
      </c>
    </row>
    <row r="108" spans="1:105" ht="12" customHeight="1" x14ac:dyDescent="0.25">
      <c r="A108" s="103" t="s">
        <v>52</v>
      </c>
      <c r="B108" s="104">
        <v>2.7243725753776644E-3</v>
      </c>
      <c r="C108" s="104">
        <v>3.173112440042107E-3</v>
      </c>
      <c r="D108" s="104">
        <v>3.3856107958321331E-3</v>
      </c>
      <c r="E108" s="104">
        <v>5.163678950671202E-3</v>
      </c>
      <c r="F108" s="104">
        <v>5.2455010865489621E-3</v>
      </c>
      <c r="G108" s="104">
        <v>6.4619540422249004E-3</v>
      </c>
      <c r="H108" s="104">
        <v>7.7135680727274782E-3</v>
      </c>
      <c r="I108" s="104">
        <v>9.5617124582557302E-3</v>
      </c>
      <c r="J108" s="104">
        <v>1.2710948149228447E-2</v>
      </c>
      <c r="K108" s="104">
        <v>1.5488455192221752E-2</v>
      </c>
      <c r="L108" s="104">
        <v>1.7783191825931341E-2</v>
      </c>
      <c r="M108" s="104">
        <v>1.9087686020930333E-2</v>
      </c>
      <c r="N108" s="104">
        <v>2.1612758703530525E-2</v>
      </c>
      <c r="O108" s="104">
        <v>2.4659410351356766E-2</v>
      </c>
      <c r="P108" s="104">
        <v>2.8238074336989723E-2</v>
      </c>
      <c r="Q108" s="104">
        <v>2.6505459781141556E-2</v>
      </c>
      <c r="R108" s="104">
        <v>3.2674554892020057E-2</v>
      </c>
      <c r="S108" s="104">
        <v>3.9386768193596058E-2</v>
      </c>
      <c r="T108" s="104">
        <v>4.3338190489820752E-2</v>
      </c>
      <c r="U108" s="104">
        <v>4.7800183931769068E-2</v>
      </c>
      <c r="V108" s="104">
        <v>5.5841471984351521E-2</v>
      </c>
      <c r="W108" s="104">
        <v>5.677944237108503E-2</v>
      </c>
      <c r="DA108" s="132" t="s">
        <v>1637</v>
      </c>
    </row>
    <row r="109" spans="1:105" ht="12" customHeight="1" x14ac:dyDescent="0.25">
      <c r="A109" s="106" t="s">
        <v>122</v>
      </c>
      <c r="B109" s="101">
        <v>1.9291533314585867</v>
      </c>
      <c r="C109" s="101">
        <v>1.4844234646101182</v>
      </c>
      <c r="D109" s="101">
        <v>1.7533343166183541</v>
      </c>
      <c r="E109" s="101">
        <v>1.4111694488549533</v>
      </c>
      <c r="F109" s="101">
        <v>2.0970257230036453</v>
      </c>
      <c r="G109" s="101">
        <v>2.1282230480066726</v>
      </c>
      <c r="H109" s="101">
        <v>2.1671326870218639</v>
      </c>
      <c r="I109" s="101">
        <v>1.6595460322356561</v>
      </c>
      <c r="J109" s="101">
        <v>1.953498182956678</v>
      </c>
      <c r="K109" s="101">
        <v>1.6640247219046229</v>
      </c>
      <c r="L109" s="101">
        <v>1.5283929506227298</v>
      </c>
      <c r="M109" s="101">
        <v>1.3387673918421217</v>
      </c>
      <c r="N109" s="101">
        <v>1.2462232492397842</v>
      </c>
      <c r="O109" s="101">
        <v>1.1968941477225523</v>
      </c>
      <c r="P109" s="101">
        <v>1.0897446809971081</v>
      </c>
      <c r="Q109" s="101">
        <v>1.1237975931908297</v>
      </c>
      <c r="R109" s="101">
        <v>1.0294531446660848</v>
      </c>
      <c r="S109" s="101">
        <v>1.1748456810785148</v>
      </c>
      <c r="T109" s="101">
        <v>1.2394016789794586</v>
      </c>
      <c r="U109" s="101">
        <v>1.2928230494626951</v>
      </c>
      <c r="V109" s="101">
        <v>0.91590546732446942</v>
      </c>
      <c r="W109" s="101">
        <v>1.170179900499801</v>
      </c>
      <c r="DA109" s="131" t="s">
        <v>1638</v>
      </c>
    </row>
    <row r="110" spans="1:105" ht="12" customHeight="1" x14ac:dyDescent="0.25">
      <c r="A110" s="107" t="s">
        <v>121</v>
      </c>
      <c r="B110" s="104">
        <v>2.1952471330525879E-2</v>
      </c>
      <c r="C110" s="104">
        <v>1.6744822129898394E-2</v>
      </c>
      <c r="D110" s="104">
        <v>2.3134219235406567E-2</v>
      </c>
      <c r="E110" s="104">
        <v>2.3156162981790462E-2</v>
      </c>
      <c r="F110" s="104">
        <v>3.9253264927799777E-2</v>
      </c>
      <c r="G110" s="104">
        <v>4.3486250045853436E-2</v>
      </c>
      <c r="H110" s="104">
        <v>4.9313550837749923E-2</v>
      </c>
      <c r="I110" s="104">
        <v>3.9621869528321904E-2</v>
      </c>
      <c r="J110" s="104">
        <v>6.4493544236687225E-2</v>
      </c>
      <c r="K110" s="104">
        <v>5.6028071972198681E-2</v>
      </c>
      <c r="L110" s="104">
        <v>5.8313732351060035E-2</v>
      </c>
      <c r="M110" s="104">
        <v>7.1019503688813101E-2</v>
      </c>
      <c r="N110" s="104">
        <v>9.1277507675819713E-2</v>
      </c>
      <c r="O110" s="104">
        <v>0.10477782385968254</v>
      </c>
      <c r="P110" s="104">
        <v>0.10915295744917722</v>
      </c>
      <c r="Q110" s="104">
        <v>0.12751475109213545</v>
      </c>
      <c r="R110" s="104">
        <v>0.1241077850283607</v>
      </c>
      <c r="S110" s="104">
        <v>0.15432752672522587</v>
      </c>
      <c r="T110" s="104">
        <v>0.18631856107957367</v>
      </c>
      <c r="U110" s="104">
        <v>0.22486001224899232</v>
      </c>
      <c r="V110" s="104">
        <v>0.17318857520170511</v>
      </c>
      <c r="W110" s="104">
        <v>0.22034093943508803</v>
      </c>
      <c r="DA110" s="132" t="s">
        <v>1639</v>
      </c>
    </row>
    <row r="111" spans="1:105" ht="12" customHeight="1" x14ac:dyDescent="0.25">
      <c r="A111" s="108" t="s">
        <v>53</v>
      </c>
      <c r="B111" s="98">
        <v>9.2573693219955219E-3</v>
      </c>
      <c r="C111" s="98">
        <v>6.7469957239315592E-3</v>
      </c>
      <c r="D111" s="98">
        <v>9.706080743027411E-3</v>
      </c>
      <c r="E111" s="98">
        <v>8.434060723412606E-3</v>
      </c>
      <c r="F111" s="98">
        <v>1.5735185345131433E-2</v>
      </c>
      <c r="G111" s="98">
        <v>1.7325565099838017E-2</v>
      </c>
      <c r="H111" s="98">
        <v>1.968208120419717E-2</v>
      </c>
      <c r="I111" s="98">
        <v>1.5552537390916471E-2</v>
      </c>
      <c r="J111" s="98">
        <v>2.5564012753309273E-2</v>
      </c>
      <c r="K111" s="98">
        <v>2.1042088519171585E-2</v>
      </c>
      <c r="L111" s="98">
        <v>2.2029972059700517E-2</v>
      </c>
      <c r="M111" s="98">
        <v>2.7777511337059677E-2</v>
      </c>
      <c r="N111" s="98">
        <v>3.5282915443007053E-2</v>
      </c>
      <c r="O111" s="98">
        <v>3.8966192589325079E-2</v>
      </c>
      <c r="P111" s="98">
        <v>4.183204908845798E-2</v>
      </c>
      <c r="Q111" s="98">
        <v>5.1898898085122852E-2</v>
      </c>
      <c r="R111" s="98">
        <v>4.8657641266180766E-2</v>
      </c>
      <c r="S111" s="98">
        <v>5.8152138916775641E-2</v>
      </c>
      <c r="T111" s="98">
        <v>7.0349443548469379E-2</v>
      </c>
      <c r="U111" s="98">
        <v>8.4643580065811796E-2</v>
      </c>
      <c r="V111" s="98">
        <v>5.7212054552553654E-2</v>
      </c>
      <c r="W111" s="98">
        <v>8.0936938324677396E-2</v>
      </c>
      <c r="DA111" s="63" t="s">
        <v>1640</v>
      </c>
    </row>
    <row r="112" spans="1:105" ht="12" customHeight="1" x14ac:dyDescent="0.25">
      <c r="A112" s="108" t="s">
        <v>52</v>
      </c>
      <c r="B112" s="98">
        <v>1.2695102008530357E-2</v>
      </c>
      <c r="C112" s="98">
        <v>9.9978264059668344E-3</v>
      </c>
      <c r="D112" s="98">
        <v>1.3428138492379154E-2</v>
      </c>
      <c r="E112" s="98">
        <v>1.4722102258377858E-2</v>
      </c>
      <c r="F112" s="98">
        <v>2.3518079582668348E-2</v>
      </c>
      <c r="G112" s="98">
        <v>2.6160684946015422E-2</v>
      </c>
      <c r="H112" s="98">
        <v>2.9631469633552749E-2</v>
      </c>
      <c r="I112" s="98">
        <v>2.4069332137405433E-2</v>
      </c>
      <c r="J112" s="98">
        <v>3.8929531483377952E-2</v>
      </c>
      <c r="K112" s="98">
        <v>3.4985983453027093E-2</v>
      </c>
      <c r="L112" s="98">
        <v>3.6283760291359518E-2</v>
      </c>
      <c r="M112" s="98">
        <v>4.3241992351753432E-2</v>
      </c>
      <c r="N112" s="98">
        <v>5.5994592232812661E-2</v>
      </c>
      <c r="O112" s="98">
        <v>6.5811631270357454E-2</v>
      </c>
      <c r="P112" s="98">
        <v>6.7320908360719231E-2</v>
      </c>
      <c r="Q112" s="98">
        <v>7.5615853007012609E-2</v>
      </c>
      <c r="R112" s="98">
        <v>7.5450143762179928E-2</v>
      </c>
      <c r="S112" s="98">
        <v>9.6175387808450225E-2</v>
      </c>
      <c r="T112" s="98">
        <v>0.11596911753110428</v>
      </c>
      <c r="U112" s="98">
        <v>0.14021643218318053</v>
      </c>
      <c r="V112" s="98">
        <v>0.11597652064915147</v>
      </c>
      <c r="W112" s="98">
        <v>0.13940400111041062</v>
      </c>
      <c r="DA112" s="63" t="s">
        <v>1641</v>
      </c>
    </row>
    <row r="113" spans="1:105" ht="12" customHeight="1" x14ac:dyDescent="0.25">
      <c r="A113" s="121" t="s">
        <v>54</v>
      </c>
      <c r="B113" s="122">
        <v>39.877226623389227</v>
      </c>
      <c r="C113" s="122">
        <v>43.858734206304881</v>
      </c>
      <c r="D113" s="122">
        <v>41.135035885687337</v>
      </c>
      <c r="E113" s="122">
        <v>46.397113898335817</v>
      </c>
      <c r="F113" s="122">
        <v>45.210158696306529</v>
      </c>
      <c r="G113" s="122">
        <v>48.533242315401509</v>
      </c>
      <c r="H113" s="122">
        <v>48.979138451881703</v>
      </c>
      <c r="I113" s="122">
        <v>51.62102347130989</v>
      </c>
      <c r="J113" s="122">
        <v>51.176161742520428</v>
      </c>
      <c r="K113" s="122">
        <v>53.988670952864197</v>
      </c>
      <c r="L113" s="122">
        <v>52.503351617825153</v>
      </c>
      <c r="M113" s="122">
        <v>46.683488256439681</v>
      </c>
      <c r="N113" s="122">
        <v>43.51657491399417</v>
      </c>
      <c r="O113" s="122">
        <v>40.162812489086043</v>
      </c>
      <c r="P113" s="122">
        <v>38.57700695118816</v>
      </c>
      <c r="Q113" s="122">
        <v>36.507555363246155</v>
      </c>
      <c r="R113" s="122">
        <v>37.798213454405598</v>
      </c>
      <c r="S113" s="122">
        <v>40.896107614165572</v>
      </c>
      <c r="T113" s="122">
        <v>40.872356027351628</v>
      </c>
      <c r="U113" s="122">
        <v>38.841033456173449</v>
      </c>
      <c r="V113" s="122">
        <v>40.074851734564724</v>
      </c>
      <c r="W113" s="122">
        <v>43.052015904703346</v>
      </c>
      <c r="DA113" s="130" t="s">
        <v>1642</v>
      </c>
    </row>
    <row r="114" spans="1:105" ht="12" customHeight="1" x14ac:dyDescent="0.25">
      <c r="A114" s="97" t="s">
        <v>175</v>
      </c>
      <c r="B114" s="98">
        <v>27.870890704950643</v>
      </c>
      <c r="C114" s="98">
        <v>35.49702394891893</v>
      </c>
      <c r="D114" s="98">
        <v>31.827896379273817</v>
      </c>
      <c r="E114" s="98">
        <v>40.163311341782872</v>
      </c>
      <c r="F114" s="98">
        <v>37.703863678836775</v>
      </c>
      <c r="G114" s="98">
        <v>40.489503017833442</v>
      </c>
      <c r="H114" s="98">
        <v>39.844625025232872</v>
      </c>
      <c r="I114" s="98">
        <v>43.890649907694524</v>
      </c>
      <c r="J114" s="98">
        <v>41.892404756240367</v>
      </c>
      <c r="K114" s="98">
        <v>48.104305902478352</v>
      </c>
      <c r="L114" s="98">
        <v>47.519824209420101</v>
      </c>
      <c r="M114" s="98">
        <v>42.683475342863041</v>
      </c>
      <c r="N114" s="98">
        <v>39.831970910382232</v>
      </c>
      <c r="O114" s="98">
        <v>36.791464377079464</v>
      </c>
      <c r="P114" s="98">
        <v>35.300011730765974</v>
      </c>
      <c r="Q114" s="98">
        <v>33.17080426992559</v>
      </c>
      <c r="R114" s="98">
        <v>34.328771376707927</v>
      </c>
      <c r="S114" s="98">
        <v>37.33131155741755</v>
      </c>
      <c r="T114" s="98">
        <v>36.864980750603415</v>
      </c>
      <c r="U114" s="98">
        <v>33.857241807585758</v>
      </c>
      <c r="V114" s="98">
        <v>34.531456004585863</v>
      </c>
      <c r="W114" s="98">
        <v>36.908856405846812</v>
      </c>
      <c r="DA114" s="63" t="s">
        <v>1643</v>
      </c>
    </row>
    <row r="115" spans="1:105" ht="12" customHeight="1" x14ac:dyDescent="0.25">
      <c r="A115" s="109" t="s">
        <v>120</v>
      </c>
      <c r="B115" s="33">
        <v>12.006335918438586</v>
      </c>
      <c r="C115" s="33">
        <v>8.3617102573859494</v>
      </c>
      <c r="D115" s="33">
        <v>9.3071395064135185</v>
      </c>
      <c r="E115" s="33">
        <v>6.2338025565529476</v>
      </c>
      <c r="F115" s="33">
        <v>7.5062950174697516</v>
      </c>
      <c r="G115" s="33">
        <v>8.0437392975680702</v>
      </c>
      <c r="H115" s="33">
        <v>9.1345134266488301</v>
      </c>
      <c r="I115" s="33">
        <v>7.7303735636153634</v>
      </c>
      <c r="J115" s="33">
        <v>9.2837569862800589</v>
      </c>
      <c r="K115" s="33">
        <v>5.8843650503858438</v>
      </c>
      <c r="L115" s="33">
        <v>4.9835274084050516</v>
      </c>
      <c r="M115" s="33">
        <v>4.0000129135766391</v>
      </c>
      <c r="N115" s="33">
        <v>3.6846040036119407</v>
      </c>
      <c r="O115" s="33">
        <v>3.371348112006582</v>
      </c>
      <c r="P115" s="33">
        <v>3.2769952204221879</v>
      </c>
      <c r="Q115" s="33">
        <v>3.3367510933205642</v>
      </c>
      <c r="R115" s="33">
        <v>3.4694420776976735</v>
      </c>
      <c r="S115" s="33">
        <v>3.5647960567480257</v>
      </c>
      <c r="T115" s="33">
        <v>4.0073752767482143</v>
      </c>
      <c r="U115" s="33">
        <v>4.9837916485876921</v>
      </c>
      <c r="V115" s="33">
        <v>5.5433957299788608</v>
      </c>
      <c r="W115" s="33">
        <v>6.1431594988565319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214.62007692124411</v>
      </c>
      <c r="C117" s="117">
        <f t="shared" si="19"/>
        <v>240.19765487589524</v>
      </c>
      <c r="D117" s="117">
        <f t="shared" si="19"/>
        <v>239.31767680390362</v>
      </c>
      <c r="E117" s="117">
        <f t="shared" si="19"/>
        <v>281.02871446087255</v>
      </c>
      <c r="F117" s="117">
        <f t="shared" si="19"/>
        <v>280.7939783709046</v>
      </c>
      <c r="G117" s="117">
        <f t="shared" si="19"/>
        <v>313.86206115795687</v>
      </c>
      <c r="H117" s="117">
        <f t="shared" si="19"/>
        <v>309.93004182963352</v>
      </c>
      <c r="I117" s="117">
        <f t="shared" si="19"/>
        <v>304.95658904397567</v>
      </c>
      <c r="J117" s="117">
        <f t="shared" si="19"/>
        <v>334.67714569304474</v>
      </c>
      <c r="K117" s="117">
        <f t="shared" si="19"/>
        <v>349.12394653047363</v>
      </c>
      <c r="L117" s="117">
        <f t="shared" si="19"/>
        <v>375.27551235925415</v>
      </c>
      <c r="M117" s="117">
        <f t="shared" si="19"/>
        <v>357.18067382630255</v>
      </c>
      <c r="N117" s="117">
        <f t="shared" si="19"/>
        <v>344.78946823938378</v>
      </c>
      <c r="O117" s="117">
        <f t="shared" si="19"/>
        <v>330.589110644568</v>
      </c>
      <c r="P117" s="117">
        <f t="shared" si="19"/>
        <v>291.26857672741937</v>
      </c>
      <c r="Q117" s="117">
        <f t="shared" si="19"/>
        <v>311.11260699501486</v>
      </c>
      <c r="R117" s="117">
        <f t="shared" ref="R117:V117" si="20">R118+R121+R123+R132</f>
        <v>324.00064700980965</v>
      </c>
      <c r="S117" s="117">
        <f t="shared" si="20"/>
        <v>345.48736821650135</v>
      </c>
      <c r="T117" s="117">
        <f t="shared" si="20"/>
        <v>348.57965331579271</v>
      </c>
      <c r="U117" s="117">
        <f t="shared" si="20"/>
        <v>354.68198685621695</v>
      </c>
      <c r="V117" s="117">
        <f t="shared" si="20"/>
        <v>382.17692680593058</v>
      </c>
      <c r="W117" s="117">
        <f t="shared" ref="W117" si="21">W118+W121+W123+W132</f>
        <v>422.9587414425896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160.09556482002841</v>
      </c>
      <c r="C118" s="122">
        <f t="shared" si="22"/>
        <v>184.17605519737842</v>
      </c>
      <c r="D118" s="122">
        <f t="shared" si="22"/>
        <v>183.34494026302343</v>
      </c>
      <c r="E118" s="122">
        <f t="shared" si="22"/>
        <v>217.32427959926147</v>
      </c>
      <c r="F118" s="122">
        <f t="shared" si="22"/>
        <v>219.52843436287469</v>
      </c>
      <c r="G118" s="122">
        <f t="shared" si="22"/>
        <v>245.75849543981727</v>
      </c>
      <c r="H118" s="122">
        <f t="shared" si="22"/>
        <v>233.41867290677266</v>
      </c>
      <c r="I118" s="122">
        <f t="shared" si="22"/>
        <v>223.12787560641647</v>
      </c>
      <c r="J118" s="122">
        <f t="shared" si="22"/>
        <v>247.9741880601396</v>
      </c>
      <c r="K118" s="122">
        <f t="shared" si="22"/>
        <v>262.18135225363875</v>
      </c>
      <c r="L118" s="122">
        <f t="shared" si="22"/>
        <v>283.75222805690646</v>
      </c>
      <c r="M118" s="122">
        <f t="shared" si="22"/>
        <v>265.99764433520778</v>
      </c>
      <c r="N118" s="122">
        <f t="shared" si="22"/>
        <v>256.16013945550532</v>
      </c>
      <c r="O118" s="122">
        <f t="shared" si="22"/>
        <v>251.80296071305574</v>
      </c>
      <c r="P118" s="122">
        <f t="shared" si="22"/>
        <v>219.39625572339824</v>
      </c>
      <c r="Q118" s="122">
        <f t="shared" si="22"/>
        <v>233.37675742451989</v>
      </c>
      <c r="R118" s="122">
        <f t="shared" ref="R118:V118" si="23">SUM(R119:R120)</f>
        <v>247.25173665586613</v>
      </c>
      <c r="S118" s="122">
        <f t="shared" si="23"/>
        <v>257.70939104354881</v>
      </c>
      <c r="T118" s="122">
        <f t="shared" si="23"/>
        <v>255.76174349566318</v>
      </c>
      <c r="U118" s="122">
        <f t="shared" si="23"/>
        <v>257.57331450476931</v>
      </c>
      <c r="V118" s="122">
        <f t="shared" si="23"/>
        <v>279.47199127270079</v>
      </c>
      <c r="W118" s="122">
        <f t="shared" ref="W118" si="24">SUM(W119:W120)</f>
        <v>308.10240582869818</v>
      </c>
      <c r="DA118" s="130" t="s">
        <v>1796</v>
      </c>
    </row>
    <row r="119" spans="1:105" ht="12" customHeight="1" x14ac:dyDescent="0.25">
      <c r="A119" s="97" t="s">
        <v>217</v>
      </c>
      <c r="B119" s="98">
        <v>156.29666495331799</v>
      </c>
      <c r="C119" s="98">
        <v>179.83956986440685</v>
      </c>
      <c r="D119" s="98">
        <v>179.02314374381234</v>
      </c>
      <c r="E119" s="98">
        <v>212.49505384941952</v>
      </c>
      <c r="F119" s="98">
        <v>214.44342076051493</v>
      </c>
      <c r="G119" s="98">
        <v>240.18936674978448</v>
      </c>
      <c r="H119" s="98">
        <v>228.32459937691002</v>
      </c>
      <c r="I119" s="98">
        <v>218.42738785597896</v>
      </c>
      <c r="J119" s="98">
        <v>242.81216718675762</v>
      </c>
      <c r="K119" s="98">
        <v>256.78072132203596</v>
      </c>
      <c r="L119" s="98">
        <v>278.1243033444099</v>
      </c>
      <c r="M119" s="98">
        <v>260.78186153422121</v>
      </c>
      <c r="N119" s="98">
        <v>251.20938893643844</v>
      </c>
      <c r="O119" s="98">
        <v>246.99732375256502</v>
      </c>
      <c r="P119" s="98">
        <v>215.23335037613057</v>
      </c>
      <c r="Q119" s="98">
        <v>228.95579779558247</v>
      </c>
      <c r="R119" s="98">
        <v>242.53425683083105</v>
      </c>
      <c r="S119" s="98">
        <v>252.85623897993352</v>
      </c>
      <c r="T119" s="98">
        <v>250.96049037862028</v>
      </c>
      <c r="U119" s="98">
        <v>252.71599463279239</v>
      </c>
      <c r="V119" s="98">
        <v>274.2043746258131</v>
      </c>
      <c r="W119" s="98">
        <v>302.30680136217978</v>
      </c>
      <c r="DA119" s="63" t="s">
        <v>1797</v>
      </c>
    </row>
    <row r="120" spans="1:105" ht="12" customHeight="1" x14ac:dyDescent="0.25">
      <c r="A120" s="97" t="s">
        <v>53</v>
      </c>
      <c r="B120" s="98">
        <v>3.7988998667104386</v>
      </c>
      <c r="C120" s="98">
        <v>4.3364853329715505</v>
      </c>
      <c r="D120" s="98">
        <v>4.3217965192111025</v>
      </c>
      <c r="E120" s="98">
        <v>4.8292257498419513</v>
      </c>
      <c r="F120" s="98">
        <v>5.0850136023597576</v>
      </c>
      <c r="G120" s="98">
        <v>5.5691286900327919</v>
      </c>
      <c r="H120" s="98">
        <v>5.0940735298626336</v>
      </c>
      <c r="I120" s="98">
        <v>4.700487750437504</v>
      </c>
      <c r="J120" s="98">
        <v>5.162020873381965</v>
      </c>
      <c r="K120" s="98">
        <v>5.4006309316027989</v>
      </c>
      <c r="L120" s="98">
        <v>5.6279247124965455</v>
      </c>
      <c r="M120" s="98">
        <v>5.2157828009865783</v>
      </c>
      <c r="N120" s="98">
        <v>4.950750519066891</v>
      </c>
      <c r="O120" s="98">
        <v>4.8056369604907196</v>
      </c>
      <c r="P120" s="98">
        <v>4.1629053472676611</v>
      </c>
      <c r="Q120" s="98">
        <v>4.4209596289374335</v>
      </c>
      <c r="R120" s="98">
        <v>4.7174798250350563</v>
      </c>
      <c r="S120" s="98">
        <v>4.8531520636152692</v>
      </c>
      <c r="T120" s="98">
        <v>4.8012531170428971</v>
      </c>
      <c r="U120" s="98">
        <v>4.8573198719769239</v>
      </c>
      <c r="V120" s="98">
        <v>5.2676166468877117</v>
      </c>
      <c r="W120" s="98">
        <v>5.7956044665183821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3.2942782444863323</v>
      </c>
      <c r="C121" s="122">
        <f t="shared" si="25"/>
        <v>3.2828755381038879</v>
      </c>
      <c r="D121" s="122">
        <f t="shared" si="25"/>
        <v>3.3661705969455293</v>
      </c>
      <c r="E121" s="122">
        <f t="shared" si="25"/>
        <v>9.020532645903625</v>
      </c>
      <c r="F121" s="122">
        <f t="shared" si="25"/>
        <v>4.6698689303545624</v>
      </c>
      <c r="G121" s="122">
        <f t="shared" si="25"/>
        <v>6.8620280351792911</v>
      </c>
      <c r="H121" s="122">
        <f t="shared" si="25"/>
        <v>12.236636108234894</v>
      </c>
      <c r="I121" s="122">
        <f t="shared" si="25"/>
        <v>16.971700855583943</v>
      </c>
      <c r="J121" s="122">
        <f t="shared" si="25"/>
        <v>18.318312413599653</v>
      </c>
      <c r="K121" s="122">
        <f t="shared" si="25"/>
        <v>18.555906514481023</v>
      </c>
      <c r="L121" s="122">
        <f t="shared" si="25"/>
        <v>23.629504239911331</v>
      </c>
      <c r="M121" s="122">
        <f t="shared" si="25"/>
        <v>30.013426537728233</v>
      </c>
      <c r="N121" s="122">
        <f t="shared" si="25"/>
        <v>30.159180605453219</v>
      </c>
      <c r="O121" s="122">
        <f t="shared" si="25"/>
        <v>23.743745931662598</v>
      </c>
      <c r="P121" s="122">
        <f t="shared" si="25"/>
        <v>17.936426875605857</v>
      </c>
      <c r="Q121" s="122">
        <f t="shared" si="25"/>
        <v>26.968516073079105</v>
      </c>
      <c r="R121" s="122">
        <f t="shared" si="25"/>
        <v>22.798369744027788</v>
      </c>
      <c r="S121" s="122">
        <f t="shared" si="25"/>
        <v>29.485972199661656</v>
      </c>
      <c r="T121" s="122">
        <f t="shared" si="25"/>
        <v>33.357321489031129</v>
      </c>
      <c r="U121" s="122">
        <f t="shared" si="25"/>
        <v>37.338635611406971</v>
      </c>
      <c r="V121" s="122">
        <f t="shared" si="25"/>
        <v>39.888635033232568</v>
      </c>
      <c r="W121" s="122">
        <f t="shared" si="25"/>
        <v>46.572482356646418</v>
      </c>
      <c r="DA121" s="130" t="s">
        <v>1799</v>
      </c>
    </row>
    <row r="122" spans="1:105" ht="12" customHeight="1" x14ac:dyDescent="0.25">
      <c r="A122" s="97" t="s">
        <v>53</v>
      </c>
      <c r="B122" s="98">
        <v>3.2942782444863323</v>
      </c>
      <c r="C122" s="98">
        <v>3.2828755381038879</v>
      </c>
      <c r="D122" s="98">
        <v>3.3661705969455293</v>
      </c>
      <c r="E122" s="98">
        <v>9.020532645903625</v>
      </c>
      <c r="F122" s="98">
        <v>4.6698689303545624</v>
      </c>
      <c r="G122" s="98">
        <v>6.8620280351792911</v>
      </c>
      <c r="H122" s="98">
        <v>12.236636108234894</v>
      </c>
      <c r="I122" s="98">
        <v>16.971700855583943</v>
      </c>
      <c r="J122" s="98">
        <v>18.318312413599653</v>
      </c>
      <c r="K122" s="98">
        <v>18.555906514481023</v>
      </c>
      <c r="L122" s="98">
        <v>23.629504239911331</v>
      </c>
      <c r="M122" s="98">
        <v>30.013426537728233</v>
      </c>
      <c r="N122" s="98">
        <v>30.159180605453219</v>
      </c>
      <c r="O122" s="98">
        <v>23.743745931662598</v>
      </c>
      <c r="P122" s="98">
        <v>17.936426875605857</v>
      </c>
      <c r="Q122" s="98">
        <v>26.968516073079105</v>
      </c>
      <c r="R122" s="98">
        <v>22.798369744027788</v>
      </c>
      <c r="S122" s="98">
        <v>29.485972199661656</v>
      </c>
      <c r="T122" s="98">
        <v>33.357321489031129</v>
      </c>
      <c r="U122" s="98">
        <v>37.338635611406971</v>
      </c>
      <c r="V122" s="98">
        <v>39.888635033232568</v>
      </c>
      <c r="W122" s="98">
        <v>46.572482356646418</v>
      </c>
      <c r="DA122" s="63" t="s">
        <v>1800</v>
      </c>
    </row>
    <row r="123" spans="1:105" ht="12" customHeight="1" x14ac:dyDescent="0.25">
      <c r="A123" s="121" t="s">
        <v>55</v>
      </c>
      <c r="B123" s="122">
        <v>26.29748943827536</v>
      </c>
      <c r="C123" s="122">
        <v>25.920667834472013</v>
      </c>
      <c r="D123" s="122">
        <v>27.146917934973828</v>
      </c>
      <c r="E123" s="122">
        <v>26.636735501361134</v>
      </c>
      <c r="F123" s="122">
        <v>28.956617135316808</v>
      </c>
      <c r="G123" s="122">
        <v>31.515020300964398</v>
      </c>
      <c r="H123" s="122">
        <v>34.037086086252387</v>
      </c>
      <c r="I123" s="122">
        <v>33.235811813563672</v>
      </c>
      <c r="J123" s="122">
        <v>36.730452841421304</v>
      </c>
      <c r="K123" s="122">
        <v>35.600330047527748</v>
      </c>
      <c r="L123" s="122">
        <v>36.090352034635302</v>
      </c>
      <c r="M123" s="122">
        <v>32.92692478294336</v>
      </c>
      <c r="N123" s="122">
        <v>32.114043740893067</v>
      </c>
      <c r="O123" s="122">
        <v>30.688745163806594</v>
      </c>
      <c r="P123" s="122">
        <v>30.527241665166841</v>
      </c>
      <c r="Q123" s="122">
        <v>28.562513229599574</v>
      </c>
      <c r="R123" s="122">
        <v>30.932654642548808</v>
      </c>
      <c r="S123" s="122">
        <v>33.359894920552819</v>
      </c>
      <c r="T123" s="122">
        <v>34.342941317637731</v>
      </c>
      <c r="U123" s="122">
        <v>35.497146138028022</v>
      </c>
      <c r="V123" s="122">
        <v>37.488167406963605</v>
      </c>
      <c r="W123" s="122">
        <v>40.78996884099827</v>
      </c>
      <c r="DA123" s="130" t="s">
        <v>1801</v>
      </c>
    </row>
    <row r="124" spans="1:105" ht="12" customHeight="1" x14ac:dyDescent="0.25">
      <c r="A124" s="97" t="s">
        <v>134</v>
      </c>
      <c r="B124" s="98">
        <v>25.128470891758891</v>
      </c>
      <c r="C124" s="98">
        <v>25.019697658601686</v>
      </c>
      <c r="D124" s="98">
        <v>26.072498185698386</v>
      </c>
      <c r="E124" s="98">
        <v>25.760161120659195</v>
      </c>
      <c r="F124" s="98">
        <v>27.636136601531078</v>
      </c>
      <c r="G124" s="98">
        <v>30.161284091598887</v>
      </c>
      <c r="H124" s="98">
        <v>32.642507535186496</v>
      </c>
      <c r="I124" s="98">
        <v>32.157358099966224</v>
      </c>
      <c r="J124" s="98">
        <v>35.441434270162858</v>
      </c>
      <c r="K124" s="98">
        <v>34.4944736672647</v>
      </c>
      <c r="L124" s="98">
        <v>35.061688999674132</v>
      </c>
      <c r="M124" s="98">
        <v>31.999325736595402</v>
      </c>
      <c r="N124" s="98">
        <v>31.214683383073329</v>
      </c>
      <c r="O124" s="98">
        <v>29.797552419880109</v>
      </c>
      <c r="P124" s="98">
        <v>29.69067929611548</v>
      </c>
      <c r="Q124" s="98">
        <v>27.682444353603433</v>
      </c>
      <c r="R124" s="98">
        <v>30.101517987837187</v>
      </c>
      <c r="S124" s="98">
        <v>32.380464687901402</v>
      </c>
      <c r="T124" s="98">
        <v>33.266514410600671</v>
      </c>
      <c r="U124" s="98">
        <v>34.321535021299397</v>
      </c>
      <c r="V124" s="98">
        <v>36.59804005134464</v>
      </c>
      <c r="W124" s="98">
        <v>39.664940759236693</v>
      </c>
      <c r="DA124" s="63" t="s">
        <v>1802</v>
      </c>
    </row>
    <row r="125" spans="1:105" ht="12" customHeight="1" x14ac:dyDescent="0.25">
      <c r="A125" s="97" t="s">
        <v>133</v>
      </c>
      <c r="B125" s="98">
        <v>3.9053490764360023E-3</v>
      </c>
      <c r="C125" s="98">
        <v>4.4461756406827891E-3</v>
      </c>
      <c r="D125" s="98">
        <v>4.856962786065535E-3</v>
      </c>
      <c r="E125" s="98">
        <v>6.9620433931423028E-3</v>
      </c>
      <c r="F125" s="98">
        <v>7.39948927557681E-3</v>
      </c>
      <c r="G125" s="98">
        <v>9.1022063062856894E-3</v>
      </c>
      <c r="H125" s="98">
        <v>1.0889939185154221E-2</v>
      </c>
      <c r="I125" s="98">
        <v>1.3399600435994384E-2</v>
      </c>
      <c r="J125" s="98">
        <v>1.7920206920177685E-2</v>
      </c>
      <c r="K125" s="98">
        <v>2.130958784724668E-2</v>
      </c>
      <c r="L125" s="98">
        <v>2.4549558498854599E-2</v>
      </c>
      <c r="M125" s="98">
        <v>2.6820962251035824E-2</v>
      </c>
      <c r="N125" s="98">
        <v>3.0283560151864796E-2</v>
      </c>
      <c r="O125" s="98">
        <v>3.4041535433981279E-2</v>
      </c>
      <c r="P125" s="98">
        <v>3.9609858534757583E-2</v>
      </c>
      <c r="Q125" s="98">
        <v>3.8396679499304615E-2</v>
      </c>
      <c r="R125" s="98">
        <v>4.6613726935174522E-2</v>
      </c>
      <c r="S125" s="98">
        <v>5.5519424977432869E-2</v>
      </c>
      <c r="T125" s="98">
        <v>6.1524428757903891E-2</v>
      </c>
      <c r="U125" s="98">
        <v>6.8166756207104773E-2</v>
      </c>
      <c r="V125" s="98">
        <v>7.5660813904011526E-2</v>
      </c>
      <c r="W125" s="98">
        <v>8.062924104210635E-2</v>
      </c>
      <c r="DA125" s="63" t="s">
        <v>1803</v>
      </c>
    </row>
    <row r="126" spans="1:105" ht="12" customHeight="1" x14ac:dyDescent="0.25">
      <c r="A126" s="100" t="s">
        <v>217</v>
      </c>
      <c r="B126" s="101">
        <v>1.1809765010583376E-3</v>
      </c>
      <c r="C126" s="101">
        <v>1.2730632006406819E-3</v>
      </c>
      <c r="D126" s="101">
        <v>1.4713519902334017E-3</v>
      </c>
      <c r="E126" s="101">
        <v>1.7983644424711003E-3</v>
      </c>
      <c r="F126" s="101">
        <v>2.1539881890278475E-3</v>
      </c>
      <c r="G126" s="101">
        <v>2.6402522640607893E-3</v>
      </c>
      <c r="H126" s="101">
        <v>3.1763711124267427E-3</v>
      </c>
      <c r="I126" s="101">
        <v>3.8378879777386534E-3</v>
      </c>
      <c r="J126" s="101">
        <v>5.2092587709492363E-3</v>
      </c>
      <c r="K126" s="101">
        <v>5.8211326550249281E-3</v>
      </c>
      <c r="L126" s="101">
        <v>6.766366672923259E-3</v>
      </c>
      <c r="M126" s="101">
        <v>7.7332762301054918E-3</v>
      </c>
      <c r="N126" s="101">
        <v>8.6708014483342713E-3</v>
      </c>
      <c r="O126" s="101">
        <v>9.3821250826245095E-3</v>
      </c>
      <c r="P126" s="101">
        <v>1.1371784197767864E-2</v>
      </c>
      <c r="Q126" s="101">
        <v>1.1891219718163057E-2</v>
      </c>
      <c r="R126" s="101">
        <v>1.3939172043154468E-2</v>
      </c>
      <c r="S126" s="101">
        <v>1.613265678383681E-2</v>
      </c>
      <c r="T126" s="101">
        <v>1.8186238268083139E-2</v>
      </c>
      <c r="U126" s="101">
        <v>2.0366572275335712E-2</v>
      </c>
      <c r="V126" s="101">
        <v>1.9819341919660005E-2</v>
      </c>
      <c r="W126" s="101">
        <v>2.384979867102132E-2</v>
      </c>
      <c r="DA126" s="131" t="s">
        <v>1804</v>
      </c>
    </row>
    <row r="127" spans="1:105" ht="12" customHeight="1" x14ac:dyDescent="0.25">
      <c r="A127" s="103" t="s">
        <v>52</v>
      </c>
      <c r="B127" s="104">
        <v>2.7243725753776644E-3</v>
      </c>
      <c r="C127" s="104">
        <v>3.173112440042107E-3</v>
      </c>
      <c r="D127" s="104">
        <v>3.3856107958321331E-3</v>
      </c>
      <c r="E127" s="104">
        <v>5.163678950671202E-3</v>
      </c>
      <c r="F127" s="104">
        <v>5.2455010865489621E-3</v>
      </c>
      <c r="G127" s="104">
        <v>6.4619540422249004E-3</v>
      </c>
      <c r="H127" s="104">
        <v>7.7135680727274782E-3</v>
      </c>
      <c r="I127" s="104">
        <v>9.5617124582557302E-3</v>
      </c>
      <c r="J127" s="104">
        <v>1.2710948149228447E-2</v>
      </c>
      <c r="K127" s="104">
        <v>1.5488455192221752E-2</v>
      </c>
      <c r="L127" s="104">
        <v>1.7783191825931341E-2</v>
      </c>
      <c r="M127" s="104">
        <v>1.9087686020930333E-2</v>
      </c>
      <c r="N127" s="104">
        <v>2.1612758703530525E-2</v>
      </c>
      <c r="O127" s="104">
        <v>2.4659410351356766E-2</v>
      </c>
      <c r="P127" s="104">
        <v>2.8238074336989723E-2</v>
      </c>
      <c r="Q127" s="104">
        <v>2.6505459781141556E-2</v>
      </c>
      <c r="R127" s="104">
        <v>3.2674554892020057E-2</v>
      </c>
      <c r="S127" s="104">
        <v>3.9386768193596058E-2</v>
      </c>
      <c r="T127" s="104">
        <v>4.3338190489820752E-2</v>
      </c>
      <c r="U127" s="104">
        <v>4.7800183931769068E-2</v>
      </c>
      <c r="V127" s="104">
        <v>5.5841471984351521E-2</v>
      </c>
      <c r="W127" s="104">
        <v>5.677944237108503E-2</v>
      </c>
      <c r="DA127" s="132" t="s">
        <v>1805</v>
      </c>
    </row>
    <row r="128" spans="1:105" ht="12" customHeight="1" x14ac:dyDescent="0.25">
      <c r="A128" s="106" t="s">
        <v>122</v>
      </c>
      <c r="B128" s="101">
        <v>1.1469144320858207</v>
      </c>
      <c r="C128" s="101">
        <v>0.88251497023357683</v>
      </c>
      <c r="D128" s="101">
        <v>1.0502972410500306</v>
      </c>
      <c r="E128" s="101">
        <v>0.8497676905825019</v>
      </c>
      <c r="F128" s="101">
        <v>1.2799035701888739</v>
      </c>
      <c r="G128" s="101">
        <v>1.307785197999586</v>
      </c>
      <c r="H128" s="101">
        <v>1.3418540465341044</v>
      </c>
      <c r="I128" s="101">
        <v>1.0313205950340507</v>
      </c>
      <c r="J128" s="101">
        <v>1.2162140924406331</v>
      </c>
      <c r="K128" s="101">
        <v>1.0364211000403003</v>
      </c>
      <c r="L128" s="101">
        <v>0.9540338199502878</v>
      </c>
      <c r="M128" s="101">
        <v>0.84000902978690861</v>
      </c>
      <c r="N128" s="101">
        <v>0.79060883488945455</v>
      </c>
      <c r="O128" s="101">
        <v>0.76630105264784265</v>
      </c>
      <c r="P128" s="101">
        <v>0.70255541841375757</v>
      </c>
      <c r="Q128" s="101">
        <v>0.73198607551060801</v>
      </c>
      <c r="R128" s="101">
        <v>0.67682970517246266</v>
      </c>
      <c r="S128" s="101">
        <v>0.78837652994348995</v>
      </c>
      <c r="T128" s="101">
        <v>0.85025146264769536</v>
      </c>
      <c r="U128" s="101">
        <v>0.90736561555356343</v>
      </c>
      <c r="V128" s="101">
        <v>0.65735635752633415</v>
      </c>
      <c r="W128" s="101">
        <v>0.84641748050034893</v>
      </c>
      <c r="DA128" s="131" t="s">
        <v>1806</v>
      </c>
    </row>
    <row r="129" spans="1:105" ht="12" customHeight="1" x14ac:dyDescent="0.25">
      <c r="A129" s="107" t="s">
        <v>121</v>
      </c>
      <c r="B129" s="104">
        <v>1.8198765354210413E-2</v>
      </c>
      <c r="C129" s="104">
        <v>1.4009029996065988E-2</v>
      </c>
      <c r="D129" s="104">
        <v>1.9265545439347026E-2</v>
      </c>
      <c r="E129" s="104">
        <v>1.9844646726295462E-2</v>
      </c>
      <c r="F129" s="104">
        <v>3.3177474321276088E-2</v>
      </c>
      <c r="G129" s="104">
        <v>3.684880505964102E-2</v>
      </c>
      <c r="H129" s="104">
        <v>4.1834565346634607E-2</v>
      </c>
      <c r="I129" s="104">
        <v>3.3733518127398138E-2</v>
      </c>
      <c r="J129" s="104">
        <v>5.4884271897632453E-2</v>
      </c>
      <c r="K129" s="104">
        <v>4.8125692375500864E-2</v>
      </c>
      <c r="L129" s="104">
        <v>5.0079656512028191E-2</v>
      </c>
      <c r="M129" s="104">
        <v>6.0769054310018326E-2</v>
      </c>
      <c r="N129" s="104">
        <v>7.846796277841761E-2</v>
      </c>
      <c r="O129" s="104">
        <v>9.0850155844658664E-2</v>
      </c>
      <c r="P129" s="104">
        <v>9.4397092102845942E-2</v>
      </c>
      <c r="Q129" s="104">
        <v>0.10968612098622889</v>
      </c>
      <c r="R129" s="104">
        <v>0.10769322260398292</v>
      </c>
      <c r="S129" s="104">
        <v>0.13553427773049448</v>
      </c>
      <c r="T129" s="104">
        <v>0.16465101563145915</v>
      </c>
      <c r="U129" s="104">
        <v>0.20007874496795355</v>
      </c>
      <c r="V129" s="104">
        <v>0.15711018418862455</v>
      </c>
      <c r="W129" s="104">
        <v>0.19798136021912516</v>
      </c>
      <c r="DA129" s="132" t="s">
        <v>1807</v>
      </c>
    </row>
    <row r="130" spans="1:105" ht="12" customHeight="1" x14ac:dyDescent="0.25">
      <c r="A130" s="108" t="s">
        <v>53</v>
      </c>
      <c r="B130" s="98">
        <v>5.5036633456800573E-3</v>
      </c>
      <c r="C130" s="98">
        <v>4.0112035900991532E-3</v>
      </c>
      <c r="D130" s="98">
        <v>5.8374069469678738E-3</v>
      </c>
      <c r="E130" s="98">
        <v>5.1225444679176054E-3</v>
      </c>
      <c r="F130" s="98">
        <v>9.6593947386077374E-3</v>
      </c>
      <c r="G130" s="98">
        <v>1.0688120113625599E-2</v>
      </c>
      <c r="H130" s="98">
        <v>1.2203095713081858E-2</v>
      </c>
      <c r="I130" s="98">
        <v>9.6641859899927081E-3</v>
      </c>
      <c r="J130" s="98">
        <v>1.5954740414254497E-2</v>
      </c>
      <c r="K130" s="98">
        <v>1.3139708922473773E-2</v>
      </c>
      <c r="L130" s="98">
        <v>1.3795896220668671E-2</v>
      </c>
      <c r="M130" s="98">
        <v>1.7527061958264895E-2</v>
      </c>
      <c r="N130" s="98">
        <v>2.2473370545604943E-2</v>
      </c>
      <c r="O130" s="98">
        <v>2.5038524574301203E-2</v>
      </c>
      <c r="P130" s="98">
        <v>2.7076183742126718E-2</v>
      </c>
      <c r="Q130" s="98">
        <v>3.4070267979216279E-2</v>
      </c>
      <c r="R130" s="98">
        <v>3.224307884180299E-2</v>
      </c>
      <c r="S130" s="98">
        <v>3.9358889922044248E-2</v>
      </c>
      <c r="T130" s="98">
        <v>4.8681898100354865E-2</v>
      </c>
      <c r="U130" s="98">
        <v>5.9862312784773018E-2</v>
      </c>
      <c r="V130" s="98">
        <v>4.1133663539473078E-2</v>
      </c>
      <c r="W130" s="98">
        <v>5.8577359108714547E-2</v>
      </c>
      <c r="DA130" s="63" t="s">
        <v>1808</v>
      </c>
    </row>
    <row r="131" spans="1:105" ht="12" customHeight="1" x14ac:dyDescent="0.25">
      <c r="A131" s="108" t="s">
        <v>52</v>
      </c>
      <c r="B131" s="98">
        <v>1.2695102008530357E-2</v>
      </c>
      <c r="C131" s="98">
        <v>9.9978264059668344E-3</v>
      </c>
      <c r="D131" s="98">
        <v>1.3428138492379154E-2</v>
      </c>
      <c r="E131" s="98">
        <v>1.4722102258377858E-2</v>
      </c>
      <c r="F131" s="98">
        <v>2.3518079582668348E-2</v>
      </c>
      <c r="G131" s="98">
        <v>2.6160684946015422E-2</v>
      </c>
      <c r="H131" s="98">
        <v>2.9631469633552749E-2</v>
      </c>
      <c r="I131" s="98">
        <v>2.4069332137405433E-2</v>
      </c>
      <c r="J131" s="98">
        <v>3.8929531483377952E-2</v>
      </c>
      <c r="K131" s="98">
        <v>3.4985983453027093E-2</v>
      </c>
      <c r="L131" s="98">
        <v>3.6283760291359518E-2</v>
      </c>
      <c r="M131" s="98">
        <v>4.3241992351753432E-2</v>
      </c>
      <c r="N131" s="98">
        <v>5.5994592232812661E-2</v>
      </c>
      <c r="O131" s="98">
        <v>6.5811631270357454E-2</v>
      </c>
      <c r="P131" s="98">
        <v>6.7320908360719231E-2</v>
      </c>
      <c r="Q131" s="98">
        <v>7.5615853007012609E-2</v>
      </c>
      <c r="R131" s="98">
        <v>7.5450143762179928E-2</v>
      </c>
      <c r="S131" s="98">
        <v>9.6175387808450225E-2</v>
      </c>
      <c r="T131" s="98">
        <v>0.11596911753110428</v>
      </c>
      <c r="U131" s="98">
        <v>0.14021643218318053</v>
      </c>
      <c r="V131" s="98">
        <v>0.11597652064915147</v>
      </c>
      <c r="W131" s="98">
        <v>0.13940400111041062</v>
      </c>
      <c r="DA131" s="63" t="s">
        <v>1809</v>
      </c>
    </row>
    <row r="132" spans="1:105" ht="12" customHeight="1" x14ac:dyDescent="0.25">
      <c r="A132" s="121" t="s">
        <v>54</v>
      </c>
      <c r="B132" s="122">
        <v>24.932744418454007</v>
      </c>
      <c r="C132" s="122">
        <v>26.818056305940914</v>
      </c>
      <c r="D132" s="122">
        <v>25.459648008960826</v>
      </c>
      <c r="E132" s="122">
        <v>28.047166714346332</v>
      </c>
      <c r="F132" s="122">
        <v>27.639057942358534</v>
      </c>
      <c r="G132" s="122">
        <v>29.726517381995905</v>
      </c>
      <c r="H132" s="122">
        <v>30.237646728373608</v>
      </c>
      <c r="I132" s="122">
        <v>31.621200768411608</v>
      </c>
      <c r="J132" s="122">
        <v>31.654192377884176</v>
      </c>
      <c r="K132" s="122">
        <v>32.786357714826131</v>
      </c>
      <c r="L132" s="122">
        <v>31.80342802780104</v>
      </c>
      <c r="M132" s="122">
        <v>28.242678170423151</v>
      </c>
      <c r="N132" s="122">
        <v>26.356104437532192</v>
      </c>
      <c r="O132" s="122">
        <v>24.353658836043103</v>
      </c>
      <c r="P132" s="122">
        <v>23.408652463248426</v>
      </c>
      <c r="Q132" s="122">
        <v>22.204820267816256</v>
      </c>
      <c r="R132" s="122">
        <v>23.017885967366894</v>
      </c>
      <c r="S132" s="122">
        <v>24.932110052738079</v>
      </c>
      <c r="T132" s="122">
        <v>25.11764701346069</v>
      </c>
      <c r="U132" s="122">
        <v>24.272890602012662</v>
      </c>
      <c r="V132" s="122">
        <v>25.328133093033589</v>
      </c>
      <c r="W132" s="122">
        <v>27.493884416246761</v>
      </c>
      <c r="DA132" s="130" t="s">
        <v>1810</v>
      </c>
    </row>
    <row r="133" spans="1:105" ht="12" customHeight="1" x14ac:dyDescent="0.25">
      <c r="A133" s="97" t="s">
        <v>175</v>
      </c>
      <c r="B133" s="98">
        <v>16.089124531653642</v>
      </c>
      <c r="C133" s="98">
        <v>20.540330047405554</v>
      </c>
      <c r="D133" s="98">
        <v>18.458894330030397</v>
      </c>
      <c r="E133" s="98">
        <v>23.348964953451148</v>
      </c>
      <c r="F133" s="98">
        <v>21.970706648614666</v>
      </c>
      <c r="G133" s="98">
        <v>23.652008308715558</v>
      </c>
      <c r="H133" s="98">
        <v>23.337478567514427</v>
      </c>
      <c r="I133" s="98">
        <v>25.748590976256658</v>
      </c>
      <c r="J133" s="98">
        <v>24.600553390011779</v>
      </c>
      <c r="K133" s="98">
        <v>28.294687268487127</v>
      </c>
      <c r="L133" s="98">
        <v>27.988840913148454</v>
      </c>
      <c r="M133" s="98">
        <v>25.170072141668889</v>
      </c>
      <c r="N133" s="98">
        <v>23.512544839459697</v>
      </c>
      <c r="O133" s="98">
        <v>21.735424830110784</v>
      </c>
      <c r="P133" s="98">
        <v>20.863549855195785</v>
      </c>
      <c r="Q133" s="98">
        <v>19.61209146663791</v>
      </c>
      <c r="R133" s="98">
        <v>20.316395784765053</v>
      </c>
      <c r="S133" s="98">
        <v>22.14287206011624</v>
      </c>
      <c r="T133" s="98">
        <v>21.936524491431921</v>
      </c>
      <c r="U133" s="98">
        <v>20.225335894204054</v>
      </c>
      <c r="V133" s="98">
        <v>20.7286155252166</v>
      </c>
      <c r="W133" s="98">
        <v>22.284218970125202</v>
      </c>
      <c r="DA133" s="63" t="s">
        <v>1811</v>
      </c>
    </row>
    <row r="134" spans="1:105" ht="12" customHeight="1" x14ac:dyDescent="0.25">
      <c r="A134" s="109" t="s">
        <v>120</v>
      </c>
      <c r="B134" s="33">
        <v>8.843619886800365</v>
      </c>
      <c r="C134" s="33">
        <v>6.2777262585353597</v>
      </c>
      <c r="D134" s="33">
        <v>7.0007536789304305</v>
      </c>
      <c r="E134" s="33">
        <v>4.6982017608951843</v>
      </c>
      <c r="F134" s="33">
        <v>5.6683512937438687</v>
      </c>
      <c r="G134" s="33">
        <v>6.0745090732803453</v>
      </c>
      <c r="H134" s="33">
        <v>6.9001681608591801</v>
      </c>
      <c r="I134" s="33">
        <v>5.8726097921549512</v>
      </c>
      <c r="J134" s="33">
        <v>7.0536389878723957</v>
      </c>
      <c r="K134" s="33">
        <v>4.4916704463390067</v>
      </c>
      <c r="L134" s="33">
        <v>3.8145871146525869</v>
      </c>
      <c r="M134" s="33">
        <v>3.0726060287542629</v>
      </c>
      <c r="N134" s="33">
        <v>2.8435595980724946</v>
      </c>
      <c r="O134" s="33">
        <v>2.6182340059323175</v>
      </c>
      <c r="P134" s="33">
        <v>2.5451026080526424</v>
      </c>
      <c r="Q134" s="33">
        <v>2.5927288011783474</v>
      </c>
      <c r="R134" s="33">
        <v>2.7014901826018423</v>
      </c>
      <c r="S134" s="33">
        <v>2.7892379926218398</v>
      </c>
      <c r="T134" s="33">
        <v>3.1811225220287689</v>
      </c>
      <c r="U134" s="33">
        <v>4.047554707808608</v>
      </c>
      <c r="V134" s="33">
        <v>4.5995175678169877</v>
      </c>
      <c r="W134" s="33">
        <v>5.2096654461215595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0.49926314873727001</v>
      </c>
      <c r="C136" s="119">
        <f t="shared" si="26"/>
        <v>0.50122750578395103</v>
      </c>
      <c r="D136" s="119">
        <f t="shared" si="26"/>
        <v>0.50798822902549501</v>
      </c>
      <c r="E136" s="119">
        <f t="shared" si="26"/>
        <v>0.52064148503308838</v>
      </c>
      <c r="F136" s="119">
        <f t="shared" si="26"/>
        <v>0.52366420907065314</v>
      </c>
      <c r="G136" s="119">
        <f t="shared" si="26"/>
        <v>0.53486371302378066</v>
      </c>
      <c r="H136" s="119">
        <f t="shared" si="26"/>
        <v>0.55320300523482457</v>
      </c>
      <c r="I136" s="119">
        <f t="shared" si="26"/>
        <v>0.57065764781666972</v>
      </c>
      <c r="J136" s="119">
        <f t="shared" si="26"/>
        <v>0.58162440598071918</v>
      </c>
      <c r="K136" s="119">
        <f t="shared" si="26"/>
        <v>0.59058472921585381</v>
      </c>
      <c r="L136" s="119">
        <f t="shared" si="26"/>
        <v>0.60611547519736053</v>
      </c>
      <c r="M136" s="119">
        <f t="shared" si="26"/>
        <v>0.62895654969223991</v>
      </c>
      <c r="N136" s="119">
        <f t="shared" si="26"/>
        <v>0.64563591407738463</v>
      </c>
      <c r="O136" s="119">
        <f t="shared" si="26"/>
        <v>0.65214423055962989</v>
      </c>
      <c r="P136" s="119">
        <f t="shared" si="26"/>
        <v>0.64986869036861827</v>
      </c>
      <c r="Q136" s="119">
        <f t="shared" si="26"/>
        <v>0.67048489527659982</v>
      </c>
      <c r="R136" s="119">
        <f t="shared" ref="R136:V136" si="27">IF(R117=0,"",R117/R98)</f>
        <v>0.67157855848374381</v>
      </c>
      <c r="S136" s="119">
        <f t="shared" si="27"/>
        <v>0.6943493101001339</v>
      </c>
      <c r="T136" s="119">
        <f t="shared" si="27"/>
        <v>0.71583046649132409</v>
      </c>
      <c r="U136" s="119">
        <f t="shared" si="27"/>
        <v>0.73763085381037552</v>
      </c>
      <c r="V136" s="119">
        <f t="shared" si="27"/>
        <v>0.75169380635509975</v>
      </c>
      <c r="W136" s="119">
        <f t="shared" ref="W136" si="28">IF(W117=0,"",W117/W98)</f>
        <v>0.76911623984056554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0.47739463646641872</v>
      </c>
      <c r="C137" s="124">
        <f t="shared" si="29"/>
        <v>0.48232797821644519</v>
      </c>
      <c r="D137" s="124">
        <f t="shared" si="29"/>
        <v>0.48947244553856945</v>
      </c>
      <c r="E137" s="124">
        <f t="shared" si="29"/>
        <v>0.49745040167522458</v>
      </c>
      <c r="F137" s="124">
        <f t="shared" si="29"/>
        <v>0.50707093874343168</v>
      </c>
      <c r="G137" s="124">
        <f t="shared" si="29"/>
        <v>0.51719406385670808</v>
      </c>
      <c r="H137" s="124">
        <f t="shared" si="29"/>
        <v>0.52790509961968235</v>
      </c>
      <c r="I137" s="124">
        <f t="shared" si="29"/>
        <v>0.53863373638861445</v>
      </c>
      <c r="J137" s="124">
        <f t="shared" si="29"/>
        <v>0.55119920798782274</v>
      </c>
      <c r="K137" s="124">
        <f t="shared" si="29"/>
        <v>0.5627985059576982</v>
      </c>
      <c r="L137" s="124">
        <f t="shared" si="29"/>
        <v>0.57480856426903426</v>
      </c>
      <c r="M137" s="124">
        <f t="shared" si="29"/>
        <v>0.58767858794164163</v>
      </c>
      <c r="N137" s="124">
        <f t="shared" si="29"/>
        <v>0.60324010626057634</v>
      </c>
      <c r="O137" s="124">
        <f t="shared" si="29"/>
        <v>0.61885713587980151</v>
      </c>
      <c r="P137" s="124">
        <f t="shared" si="29"/>
        <v>0.62229405691485429</v>
      </c>
      <c r="Q137" s="124">
        <f t="shared" si="29"/>
        <v>0.62802491398690607</v>
      </c>
      <c r="R137" s="124">
        <f t="shared" ref="R137:V137" si="30">IF(R118=0,"",R118/R99)</f>
        <v>0.63812655661251172</v>
      </c>
      <c r="S137" s="124">
        <f t="shared" si="30"/>
        <v>0.65189119933532691</v>
      </c>
      <c r="T137" s="124">
        <f t="shared" si="30"/>
        <v>0.6662176671997514</v>
      </c>
      <c r="U137" s="124">
        <f t="shared" si="30"/>
        <v>0.68016760067050641</v>
      </c>
      <c r="V137" s="124">
        <f t="shared" si="30"/>
        <v>0.69336329263791674</v>
      </c>
      <c r="W137" s="124">
        <f t="shared" ref="W137" si="31">IF(W118=0,"",W118/W99)</f>
        <v>0.70563165721055143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0.47140669230986454</v>
      </c>
      <c r="C138" s="111">
        <f t="shared" si="32"/>
        <v>0.47638146787350871</v>
      </c>
      <c r="D138" s="111">
        <f t="shared" si="32"/>
        <v>0.48351331686692423</v>
      </c>
      <c r="E138" s="111">
        <f t="shared" si="32"/>
        <v>0.49183313047203342</v>
      </c>
      <c r="F138" s="111">
        <f t="shared" si="32"/>
        <v>0.50121244911568053</v>
      </c>
      <c r="G138" s="111">
        <f t="shared" si="32"/>
        <v>0.51146841255967168</v>
      </c>
      <c r="H138" s="111">
        <f t="shared" si="32"/>
        <v>0.52240276145005748</v>
      </c>
      <c r="I138" s="111">
        <f t="shared" si="32"/>
        <v>0.53333850905184288</v>
      </c>
      <c r="J138" s="111">
        <f t="shared" si="32"/>
        <v>0.54598981088833964</v>
      </c>
      <c r="K138" s="111">
        <f t="shared" si="32"/>
        <v>0.55767058338805064</v>
      </c>
      <c r="L138" s="111">
        <f t="shared" si="32"/>
        <v>0.56990517415858488</v>
      </c>
      <c r="M138" s="111">
        <f t="shared" si="32"/>
        <v>0.5828718429606411</v>
      </c>
      <c r="N138" s="111">
        <f t="shared" si="32"/>
        <v>0.59855984049395072</v>
      </c>
      <c r="O138" s="111">
        <f t="shared" si="32"/>
        <v>0.61430171786959253</v>
      </c>
      <c r="P138" s="111">
        <f t="shared" si="32"/>
        <v>0.61778095331325189</v>
      </c>
      <c r="Q138" s="111">
        <f t="shared" si="32"/>
        <v>0.62354626077633102</v>
      </c>
      <c r="R138" s="111">
        <f t="shared" ref="R138:V138" si="33">IF(R119=0,"",R119/R100)</f>
        <v>0.63366635670018157</v>
      </c>
      <c r="S138" s="111">
        <f t="shared" si="33"/>
        <v>0.64756458368549208</v>
      </c>
      <c r="T138" s="111">
        <f t="shared" si="33"/>
        <v>0.66199035565375264</v>
      </c>
      <c r="U138" s="111">
        <f t="shared" si="33"/>
        <v>0.67601193315983843</v>
      </c>
      <c r="V138" s="111">
        <f t="shared" si="33"/>
        <v>0.68930284424005106</v>
      </c>
      <c r="W138" s="111">
        <f t="shared" ref="W138" si="34">IF(W119=0,"",W119/W100)</f>
        <v>0.70167183245836684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1.8277141632619929</v>
      </c>
      <c r="D140" s="124">
        <f t="shared" si="38"/>
        <v>1.9294501042512953</v>
      </c>
      <c r="E140" s="124">
        <f t="shared" si="38"/>
        <v>2.070561307602365</v>
      </c>
      <c r="F140" s="124">
        <f t="shared" si="38"/>
        <v>2.2141110534145905</v>
      </c>
      <c r="G140" s="124">
        <f t="shared" si="38"/>
        <v>2.3304968749062183</v>
      </c>
      <c r="H140" s="124">
        <f t="shared" si="38"/>
        <v>2.4506468038743803</v>
      </c>
      <c r="I140" s="124">
        <f t="shared" si="38"/>
        <v>2.5282450472868203</v>
      </c>
      <c r="J140" s="124">
        <f t="shared" si="38"/>
        <v>2.5748447178706018</v>
      </c>
      <c r="K140" s="124">
        <f t="shared" si="38"/>
        <v>2.6352608989801452</v>
      </c>
      <c r="L140" s="124">
        <f t="shared" si="38"/>
        <v>2.6843282016470589</v>
      </c>
      <c r="M140" s="124">
        <f t="shared" si="38"/>
        <v>2.7417782980771119</v>
      </c>
      <c r="N140" s="124">
        <f t="shared" si="38"/>
        <v>2.8050536980939222</v>
      </c>
      <c r="O140" s="124">
        <f t="shared" si="38"/>
        <v>2.8981872025337836</v>
      </c>
      <c r="P140" s="124">
        <f t="shared" si="38"/>
        <v>3.0026418248690248</v>
      </c>
      <c r="Q140" s="124">
        <f t="shared" si="38"/>
        <v>3.1249106058995886</v>
      </c>
      <c r="R140" s="124">
        <f t="shared" ref="R140:V140" si="39">IF(R121=0,"",R121/R102)</f>
        <v>3.2612113602638484</v>
      </c>
      <c r="S140" s="124">
        <f t="shared" si="39"/>
        <v>3.4060672152626434</v>
      </c>
      <c r="T140" s="124">
        <f t="shared" si="39"/>
        <v>3.5226920529613581</v>
      </c>
      <c r="U140" s="124">
        <f t="shared" si="39"/>
        <v>3.6147394759220566</v>
      </c>
      <c r="V140" s="124">
        <f t="shared" si="39"/>
        <v>3.6906973026055798</v>
      </c>
      <c r="W140" s="124">
        <f t="shared" ref="W140" si="40">IF(W121=0,"",W121/W102)</f>
        <v>3.7573949827913316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1.8277141632619929</v>
      </c>
      <c r="D141" s="111">
        <f t="shared" si="41"/>
        <v>1.9294501042512953</v>
      </c>
      <c r="E141" s="111">
        <f t="shared" si="41"/>
        <v>2.070561307602365</v>
      </c>
      <c r="F141" s="111">
        <f t="shared" si="41"/>
        <v>2.2141110534145905</v>
      </c>
      <c r="G141" s="111">
        <f t="shared" si="41"/>
        <v>2.3304968749062183</v>
      </c>
      <c r="H141" s="111">
        <f t="shared" si="41"/>
        <v>2.4506468038743803</v>
      </c>
      <c r="I141" s="111">
        <f t="shared" si="41"/>
        <v>2.5282450472868203</v>
      </c>
      <c r="J141" s="111">
        <f t="shared" si="41"/>
        <v>2.5748447178706018</v>
      </c>
      <c r="K141" s="111">
        <f t="shared" si="41"/>
        <v>2.6352608989801452</v>
      </c>
      <c r="L141" s="111">
        <f t="shared" si="41"/>
        <v>2.6843282016470589</v>
      </c>
      <c r="M141" s="111">
        <f t="shared" si="41"/>
        <v>2.7417782980771119</v>
      </c>
      <c r="N141" s="111">
        <f t="shared" si="41"/>
        <v>2.8050536980939222</v>
      </c>
      <c r="O141" s="111">
        <f t="shared" si="41"/>
        <v>2.8981872025337836</v>
      </c>
      <c r="P141" s="111">
        <f t="shared" si="41"/>
        <v>3.0026418248690248</v>
      </c>
      <c r="Q141" s="111">
        <f t="shared" si="41"/>
        <v>3.1249106058995886</v>
      </c>
      <c r="R141" s="111">
        <f t="shared" ref="R141:V141" si="42">IF(R122=0,"",R122/R103)</f>
        <v>3.2612113602638484</v>
      </c>
      <c r="S141" s="111">
        <f t="shared" si="42"/>
        <v>3.4060672152626434</v>
      </c>
      <c r="T141" s="111">
        <f t="shared" si="42"/>
        <v>3.5226920529613581</v>
      </c>
      <c r="U141" s="111">
        <f t="shared" si="42"/>
        <v>3.6147394759220566</v>
      </c>
      <c r="V141" s="111">
        <f t="shared" si="42"/>
        <v>3.6906973026055798</v>
      </c>
      <c r="W141" s="111">
        <f t="shared" ref="W141" si="43">IF(W122=0,"",W122/W103)</f>
        <v>3.7573949827913316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0.49862670237795548</v>
      </c>
      <c r="C142" s="124">
        <f t="shared" si="44"/>
        <v>0.50121414851437085</v>
      </c>
      <c r="D142" s="124">
        <f t="shared" si="44"/>
        <v>0.50597760524195856</v>
      </c>
      <c r="E142" s="124">
        <f t="shared" si="44"/>
        <v>0.51083028911044814</v>
      </c>
      <c r="F142" s="124">
        <f t="shared" si="44"/>
        <v>0.51748604933937958</v>
      </c>
      <c r="G142" s="124">
        <f t="shared" si="44"/>
        <v>0.52391180253353653</v>
      </c>
      <c r="H142" s="124">
        <f t="shared" si="44"/>
        <v>0.53088522116131998</v>
      </c>
      <c r="I142" s="124">
        <f t="shared" si="44"/>
        <v>0.5376809041446754</v>
      </c>
      <c r="J142" s="124">
        <f t="shared" si="44"/>
        <v>0.54620826788799315</v>
      </c>
      <c r="K142" s="124">
        <f t="shared" si="44"/>
        <v>0.55394756480385232</v>
      </c>
      <c r="L142" s="124">
        <f t="shared" si="44"/>
        <v>0.56219056294105629</v>
      </c>
      <c r="M142" s="124">
        <f t="shared" si="44"/>
        <v>0.57125636904427712</v>
      </c>
      <c r="N142" s="124">
        <f t="shared" si="44"/>
        <v>0.58259865659895627</v>
      </c>
      <c r="O142" s="124">
        <f t="shared" si="44"/>
        <v>0.5937407367097195</v>
      </c>
      <c r="P142" s="124">
        <f t="shared" si="44"/>
        <v>0.59757662354169017</v>
      </c>
      <c r="Q142" s="124">
        <f t="shared" si="44"/>
        <v>0.60425040044017531</v>
      </c>
      <c r="R142" s="124">
        <f t="shared" ref="R142:V142" si="45">IF(R123=0,"",R123/R104)</f>
        <v>0.61628218805012913</v>
      </c>
      <c r="S142" s="124">
        <f t="shared" si="45"/>
        <v>0.63312082093969047</v>
      </c>
      <c r="T142" s="124">
        <f t="shared" si="45"/>
        <v>0.65147593862905817</v>
      </c>
      <c r="U142" s="124">
        <f t="shared" si="45"/>
        <v>0.67003712959606632</v>
      </c>
      <c r="V142" s="124">
        <f t="shared" si="45"/>
        <v>0.68822135803478368</v>
      </c>
      <c r="W142" s="124">
        <f t="shared" ref="W142" si="46">IF(W123=0,"",W123/W104)</f>
        <v>0.70512493812879584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0.49481451676291255</v>
      </c>
      <c r="C143" s="111">
        <f t="shared" si="47"/>
        <v>0.49831213359186771</v>
      </c>
      <c r="D143" s="111">
        <f t="shared" si="47"/>
        <v>0.50265402269562387</v>
      </c>
      <c r="E143" s="111">
        <f t="shared" si="47"/>
        <v>0.50807889978479104</v>
      </c>
      <c r="F143" s="111">
        <f t="shared" si="47"/>
        <v>0.51358029910571823</v>
      </c>
      <c r="G143" s="111">
        <f t="shared" si="47"/>
        <v>0.52028925561601502</v>
      </c>
      <c r="H143" s="111">
        <f t="shared" si="47"/>
        <v>0.52748016864758884</v>
      </c>
      <c r="I143" s="111">
        <f t="shared" si="47"/>
        <v>0.53508519250407227</v>
      </c>
      <c r="J143" s="111">
        <f t="shared" si="47"/>
        <v>0.54352746587739686</v>
      </c>
      <c r="K143" s="111">
        <f t="shared" si="47"/>
        <v>0.55172683525634802</v>
      </c>
      <c r="L143" s="111">
        <f t="shared" si="47"/>
        <v>0.56027173028091026</v>
      </c>
      <c r="M143" s="111">
        <f t="shared" si="47"/>
        <v>0.56940861277264188</v>
      </c>
      <c r="N143" s="111">
        <f t="shared" si="47"/>
        <v>0.58075530809231268</v>
      </c>
      <c r="O143" s="111">
        <f t="shared" si="47"/>
        <v>0.59186281867870294</v>
      </c>
      <c r="P143" s="111">
        <f t="shared" si="47"/>
        <v>0.59572475405671843</v>
      </c>
      <c r="Q143" s="111">
        <f t="shared" si="47"/>
        <v>0.60215202681260016</v>
      </c>
      <c r="R143" s="111">
        <f t="shared" ref="R143:V143" si="48">IF(R124=0,"",R124/R105)</f>
        <v>0.61451281232301425</v>
      </c>
      <c r="S143" s="111">
        <f t="shared" si="48"/>
        <v>0.63122073343285112</v>
      </c>
      <c r="T143" s="111">
        <f t="shared" si="48"/>
        <v>0.64948861948644976</v>
      </c>
      <c r="U143" s="111">
        <f t="shared" si="48"/>
        <v>0.66795699320459534</v>
      </c>
      <c r="V143" s="111">
        <f t="shared" si="48"/>
        <v>0.68666929156924028</v>
      </c>
      <c r="W143" s="111">
        <f t="shared" ref="W143" si="49">IF(W124=0,"",W124/W105)</f>
        <v>0.70369069046113109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0.76409498376443863</v>
      </c>
      <c r="C144" s="111">
        <f t="shared" si="50"/>
        <v>0.78015889063198363</v>
      </c>
      <c r="D144" s="111">
        <f t="shared" si="50"/>
        <v>0.77442897364573671</v>
      </c>
      <c r="E144" s="111">
        <f t="shared" si="50"/>
        <v>0.81216565804603813</v>
      </c>
      <c r="F144" s="111">
        <f t="shared" si="50"/>
        <v>0.79530945788223384</v>
      </c>
      <c r="G144" s="111">
        <f t="shared" si="50"/>
        <v>0.80117163193368213</v>
      </c>
      <c r="H144" s="111">
        <f t="shared" si="50"/>
        <v>0.80494766648917382</v>
      </c>
      <c r="I144" s="111">
        <f t="shared" si="50"/>
        <v>0.81432772500244666</v>
      </c>
      <c r="J144" s="111">
        <f t="shared" si="50"/>
        <v>0.81775684329941645</v>
      </c>
      <c r="K144" s="111">
        <f t="shared" si="50"/>
        <v>0.83157342774912935</v>
      </c>
      <c r="L144" s="111">
        <f t="shared" si="50"/>
        <v>0.83386075703395712</v>
      </c>
      <c r="M144" s="111">
        <f t="shared" si="50"/>
        <v>0.83224273649606617</v>
      </c>
      <c r="N144" s="111">
        <f t="shared" si="50"/>
        <v>0.83787098417184946</v>
      </c>
      <c r="O144" s="111">
        <f t="shared" si="50"/>
        <v>0.84950169190228386</v>
      </c>
      <c r="P144" s="111">
        <f t="shared" si="50"/>
        <v>0.85043446717251381</v>
      </c>
      <c r="Q144" s="111">
        <f t="shared" si="50"/>
        <v>0.84382229068149284</v>
      </c>
      <c r="R144" s="111">
        <f t="shared" ref="R144:V144" si="51">IF(R125=0,"",R125/R106)</f>
        <v>0.85635633304226799</v>
      </c>
      <c r="S144" s="111">
        <f t="shared" si="51"/>
        <v>0.86937337288287186</v>
      </c>
      <c r="T144" s="111">
        <f t="shared" si="51"/>
        <v>0.87486163993371691</v>
      </c>
      <c r="U144" s="111">
        <f t="shared" si="51"/>
        <v>0.88133791184411669</v>
      </c>
      <c r="V144" s="111">
        <f t="shared" si="51"/>
        <v>0.89983555233149504</v>
      </c>
      <c r="W144" s="111">
        <f t="shared" ref="W144" si="52">IF(W125=0,"",W125/W106)</f>
        <v>0.89262198115113878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0.4948145167629126</v>
      </c>
      <c r="C145" s="112">
        <f t="shared" si="53"/>
        <v>0.50399346379748611</v>
      </c>
      <c r="D145" s="112">
        <f t="shared" si="53"/>
        <v>0.50981355592594679</v>
      </c>
      <c r="E145" s="112">
        <f t="shared" si="53"/>
        <v>0.5276090142361427</v>
      </c>
      <c r="F145" s="112">
        <f t="shared" si="53"/>
        <v>0.53074668644195666</v>
      </c>
      <c r="G145" s="112">
        <f t="shared" si="53"/>
        <v>0.53891882572561634</v>
      </c>
      <c r="H145" s="112">
        <f t="shared" si="53"/>
        <v>0.54622001794462316</v>
      </c>
      <c r="I145" s="112">
        <f t="shared" si="53"/>
        <v>0.55677336946746026</v>
      </c>
      <c r="J145" s="112">
        <f t="shared" si="53"/>
        <v>0.5660447779898764</v>
      </c>
      <c r="K145" s="112">
        <f t="shared" si="53"/>
        <v>0.57423654104277788</v>
      </c>
      <c r="L145" s="112">
        <f t="shared" si="53"/>
        <v>0.58042311823313353</v>
      </c>
      <c r="M145" s="112">
        <f t="shared" si="53"/>
        <v>0.58854528907705528</v>
      </c>
      <c r="N145" s="112">
        <f t="shared" si="53"/>
        <v>0.59672266331190504</v>
      </c>
      <c r="O145" s="112">
        <f t="shared" si="53"/>
        <v>0.60871714122526788</v>
      </c>
      <c r="P145" s="112">
        <f t="shared" si="53"/>
        <v>0.62012289652526364</v>
      </c>
      <c r="Q145" s="112">
        <f t="shared" si="53"/>
        <v>0.62592557508017077</v>
      </c>
      <c r="R145" s="112">
        <f t="shared" ref="R145:V145" si="54">IF(R126=0,"",R126/R107)</f>
        <v>0.64064363874808805</v>
      </c>
      <c r="S145" s="112">
        <f t="shared" si="54"/>
        <v>0.65915755202058801</v>
      </c>
      <c r="T145" s="112">
        <f t="shared" si="54"/>
        <v>0.67389976939511398</v>
      </c>
      <c r="U145" s="112">
        <f t="shared" si="54"/>
        <v>0.68935362831980651</v>
      </c>
      <c r="V145" s="112">
        <f t="shared" si="54"/>
        <v>0.70178170954772556</v>
      </c>
      <c r="W145" s="112">
        <f t="shared" ref="W145" si="55">IF(W126=0,"",W126/W107)</f>
        <v>0.71089238724478465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0.5945169901133085</v>
      </c>
      <c r="C147" s="112">
        <f t="shared" si="59"/>
        <v>0.5945169901133085</v>
      </c>
      <c r="D147" s="112">
        <f t="shared" si="59"/>
        <v>0.5990285087647933</v>
      </c>
      <c r="E147" s="112">
        <f t="shared" si="59"/>
        <v>0.6021726811560566</v>
      </c>
      <c r="F147" s="112">
        <f t="shared" si="59"/>
        <v>0.61034233207002442</v>
      </c>
      <c r="G147" s="112">
        <f t="shared" si="59"/>
        <v>0.61449630442846592</v>
      </c>
      <c r="H147" s="112">
        <f t="shared" si="59"/>
        <v>0.61918407422395483</v>
      </c>
      <c r="I147" s="112">
        <f t="shared" si="59"/>
        <v>0.62144741694492678</v>
      </c>
      <c r="J147" s="112">
        <f t="shared" si="59"/>
        <v>0.62258265866408768</v>
      </c>
      <c r="K147" s="112">
        <f t="shared" si="59"/>
        <v>0.62283996529452101</v>
      </c>
      <c r="L147" s="112">
        <f t="shared" si="59"/>
        <v>0.62420715795736648</v>
      </c>
      <c r="M147" s="112">
        <f t="shared" si="59"/>
        <v>0.62744957406758328</v>
      </c>
      <c r="N147" s="112">
        <f t="shared" si="59"/>
        <v>0.63440385610823613</v>
      </c>
      <c r="O147" s="112">
        <f t="shared" si="59"/>
        <v>0.6402412895960421</v>
      </c>
      <c r="P147" s="112">
        <f t="shared" si="59"/>
        <v>0.64469726777737035</v>
      </c>
      <c r="Q147" s="112">
        <f t="shared" si="59"/>
        <v>0.65135045665319469</v>
      </c>
      <c r="R147" s="112">
        <f t="shared" ref="R147:V147" si="60">IF(R128=0,"",R128/R109)</f>
        <v>0.65746528501984447</v>
      </c>
      <c r="S147" s="112">
        <f t="shared" si="60"/>
        <v>0.67104688099951637</v>
      </c>
      <c r="T147" s="112">
        <f t="shared" si="60"/>
        <v>0.68601767858488361</v>
      </c>
      <c r="U147" s="112">
        <f t="shared" si="60"/>
        <v>0.70184826603352246</v>
      </c>
      <c r="V147" s="112">
        <f t="shared" si="60"/>
        <v>0.71771201393370276</v>
      </c>
      <c r="W147" s="112">
        <f t="shared" ref="W147" si="61">IF(W128=0,"",W128/W109)</f>
        <v>0.72332252514235762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0.8290075900886944</v>
      </c>
      <c r="C148" s="113">
        <f t="shared" si="62"/>
        <v>0.83661862081248595</v>
      </c>
      <c r="D148" s="113">
        <f t="shared" si="62"/>
        <v>0.83277266646895975</v>
      </c>
      <c r="E148" s="113">
        <f t="shared" si="62"/>
        <v>0.85699201296436245</v>
      </c>
      <c r="F148" s="113">
        <f t="shared" si="62"/>
        <v>0.84521566250096258</v>
      </c>
      <c r="G148" s="113">
        <f t="shared" si="62"/>
        <v>0.84736681182641271</v>
      </c>
      <c r="H148" s="113">
        <f t="shared" si="62"/>
        <v>0.84833812686248322</v>
      </c>
      <c r="I148" s="113">
        <f t="shared" si="62"/>
        <v>0.85138633105853967</v>
      </c>
      <c r="J148" s="113">
        <f t="shared" si="62"/>
        <v>0.8510041206017559</v>
      </c>
      <c r="K148" s="113">
        <f t="shared" si="62"/>
        <v>0.85895678151090038</v>
      </c>
      <c r="L148" s="113">
        <f t="shared" si="62"/>
        <v>0.85879696759142254</v>
      </c>
      <c r="M148" s="113">
        <f t="shared" si="62"/>
        <v>0.85566712175701376</v>
      </c>
      <c r="N148" s="113">
        <f t="shared" si="62"/>
        <v>0.85966373070903346</v>
      </c>
      <c r="O148" s="113">
        <f t="shared" si="62"/>
        <v>0.86707427676990434</v>
      </c>
      <c r="P148" s="113">
        <f t="shared" si="62"/>
        <v>0.86481479117776749</v>
      </c>
      <c r="Q148" s="113">
        <f t="shared" si="62"/>
        <v>0.86018378302738852</v>
      </c>
      <c r="R148" s="113">
        <f t="shared" ref="R148:V148" si="63">IF(R129=0,"",R129/R110)</f>
        <v>0.86773946194731644</v>
      </c>
      <c r="S148" s="113">
        <f t="shared" si="63"/>
        <v>0.87822490651203111</v>
      </c>
      <c r="T148" s="113">
        <f t="shared" si="63"/>
        <v>0.88370699450141921</v>
      </c>
      <c r="U148" s="113">
        <f t="shared" si="63"/>
        <v>0.88979246672993173</v>
      </c>
      <c r="V148" s="113">
        <f t="shared" si="63"/>
        <v>0.9071625192692141</v>
      </c>
      <c r="W148" s="113">
        <f t="shared" ref="W148" si="64">IF(W129=0,"",W129/W110)</f>
        <v>0.89852281072555762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0.5945169901133085</v>
      </c>
      <c r="C149" s="111">
        <f t="shared" si="65"/>
        <v>0.5945169901133085</v>
      </c>
      <c r="D149" s="111">
        <f t="shared" si="65"/>
        <v>0.6014175135686266</v>
      </c>
      <c r="E149" s="111">
        <f t="shared" si="65"/>
        <v>0.60736395384226161</v>
      </c>
      <c r="F149" s="111">
        <f t="shared" si="65"/>
        <v>0.6138723203280485</v>
      </c>
      <c r="G149" s="111">
        <f t="shared" si="65"/>
        <v>0.61689878812238719</v>
      </c>
      <c r="H149" s="111">
        <f t="shared" si="65"/>
        <v>0.62001043418515966</v>
      </c>
      <c r="I149" s="111">
        <f t="shared" si="65"/>
        <v>0.62138966440531551</v>
      </c>
      <c r="J149" s="111">
        <f t="shared" si="65"/>
        <v>0.62410939034558055</v>
      </c>
      <c r="K149" s="111">
        <f t="shared" si="65"/>
        <v>0.62444889491373912</v>
      </c>
      <c r="L149" s="111">
        <f t="shared" si="65"/>
        <v>0.6262330330370931</v>
      </c>
      <c r="M149" s="111">
        <f t="shared" si="65"/>
        <v>0.63098028277576357</v>
      </c>
      <c r="N149" s="111">
        <f t="shared" si="65"/>
        <v>0.63694766329348451</v>
      </c>
      <c r="O149" s="111">
        <f t="shared" si="65"/>
        <v>0.64257046712746047</v>
      </c>
      <c r="P149" s="111">
        <f t="shared" si="65"/>
        <v>0.64725932226918803</v>
      </c>
      <c r="Q149" s="111">
        <f t="shared" si="65"/>
        <v>0.65647382191689996</v>
      </c>
      <c r="R149" s="111">
        <f t="shared" ref="R149:V149" si="66">IF(R130=0,"",R130/R111)</f>
        <v>0.66265190836970078</v>
      </c>
      <c r="S149" s="111">
        <f t="shared" si="66"/>
        <v>0.67682617793943356</v>
      </c>
      <c r="T149" s="111">
        <f t="shared" si="66"/>
        <v>0.69200118216733297</v>
      </c>
      <c r="U149" s="111">
        <f t="shared" si="66"/>
        <v>0.70722803475737994</v>
      </c>
      <c r="V149" s="111">
        <f t="shared" si="66"/>
        <v>0.71896847371018036</v>
      </c>
      <c r="W149" s="111">
        <f t="shared" ref="W149" si="67">IF(W130=0,"",W130/W111)</f>
        <v>0.72374073347983947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0.62523767397179475</v>
      </c>
      <c r="C151" s="124">
        <f t="shared" si="71"/>
        <v>0.61146443898250269</v>
      </c>
      <c r="D151" s="124">
        <f t="shared" si="71"/>
        <v>0.61892854742395742</v>
      </c>
      <c r="E151" s="124">
        <f t="shared" si="71"/>
        <v>0.60450240020968926</v>
      </c>
      <c r="F151" s="124">
        <f t="shared" si="71"/>
        <v>0.61134618279091602</v>
      </c>
      <c r="G151" s="124">
        <f t="shared" si="71"/>
        <v>0.61249807273977475</v>
      </c>
      <c r="H151" s="124">
        <f t="shared" si="71"/>
        <v>0.61735766867520159</v>
      </c>
      <c r="I151" s="124">
        <f t="shared" si="71"/>
        <v>0.6125643902815322</v>
      </c>
      <c r="J151" s="124">
        <f t="shared" si="71"/>
        <v>0.618533928690159</v>
      </c>
      <c r="K151" s="124">
        <f t="shared" si="71"/>
        <v>0.60728217857874045</v>
      </c>
      <c r="L151" s="124">
        <f t="shared" si="71"/>
        <v>0.60574091077651537</v>
      </c>
      <c r="M151" s="124">
        <f t="shared" si="71"/>
        <v>0.60498217303903501</v>
      </c>
      <c r="N151" s="124">
        <f t="shared" si="71"/>
        <v>0.60565668345043699</v>
      </c>
      <c r="O151" s="124">
        <f t="shared" si="71"/>
        <v>0.60637334207262095</v>
      </c>
      <c r="P151" s="124">
        <f t="shared" si="71"/>
        <v>0.60680323107667755</v>
      </c>
      <c r="Q151" s="124">
        <f t="shared" si="71"/>
        <v>0.60822533984762173</v>
      </c>
      <c r="R151" s="124">
        <f t="shared" ref="R151:V151" si="72">IF(R132=0,"",R132/R113)</f>
        <v>0.60896756390701923</v>
      </c>
      <c r="S151" s="124">
        <f t="shared" si="72"/>
        <v>0.60964506177360767</v>
      </c>
      <c r="T151" s="124">
        <f t="shared" si="72"/>
        <v>0.61453876054152723</v>
      </c>
      <c r="U151" s="124">
        <f t="shared" si="72"/>
        <v>0.62492906192625253</v>
      </c>
      <c r="V151" s="124">
        <f t="shared" si="72"/>
        <v>0.63202063131247899</v>
      </c>
      <c r="W151" s="124">
        <f t="shared" ref="W151" si="73">IF(W132=0,"",W132/W113)</f>
        <v>0.63862013981192245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0.57727342487822852</v>
      </c>
      <c r="C152" s="111">
        <f t="shared" si="74"/>
        <v>0.57864935598442235</v>
      </c>
      <c r="D152" s="111">
        <f t="shared" si="74"/>
        <v>0.57995960870510899</v>
      </c>
      <c r="E152" s="111">
        <f t="shared" si="74"/>
        <v>0.58135059519259935</v>
      </c>
      <c r="F152" s="111">
        <f t="shared" si="74"/>
        <v>0.58271764495443079</v>
      </c>
      <c r="G152" s="111">
        <f t="shared" si="74"/>
        <v>0.58415160833903357</v>
      </c>
      <c r="H152" s="111">
        <f t="shared" si="74"/>
        <v>0.5857120892149249</v>
      </c>
      <c r="I152" s="111">
        <f t="shared" si="74"/>
        <v>0.5866532172662734</v>
      </c>
      <c r="J152" s="111">
        <f t="shared" si="74"/>
        <v>0.58723182718096978</v>
      </c>
      <c r="K152" s="111">
        <f t="shared" si="74"/>
        <v>0.58819448150543574</v>
      </c>
      <c r="L152" s="111">
        <f t="shared" si="74"/>
        <v>0.58899293881647152</v>
      </c>
      <c r="M152" s="111">
        <f t="shared" si="74"/>
        <v>0.58969125497597263</v>
      </c>
      <c r="N152" s="111">
        <f t="shared" si="74"/>
        <v>0.5902932820562774</v>
      </c>
      <c r="O152" s="111">
        <f t="shared" si="74"/>
        <v>0.5907735720258972</v>
      </c>
      <c r="P152" s="111">
        <f t="shared" si="74"/>
        <v>0.59103521025212613</v>
      </c>
      <c r="Q152" s="111">
        <f t="shared" si="74"/>
        <v>0.59124558171835684</v>
      </c>
      <c r="R152" s="111">
        <f t="shared" ref="R152:V152" si="75">IF(R133=0,"",R133/R114)</f>
        <v>0.59181831944471308</v>
      </c>
      <c r="S152" s="111">
        <f t="shared" si="75"/>
        <v>0.59314476605139688</v>
      </c>
      <c r="T152" s="111">
        <f t="shared" si="75"/>
        <v>0.59505048001612915</v>
      </c>
      <c r="U152" s="111">
        <f t="shared" si="75"/>
        <v>0.59737104425536935</v>
      </c>
      <c r="V152" s="111">
        <f t="shared" si="75"/>
        <v>0.60028211733857351</v>
      </c>
      <c r="W152" s="111">
        <f t="shared" ref="W152" si="76">IF(W133=0,"",W133/W114)</f>
        <v>0.60376346330240427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0.736579414975295</v>
      </c>
      <c r="C153" s="45">
        <f t="shared" si="77"/>
        <v>0.75077060377572946</v>
      </c>
      <c r="D153" s="45">
        <f t="shared" si="77"/>
        <v>0.75219176354950246</v>
      </c>
      <c r="E153" s="45">
        <f t="shared" si="77"/>
        <v>0.75366547436707854</v>
      </c>
      <c r="F153" s="45">
        <f t="shared" si="77"/>
        <v>0.75514635123608242</v>
      </c>
      <c r="G153" s="45">
        <f t="shared" si="77"/>
        <v>0.75518472796811076</v>
      </c>
      <c r="H153" s="45">
        <f t="shared" si="77"/>
        <v>0.75539526174747085</v>
      </c>
      <c r="I153" s="45">
        <f t="shared" si="77"/>
        <v>0.75967994868910738</v>
      </c>
      <c r="J153" s="45">
        <f t="shared" si="77"/>
        <v>0.75978281188279395</v>
      </c>
      <c r="K153" s="45">
        <f t="shared" si="77"/>
        <v>0.76332287475000948</v>
      </c>
      <c r="L153" s="45">
        <f t="shared" si="77"/>
        <v>0.76543917631897262</v>
      </c>
      <c r="M153" s="45">
        <f t="shared" si="77"/>
        <v>0.7681490273007322</v>
      </c>
      <c r="N153" s="45">
        <f t="shared" si="77"/>
        <v>0.77174089679244018</v>
      </c>
      <c r="O153" s="45">
        <f t="shared" si="77"/>
        <v>0.77661336621034338</v>
      </c>
      <c r="P153" s="45">
        <f t="shared" si="77"/>
        <v>0.77665740620907808</v>
      </c>
      <c r="Q153" s="45">
        <f t="shared" si="77"/>
        <v>0.77702193800682806</v>
      </c>
      <c r="R153" s="45">
        <f t="shared" ref="R153:V153" si="78">IF(R134=0,"",R134/R115)</f>
        <v>0.77865262543727343</v>
      </c>
      <c r="S153" s="45">
        <f t="shared" si="78"/>
        <v>0.78243970993569645</v>
      </c>
      <c r="T153" s="45">
        <f t="shared" si="78"/>
        <v>0.79381697553668884</v>
      </c>
      <c r="U153" s="45">
        <f t="shared" si="78"/>
        <v>0.81214364347586743</v>
      </c>
      <c r="V153" s="45">
        <f t="shared" si="78"/>
        <v>0.82972924753371835</v>
      </c>
      <c r="W153" s="45">
        <f t="shared" ref="W153" si="79">IF(W134=0,"",W134/W115)</f>
        <v>0.84804333130065568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961.26831000000004</v>
      </c>
      <c r="C155" s="117">
        <f t="shared" si="80"/>
        <v>1085.77665</v>
      </c>
      <c r="D155" s="117">
        <f t="shared" si="80"/>
        <v>1063.43631</v>
      </c>
      <c r="E155" s="117">
        <f t="shared" si="80"/>
        <v>1225.3977000000002</v>
      </c>
      <c r="F155" s="117">
        <f t="shared" si="80"/>
        <v>1217.2458600000002</v>
      </c>
      <c r="G155" s="117">
        <f t="shared" si="80"/>
        <v>1331.2204588800003</v>
      </c>
      <c r="H155" s="117">
        <f t="shared" si="80"/>
        <v>1262.3728500000002</v>
      </c>
      <c r="I155" s="117">
        <f t="shared" si="80"/>
        <v>1203.7315500000002</v>
      </c>
      <c r="J155" s="117">
        <f t="shared" si="80"/>
        <v>1294.6756499999997</v>
      </c>
      <c r="K155" s="117">
        <f t="shared" si="80"/>
        <v>1339.8831000000002</v>
      </c>
      <c r="L155" s="117">
        <f t="shared" si="80"/>
        <v>1403.4311100000004</v>
      </c>
      <c r="M155" s="117">
        <f t="shared" si="80"/>
        <v>1282.1525099999999</v>
      </c>
      <c r="N155" s="117">
        <f t="shared" si="80"/>
        <v>1204.8525899999997</v>
      </c>
      <c r="O155" s="117">
        <f t="shared" si="80"/>
        <v>1148.6491200000005</v>
      </c>
      <c r="P155" s="117">
        <f t="shared" si="80"/>
        <v>1018.1222100000003</v>
      </c>
      <c r="Q155" s="117">
        <f t="shared" si="80"/>
        <v>1048.3322400000002</v>
      </c>
      <c r="R155" s="117">
        <f t="shared" ref="R155:V155" si="81">R156+R159+R161+R170</f>
        <v>1094.7320564400004</v>
      </c>
      <c r="S155" s="117">
        <f t="shared" si="81"/>
        <v>1125.3699943200004</v>
      </c>
      <c r="T155" s="117">
        <f t="shared" si="81"/>
        <v>1097.3837912400008</v>
      </c>
      <c r="U155" s="117">
        <f t="shared" si="81"/>
        <v>1078.3393671600004</v>
      </c>
      <c r="V155" s="117">
        <f t="shared" si="81"/>
        <v>1140.7090582800001</v>
      </c>
      <c r="W155" s="117">
        <f t="shared" ref="W155" si="82">W156+W159+W161+W170</f>
        <v>1231.1144326799986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776.94745507675384</v>
      </c>
      <c r="C156" s="122">
        <f t="shared" si="83"/>
        <v>884.87816671977203</v>
      </c>
      <c r="D156" s="122">
        <f t="shared" si="83"/>
        <v>867.35951030785748</v>
      </c>
      <c r="E156" s="122">
        <f t="shared" si="83"/>
        <v>1012.4582186935075</v>
      </c>
      <c r="F156" s="122">
        <f t="shared" si="83"/>
        <v>1002.7530318927345</v>
      </c>
      <c r="G156" s="122">
        <f t="shared" si="83"/>
        <v>1100.4783863707785</v>
      </c>
      <c r="H156" s="122">
        <f t="shared" si="83"/>
        <v>1024.0163313620317</v>
      </c>
      <c r="I156" s="122">
        <f t="shared" si="83"/>
        <v>959.96931124659091</v>
      </c>
      <c r="J156" s="122">
        <f t="shared" si="83"/>
        <v>1043.3831201236419</v>
      </c>
      <c r="K156" s="122">
        <f t="shared" si="83"/>
        <v>1080.3109490265001</v>
      </c>
      <c r="L156" s="122">
        <f t="shared" si="83"/>
        <v>1145.06983211904</v>
      </c>
      <c r="M156" s="122">
        <f t="shared" si="83"/>
        <v>1050.0516756475142</v>
      </c>
      <c r="N156" s="122">
        <f t="shared" si="83"/>
        <v>985.15363865306256</v>
      </c>
      <c r="O156" s="122">
        <f t="shared" si="83"/>
        <v>944.02703606657155</v>
      </c>
      <c r="P156" s="122">
        <f t="shared" si="83"/>
        <v>818.14504254828523</v>
      </c>
      <c r="Q156" s="122">
        <f t="shared" si="83"/>
        <v>862.40366657812058</v>
      </c>
      <c r="R156" s="122">
        <f t="shared" ref="R156:V156" si="84">SUM(R157:R158)</f>
        <v>898.99549698778776</v>
      </c>
      <c r="S156" s="122">
        <f t="shared" si="84"/>
        <v>917.1400571098452</v>
      </c>
      <c r="T156" s="122">
        <f t="shared" si="84"/>
        <v>890.42791903612215</v>
      </c>
      <c r="U156" s="122">
        <f t="shared" si="84"/>
        <v>878.05848529301511</v>
      </c>
      <c r="V156" s="122">
        <f t="shared" si="84"/>
        <v>934.34956005211291</v>
      </c>
      <c r="W156" s="122">
        <f t="shared" ref="W156" si="85">SUM(W157:W158)</f>
        <v>1011.9497608395895</v>
      </c>
      <c r="DA156" s="130" t="s">
        <v>2132</v>
      </c>
    </row>
    <row r="157" spans="1:105" ht="12" customHeight="1" x14ac:dyDescent="0.25">
      <c r="A157" s="97" t="s">
        <v>217</v>
      </c>
      <c r="B157" s="98">
        <v>776.94745507675384</v>
      </c>
      <c r="C157" s="98">
        <v>884.87816671977203</v>
      </c>
      <c r="D157" s="98">
        <v>867.35951030785748</v>
      </c>
      <c r="E157" s="98">
        <v>1012.4582186935075</v>
      </c>
      <c r="F157" s="98">
        <v>1002.7530318927345</v>
      </c>
      <c r="G157" s="98">
        <v>1100.4783863707785</v>
      </c>
      <c r="H157" s="98">
        <v>1024.0163313620317</v>
      </c>
      <c r="I157" s="98">
        <v>959.96931124659091</v>
      </c>
      <c r="J157" s="98">
        <v>1043.3831201236419</v>
      </c>
      <c r="K157" s="98">
        <v>1080.3109490265001</v>
      </c>
      <c r="L157" s="98">
        <v>1145.06983211904</v>
      </c>
      <c r="M157" s="98">
        <v>1050.0516756475142</v>
      </c>
      <c r="N157" s="98">
        <v>985.15363865306256</v>
      </c>
      <c r="O157" s="98">
        <v>944.02703606657155</v>
      </c>
      <c r="P157" s="98">
        <v>818.14504254828523</v>
      </c>
      <c r="Q157" s="98">
        <v>862.40366657812058</v>
      </c>
      <c r="R157" s="98">
        <v>898.99549698778776</v>
      </c>
      <c r="S157" s="98">
        <v>917.1400571098452</v>
      </c>
      <c r="T157" s="98">
        <v>890.42791903612215</v>
      </c>
      <c r="U157" s="98">
        <v>878.05848529301511</v>
      </c>
      <c r="V157" s="98">
        <v>934.34956005211291</v>
      </c>
      <c r="W157" s="98">
        <v>1011.9497608395895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119.00952471490609</v>
      </c>
      <c r="C161" s="122">
        <v>117.69432600668776</v>
      </c>
      <c r="D161" s="122">
        <v>121.51672390545605</v>
      </c>
      <c r="E161" s="122">
        <v>118.82085576106937</v>
      </c>
      <c r="F161" s="122">
        <v>126.1260616654353</v>
      </c>
      <c r="G161" s="122">
        <v>135.85894226200705</v>
      </c>
      <c r="H161" s="122">
        <v>145.00328053722089</v>
      </c>
      <c r="I161" s="122">
        <v>140.88359943812824</v>
      </c>
      <c r="J161" s="122">
        <v>153.00618372049647</v>
      </c>
      <c r="K161" s="122">
        <v>146.71007035007611</v>
      </c>
      <c r="L161" s="122">
        <v>146.86240998791456</v>
      </c>
      <c r="M161" s="122">
        <v>131.92426831969425</v>
      </c>
      <c r="N161" s="122">
        <v>126.19984286764101</v>
      </c>
      <c r="O161" s="122">
        <v>118.24053476409222</v>
      </c>
      <c r="P161" s="122">
        <v>117.08183047469294</v>
      </c>
      <c r="Q161" s="122">
        <v>108.02029104780117</v>
      </c>
      <c r="R161" s="122">
        <v>115.10531975221218</v>
      </c>
      <c r="S161" s="122">
        <v>120.54634674691285</v>
      </c>
      <c r="T161" s="122">
        <v>120.36759711476137</v>
      </c>
      <c r="U161" s="122">
        <v>120.75716836698521</v>
      </c>
      <c r="V161" s="122">
        <v>125.25219392788699</v>
      </c>
      <c r="W161" s="122">
        <v>132.47334184040946</v>
      </c>
      <c r="DA161" s="130" t="s">
        <v>2137</v>
      </c>
    </row>
    <row r="162" spans="1:105" ht="12" customHeight="1" x14ac:dyDescent="0.25">
      <c r="A162" s="97" t="s">
        <v>134</v>
      </c>
      <c r="B162" s="98">
        <v>119.00393182198313</v>
      </c>
      <c r="C162" s="98">
        <v>117.68840523733749</v>
      </c>
      <c r="D162" s="98">
        <v>121.50996301954743</v>
      </c>
      <c r="E162" s="98">
        <v>118.81286824831484</v>
      </c>
      <c r="F162" s="98">
        <v>126.1165499437779</v>
      </c>
      <c r="G162" s="98">
        <v>135.84746155518599</v>
      </c>
      <c r="H162" s="98">
        <v>144.98965595267751</v>
      </c>
      <c r="I162" s="98">
        <v>140.86744220321424</v>
      </c>
      <c r="J162" s="98">
        <v>152.98459220915385</v>
      </c>
      <c r="K162" s="98">
        <v>146.68628657598927</v>
      </c>
      <c r="L162" s="98">
        <v>146.83505689384293</v>
      </c>
      <c r="M162" s="98">
        <v>131.89343004995365</v>
      </c>
      <c r="N162" s="98">
        <v>126.16573438633199</v>
      </c>
      <c r="O162" s="98">
        <v>118.20434717905513</v>
      </c>
      <c r="P162" s="98">
        <v>117.03876729498376</v>
      </c>
      <c r="Q162" s="98">
        <v>107.97567086607208</v>
      </c>
      <c r="R162" s="98">
        <v>115.05421449988306</v>
      </c>
      <c r="S162" s="98">
        <v>120.48886079344405</v>
      </c>
      <c r="T162" s="98">
        <v>120.30421121701283</v>
      </c>
      <c r="U162" s="98">
        <v>120.6877745216656</v>
      </c>
      <c r="V162" s="98">
        <v>125.18586052733382</v>
      </c>
      <c r="W162" s="98">
        <v>132.39454189247832</v>
      </c>
      <c r="DA162" s="63" t="s">
        <v>2138</v>
      </c>
    </row>
    <row r="163" spans="1:105" ht="12" customHeight="1" x14ac:dyDescent="0.25">
      <c r="A163" s="97" t="s">
        <v>133</v>
      </c>
      <c r="B163" s="98">
        <v>5.5928929229594401E-3</v>
      </c>
      <c r="C163" s="98">
        <v>5.9207693502677265E-3</v>
      </c>
      <c r="D163" s="98">
        <v>6.7608859086131816E-3</v>
      </c>
      <c r="E163" s="98">
        <v>7.9875127545202453E-3</v>
      </c>
      <c r="F163" s="98">
        <v>9.5117216574069872E-3</v>
      </c>
      <c r="G163" s="98">
        <v>1.1480706821058168E-2</v>
      </c>
      <c r="H163" s="98">
        <v>1.3624584543377434E-2</v>
      </c>
      <c r="I163" s="98">
        <v>1.6157234914012889E-2</v>
      </c>
      <c r="J163" s="98">
        <v>2.1591511342622695E-2</v>
      </c>
      <c r="K163" s="98">
        <v>2.3783774086832115E-2</v>
      </c>
      <c r="L163" s="98">
        <v>2.7353094071630689E-2</v>
      </c>
      <c r="M163" s="98">
        <v>3.0838269740600163E-2</v>
      </c>
      <c r="N163" s="98">
        <v>3.4108481309026183E-2</v>
      </c>
      <c r="O163" s="98">
        <v>3.6187585037081298E-2</v>
      </c>
      <c r="P163" s="98">
        <v>4.3063179709185079E-2</v>
      </c>
      <c r="Q163" s="98">
        <v>4.4620181729083663E-2</v>
      </c>
      <c r="R163" s="98">
        <v>5.1105252329119923E-2</v>
      </c>
      <c r="S163" s="98">
        <v>5.7485953468795446E-2</v>
      </c>
      <c r="T163" s="98">
        <v>6.3385897748527098E-2</v>
      </c>
      <c r="U163" s="98">
        <v>6.9393845319604366E-2</v>
      </c>
      <c r="V163" s="98">
        <v>6.6333400553172508E-2</v>
      </c>
      <c r="W163" s="98">
        <v>7.8799947931152595E-2</v>
      </c>
      <c r="DA163" s="63" t="s">
        <v>2139</v>
      </c>
    </row>
    <row r="164" spans="1:105" ht="12" customHeight="1" x14ac:dyDescent="0.25">
      <c r="A164" s="100" t="s">
        <v>217</v>
      </c>
      <c r="B164" s="101">
        <v>5.5928929229594401E-3</v>
      </c>
      <c r="C164" s="101">
        <v>5.9207693502677265E-3</v>
      </c>
      <c r="D164" s="101">
        <v>6.7608859086131816E-3</v>
      </c>
      <c r="E164" s="101">
        <v>7.9875127545202453E-3</v>
      </c>
      <c r="F164" s="101">
        <v>9.5117216574069872E-3</v>
      </c>
      <c r="G164" s="101">
        <v>1.1480706821058168E-2</v>
      </c>
      <c r="H164" s="101">
        <v>1.3624584543377434E-2</v>
      </c>
      <c r="I164" s="101">
        <v>1.6157234914012889E-2</v>
      </c>
      <c r="J164" s="101">
        <v>2.1591511342622695E-2</v>
      </c>
      <c r="K164" s="101">
        <v>2.3783774086832115E-2</v>
      </c>
      <c r="L164" s="101">
        <v>2.7353094071630689E-2</v>
      </c>
      <c r="M164" s="101">
        <v>3.0838269740600163E-2</v>
      </c>
      <c r="N164" s="101">
        <v>3.4108481309026183E-2</v>
      </c>
      <c r="O164" s="101">
        <v>3.6187585037081298E-2</v>
      </c>
      <c r="P164" s="101">
        <v>4.3063179709185079E-2</v>
      </c>
      <c r="Q164" s="101">
        <v>4.4620181729083663E-2</v>
      </c>
      <c r="R164" s="101">
        <v>5.1105252329119923E-2</v>
      </c>
      <c r="S164" s="101">
        <v>5.7485953468795446E-2</v>
      </c>
      <c r="T164" s="101">
        <v>6.3385897748527098E-2</v>
      </c>
      <c r="U164" s="101">
        <v>6.9393845319604366E-2</v>
      </c>
      <c r="V164" s="101">
        <v>6.6333400553172508E-2</v>
      </c>
      <c r="W164" s="101">
        <v>7.8799947931152595E-2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65.311330208340124</v>
      </c>
      <c r="C170" s="122">
        <v>83.204157273540247</v>
      </c>
      <c r="D170" s="122">
        <v>74.560075786686596</v>
      </c>
      <c r="E170" s="122">
        <v>94.118625545423356</v>
      </c>
      <c r="F170" s="122">
        <v>88.366766441830379</v>
      </c>
      <c r="G170" s="122">
        <v>94.883130247214694</v>
      </c>
      <c r="H170" s="122">
        <v>93.353238100747546</v>
      </c>
      <c r="I170" s="122">
        <v>102.87863931528109</v>
      </c>
      <c r="J170" s="122">
        <v>98.286346155861352</v>
      </c>
      <c r="K170" s="122">
        <v>112.86208062342402</v>
      </c>
      <c r="L170" s="122">
        <v>111.49886789304588</v>
      </c>
      <c r="M170" s="122">
        <v>100.1765660327915</v>
      </c>
      <c r="N170" s="122">
        <v>93.499108479296126</v>
      </c>
      <c r="O170" s="122">
        <v>86.381549169336793</v>
      </c>
      <c r="P170" s="122">
        <v>82.895336977022126</v>
      </c>
      <c r="Q170" s="122">
        <v>77.908282374078539</v>
      </c>
      <c r="R170" s="122">
        <v>80.631239700000435</v>
      </c>
      <c r="S170" s="122">
        <v>87.683590463242268</v>
      </c>
      <c r="T170" s="122">
        <v>86.588275089117403</v>
      </c>
      <c r="U170" s="122">
        <v>79.523713500000042</v>
      </c>
      <c r="V170" s="122">
        <v>81.107304300000067</v>
      </c>
      <c r="W170" s="122">
        <v>86.691329999999695</v>
      </c>
      <c r="DA170" s="130" t="s">
        <v>2146</v>
      </c>
    </row>
    <row r="171" spans="1:105" ht="12" customHeight="1" x14ac:dyDescent="0.25">
      <c r="A171" s="97" t="s">
        <v>175</v>
      </c>
      <c r="B171" s="98">
        <v>65.311330208340124</v>
      </c>
      <c r="C171" s="98">
        <v>83.204157273540247</v>
      </c>
      <c r="D171" s="98">
        <v>74.560075786686596</v>
      </c>
      <c r="E171" s="98">
        <v>94.118625545423356</v>
      </c>
      <c r="F171" s="98">
        <v>88.366766441830379</v>
      </c>
      <c r="G171" s="98">
        <v>94.883130247214694</v>
      </c>
      <c r="H171" s="98">
        <v>93.353238100747546</v>
      </c>
      <c r="I171" s="98">
        <v>102.87863931528109</v>
      </c>
      <c r="J171" s="98">
        <v>98.286346155861352</v>
      </c>
      <c r="K171" s="98">
        <v>112.86208062342402</v>
      </c>
      <c r="L171" s="98">
        <v>111.49886789304588</v>
      </c>
      <c r="M171" s="98">
        <v>100.1765660327915</v>
      </c>
      <c r="N171" s="98">
        <v>93.499108479296126</v>
      </c>
      <c r="O171" s="98">
        <v>86.381549169336793</v>
      </c>
      <c r="P171" s="98">
        <v>82.895336977022126</v>
      </c>
      <c r="Q171" s="98">
        <v>77.908282374078539</v>
      </c>
      <c r="R171" s="98">
        <v>80.631239700000435</v>
      </c>
      <c r="S171" s="98">
        <v>87.683590463242268</v>
      </c>
      <c r="T171" s="98">
        <v>86.588275089117403</v>
      </c>
      <c r="U171" s="98">
        <v>79.523713500000042</v>
      </c>
      <c r="V171" s="98">
        <v>81.107304300000067</v>
      </c>
      <c r="W171" s="98">
        <v>86.691329999999695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14573.177818210212</v>
      </c>
      <c r="C174" s="117">
        <f t="shared" si="87"/>
        <v>16479.053889826318</v>
      </c>
      <c r="D174" s="117">
        <f t="shared" si="87"/>
        <v>16099.252601355462</v>
      </c>
      <c r="E174" s="117">
        <f t="shared" si="87"/>
        <v>18197.65170426897</v>
      </c>
      <c r="F174" s="117">
        <f t="shared" si="87"/>
        <v>17729.502840628382</v>
      </c>
      <c r="G174" s="117">
        <f t="shared" si="87"/>
        <v>18959.671629691245</v>
      </c>
      <c r="H174" s="117">
        <f t="shared" si="87"/>
        <v>17670.227496492767</v>
      </c>
      <c r="I174" s="117">
        <f t="shared" si="87"/>
        <v>16604.497912108749</v>
      </c>
      <c r="J174" s="117">
        <f t="shared" si="87"/>
        <v>17366.274396790177</v>
      </c>
      <c r="K174" s="117">
        <f t="shared" si="87"/>
        <v>17807.741156022777</v>
      </c>
      <c r="L174" s="117">
        <f t="shared" si="87"/>
        <v>18830.522198047813</v>
      </c>
      <c r="M174" s="117">
        <f t="shared" si="87"/>
        <v>17764.684359441471</v>
      </c>
      <c r="N174" s="117">
        <f t="shared" si="87"/>
        <v>17184.949657191915</v>
      </c>
      <c r="O174" s="117">
        <f t="shared" si="87"/>
        <v>16774.608953380553</v>
      </c>
      <c r="P174" s="117">
        <f t="shared" si="87"/>
        <v>15107.308582612475</v>
      </c>
      <c r="Q174" s="117">
        <f t="shared" si="87"/>
        <v>15848.657697504907</v>
      </c>
      <c r="R174" s="117">
        <f t="shared" ref="R174:V174" si="88">R175+R178+R180+R189</f>
        <v>16254.997998543202</v>
      </c>
      <c r="S174" s="117">
        <f t="shared" si="88"/>
        <v>16308.068725087232</v>
      </c>
      <c r="T174" s="117">
        <f t="shared" si="88"/>
        <v>15503.049803993228</v>
      </c>
      <c r="U174" s="117">
        <f t="shared" si="88"/>
        <v>14933.299796933254</v>
      </c>
      <c r="V174" s="117">
        <f t="shared" si="88"/>
        <v>15497.431183466466</v>
      </c>
      <c r="W174" s="117">
        <f t="shared" ref="W174" si="89">W175+W178+W180+W189</f>
        <v>16504.091275376191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11368.814872676756</v>
      </c>
      <c r="C175" s="122">
        <f t="shared" si="90"/>
        <v>13130.737485571002</v>
      </c>
      <c r="D175" s="122">
        <f t="shared" si="90"/>
        <v>12800.450843825318</v>
      </c>
      <c r="E175" s="122">
        <f t="shared" si="90"/>
        <v>14728.614137019686</v>
      </c>
      <c r="F175" s="122">
        <f t="shared" si="90"/>
        <v>14314.748386458376</v>
      </c>
      <c r="G175" s="122">
        <f t="shared" si="90"/>
        <v>15352.889767519613</v>
      </c>
      <c r="H175" s="122">
        <f t="shared" si="90"/>
        <v>13945.777597559949</v>
      </c>
      <c r="I175" s="122">
        <f t="shared" si="90"/>
        <v>12871.336602274447</v>
      </c>
      <c r="J175" s="122">
        <f t="shared" si="90"/>
        <v>13577.540798493914</v>
      </c>
      <c r="K175" s="122">
        <f t="shared" si="90"/>
        <v>14033.314961375607</v>
      </c>
      <c r="L175" s="122">
        <f t="shared" si="90"/>
        <v>15013.555710400002</v>
      </c>
      <c r="M175" s="122">
        <f t="shared" si="90"/>
        <v>14158.854220166537</v>
      </c>
      <c r="N175" s="122">
        <f t="shared" si="90"/>
        <v>13664.80052109996</v>
      </c>
      <c r="O175" s="122">
        <f t="shared" si="90"/>
        <v>13464.119152339741</v>
      </c>
      <c r="P175" s="122">
        <f t="shared" si="90"/>
        <v>11883.726239262154</v>
      </c>
      <c r="Q175" s="122">
        <f t="shared" si="90"/>
        <v>12692.424906554043</v>
      </c>
      <c r="R175" s="122">
        <f t="shared" ref="R175:V175" si="91">SUM(R176:R177)</f>
        <v>13054.805227493061</v>
      </c>
      <c r="S175" s="122">
        <f t="shared" si="91"/>
        <v>12956.971239824934</v>
      </c>
      <c r="T175" s="122">
        <f t="shared" si="91"/>
        <v>12222.068837828729</v>
      </c>
      <c r="U175" s="122">
        <f t="shared" si="91"/>
        <v>11760.902547760072</v>
      </c>
      <c r="V175" s="122">
        <f t="shared" si="91"/>
        <v>12286.089310355372</v>
      </c>
      <c r="W175" s="122">
        <f t="shared" ref="W175" si="92">SUM(W176:W177)</f>
        <v>13103.962035918312</v>
      </c>
      <c r="DA175" s="130" t="s">
        <v>2300</v>
      </c>
    </row>
    <row r="176" spans="1:105" ht="12" customHeight="1" x14ac:dyDescent="0.25">
      <c r="A176" s="97" t="s">
        <v>217</v>
      </c>
      <c r="B176" s="98">
        <v>11240.028095406966</v>
      </c>
      <c r="C176" s="98">
        <v>12981.617350438984</v>
      </c>
      <c r="D176" s="98">
        <v>12652.761588468909</v>
      </c>
      <c r="E176" s="98">
        <v>14565.804192066671</v>
      </c>
      <c r="F176" s="98">
        <v>14146.615070385731</v>
      </c>
      <c r="G176" s="98">
        <v>15172.951979522653</v>
      </c>
      <c r="H176" s="98">
        <v>13785.110034629453</v>
      </c>
      <c r="I176" s="98">
        <v>12725.285010790711</v>
      </c>
      <c r="J176" s="98">
        <v>13421.749577613646</v>
      </c>
      <c r="K176" s="98">
        <v>13870.626815810685</v>
      </c>
      <c r="L176" s="98">
        <v>14842.390385523016</v>
      </c>
      <c r="M176" s="98">
        <v>13995.695727240625</v>
      </c>
      <c r="N176" s="98">
        <v>13505.486868561145</v>
      </c>
      <c r="O176" s="98">
        <v>13305.096689135118</v>
      </c>
      <c r="P176" s="98">
        <v>11743.40751847683</v>
      </c>
      <c r="Q176" s="98">
        <v>12541.423698079003</v>
      </c>
      <c r="R176" s="98">
        <v>12895.859844790397</v>
      </c>
      <c r="S176" s="98">
        <v>12797.907105105116</v>
      </c>
      <c r="T176" s="98">
        <v>12069.213753429956</v>
      </c>
      <c r="U176" s="98">
        <v>11610.050076277008</v>
      </c>
      <c r="V176" s="98">
        <v>12125.524494323354</v>
      </c>
      <c r="W176" s="98">
        <v>12930.028097165192</v>
      </c>
      <c r="DA176" s="63" t="s">
        <v>2301</v>
      </c>
    </row>
    <row r="177" spans="1:105" ht="12" customHeight="1" x14ac:dyDescent="0.25">
      <c r="A177" s="97" t="s">
        <v>53</v>
      </c>
      <c r="B177" s="98">
        <v>128.78677726979012</v>
      </c>
      <c r="C177" s="98">
        <v>149.12013513201757</v>
      </c>
      <c r="D177" s="98">
        <v>147.68925535640864</v>
      </c>
      <c r="E177" s="98">
        <v>162.80994495301536</v>
      </c>
      <c r="F177" s="98">
        <v>168.13331607264513</v>
      </c>
      <c r="G177" s="98">
        <v>179.93778799695895</v>
      </c>
      <c r="H177" s="98">
        <v>160.66756293049633</v>
      </c>
      <c r="I177" s="98">
        <v>146.05159148373664</v>
      </c>
      <c r="J177" s="98">
        <v>155.79122088026824</v>
      </c>
      <c r="K177" s="98">
        <v>162.68814556492197</v>
      </c>
      <c r="L177" s="98">
        <v>171.16532487698538</v>
      </c>
      <c r="M177" s="98">
        <v>163.15849292591085</v>
      </c>
      <c r="N177" s="98">
        <v>159.31365253881469</v>
      </c>
      <c r="O177" s="98">
        <v>159.02246320462265</v>
      </c>
      <c r="P177" s="98">
        <v>140.31872078532459</v>
      </c>
      <c r="Q177" s="98">
        <v>151.00120847503914</v>
      </c>
      <c r="R177" s="98">
        <v>158.94538270266474</v>
      </c>
      <c r="S177" s="98">
        <v>159.06413471981821</v>
      </c>
      <c r="T177" s="98">
        <v>152.85508439877168</v>
      </c>
      <c r="U177" s="98">
        <v>150.85247148306331</v>
      </c>
      <c r="V177" s="98">
        <v>160.5648160320176</v>
      </c>
      <c r="W177" s="98">
        <v>173.93393875311932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64.545325298622501</v>
      </c>
      <c r="C178" s="122">
        <f t="shared" si="93"/>
        <v>61.765298883752408</v>
      </c>
      <c r="D178" s="122">
        <f t="shared" si="93"/>
        <v>59.619338826153417</v>
      </c>
      <c r="E178" s="122">
        <f t="shared" si="93"/>
        <v>146.87487508803622</v>
      </c>
      <c r="F178" s="122">
        <f t="shared" si="93"/>
        <v>69.737592571178794</v>
      </c>
      <c r="G178" s="122">
        <f t="shared" si="93"/>
        <v>95.134729333248742</v>
      </c>
      <c r="H178" s="122">
        <f t="shared" si="93"/>
        <v>157.48685791507958</v>
      </c>
      <c r="I178" s="122">
        <f t="shared" si="93"/>
        <v>208.57851522381679</v>
      </c>
      <c r="J178" s="122">
        <f t="shared" si="93"/>
        <v>214.71265535937101</v>
      </c>
      <c r="K178" s="122">
        <f t="shared" si="93"/>
        <v>212.11430922424907</v>
      </c>
      <c r="L178" s="122">
        <f t="shared" si="93"/>
        <v>267.72350713918064</v>
      </c>
      <c r="M178" s="122">
        <f t="shared" si="93"/>
        <v>342.43128293227539</v>
      </c>
      <c r="N178" s="122">
        <f t="shared" si="93"/>
        <v>345.98742258337313</v>
      </c>
      <c r="O178" s="122">
        <f t="shared" si="93"/>
        <v>271.10050038336777</v>
      </c>
      <c r="P178" s="122">
        <f t="shared" si="93"/>
        <v>201.34992955058314</v>
      </c>
      <c r="Q178" s="122">
        <f t="shared" si="93"/>
        <v>294.77003040125157</v>
      </c>
      <c r="R178" s="122">
        <f t="shared" si="93"/>
        <v>235.53893720793457</v>
      </c>
      <c r="S178" s="122">
        <f t="shared" si="93"/>
        <v>283.73349372688682</v>
      </c>
      <c r="T178" s="122">
        <f t="shared" si="93"/>
        <v>301.46838750975809</v>
      </c>
      <c r="U178" s="122">
        <f t="shared" si="93"/>
        <v>320.80207443300901</v>
      </c>
      <c r="V178" s="122">
        <f t="shared" si="93"/>
        <v>329.44048785230171</v>
      </c>
      <c r="W178" s="122">
        <f t="shared" si="93"/>
        <v>371.98731377286259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64.545325298622501</v>
      </c>
      <c r="C179" s="98">
        <f>RES_hhdet_fech!C67</f>
        <v>61.765298883752408</v>
      </c>
      <c r="D179" s="98">
        <f>RES_hhdet_fech!D67</f>
        <v>59.619338826153417</v>
      </c>
      <c r="E179" s="98">
        <f>RES_hhdet_fech!E67</f>
        <v>146.87487508803622</v>
      </c>
      <c r="F179" s="98">
        <f>RES_hhdet_fech!F67</f>
        <v>69.737592571178794</v>
      </c>
      <c r="G179" s="98">
        <f>RES_hhdet_fech!G67</f>
        <v>95.134729333248742</v>
      </c>
      <c r="H179" s="98">
        <f>RES_hhdet_fech!H67</f>
        <v>157.48685791507958</v>
      </c>
      <c r="I179" s="98">
        <f>RES_hhdet_fech!I67</f>
        <v>208.57851522381679</v>
      </c>
      <c r="J179" s="98">
        <f>RES_hhdet_fech!J67</f>
        <v>214.71265535937101</v>
      </c>
      <c r="K179" s="98">
        <f>RES_hhdet_fech!K67</f>
        <v>212.11430922424907</v>
      </c>
      <c r="L179" s="98">
        <f>RES_hhdet_fech!L67</f>
        <v>267.72350713918064</v>
      </c>
      <c r="M179" s="98">
        <f>RES_hhdet_fech!M67</f>
        <v>342.43128293227539</v>
      </c>
      <c r="N179" s="98">
        <f>RES_hhdet_fech!N67</f>
        <v>345.98742258337313</v>
      </c>
      <c r="O179" s="98">
        <f>RES_hhdet_fech!O67</f>
        <v>271.10050038336777</v>
      </c>
      <c r="P179" s="98">
        <f>RES_hhdet_fech!P67</f>
        <v>201.34992955058314</v>
      </c>
      <c r="Q179" s="98">
        <f>RES_hhdet_fech!Q67</f>
        <v>294.77003040125157</v>
      </c>
      <c r="R179" s="98">
        <f>RES_hhdet_fech!R67</f>
        <v>235.53893720793457</v>
      </c>
      <c r="S179" s="98">
        <f>RES_hhdet_fech!S67</f>
        <v>283.73349372688682</v>
      </c>
      <c r="T179" s="98">
        <f>RES_hhdet_fech!T67</f>
        <v>301.46838750975809</v>
      </c>
      <c r="U179" s="98">
        <f>RES_hhdet_fech!U67</f>
        <v>320.80207443300901</v>
      </c>
      <c r="V179" s="98">
        <f>RES_hhdet_fech!V67</f>
        <v>329.44048785230171</v>
      </c>
      <c r="W179" s="98">
        <f>RES_hhdet_fech!W67</f>
        <v>371.98731377286259</v>
      </c>
      <c r="DA179" s="63" t="s">
        <v>2304</v>
      </c>
    </row>
    <row r="180" spans="1:105" ht="12" customHeight="1" x14ac:dyDescent="0.25">
      <c r="A180" s="121" t="s">
        <v>55</v>
      </c>
      <c r="B180" s="122">
        <v>1787.9368959528147</v>
      </c>
      <c r="C180" s="122">
        <v>1778.3665113095831</v>
      </c>
      <c r="D180" s="122">
        <v>1833.4700507081759</v>
      </c>
      <c r="E180" s="122">
        <v>1757.9551046377087</v>
      </c>
      <c r="F180" s="122">
        <v>1850.1666023481789</v>
      </c>
      <c r="G180" s="122">
        <v>1943.5446966021095</v>
      </c>
      <c r="H180" s="122">
        <v>2022.1563625575243</v>
      </c>
      <c r="I180" s="122">
        <v>1920.6359209477687</v>
      </c>
      <c r="J180" s="122">
        <v>2029.5101954222532</v>
      </c>
      <c r="K180" s="122">
        <v>1935.9617663212739</v>
      </c>
      <c r="L180" s="122">
        <v>1952.428222691959</v>
      </c>
      <c r="M180" s="122">
        <v>1803.0605180582488</v>
      </c>
      <c r="N180" s="122">
        <v>1773.8115102763554</v>
      </c>
      <c r="O180" s="122">
        <v>1710.3689389970696</v>
      </c>
      <c r="P180" s="122">
        <v>1721.9202962854172</v>
      </c>
      <c r="Q180" s="122">
        <v>1614.5196891322121</v>
      </c>
      <c r="R180" s="122">
        <v>1691.1239564901871</v>
      </c>
      <c r="S180" s="122">
        <v>1726.9765720219266</v>
      </c>
      <c r="T180" s="122">
        <v>1678.2799050511144</v>
      </c>
      <c r="U180" s="122">
        <v>1645.3196882061959</v>
      </c>
      <c r="V180" s="122">
        <v>1660.3601024335596</v>
      </c>
      <c r="W180" s="122">
        <v>1736.0926250767898</v>
      </c>
      <c r="DA180" s="130" t="s">
        <v>2305</v>
      </c>
    </row>
    <row r="181" spans="1:105" ht="12" customHeight="1" x14ac:dyDescent="0.25">
      <c r="A181" s="97" t="s">
        <v>134</v>
      </c>
      <c r="B181" s="98">
        <v>1799.8112630117016</v>
      </c>
      <c r="C181" s="98">
        <v>1789.1527368523905</v>
      </c>
      <c r="D181" s="98">
        <v>1842.2991008635465</v>
      </c>
      <c r="E181" s="98">
        <v>1770.9556133765211</v>
      </c>
      <c r="F181" s="98">
        <v>1862.0353861805443</v>
      </c>
      <c r="G181" s="98">
        <v>1956.6857684175482</v>
      </c>
      <c r="H181" s="98">
        <v>2035.1696702310678</v>
      </c>
      <c r="I181" s="98">
        <v>1929.3222493529518</v>
      </c>
      <c r="J181" s="98">
        <v>2040.4228598659788</v>
      </c>
      <c r="K181" s="98">
        <v>1945.3996009483189</v>
      </c>
      <c r="L181" s="98">
        <v>1960.8293604856119</v>
      </c>
      <c r="M181" s="98">
        <v>1808.7930610521682</v>
      </c>
      <c r="N181" s="98">
        <v>1779.2020926274513</v>
      </c>
      <c r="O181" s="98">
        <v>1715.960616517003</v>
      </c>
      <c r="P181" s="98">
        <v>1728.2659238231611</v>
      </c>
      <c r="Q181" s="98">
        <v>1617.8640129552966</v>
      </c>
      <c r="R181" s="98">
        <v>1695.7779661456916</v>
      </c>
      <c r="S181" s="98">
        <v>1733.207192653339</v>
      </c>
      <c r="T181" s="98">
        <v>1683.8915154747217</v>
      </c>
      <c r="U181" s="98">
        <v>1650.0284773132785</v>
      </c>
      <c r="V181" s="98">
        <v>1665.1705086105335</v>
      </c>
      <c r="W181" s="98">
        <v>1739.9395797694251</v>
      </c>
      <c r="DA181" s="63" t="s">
        <v>2306</v>
      </c>
    </row>
    <row r="182" spans="1:105" ht="12" customHeight="1" x14ac:dyDescent="0.25">
      <c r="A182" s="97" t="s">
        <v>133</v>
      </c>
      <c r="B182" s="98">
        <v>1165.5262229101811</v>
      </c>
      <c r="C182" s="98">
        <v>1142.7606412783357</v>
      </c>
      <c r="D182" s="98">
        <v>1195.72982738926</v>
      </c>
      <c r="E182" s="98">
        <v>1107.7182463413042</v>
      </c>
      <c r="F182" s="98">
        <v>1202.2721948330252</v>
      </c>
      <c r="G182" s="98">
        <v>1270.4789883618214</v>
      </c>
      <c r="H182" s="98">
        <v>1333.3848494281194</v>
      </c>
      <c r="I182" s="98">
        <v>1267.3465720397423</v>
      </c>
      <c r="J182" s="98">
        <v>1355.6285241090404</v>
      </c>
      <c r="K182" s="98">
        <v>1290.1558664633023</v>
      </c>
      <c r="L182" s="98">
        <v>1316.9112788513396</v>
      </c>
      <c r="M182" s="98">
        <v>1236.9764391485796</v>
      </c>
      <c r="N182" s="98">
        <v>1232.6935245031677</v>
      </c>
      <c r="O182" s="98">
        <v>1194.9782484432635</v>
      </c>
      <c r="P182" s="98">
        <v>1209.1053385830087</v>
      </c>
      <c r="Q182" s="98">
        <v>1152.9479573908266</v>
      </c>
      <c r="R182" s="98">
        <v>1215.0700196786577</v>
      </c>
      <c r="S182" s="98">
        <v>1256.6978114538374</v>
      </c>
      <c r="T182" s="98">
        <v>1248.6669887955104</v>
      </c>
      <c r="U182" s="98">
        <v>1249.3306483791284</v>
      </c>
      <c r="V182" s="98">
        <v>1269.9799084193282</v>
      </c>
      <c r="W182" s="98">
        <v>1371.437244761499</v>
      </c>
      <c r="DA182" s="63" t="s">
        <v>2307</v>
      </c>
    </row>
    <row r="183" spans="1:105" ht="12" customHeight="1" x14ac:dyDescent="0.25">
      <c r="A183" s="100" t="s">
        <v>217</v>
      </c>
      <c r="B183" s="101">
        <v>544.26243758386306</v>
      </c>
      <c r="C183" s="101">
        <v>506.49688821472029</v>
      </c>
      <c r="D183" s="101">
        <v>550.24370352814981</v>
      </c>
      <c r="E183" s="101">
        <v>440.45617749345888</v>
      </c>
      <c r="F183" s="101">
        <v>524.43688776008696</v>
      </c>
      <c r="G183" s="101">
        <v>547.85855075532538</v>
      </c>
      <c r="H183" s="101">
        <v>573.14080971777548</v>
      </c>
      <c r="I183" s="101">
        <v>530.90474495686726</v>
      </c>
      <c r="J183" s="101">
        <v>569.30763594134442</v>
      </c>
      <c r="K183" s="101">
        <v>510.36913968607723</v>
      </c>
      <c r="L183" s="101">
        <v>521.45542909910307</v>
      </c>
      <c r="M183" s="101">
        <v>504.33687339471902</v>
      </c>
      <c r="N183" s="101">
        <v>495.57802971706781</v>
      </c>
      <c r="O183" s="101">
        <v>459.62198591434282</v>
      </c>
      <c r="P183" s="101">
        <v>476.04997130802985</v>
      </c>
      <c r="Q183" s="101">
        <v>481.36081740242503</v>
      </c>
      <c r="R183" s="101">
        <v>485.69367919076279</v>
      </c>
      <c r="S183" s="101">
        <v>481.62486036835151</v>
      </c>
      <c r="T183" s="101">
        <v>479.16598818999074</v>
      </c>
      <c r="U183" s="101">
        <v>477.2248995923585</v>
      </c>
      <c r="V183" s="101">
        <v>426.55611727905807</v>
      </c>
      <c r="W183" s="101">
        <v>509.36816541982938</v>
      </c>
      <c r="DA183" s="131" t="s">
        <v>2308</v>
      </c>
    </row>
    <row r="184" spans="1:105" ht="12" customHeight="1" x14ac:dyDescent="0.25">
      <c r="A184" s="103" t="s">
        <v>52</v>
      </c>
      <c r="B184" s="104">
        <v>621.26378532631838</v>
      </c>
      <c r="C184" s="104">
        <v>636.26375306361558</v>
      </c>
      <c r="D184" s="104">
        <v>645.48612386110995</v>
      </c>
      <c r="E184" s="104">
        <v>667.2620688478454</v>
      </c>
      <c r="F184" s="104">
        <v>677.83530707293801</v>
      </c>
      <c r="G184" s="104">
        <v>722.62043760649613</v>
      </c>
      <c r="H184" s="104">
        <v>760.24403971034383</v>
      </c>
      <c r="I184" s="104">
        <v>736.44182708287508</v>
      </c>
      <c r="J184" s="104">
        <v>786.32088816769601</v>
      </c>
      <c r="K184" s="104">
        <v>779.786726777225</v>
      </c>
      <c r="L184" s="104">
        <v>795.45584975223653</v>
      </c>
      <c r="M184" s="104">
        <v>732.63956575386067</v>
      </c>
      <c r="N184" s="104">
        <v>737.1154947860997</v>
      </c>
      <c r="O184" s="104">
        <v>735.35626252892098</v>
      </c>
      <c r="P184" s="104">
        <v>733.05536727497872</v>
      </c>
      <c r="Q184" s="104">
        <v>671.58713998840153</v>
      </c>
      <c r="R184" s="104">
        <v>729.37634048789494</v>
      </c>
      <c r="S184" s="104">
        <v>775.0729510854859</v>
      </c>
      <c r="T184" s="104">
        <v>769.50100060551961</v>
      </c>
      <c r="U184" s="104">
        <v>772.10574878676982</v>
      </c>
      <c r="V184" s="104">
        <v>843.42379114027028</v>
      </c>
      <c r="W184" s="104">
        <v>862.06907934166952</v>
      </c>
      <c r="DA184" s="132" t="s">
        <v>2309</v>
      </c>
    </row>
    <row r="185" spans="1:105" ht="12" customHeight="1" x14ac:dyDescent="0.25">
      <c r="A185" s="106" t="s">
        <v>122</v>
      </c>
      <c r="B185" s="101">
        <v>1534.5088054759158</v>
      </c>
      <c r="C185" s="101">
        <v>1489.2895870786469</v>
      </c>
      <c r="D185" s="101">
        <v>1619.2549910483174</v>
      </c>
      <c r="E185" s="101">
        <v>1409.2306963921612</v>
      </c>
      <c r="F185" s="101">
        <v>1608.7341133596567</v>
      </c>
      <c r="G185" s="101">
        <v>1664.508005939314</v>
      </c>
      <c r="H185" s="101">
        <v>1734.6010426747607</v>
      </c>
      <c r="I185" s="101">
        <v>1678.3061178174505</v>
      </c>
      <c r="J185" s="101">
        <v>1758.8591675920231</v>
      </c>
      <c r="K185" s="101">
        <v>1676.7117930818547</v>
      </c>
      <c r="L185" s="101">
        <v>1706.3655578134153</v>
      </c>
      <c r="M185" s="101">
        <v>1645.515194158093</v>
      </c>
      <c r="N185" s="101">
        <v>1636.9523818227569</v>
      </c>
      <c r="O185" s="101">
        <v>1580.9061826250181</v>
      </c>
      <c r="P185" s="101">
        <v>1562.7288088774806</v>
      </c>
      <c r="Q185" s="101">
        <v>1571.0741686271606</v>
      </c>
      <c r="R185" s="101">
        <v>1593.3643961227797</v>
      </c>
      <c r="S185" s="101">
        <v>1596.3845391918599</v>
      </c>
      <c r="T185" s="101">
        <v>1579.4698144347035</v>
      </c>
      <c r="U185" s="101">
        <v>1583.3542612943495</v>
      </c>
      <c r="V185" s="101">
        <v>1548.0279879354134</v>
      </c>
      <c r="W185" s="101">
        <v>1681.1849589638896</v>
      </c>
      <c r="DA185" s="131" t="s">
        <v>2310</v>
      </c>
    </row>
    <row r="186" spans="1:105" ht="12" customHeight="1" x14ac:dyDescent="0.25">
      <c r="A186" s="107" t="s">
        <v>121</v>
      </c>
      <c r="B186" s="104">
        <v>1100.4622481638619</v>
      </c>
      <c r="C186" s="104">
        <v>1058.3819639712951</v>
      </c>
      <c r="D186" s="104">
        <v>1164.722812587785</v>
      </c>
      <c r="E186" s="104">
        <v>990.09623337582013</v>
      </c>
      <c r="F186" s="104">
        <v>1161.616974835398</v>
      </c>
      <c r="G186" s="104">
        <v>1207.028849721421</v>
      </c>
      <c r="H186" s="104">
        <v>1266.0410513091203</v>
      </c>
      <c r="I186" s="104">
        <v>1225.5381452510205</v>
      </c>
      <c r="J186" s="104">
        <v>1286.5521774831429</v>
      </c>
      <c r="K186" s="104">
        <v>1215.6837258146841</v>
      </c>
      <c r="L186" s="104">
        <v>1239.8331028205268</v>
      </c>
      <c r="M186" s="104">
        <v>1205.7763910961989</v>
      </c>
      <c r="N186" s="104">
        <v>1207.6876157790482</v>
      </c>
      <c r="O186" s="104">
        <v>1167.2088998928239</v>
      </c>
      <c r="P186" s="104">
        <v>1164.6320138843403</v>
      </c>
      <c r="Q186" s="104">
        <v>1188.298521796102</v>
      </c>
      <c r="R186" s="104">
        <v>1205.8258478528278</v>
      </c>
      <c r="S186" s="104">
        <v>1218.4854961401065</v>
      </c>
      <c r="T186" s="104">
        <v>1224.9207831291362</v>
      </c>
      <c r="U186" s="104">
        <v>1248.2682302891556</v>
      </c>
      <c r="V186" s="104">
        <v>1224.4274344047601</v>
      </c>
      <c r="W186" s="104">
        <v>1352.9910906177793</v>
      </c>
      <c r="DA186" s="132" t="s">
        <v>2311</v>
      </c>
    </row>
    <row r="187" spans="1:105" ht="12" customHeight="1" x14ac:dyDescent="0.25">
      <c r="A187" s="108" t="s">
        <v>53</v>
      </c>
      <c r="B187" s="98">
        <v>464.06553971899967</v>
      </c>
      <c r="C187" s="98">
        <v>426.45413189850018</v>
      </c>
      <c r="D187" s="98">
        <v>488.665450395709</v>
      </c>
      <c r="E187" s="98">
        <v>360.61811107826691</v>
      </c>
      <c r="F187" s="98">
        <v>465.64937802513629</v>
      </c>
      <c r="G187" s="98">
        <v>480.89814346328433</v>
      </c>
      <c r="H187" s="98">
        <v>505.30376248303111</v>
      </c>
      <c r="I187" s="98">
        <v>481.05321770308132</v>
      </c>
      <c r="J187" s="98">
        <v>509.96478271181275</v>
      </c>
      <c r="K187" s="98">
        <v>456.56621171262231</v>
      </c>
      <c r="L187" s="98">
        <v>468.38861984335836</v>
      </c>
      <c r="M187" s="98">
        <v>471.60942605840006</v>
      </c>
      <c r="N187" s="98">
        <v>466.82628737448465</v>
      </c>
      <c r="O187" s="98">
        <v>434.07741361479953</v>
      </c>
      <c r="P187" s="98">
        <v>446.33645036584068</v>
      </c>
      <c r="Q187" s="98">
        <v>483.641173661842</v>
      </c>
      <c r="R187" s="98">
        <v>472.75552875996851</v>
      </c>
      <c r="S187" s="98">
        <v>459.13739008968133</v>
      </c>
      <c r="T187" s="98">
        <v>462.50086402979025</v>
      </c>
      <c r="U187" s="98">
        <v>469.88297668992425</v>
      </c>
      <c r="V187" s="98">
        <v>404.48400878188386</v>
      </c>
      <c r="W187" s="98">
        <v>496.98869731573296</v>
      </c>
      <c r="DA187" s="63" t="s">
        <v>2312</v>
      </c>
    </row>
    <row r="188" spans="1:105" ht="12" customHeight="1" x14ac:dyDescent="0.25">
      <c r="A188" s="108" t="s">
        <v>52</v>
      </c>
      <c r="B188" s="98">
        <v>636.39670844486227</v>
      </c>
      <c r="C188" s="98">
        <v>631.92783207279501</v>
      </c>
      <c r="D188" s="98">
        <v>676.05736219207597</v>
      </c>
      <c r="E188" s="98">
        <v>629.47812229755323</v>
      </c>
      <c r="F188" s="98">
        <v>695.96759681026174</v>
      </c>
      <c r="G188" s="98">
        <v>726.13070625813691</v>
      </c>
      <c r="H188" s="98">
        <v>760.7372888260893</v>
      </c>
      <c r="I188" s="98">
        <v>744.48492754793938</v>
      </c>
      <c r="J188" s="98">
        <v>776.58739477133031</v>
      </c>
      <c r="K188" s="98">
        <v>759.1175141020617</v>
      </c>
      <c r="L188" s="98">
        <v>771.4444829771686</v>
      </c>
      <c r="M188" s="98">
        <v>734.16696503779917</v>
      </c>
      <c r="N188" s="98">
        <v>740.86132840456344</v>
      </c>
      <c r="O188" s="98">
        <v>733.13148627802423</v>
      </c>
      <c r="P188" s="98">
        <v>718.29556351849965</v>
      </c>
      <c r="Q188" s="98">
        <v>704.65734813426013</v>
      </c>
      <c r="R188" s="98">
        <v>733.07031909285922</v>
      </c>
      <c r="S188" s="98">
        <v>759.34810605042503</v>
      </c>
      <c r="T188" s="98">
        <v>762.41991909934586</v>
      </c>
      <c r="U188" s="98">
        <v>778.38525359923131</v>
      </c>
      <c r="V188" s="98">
        <v>819.94342562287625</v>
      </c>
      <c r="W188" s="98">
        <v>856.00239330204624</v>
      </c>
      <c r="DA188" s="63" t="s">
        <v>2313</v>
      </c>
    </row>
    <row r="189" spans="1:105" ht="12" customHeight="1" x14ac:dyDescent="0.25">
      <c r="A189" s="121" t="s">
        <v>54</v>
      </c>
      <c r="B189" s="122">
        <v>1351.8807242820192</v>
      </c>
      <c r="C189" s="122">
        <v>1508.1845940619794</v>
      </c>
      <c r="D189" s="122">
        <v>1405.7123679958149</v>
      </c>
      <c r="E189" s="122">
        <v>1564.2075875235403</v>
      </c>
      <c r="F189" s="122">
        <v>1494.8502592506475</v>
      </c>
      <c r="G189" s="122">
        <v>1568.1024362362746</v>
      </c>
      <c r="H189" s="122">
        <v>1544.8066784602145</v>
      </c>
      <c r="I189" s="122">
        <v>1603.9468736627171</v>
      </c>
      <c r="J189" s="122">
        <v>1544.510747514636</v>
      </c>
      <c r="K189" s="122">
        <v>1626.3501191016458</v>
      </c>
      <c r="L189" s="122">
        <v>1596.8147578166727</v>
      </c>
      <c r="M189" s="122">
        <v>1460.3383382844117</v>
      </c>
      <c r="N189" s="122">
        <v>1400.3502032322258</v>
      </c>
      <c r="O189" s="122">
        <v>1329.0203616603758</v>
      </c>
      <c r="P189" s="122">
        <v>1300.3121175143199</v>
      </c>
      <c r="Q189" s="122">
        <v>1246.9430714173986</v>
      </c>
      <c r="R189" s="122">
        <v>1273.5298773520169</v>
      </c>
      <c r="S189" s="122">
        <v>1340.3874195134854</v>
      </c>
      <c r="T189" s="122">
        <v>1301.2326736036271</v>
      </c>
      <c r="U189" s="122">
        <v>1206.2754865339762</v>
      </c>
      <c r="V189" s="122">
        <v>1221.5412828252327</v>
      </c>
      <c r="W189" s="122">
        <v>1292.0493006082263</v>
      </c>
      <c r="DA189" s="130" t="s">
        <v>2314</v>
      </c>
    </row>
    <row r="190" spans="1:105" ht="12" customHeight="1" x14ac:dyDescent="0.25">
      <c r="A190" s="97" t="s">
        <v>175</v>
      </c>
      <c r="B190" s="98">
        <v>1393.2869628511323</v>
      </c>
      <c r="C190" s="98">
        <v>1665.5990693259707</v>
      </c>
      <c r="D190" s="98">
        <v>1429.4867052499737</v>
      </c>
      <c r="E190" s="98">
        <v>1715.7251563105972</v>
      </c>
      <c r="F190" s="98">
        <v>1560.4948596960537</v>
      </c>
      <c r="G190" s="98">
        <v>1637.7175254665701</v>
      </c>
      <c r="H190" s="98">
        <v>1586.9405523330443</v>
      </c>
      <c r="I190" s="98">
        <v>1698.6743952588281</v>
      </c>
      <c r="J190" s="98">
        <v>1582.8998759404001</v>
      </c>
      <c r="K190" s="98">
        <v>1715.1667105457823</v>
      </c>
      <c r="L190" s="98">
        <v>1660.1298158166762</v>
      </c>
      <c r="M190" s="98">
        <v>1499.5976722135201</v>
      </c>
      <c r="N190" s="98">
        <v>1435.1395395359968</v>
      </c>
      <c r="O190" s="98">
        <v>1363.9716635228451</v>
      </c>
      <c r="P190" s="98">
        <v>1336.3860678474623</v>
      </c>
      <c r="Q190" s="98">
        <v>1276.3320044043573</v>
      </c>
      <c r="R190" s="98">
        <v>1306.4083294430479</v>
      </c>
      <c r="S190" s="98">
        <v>1383.4650532713219</v>
      </c>
      <c r="T190" s="98">
        <v>1348.92956493271</v>
      </c>
      <c r="U190" s="98">
        <v>1253.540778376987</v>
      </c>
      <c r="V190" s="98">
        <v>1289.3227645043169</v>
      </c>
      <c r="W190" s="98">
        <v>1364.4700579482517</v>
      </c>
      <c r="DA190" s="63" t="s">
        <v>2315</v>
      </c>
    </row>
    <row r="191" spans="1:105" ht="12" customHeight="1" x14ac:dyDescent="0.25">
      <c r="A191" s="109" t="s">
        <v>120</v>
      </c>
      <c r="B191" s="33">
        <v>1264.6375163606133</v>
      </c>
      <c r="C191" s="33">
        <v>1076.3449544920099</v>
      </c>
      <c r="D191" s="33">
        <v>1330.0651559895948</v>
      </c>
      <c r="E191" s="33">
        <v>996.96264758953214</v>
      </c>
      <c r="F191" s="33">
        <v>1234.0888484877255</v>
      </c>
      <c r="G191" s="33">
        <v>1291.7164401800096</v>
      </c>
      <c r="H191" s="33">
        <v>1384.4681056641327</v>
      </c>
      <c r="I191" s="33">
        <v>1218.2312029275013</v>
      </c>
      <c r="J191" s="33">
        <v>1392.1565546242339</v>
      </c>
      <c r="K191" s="33">
        <v>1142.6428493953676</v>
      </c>
      <c r="L191" s="33">
        <v>1170.9718716613615</v>
      </c>
      <c r="M191" s="33">
        <v>1141.4587212586507</v>
      </c>
      <c r="N191" s="33">
        <v>1109.5790927500486</v>
      </c>
      <c r="O191" s="33">
        <v>1038.5881156663634</v>
      </c>
      <c r="P191" s="33">
        <v>1007.3867205939429</v>
      </c>
      <c r="Q191" s="33">
        <v>1014.6794408502593</v>
      </c>
      <c r="R191" s="33">
        <v>1019.6247786021769</v>
      </c>
      <c r="S191" s="33">
        <v>1010.790377900808</v>
      </c>
      <c r="T191" s="33">
        <v>981.85633110543597</v>
      </c>
      <c r="U191" s="33">
        <v>960.29518660450742</v>
      </c>
      <c r="V191" s="33">
        <v>920.19372175181854</v>
      </c>
      <c r="W191" s="33">
        <v>979.65068726708796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7275.8506446277706</v>
      </c>
      <c r="C193" s="117">
        <f t="shared" si="94"/>
        <v>8259.7550788769622</v>
      </c>
      <c r="D193" s="117">
        <f t="shared" si="94"/>
        <v>8178.2308175966546</v>
      </c>
      <c r="E193" s="117">
        <f t="shared" si="94"/>
        <v>9474.4524074255078</v>
      </c>
      <c r="F193" s="117">
        <f t="shared" si="94"/>
        <v>9284.306082253559</v>
      </c>
      <c r="G193" s="117">
        <f t="shared" si="94"/>
        <v>10140.840365568294</v>
      </c>
      <c r="H193" s="117">
        <f t="shared" si="94"/>
        <v>9775.2229542428304</v>
      </c>
      <c r="I193" s="117">
        <f t="shared" si="94"/>
        <v>9475.4837217007826</v>
      </c>
      <c r="J193" s="117">
        <f t="shared" si="94"/>
        <v>10100.649030131255</v>
      </c>
      <c r="K193" s="117">
        <f t="shared" si="94"/>
        <v>10516.979988575729</v>
      </c>
      <c r="L193" s="117">
        <f t="shared" si="94"/>
        <v>11413.470910284195</v>
      </c>
      <c r="M193" s="117">
        <f t="shared" si="94"/>
        <v>11173.214581086006</v>
      </c>
      <c r="N193" s="117">
        <f t="shared" si="94"/>
        <v>11095.22068029494</v>
      </c>
      <c r="O193" s="117">
        <f t="shared" si="94"/>
        <v>10939.464448841041</v>
      </c>
      <c r="P193" s="117">
        <f t="shared" si="94"/>
        <v>9817.7668435769538</v>
      </c>
      <c r="Q193" s="117">
        <f t="shared" si="94"/>
        <v>10626.285596586253</v>
      </c>
      <c r="R193" s="117">
        <f t="shared" ref="R193:V193" si="95">R194+R197+R199+R208</f>
        <v>10916.508124017779</v>
      </c>
      <c r="S193" s="117">
        <f t="shared" si="95"/>
        <v>11323.496268329893</v>
      </c>
      <c r="T193" s="117">
        <f t="shared" si="95"/>
        <v>11097.555373230703</v>
      </c>
      <c r="U193" s="117">
        <f t="shared" si="95"/>
        <v>11015.262679418182</v>
      </c>
      <c r="V193" s="117">
        <f t="shared" si="95"/>
        <v>11649.323035026126</v>
      </c>
      <c r="W193" s="117">
        <f t="shared" ref="W193" si="96">W194+W197+W199+W208</f>
        <v>12693.564623702821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5427.4112431955346</v>
      </c>
      <c r="C194" s="122">
        <f t="shared" si="97"/>
        <v>6333.3220639063502</v>
      </c>
      <c r="D194" s="122">
        <f t="shared" si="97"/>
        <v>6265.467978523423</v>
      </c>
      <c r="E194" s="122">
        <f t="shared" si="97"/>
        <v>7326.7550185798345</v>
      </c>
      <c r="F194" s="122">
        <f t="shared" si="97"/>
        <v>7258.5929021974725</v>
      </c>
      <c r="G194" s="122">
        <f t="shared" si="97"/>
        <v>7940.4234508075378</v>
      </c>
      <c r="H194" s="122">
        <f t="shared" si="97"/>
        <v>7362.0471119138201</v>
      </c>
      <c r="I194" s="122">
        <f t="shared" si="97"/>
        <v>6932.9361263986193</v>
      </c>
      <c r="J194" s="122">
        <f t="shared" si="97"/>
        <v>7483.9297345521954</v>
      </c>
      <c r="K194" s="122">
        <f t="shared" si="97"/>
        <v>7897.9286938960058</v>
      </c>
      <c r="L194" s="122">
        <f t="shared" si="97"/>
        <v>8629.9204024681858</v>
      </c>
      <c r="M194" s="122">
        <f t="shared" si="97"/>
        <v>8320.8554549790242</v>
      </c>
      <c r="N194" s="122">
        <f t="shared" si="97"/>
        <v>8243.1557183779187</v>
      </c>
      <c r="O194" s="122">
        <f t="shared" si="97"/>
        <v>8332.3662157613544</v>
      </c>
      <c r="P194" s="122">
        <f t="shared" si="97"/>
        <v>7395.1722126959494</v>
      </c>
      <c r="Q194" s="122">
        <f t="shared" si="97"/>
        <v>7971.1590602238666</v>
      </c>
      <c r="R194" s="122">
        <f t="shared" ref="R194:V194" si="98">SUM(R195:R196)</f>
        <v>8330.6179070671642</v>
      </c>
      <c r="S194" s="122">
        <f t="shared" si="98"/>
        <v>8446.5355212828144</v>
      </c>
      <c r="T194" s="122">
        <f t="shared" si="98"/>
        <v>8142.5581894930328</v>
      </c>
      <c r="U194" s="122">
        <f t="shared" si="98"/>
        <v>7999.3848676296129</v>
      </c>
      <c r="V194" s="122">
        <f t="shared" si="98"/>
        <v>8518.7233378715118</v>
      </c>
      <c r="W194" s="122">
        <f t="shared" ref="W194" si="99">SUM(W195:W196)</f>
        <v>9246.5704474291906</v>
      </c>
      <c r="DA194" s="130" t="s">
        <v>2468</v>
      </c>
    </row>
    <row r="195" spans="1:105" ht="12" customHeight="1" x14ac:dyDescent="0.25">
      <c r="A195" s="97" t="s">
        <v>217</v>
      </c>
      <c r="B195" s="98">
        <v>5298.6244659257445</v>
      </c>
      <c r="C195" s="98">
        <v>6184.2019287743324</v>
      </c>
      <c r="D195" s="98">
        <v>6117.7787231670145</v>
      </c>
      <c r="E195" s="98">
        <v>7163.9450736268191</v>
      </c>
      <c r="F195" s="98">
        <v>7090.4595861248272</v>
      </c>
      <c r="G195" s="98">
        <v>7760.485662810579</v>
      </c>
      <c r="H195" s="98">
        <v>7201.3795489833237</v>
      </c>
      <c r="I195" s="98">
        <v>6786.8845349148824</v>
      </c>
      <c r="J195" s="98">
        <v>7328.1385136719273</v>
      </c>
      <c r="K195" s="98">
        <v>7735.240548331084</v>
      </c>
      <c r="L195" s="98">
        <v>8458.7550775912005</v>
      </c>
      <c r="M195" s="98">
        <v>8157.6969620531127</v>
      </c>
      <c r="N195" s="98">
        <v>8083.8420658391042</v>
      </c>
      <c r="O195" s="98">
        <v>8173.3437525567315</v>
      </c>
      <c r="P195" s="98">
        <v>7254.8534919106251</v>
      </c>
      <c r="Q195" s="98">
        <v>7820.1578517488279</v>
      </c>
      <c r="R195" s="98">
        <v>8171.6725243644996</v>
      </c>
      <c r="S195" s="98">
        <v>8287.4713865629965</v>
      </c>
      <c r="T195" s="98">
        <v>7989.7031050942614</v>
      </c>
      <c r="U195" s="98">
        <v>7848.5323961465492</v>
      </c>
      <c r="V195" s="98">
        <v>8358.1585218394939</v>
      </c>
      <c r="W195" s="98">
        <v>9072.6365086760707</v>
      </c>
      <c r="DA195" s="63" t="s">
        <v>2469</v>
      </c>
    </row>
    <row r="196" spans="1:105" ht="12" customHeight="1" x14ac:dyDescent="0.25">
      <c r="A196" s="97" t="s">
        <v>53</v>
      </c>
      <c r="B196" s="98">
        <v>128.78677726979012</v>
      </c>
      <c r="C196" s="98">
        <v>149.12013513201757</v>
      </c>
      <c r="D196" s="98">
        <v>147.68925535640864</v>
      </c>
      <c r="E196" s="98">
        <v>162.80994495301536</v>
      </c>
      <c r="F196" s="98">
        <v>168.13331607264513</v>
      </c>
      <c r="G196" s="98">
        <v>179.93778799695895</v>
      </c>
      <c r="H196" s="98">
        <v>160.66756293049633</v>
      </c>
      <c r="I196" s="98">
        <v>146.05159148373664</v>
      </c>
      <c r="J196" s="98">
        <v>155.79122088026824</v>
      </c>
      <c r="K196" s="98">
        <v>162.68814556492197</v>
      </c>
      <c r="L196" s="98">
        <v>171.16532487698538</v>
      </c>
      <c r="M196" s="98">
        <v>163.15849292591085</v>
      </c>
      <c r="N196" s="98">
        <v>159.31365253881469</v>
      </c>
      <c r="O196" s="98">
        <v>159.02246320462265</v>
      </c>
      <c r="P196" s="98">
        <v>140.31872078532459</v>
      </c>
      <c r="Q196" s="98">
        <v>151.00120847503914</v>
      </c>
      <c r="R196" s="98">
        <v>158.94538270266474</v>
      </c>
      <c r="S196" s="98">
        <v>159.06413471981821</v>
      </c>
      <c r="T196" s="98">
        <v>152.85508439877168</v>
      </c>
      <c r="U196" s="98">
        <v>150.85247148306331</v>
      </c>
      <c r="V196" s="98">
        <v>160.5648160320176</v>
      </c>
      <c r="W196" s="98">
        <v>173.93393875311932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111.67956340601138</v>
      </c>
      <c r="C197" s="122">
        <f t="shared" si="100"/>
        <v>112.88931156794443</v>
      </c>
      <c r="D197" s="122">
        <f t="shared" si="100"/>
        <v>115.03253951351499</v>
      </c>
      <c r="E197" s="122">
        <f t="shared" si="100"/>
        <v>304.11343341621824</v>
      </c>
      <c r="F197" s="122">
        <f t="shared" si="100"/>
        <v>154.40677455037019</v>
      </c>
      <c r="G197" s="122">
        <f t="shared" si="100"/>
        <v>221.71118940618513</v>
      </c>
      <c r="H197" s="122">
        <f t="shared" si="100"/>
        <v>385.94466500180835</v>
      </c>
      <c r="I197" s="122">
        <f t="shared" si="100"/>
        <v>527.3375980850534</v>
      </c>
      <c r="J197" s="122">
        <f t="shared" si="100"/>
        <v>552.85174651204727</v>
      </c>
      <c r="K197" s="122">
        <f t="shared" si="100"/>
        <v>558.9765452128471</v>
      </c>
      <c r="L197" s="122">
        <f t="shared" si="100"/>
        <v>718.65776045756024</v>
      </c>
      <c r="M197" s="122">
        <f t="shared" si="100"/>
        <v>938.87066012641606</v>
      </c>
      <c r="N197" s="122">
        <f t="shared" si="100"/>
        <v>970.51329921147556</v>
      </c>
      <c r="O197" s="122">
        <f t="shared" si="100"/>
        <v>785.70000081158139</v>
      </c>
      <c r="P197" s="122">
        <f t="shared" si="100"/>
        <v>604.58171990301253</v>
      </c>
      <c r="Q197" s="122">
        <f t="shared" si="100"/>
        <v>921.1299943022151</v>
      </c>
      <c r="R197" s="122">
        <f t="shared" si="100"/>
        <v>768.14225780698928</v>
      </c>
      <c r="S197" s="122">
        <f t="shared" si="100"/>
        <v>966.41535085507815</v>
      </c>
      <c r="T197" s="122">
        <f t="shared" si="100"/>
        <v>1061.9802928997001</v>
      </c>
      <c r="U197" s="122">
        <f t="shared" si="100"/>
        <v>1159.6159224106834</v>
      </c>
      <c r="V197" s="122">
        <f t="shared" si="100"/>
        <v>1215.8651198855562</v>
      </c>
      <c r="W197" s="122">
        <f t="shared" si="100"/>
        <v>1397.7032664321785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111.67956340601138</v>
      </c>
      <c r="C198" s="98">
        <f>RES_hhdet_tesh!C67</f>
        <v>112.88931156794443</v>
      </c>
      <c r="D198" s="98">
        <f>RES_hhdet_tesh!D67</f>
        <v>115.03253951351499</v>
      </c>
      <c r="E198" s="98">
        <f>RES_hhdet_tesh!E67</f>
        <v>304.11343341621824</v>
      </c>
      <c r="F198" s="98">
        <f>RES_hhdet_tesh!F67</f>
        <v>154.40677455037019</v>
      </c>
      <c r="G198" s="98">
        <f>RES_hhdet_tesh!G67</f>
        <v>221.71118940618513</v>
      </c>
      <c r="H198" s="98">
        <f>RES_hhdet_tesh!H67</f>
        <v>385.94466500180835</v>
      </c>
      <c r="I198" s="98">
        <f>RES_hhdet_tesh!I67</f>
        <v>527.3375980850534</v>
      </c>
      <c r="J198" s="98">
        <f>RES_hhdet_tesh!J67</f>
        <v>552.85174651204727</v>
      </c>
      <c r="K198" s="98">
        <f>RES_hhdet_tesh!K67</f>
        <v>558.9765452128471</v>
      </c>
      <c r="L198" s="98">
        <f>RES_hhdet_tesh!L67</f>
        <v>718.65776045756024</v>
      </c>
      <c r="M198" s="98">
        <f>RES_hhdet_tesh!M67</f>
        <v>938.87066012641606</v>
      </c>
      <c r="N198" s="98">
        <f>RES_hhdet_tesh!N67</f>
        <v>970.51329921147556</v>
      </c>
      <c r="O198" s="98">
        <f>RES_hhdet_tesh!O67</f>
        <v>785.70000081158139</v>
      </c>
      <c r="P198" s="98">
        <f>RES_hhdet_tesh!P67</f>
        <v>604.58171990301253</v>
      </c>
      <c r="Q198" s="98">
        <f>RES_hhdet_tesh!Q67</f>
        <v>921.1299943022151</v>
      </c>
      <c r="R198" s="98">
        <f>RES_hhdet_tesh!R67</f>
        <v>768.14225780698928</v>
      </c>
      <c r="S198" s="98">
        <f>RES_hhdet_tesh!S67</f>
        <v>966.41535085507815</v>
      </c>
      <c r="T198" s="98">
        <f>RES_hhdet_tesh!T67</f>
        <v>1061.9802928997001</v>
      </c>
      <c r="U198" s="98">
        <f>RES_hhdet_tesh!U67</f>
        <v>1159.6159224106834</v>
      </c>
      <c r="V198" s="98">
        <f>RES_hhdet_tesh!V67</f>
        <v>1215.8651198855562</v>
      </c>
      <c r="W198" s="98">
        <f>RES_hhdet_tesh!W67</f>
        <v>1397.7032664321785</v>
      </c>
      <c r="DA198" s="63" t="s">
        <v>2472</v>
      </c>
    </row>
    <row r="199" spans="1:105" ht="12" customHeight="1" x14ac:dyDescent="0.25">
      <c r="A199" s="121" t="s">
        <v>55</v>
      </c>
      <c r="B199" s="122">
        <v>891.51307848882971</v>
      </c>
      <c r="C199" s="122">
        <v>891.34245671250505</v>
      </c>
      <c r="D199" s="122">
        <v>927.69478554017496</v>
      </c>
      <c r="E199" s="122">
        <v>898.01671434526872</v>
      </c>
      <c r="F199" s="122">
        <v>957.435405668822</v>
      </c>
      <c r="G199" s="122">
        <v>1018.2460053013068</v>
      </c>
      <c r="H199" s="122">
        <v>1073.5329277591215</v>
      </c>
      <c r="I199" s="122">
        <v>1032.6892585079377</v>
      </c>
      <c r="J199" s="122">
        <v>1108.5352485026112</v>
      </c>
      <c r="K199" s="122">
        <v>1072.4213060070342</v>
      </c>
      <c r="L199" s="122">
        <v>1097.6367216171984</v>
      </c>
      <c r="M199" s="122">
        <v>1030.0098047130484</v>
      </c>
      <c r="N199" s="122">
        <v>1033.4202029467704</v>
      </c>
      <c r="O199" s="122">
        <v>1015.5157138855413</v>
      </c>
      <c r="P199" s="122">
        <v>1028.9793166621464</v>
      </c>
      <c r="Q199" s="122">
        <v>975.57416867668633</v>
      </c>
      <c r="R199" s="122">
        <v>1042.209572169764</v>
      </c>
      <c r="S199" s="122">
        <v>1093.3848250221347</v>
      </c>
      <c r="T199" s="122">
        <v>1093.3589764254616</v>
      </c>
      <c r="U199" s="122">
        <v>1102.4252811535744</v>
      </c>
      <c r="V199" s="122">
        <v>1142.6952845235969</v>
      </c>
      <c r="W199" s="122">
        <v>1224.1622048431304</v>
      </c>
      <c r="DA199" s="130" t="s">
        <v>2473</v>
      </c>
    </row>
    <row r="200" spans="1:105" ht="12" customHeight="1" x14ac:dyDescent="0.25">
      <c r="A200" s="97" t="s">
        <v>134</v>
      </c>
      <c r="B200" s="98">
        <v>890.57274037158243</v>
      </c>
      <c r="C200" s="98">
        <v>891.55651762264415</v>
      </c>
      <c r="D200" s="98">
        <v>926.03905405759269</v>
      </c>
      <c r="E200" s="98">
        <v>899.7851796120425</v>
      </c>
      <c r="F200" s="98">
        <v>956.30469058003541</v>
      </c>
      <c r="G200" s="98">
        <v>1018.0425819244166</v>
      </c>
      <c r="H200" s="98">
        <v>1073.5116408799413</v>
      </c>
      <c r="I200" s="98">
        <v>1032.3517671974139</v>
      </c>
      <c r="J200" s="98">
        <v>1109.0258663412662</v>
      </c>
      <c r="K200" s="98">
        <v>1073.3291651401782</v>
      </c>
      <c r="L200" s="98">
        <v>1098.5972585848845</v>
      </c>
      <c r="M200" s="98">
        <v>1029.9423476864956</v>
      </c>
      <c r="N200" s="98">
        <v>1033.2810594623429</v>
      </c>
      <c r="O200" s="98">
        <v>1015.6132872333982</v>
      </c>
      <c r="P200" s="98">
        <v>1029.57079241416</v>
      </c>
      <c r="Q200" s="98">
        <v>974.2000945081985</v>
      </c>
      <c r="R200" s="98">
        <v>1042.0772870515902</v>
      </c>
      <c r="S200" s="98">
        <v>1094.0363153377336</v>
      </c>
      <c r="T200" s="98">
        <v>1093.6683757506228</v>
      </c>
      <c r="U200" s="98">
        <v>1102.1480604081344</v>
      </c>
      <c r="V200" s="98">
        <v>1143.4214534895866</v>
      </c>
      <c r="W200" s="98">
        <v>1224.3792842485973</v>
      </c>
      <c r="DA200" s="63" t="s">
        <v>2474</v>
      </c>
    </row>
    <row r="201" spans="1:105" ht="12" customHeight="1" x14ac:dyDescent="0.25">
      <c r="A201" s="97" t="s">
        <v>133</v>
      </c>
      <c r="B201" s="98">
        <v>890.57274037158254</v>
      </c>
      <c r="C201" s="98">
        <v>891.53487415760071</v>
      </c>
      <c r="D201" s="98">
        <v>926.00782298265858</v>
      </c>
      <c r="E201" s="98">
        <v>899.65071846938872</v>
      </c>
      <c r="F201" s="98">
        <v>956.17844749953667</v>
      </c>
      <c r="G201" s="98">
        <v>1017.8717244432939</v>
      </c>
      <c r="H201" s="98">
        <v>1073.305023079183</v>
      </c>
      <c r="I201" s="98">
        <v>1032.0354507987727</v>
      </c>
      <c r="J201" s="98">
        <v>1108.5745025620556</v>
      </c>
      <c r="K201" s="98">
        <v>1072.8593362055365</v>
      </c>
      <c r="L201" s="98">
        <v>1098.1206359295345</v>
      </c>
      <c r="M201" s="98">
        <v>1029.4646566981737</v>
      </c>
      <c r="N201" s="98">
        <v>1032.838136557735</v>
      </c>
      <c r="O201" s="98">
        <v>1015.1360438389802</v>
      </c>
      <c r="P201" s="98">
        <v>1028.2648543732828</v>
      </c>
      <c r="Q201" s="98">
        <v>972.8831864420755</v>
      </c>
      <c r="R201" s="98">
        <v>1040.5329064416117</v>
      </c>
      <c r="S201" s="98">
        <v>1092.5396150381459</v>
      </c>
      <c r="T201" s="98">
        <v>1092.4108495487362</v>
      </c>
      <c r="U201" s="98">
        <v>1101.0824648453174</v>
      </c>
      <c r="V201" s="98">
        <v>1142.7730723424079</v>
      </c>
      <c r="W201" s="98">
        <v>1224.1750304434684</v>
      </c>
      <c r="DA201" s="63" t="s">
        <v>2475</v>
      </c>
    </row>
    <row r="202" spans="1:105" ht="12" customHeight="1" x14ac:dyDescent="0.25">
      <c r="A202" s="100" t="s">
        <v>217</v>
      </c>
      <c r="B202" s="101">
        <v>269.30895504526404</v>
      </c>
      <c r="C202" s="101">
        <v>255.27112109398502</v>
      </c>
      <c r="D202" s="101">
        <v>280.52169912154852</v>
      </c>
      <c r="E202" s="101">
        <v>232.38864962154329</v>
      </c>
      <c r="F202" s="101">
        <v>278.3431404265985</v>
      </c>
      <c r="G202" s="101">
        <v>295.25128683679793</v>
      </c>
      <c r="H202" s="101">
        <v>313.06098336883912</v>
      </c>
      <c r="I202" s="101">
        <v>295.59362371589759</v>
      </c>
      <c r="J202" s="101">
        <v>322.25361439435966</v>
      </c>
      <c r="K202" s="101">
        <v>293.0726094283113</v>
      </c>
      <c r="L202" s="101">
        <v>302.66478617729808</v>
      </c>
      <c r="M202" s="101">
        <v>296.8250909443131</v>
      </c>
      <c r="N202" s="101">
        <v>295.7226417716351</v>
      </c>
      <c r="O202" s="101">
        <v>279.77978131005909</v>
      </c>
      <c r="P202" s="101">
        <v>295.20948709830412</v>
      </c>
      <c r="Q202" s="101">
        <v>301.29604645367397</v>
      </c>
      <c r="R202" s="101">
        <v>311.15656595371684</v>
      </c>
      <c r="S202" s="101">
        <v>317.46666395266004</v>
      </c>
      <c r="T202" s="101">
        <v>322.90984894321667</v>
      </c>
      <c r="U202" s="101">
        <v>328.97671605854765</v>
      </c>
      <c r="V202" s="101">
        <v>299.34928120213749</v>
      </c>
      <c r="W202" s="101">
        <v>362.10595110179895</v>
      </c>
      <c r="DA202" s="131" t="s">
        <v>2476</v>
      </c>
    </row>
    <row r="203" spans="1:105" ht="12" customHeight="1" x14ac:dyDescent="0.25">
      <c r="A203" s="103" t="s">
        <v>52</v>
      </c>
      <c r="B203" s="104">
        <v>621.26378532631838</v>
      </c>
      <c r="C203" s="104">
        <v>636.26375306361558</v>
      </c>
      <c r="D203" s="104">
        <v>645.48612386110995</v>
      </c>
      <c r="E203" s="104">
        <v>667.2620688478454</v>
      </c>
      <c r="F203" s="104">
        <v>677.83530707293801</v>
      </c>
      <c r="G203" s="104">
        <v>722.62043760649613</v>
      </c>
      <c r="H203" s="104">
        <v>760.24403971034383</v>
      </c>
      <c r="I203" s="104">
        <v>736.44182708287508</v>
      </c>
      <c r="J203" s="104">
        <v>786.32088816769601</v>
      </c>
      <c r="K203" s="104">
        <v>779.786726777225</v>
      </c>
      <c r="L203" s="104">
        <v>795.45584975223653</v>
      </c>
      <c r="M203" s="104">
        <v>732.63956575386067</v>
      </c>
      <c r="N203" s="104">
        <v>737.1154947860997</v>
      </c>
      <c r="O203" s="104">
        <v>735.35626252892098</v>
      </c>
      <c r="P203" s="104">
        <v>733.05536727497872</v>
      </c>
      <c r="Q203" s="104">
        <v>671.58713998840153</v>
      </c>
      <c r="R203" s="104">
        <v>729.37634048789494</v>
      </c>
      <c r="S203" s="104">
        <v>775.0729510854859</v>
      </c>
      <c r="T203" s="104">
        <v>769.50100060551961</v>
      </c>
      <c r="U203" s="104">
        <v>772.10574878676982</v>
      </c>
      <c r="V203" s="104">
        <v>843.42379114027028</v>
      </c>
      <c r="W203" s="104">
        <v>862.06907934166952</v>
      </c>
      <c r="DA203" s="132" t="s">
        <v>2477</v>
      </c>
    </row>
    <row r="204" spans="1:105" ht="12" customHeight="1" x14ac:dyDescent="0.25">
      <c r="A204" s="106" t="s">
        <v>122</v>
      </c>
      <c r="B204" s="101">
        <v>912.29155633390974</v>
      </c>
      <c r="C204" s="101">
        <v>885.40796271708916</v>
      </c>
      <c r="D204" s="101">
        <v>969.97990259762219</v>
      </c>
      <c r="E204" s="101">
        <v>848.60022681388432</v>
      </c>
      <c r="F204" s="101">
        <v>981.8785304285359</v>
      </c>
      <c r="G204" s="101">
        <v>1022.8340183413036</v>
      </c>
      <c r="H204" s="101">
        <v>1074.0373407564787</v>
      </c>
      <c r="I204" s="101">
        <v>1042.9790017605226</v>
      </c>
      <c r="J204" s="101">
        <v>1095.0352167751462</v>
      </c>
      <c r="K204" s="101">
        <v>1044.3231150120164</v>
      </c>
      <c r="L204" s="101">
        <v>1065.1255952790484</v>
      </c>
      <c r="M204" s="101">
        <v>1032.477807696232</v>
      </c>
      <c r="N204" s="101">
        <v>1038.4889032939188</v>
      </c>
      <c r="O204" s="101">
        <v>1012.1614130941977</v>
      </c>
      <c r="P204" s="101">
        <v>1007.486993360296</v>
      </c>
      <c r="Q204" s="101">
        <v>1023.3198771713393</v>
      </c>
      <c r="R204" s="101">
        <v>1047.5817768373358</v>
      </c>
      <c r="S204" s="101">
        <v>1071.2488659005478</v>
      </c>
      <c r="T204" s="101">
        <v>1083.5442154933921</v>
      </c>
      <c r="U204" s="101">
        <v>1111.2744428062281</v>
      </c>
      <c r="V204" s="101">
        <v>1111.0382848468632</v>
      </c>
      <c r="W204" s="101">
        <v>1216.0389497491115</v>
      </c>
      <c r="DA204" s="131" t="s">
        <v>2478</v>
      </c>
    </row>
    <row r="205" spans="1:105" ht="12" customHeight="1" x14ac:dyDescent="0.25">
      <c r="A205" s="107" t="s">
        <v>121</v>
      </c>
      <c r="B205" s="104">
        <v>912.29155633390985</v>
      </c>
      <c r="C205" s="104">
        <v>885.46205899047516</v>
      </c>
      <c r="D205" s="104">
        <v>969.94932233595637</v>
      </c>
      <c r="E205" s="104">
        <v>848.50456406917726</v>
      </c>
      <c r="F205" s="104">
        <v>981.81686095786495</v>
      </c>
      <c r="G205" s="104">
        <v>1022.7961881709429</v>
      </c>
      <c r="H205" s="104">
        <v>1074.0308939985882</v>
      </c>
      <c r="I205" s="104">
        <v>1043.4064250575541</v>
      </c>
      <c r="J205" s="104">
        <v>1094.8612044073163</v>
      </c>
      <c r="K205" s="104">
        <v>1044.2197804609609</v>
      </c>
      <c r="L205" s="104">
        <v>1064.7649090217328</v>
      </c>
      <c r="M205" s="104">
        <v>1031.743214051844</v>
      </c>
      <c r="N205" s="104">
        <v>1038.2052413117144</v>
      </c>
      <c r="O205" s="104">
        <v>1012.0568127139658</v>
      </c>
      <c r="P205" s="104">
        <v>1007.1909918863286</v>
      </c>
      <c r="Q205" s="104">
        <v>1022.1551178444247</v>
      </c>
      <c r="R205" s="104">
        <v>1046.3426724179794</v>
      </c>
      <c r="S205" s="104">
        <v>1070.1043109339109</v>
      </c>
      <c r="T205" s="104">
        <v>1082.4710637613737</v>
      </c>
      <c r="U205" s="104">
        <v>1110.699667769594</v>
      </c>
      <c r="V205" s="104">
        <v>1110.7546760569626</v>
      </c>
      <c r="W205" s="104">
        <v>1215.6933576285248</v>
      </c>
      <c r="DA205" s="132" t="s">
        <v>2479</v>
      </c>
    </row>
    <row r="206" spans="1:105" ht="12" customHeight="1" x14ac:dyDescent="0.25">
      <c r="A206" s="108" t="s">
        <v>53</v>
      </c>
      <c r="B206" s="98">
        <v>275.8948478890477</v>
      </c>
      <c r="C206" s="98">
        <v>253.53422691768014</v>
      </c>
      <c r="D206" s="98">
        <v>293.8919601438804</v>
      </c>
      <c r="E206" s="98">
        <v>219.02644177162409</v>
      </c>
      <c r="F206" s="98">
        <v>285.84926414760298</v>
      </c>
      <c r="G206" s="98">
        <v>296.665481912806</v>
      </c>
      <c r="H206" s="98">
        <v>313.29360517249893</v>
      </c>
      <c r="I206" s="98">
        <v>298.92149750961488</v>
      </c>
      <c r="J206" s="98">
        <v>318.27380963598591</v>
      </c>
      <c r="K206" s="98">
        <v>285.10226635889921</v>
      </c>
      <c r="L206" s="98">
        <v>293.32042604456421</v>
      </c>
      <c r="M206" s="98">
        <v>297.57624901404483</v>
      </c>
      <c r="N206" s="98">
        <v>297.3439129071507</v>
      </c>
      <c r="O206" s="98">
        <v>278.9253264359416</v>
      </c>
      <c r="P206" s="98">
        <v>288.89542836782914</v>
      </c>
      <c r="Q206" s="98">
        <v>317.4977697101645</v>
      </c>
      <c r="R206" s="98">
        <v>313.27235332512009</v>
      </c>
      <c r="S206" s="98">
        <v>310.75620488348579</v>
      </c>
      <c r="T206" s="98">
        <v>320.05114466202775</v>
      </c>
      <c r="U206" s="98">
        <v>332.31441417036291</v>
      </c>
      <c r="V206" s="98">
        <v>290.81125043408628</v>
      </c>
      <c r="W206" s="98">
        <v>359.69096432647848</v>
      </c>
      <c r="DA206" s="63" t="s">
        <v>2480</v>
      </c>
    </row>
    <row r="207" spans="1:105" ht="12" customHeight="1" x14ac:dyDescent="0.25">
      <c r="A207" s="108" t="s">
        <v>52</v>
      </c>
      <c r="B207" s="98">
        <v>636.39670844486227</v>
      </c>
      <c r="C207" s="98">
        <v>631.92783207279501</v>
      </c>
      <c r="D207" s="98">
        <v>676.05736219207597</v>
      </c>
      <c r="E207" s="98">
        <v>629.47812229755323</v>
      </c>
      <c r="F207" s="98">
        <v>695.96759681026174</v>
      </c>
      <c r="G207" s="98">
        <v>726.13070625813691</v>
      </c>
      <c r="H207" s="98">
        <v>760.7372888260893</v>
      </c>
      <c r="I207" s="98">
        <v>744.48492754793938</v>
      </c>
      <c r="J207" s="98">
        <v>776.58739477133031</v>
      </c>
      <c r="K207" s="98">
        <v>759.1175141020617</v>
      </c>
      <c r="L207" s="98">
        <v>771.4444829771686</v>
      </c>
      <c r="M207" s="98">
        <v>734.16696503779917</v>
      </c>
      <c r="N207" s="98">
        <v>740.86132840456344</v>
      </c>
      <c r="O207" s="98">
        <v>733.13148627802423</v>
      </c>
      <c r="P207" s="98">
        <v>718.29556351849965</v>
      </c>
      <c r="Q207" s="98">
        <v>704.65734813426013</v>
      </c>
      <c r="R207" s="98">
        <v>733.07031909285922</v>
      </c>
      <c r="S207" s="98">
        <v>759.34810605042503</v>
      </c>
      <c r="T207" s="98">
        <v>762.41991909934586</v>
      </c>
      <c r="U207" s="98">
        <v>778.38525359923131</v>
      </c>
      <c r="V207" s="98">
        <v>819.94342562287625</v>
      </c>
      <c r="W207" s="98">
        <v>856.00239330204624</v>
      </c>
      <c r="DA207" s="63" t="s">
        <v>2481</v>
      </c>
    </row>
    <row r="208" spans="1:105" ht="12" customHeight="1" x14ac:dyDescent="0.25">
      <c r="A208" s="121" t="s">
        <v>54</v>
      </c>
      <c r="B208" s="122">
        <v>845.24675953739495</v>
      </c>
      <c r="C208" s="122">
        <v>922.20124669016161</v>
      </c>
      <c r="D208" s="122">
        <v>870.03551401954121</v>
      </c>
      <c r="E208" s="122">
        <v>945.56724108418757</v>
      </c>
      <c r="F208" s="122">
        <v>913.8709998368945</v>
      </c>
      <c r="G208" s="122">
        <v>960.45972005326371</v>
      </c>
      <c r="H208" s="122">
        <v>953.69824956807986</v>
      </c>
      <c r="I208" s="122">
        <v>982.52073870917206</v>
      </c>
      <c r="J208" s="122">
        <v>955.3323005644022</v>
      </c>
      <c r="K208" s="122">
        <v>987.65344345984136</v>
      </c>
      <c r="L208" s="122">
        <v>967.25602574125207</v>
      </c>
      <c r="M208" s="122">
        <v>883.47866126751694</v>
      </c>
      <c r="N208" s="122">
        <v>848.13145975877512</v>
      </c>
      <c r="O208" s="122">
        <v>805.88251838256554</v>
      </c>
      <c r="P208" s="122">
        <v>789.03359431584568</v>
      </c>
      <c r="Q208" s="122">
        <v>758.42237338348434</v>
      </c>
      <c r="R208" s="122">
        <v>775.53838697386254</v>
      </c>
      <c r="S208" s="122">
        <v>817.16057116986531</v>
      </c>
      <c r="T208" s="122">
        <v>799.65791441251065</v>
      </c>
      <c r="U208" s="122">
        <v>753.83660822431148</v>
      </c>
      <c r="V208" s="122">
        <v>772.03929274545897</v>
      </c>
      <c r="W208" s="122">
        <v>825.12870499832229</v>
      </c>
      <c r="DA208" s="130" t="s">
        <v>2482</v>
      </c>
    </row>
    <row r="209" spans="1:105" ht="12" customHeight="1" x14ac:dyDescent="0.25">
      <c r="A209" s="97" t="s">
        <v>175</v>
      </c>
      <c r="B209" s="98">
        <v>804.30753688325819</v>
      </c>
      <c r="C209" s="98">
        <v>963.79782879372624</v>
      </c>
      <c r="D209" s="98">
        <v>829.04455022593027</v>
      </c>
      <c r="E209" s="98">
        <v>997.43784080808121</v>
      </c>
      <c r="F209" s="98">
        <v>909.32788960557923</v>
      </c>
      <c r="G209" s="98">
        <v>956.67532650631904</v>
      </c>
      <c r="H209" s="98">
        <v>929.49026636687438</v>
      </c>
      <c r="I209" s="98">
        <v>996.53279906643274</v>
      </c>
      <c r="J209" s="98">
        <v>929.52918639301151</v>
      </c>
      <c r="K209" s="98">
        <v>1008.8515940048602</v>
      </c>
      <c r="L209" s="98">
        <v>977.80473903471182</v>
      </c>
      <c r="M209" s="98">
        <v>884.29963328663791</v>
      </c>
      <c r="N209" s="98">
        <v>847.15322900143826</v>
      </c>
      <c r="O209" s="98">
        <v>805.7984118014964</v>
      </c>
      <c r="P209" s="98">
        <v>789.85122058823697</v>
      </c>
      <c r="Q209" s="98">
        <v>754.62565840981063</v>
      </c>
      <c r="R209" s="98">
        <v>773.15638203955962</v>
      </c>
      <c r="S209" s="98">
        <v>820.59505536290158</v>
      </c>
      <c r="T209" s="98">
        <v>802.68118512115723</v>
      </c>
      <c r="U209" s="98">
        <v>748.82896379574913</v>
      </c>
      <c r="V209" s="98">
        <v>773.95739900947433</v>
      </c>
      <c r="W209" s="98">
        <v>823.81716775926873</v>
      </c>
      <c r="DA209" s="63" t="s">
        <v>2483</v>
      </c>
    </row>
    <row r="210" spans="1:105" ht="12" customHeight="1" x14ac:dyDescent="0.25">
      <c r="A210" s="109" t="s">
        <v>120</v>
      </c>
      <c r="B210" s="33">
        <v>931.50596195671062</v>
      </c>
      <c r="C210" s="33">
        <v>808.08815135492637</v>
      </c>
      <c r="D210" s="33">
        <v>1000.4640553195576</v>
      </c>
      <c r="E210" s="33">
        <v>751.37632672182338</v>
      </c>
      <c r="F210" s="33">
        <v>931.91769103664444</v>
      </c>
      <c r="G210" s="33">
        <v>975.48452848927695</v>
      </c>
      <c r="H210" s="33">
        <v>1045.8206470591826</v>
      </c>
      <c r="I210" s="33">
        <v>925.46581773143373</v>
      </c>
      <c r="J210" s="33">
        <v>1057.7366216534629</v>
      </c>
      <c r="K210" s="33">
        <v>872.2054246130142</v>
      </c>
      <c r="L210" s="33">
        <v>896.3077449371583</v>
      </c>
      <c r="M210" s="33">
        <v>876.81040643877009</v>
      </c>
      <c r="N210" s="33">
        <v>856.30756410106449</v>
      </c>
      <c r="O210" s="33">
        <v>806.5814126137119</v>
      </c>
      <c r="P210" s="33">
        <v>782.39435746596087</v>
      </c>
      <c r="Q210" s="33">
        <v>788.42818558515307</v>
      </c>
      <c r="R210" s="33">
        <v>793.93351081948356</v>
      </c>
      <c r="S210" s="33">
        <v>790.88253009050118</v>
      </c>
      <c r="T210" s="33">
        <v>779.41422316966691</v>
      </c>
      <c r="U210" s="33">
        <v>779.89763166132263</v>
      </c>
      <c r="V210" s="33">
        <v>763.51164433438817</v>
      </c>
      <c r="W210" s="33">
        <v>830.78623234095812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2802.0658666052586</v>
      </c>
      <c r="C212" s="117">
        <f t="shared" si="101"/>
        <v>3210.4003181492935</v>
      </c>
      <c r="D212" s="117">
        <f t="shared" si="101"/>
        <v>3124.7577616755702</v>
      </c>
      <c r="E212" s="117">
        <f t="shared" si="101"/>
        <v>3552.227465895191</v>
      </c>
      <c r="F212" s="117">
        <f t="shared" si="101"/>
        <v>3460.6705009708967</v>
      </c>
      <c r="G212" s="117">
        <f t="shared" si="101"/>
        <v>3698.3277183624491</v>
      </c>
      <c r="H212" s="117">
        <f t="shared" si="101"/>
        <v>3423.5046930468061</v>
      </c>
      <c r="I212" s="117">
        <f t="shared" si="101"/>
        <v>3215.9796899253806</v>
      </c>
      <c r="J212" s="117">
        <f t="shared" si="101"/>
        <v>3359.7308687404461</v>
      </c>
      <c r="K212" s="117">
        <f t="shared" si="101"/>
        <v>3470.5523840112733</v>
      </c>
      <c r="L212" s="117">
        <f t="shared" si="101"/>
        <v>3670.1084219197437</v>
      </c>
      <c r="M212" s="117">
        <f t="shared" si="101"/>
        <v>3448.6582495703137</v>
      </c>
      <c r="N212" s="117">
        <f t="shared" si="101"/>
        <v>3333.773989507702</v>
      </c>
      <c r="O212" s="117">
        <f t="shared" si="101"/>
        <v>3268.249373323054</v>
      </c>
      <c r="P212" s="117">
        <f t="shared" si="101"/>
        <v>2950.7966194537926</v>
      </c>
      <c r="Q212" s="117">
        <f t="shared" si="101"/>
        <v>3078.8115089912167</v>
      </c>
      <c r="R212" s="117">
        <f t="shared" ref="R212:V212" si="102">R213+R216+R218+R227</f>
        <v>3171.5092733293363</v>
      </c>
      <c r="S212" s="117">
        <f t="shared" si="102"/>
        <v>3171.4946618607319</v>
      </c>
      <c r="T212" s="117">
        <f t="shared" si="102"/>
        <v>3004.0289491492044</v>
      </c>
      <c r="U212" s="117">
        <f t="shared" si="102"/>
        <v>2879.5954003994925</v>
      </c>
      <c r="V212" s="117">
        <f t="shared" si="102"/>
        <v>2989.7260814115316</v>
      </c>
      <c r="W212" s="117">
        <f t="shared" ref="W212" si="103">W213+W216+W218+W227</f>
        <v>3176.9055343724162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2264.776567966122</v>
      </c>
      <c r="C213" s="122">
        <f t="shared" si="104"/>
        <v>2616.3881383528737</v>
      </c>
      <c r="D213" s="122">
        <f t="shared" si="104"/>
        <v>2548.6137124635129</v>
      </c>
      <c r="E213" s="122">
        <f t="shared" si="104"/>
        <v>2934.9507449821363</v>
      </c>
      <c r="F213" s="122">
        <f t="shared" si="104"/>
        <v>2850.8602503937163</v>
      </c>
      <c r="G213" s="122">
        <f t="shared" si="104"/>
        <v>3057.2920455248991</v>
      </c>
      <c r="H213" s="122">
        <f t="shared" si="104"/>
        <v>2777.0913452190362</v>
      </c>
      <c r="I213" s="122">
        <f t="shared" si="104"/>
        <v>2564.7261699842393</v>
      </c>
      <c r="J213" s="122">
        <f t="shared" si="104"/>
        <v>2707.6175230468893</v>
      </c>
      <c r="K213" s="122">
        <f t="shared" si="104"/>
        <v>2798.2110824574179</v>
      </c>
      <c r="L213" s="122">
        <f t="shared" si="104"/>
        <v>2994.468630915781</v>
      </c>
      <c r="M213" s="122">
        <f t="shared" si="104"/>
        <v>2824.3671056705502</v>
      </c>
      <c r="N213" s="122">
        <f t="shared" si="104"/>
        <v>2725.8766785822741</v>
      </c>
      <c r="O213" s="122">
        <f t="shared" si="104"/>
        <v>2686.03850845643</v>
      </c>
      <c r="P213" s="122">
        <f t="shared" si="104"/>
        <v>2371.2080947279978</v>
      </c>
      <c r="Q213" s="122">
        <f t="shared" si="104"/>
        <v>2532.764168406135</v>
      </c>
      <c r="R213" s="122">
        <f t="shared" ref="R213:V213" si="105">SUM(R214:R215)</f>
        <v>2604.4478542538691</v>
      </c>
      <c r="S213" s="122">
        <f t="shared" si="105"/>
        <v>2584.6653189470298</v>
      </c>
      <c r="T213" s="122">
        <f t="shared" si="105"/>
        <v>2437.4984096427147</v>
      </c>
      <c r="U213" s="122">
        <f t="shared" si="105"/>
        <v>2344.765713404905</v>
      </c>
      <c r="V213" s="122">
        <f t="shared" si="105"/>
        <v>2448.8709268735447</v>
      </c>
      <c r="W213" s="122">
        <f t="shared" ref="W213" si="106">SUM(W214:W215)</f>
        <v>2611.3484745034825</v>
      </c>
      <c r="DA213" s="130" t="s">
        <v>2636</v>
      </c>
    </row>
    <row r="214" spans="1:105" ht="12" customHeight="1" x14ac:dyDescent="0.25">
      <c r="A214" s="97" t="s">
        <v>217</v>
      </c>
      <c r="B214" s="98">
        <v>2264.776567966122</v>
      </c>
      <c r="C214" s="98">
        <v>2616.3881383528737</v>
      </c>
      <c r="D214" s="98">
        <v>2548.6137124635129</v>
      </c>
      <c r="E214" s="98">
        <v>2934.9507449821363</v>
      </c>
      <c r="F214" s="98">
        <v>2850.8602503937163</v>
      </c>
      <c r="G214" s="98">
        <v>3057.2920455248991</v>
      </c>
      <c r="H214" s="98">
        <v>2777.0913452190362</v>
      </c>
      <c r="I214" s="98">
        <v>2564.7261699842393</v>
      </c>
      <c r="J214" s="98">
        <v>2707.6175230468893</v>
      </c>
      <c r="K214" s="98">
        <v>2798.2110824574179</v>
      </c>
      <c r="L214" s="98">
        <v>2994.468630915781</v>
      </c>
      <c r="M214" s="98">
        <v>2824.3671056705502</v>
      </c>
      <c r="N214" s="98">
        <v>2725.8766785822741</v>
      </c>
      <c r="O214" s="98">
        <v>2686.03850845643</v>
      </c>
      <c r="P214" s="98">
        <v>2371.2080947279978</v>
      </c>
      <c r="Q214" s="98">
        <v>2532.764168406135</v>
      </c>
      <c r="R214" s="98">
        <v>2604.4478542538691</v>
      </c>
      <c r="S214" s="98">
        <v>2584.6653189470298</v>
      </c>
      <c r="T214" s="98">
        <v>2437.4984096427147</v>
      </c>
      <c r="U214" s="98">
        <v>2344.765713404905</v>
      </c>
      <c r="V214" s="98">
        <v>2448.8709268735447</v>
      </c>
      <c r="W214" s="98">
        <v>2611.3484745034825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346.90889477523007</v>
      </c>
      <c r="C218" s="122">
        <v>347.99597288838095</v>
      </c>
      <c r="D218" s="122">
        <v>357.0597718230639</v>
      </c>
      <c r="E218" s="122">
        <v>344.44222259894997</v>
      </c>
      <c r="F218" s="122">
        <v>358.58059193498354</v>
      </c>
      <c r="G218" s="122">
        <v>377.4362755645393</v>
      </c>
      <c r="H218" s="122">
        <v>393.24309884069373</v>
      </c>
      <c r="I218" s="122">
        <v>376.395214062972</v>
      </c>
      <c r="J218" s="122">
        <v>397.05666709181105</v>
      </c>
      <c r="K218" s="122">
        <v>380.00702032283124</v>
      </c>
      <c r="L218" s="122">
        <v>384.05944112217617</v>
      </c>
      <c r="M218" s="122">
        <v>354.84212112897643</v>
      </c>
      <c r="N218" s="122">
        <v>349.18940053247582</v>
      </c>
      <c r="O218" s="122">
        <v>336.42959100001485</v>
      </c>
      <c r="P218" s="122">
        <v>339.33516641797434</v>
      </c>
      <c r="Q218" s="122">
        <v>317.24114034931426</v>
      </c>
      <c r="R218" s="122">
        <v>333.46752463869893</v>
      </c>
      <c r="S218" s="122">
        <v>339.7212446966451</v>
      </c>
      <c r="T218" s="122">
        <v>329.49980595548192</v>
      </c>
      <c r="U218" s="122">
        <v>322.46971332471298</v>
      </c>
      <c r="V218" s="122">
        <v>328.27805497122733</v>
      </c>
      <c r="W218" s="122">
        <v>341.84904479874444</v>
      </c>
      <c r="DA218" s="130" t="s">
        <v>2641</v>
      </c>
    </row>
    <row r="219" spans="1:105" ht="12" customHeight="1" x14ac:dyDescent="0.25">
      <c r="A219" s="97" t="s">
        <v>134</v>
      </c>
      <c r="B219" s="98">
        <v>362.64770342487537</v>
      </c>
      <c r="C219" s="98">
        <v>360.59590049801295</v>
      </c>
      <c r="D219" s="98">
        <v>371.08964063616781</v>
      </c>
      <c r="E219" s="98">
        <v>356.84040704327526</v>
      </c>
      <c r="F219" s="98">
        <v>375.24189644497642</v>
      </c>
      <c r="G219" s="98">
        <v>394.26473130925609</v>
      </c>
      <c r="H219" s="98">
        <v>409.99687801207318</v>
      </c>
      <c r="I219" s="98">
        <v>388.84655699675443</v>
      </c>
      <c r="J219" s="98">
        <v>411.62179772846321</v>
      </c>
      <c r="K219" s="98">
        <v>392.45801905482693</v>
      </c>
      <c r="L219" s="98">
        <v>395.59948620404862</v>
      </c>
      <c r="M219" s="98">
        <v>365.01905458387046</v>
      </c>
      <c r="N219" s="98">
        <v>359.10482443012057</v>
      </c>
      <c r="O219" s="98">
        <v>346.41885005789595</v>
      </c>
      <c r="P219" s="98">
        <v>348.96840137449129</v>
      </c>
      <c r="Q219" s="98">
        <v>326.73068863741389</v>
      </c>
      <c r="R219" s="98">
        <v>342.47931804278397</v>
      </c>
      <c r="S219" s="98">
        <v>350.03852462826848</v>
      </c>
      <c r="T219" s="98">
        <v>340.07873046527487</v>
      </c>
      <c r="U219" s="98">
        <v>333.23975127818977</v>
      </c>
      <c r="V219" s="98">
        <v>336.29783591898337</v>
      </c>
      <c r="W219" s="98">
        <v>351.39819753023323</v>
      </c>
      <c r="DA219" s="63" t="s">
        <v>2642</v>
      </c>
    </row>
    <row r="220" spans="1:105" ht="12" customHeight="1" x14ac:dyDescent="0.25">
      <c r="A220" s="97" t="s">
        <v>133</v>
      </c>
      <c r="B220" s="98">
        <v>109.66456711685177</v>
      </c>
      <c r="C220" s="98">
        <v>102.08223017702977</v>
      </c>
      <c r="D220" s="98">
        <v>110.83419522316692</v>
      </c>
      <c r="E220" s="98">
        <v>88.750141716891605</v>
      </c>
      <c r="F220" s="98">
        <v>105.68579619341098</v>
      </c>
      <c r="G220" s="98">
        <v>110.39141174094392</v>
      </c>
      <c r="H220" s="98">
        <v>115.46258087607995</v>
      </c>
      <c r="I220" s="98">
        <v>107.00155572193967</v>
      </c>
      <c r="J220" s="98">
        <v>114.84846458841859</v>
      </c>
      <c r="K220" s="98">
        <v>102.96006098195721</v>
      </c>
      <c r="L220" s="98">
        <v>105.20420796781035</v>
      </c>
      <c r="M220" s="98">
        <v>101.77646779075961</v>
      </c>
      <c r="N220" s="98">
        <v>100.02487187397708</v>
      </c>
      <c r="O220" s="98">
        <v>92.788679582259746</v>
      </c>
      <c r="P220" s="98">
        <v>96.123168993716703</v>
      </c>
      <c r="Q220" s="98">
        <v>97.211724899964409</v>
      </c>
      <c r="R220" s="98">
        <v>98.090695449366464</v>
      </c>
      <c r="S220" s="98">
        <v>97.268956799992296</v>
      </c>
      <c r="T220" s="98">
        <v>96.772362974850523</v>
      </c>
      <c r="U220" s="98">
        <v>96.380340721672738</v>
      </c>
      <c r="V220" s="98">
        <v>86.147273445678593</v>
      </c>
      <c r="W220" s="98">
        <v>102.87199468818876</v>
      </c>
      <c r="DA220" s="63" t="s">
        <v>2643</v>
      </c>
    </row>
    <row r="221" spans="1:105" ht="12" customHeight="1" x14ac:dyDescent="0.25">
      <c r="A221" s="100" t="s">
        <v>217</v>
      </c>
      <c r="B221" s="101">
        <v>109.66456711685177</v>
      </c>
      <c r="C221" s="101">
        <v>102.08223017702977</v>
      </c>
      <c r="D221" s="101">
        <v>110.83419522316692</v>
      </c>
      <c r="E221" s="101">
        <v>88.750141716891605</v>
      </c>
      <c r="F221" s="101">
        <v>105.68579619341098</v>
      </c>
      <c r="G221" s="101">
        <v>110.39141174094392</v>
      </c>
      <c r="H221" s="101">
        <v>115.46258087607995</v>
      </c>
      <c r="I221" s="101">
        <v>107.00155572193967</v>
      </c>
      <c r="J221" s="101">
        <v>114.84846458841859</v>
      </c>
      <c r="K221" s="101">
        <v>102.96006098195721</v>
      </c>
      <c r="L221" s="101">
        <v>105.20420796781035</v>
      </c>
      <c r="M221" s="101">
        <v>101.77646779075961</v>
      </c>
      <c r="N221" s="101">
        <v>100.02487187397708</v>
      </c>
      <c r="O221" s="101">
        <v>92.788679582259746</v>
      </c>
      <c r="P221" s="101">
        <v>96.123168993716703</v>
      </c>
      <c r="Q221" s="101">
        <v>97.211724899964409</v>
      </c>
      <c r="R221" s="101">
        <v>98.090695449366464</v>
      </c>
      <c r="S221" s="101">
        <v>97.268956799992296</v>
      </c>
      <c r="T221" s="101">
        <v>96.772362974850523</v>
      </c>
      <c r="U221" s="101">
        <v>96.380340721672738</v>
      </c>
      <c r="V221" s="101">
        <v>86.147273445678593</v>
      </c>
      <c r="W221" s="101">
        <v>102.87199468818876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190.38040386390637</v>
      </c>
      <c r="C227" s="122">
        <v>246.01620690803901</v>
      </c>
      <c r="D227" s="122">
        <v>219.08427738899348</v>
      </c>
      <c r="E227" s="122">
        <v>272.83449831410445</v>
      </c>
      <c r="F227" s="122">
        <v>251.22965864219682</v>
      </c>
      <c r="G227" s="122">
        <v>263.59939727301054</v>
      </c>
      <c r="H227" s="122">
        <v>253.17024898707626</v>
      </c>
      <c r="I227" s="122">
        <v>274.85830587816918</v>
      </c>
      <c r="J227" s="122">
        <v>255.0566786017458</v>
      </c>
      <c r="K227" s="122">
        <v>292.33428123102431</v>
      </c>
      <c r="L227" s="122">
        <v>291.58034988178684</v>
      </c>
      <c r="M227" s="122">
        <v>269.449022770787</v>
      </c>
      <c r="N227" s="122">
        <v>258.70791039295239</v>
      </c>
      <c r="O227" s="122">
        <v>245.78127386660898</v>
      </c>
      <c r="P227" s="122">
        <v>240.25335830782021</v>
      </c>
      <c r="Q227" s="122">
        <v>228.80620023576734</v>
      </c>
      <c r="R227" s="122">
        <v>233.59389443676849</v>
      </c>
      <c r="S227" s="122">
        <v>247.10809821705692</v>
      </c>
      <c r="T227" s="122">
        <v>237.03073355100796</v>
      </c>
      <c r="U227" s="122">
        <v>212.35997366987482</v>
      </c>
      <c r="V227" s="122">
        <v>212.57709956675939</v>
      </c>
      <c r="W227" s="122">
        <v>223.70801507018916</v>
      </c>
      <c r="DA227" s="130" t="s">
        <v>2650</v>
      </c>
    </row>
    <row r="228" spans="1:105" ht="12" customHeight="1" x14ac:dyDescent="0.25">
      <c r="A228" s="97" t="s">
        <v>175</v>
      </c>
      <c r="B228" s="98">
        <v>280.73627922757237</v>
      </c>
      <c r="C228" s="98">
        <v>335.69419977462911</v>
      </c>
      <c r="D228" s="98">
        <v>287.93788559997915</v>
      </c>
      <c r="E228" s="98">
        <v>345.71169290062426</v>
      </c>
      <c r="F228" s="98">
        <v>314.47471669488885</v>
      </c>
      <c r="G228" s="98">
        <v>329.99384498040098</v>
      </c>
      <c r="H228" s="98">
        <v>319.69849077665901</v>
      </c>
      <c r="I228" s="98">
        <v>342.36047932192923</v>
      </c>
      <c r="J228" s="98">
        <v>319.3240506046601</v>
      </c>
      <c r="K228" s="98">
        <v>346.01165192048569</v>
      </c>
      <c r="L228" s="98">
        <v>334.9330214060297</v>
      </c>
      <c r="M228" s="98">
        <v>302.6226362506842</v>
      </c>
      <c r="N228" s="98">
        <v>289.66104216791246</v>
      </c>
      <c r="O228" s="98">
        <v>275.35917237320666</v>
      </c>
      <c r="P228" s="98">
        <v>269.84071333433849</v>
      </c>
      <c r="Q228" s="98">
        <v>257.75765539605277</v>
      </c>
      <c r="R228" s="98">
        <v>263.84222621431798</v>
      </c>
      <c r="S228" s="98">
        <v>279.40460215867625</v>
      </c>
      <c r="T228" s="98">
        <v>272.42981493381012</v>
      </c>
      <c r="U228" s="98">
        <v>253.16509560101633</v>
      </c>
      <c r="V228" s="98">
        <v>260.39162551929189</v>
      </c>
      <c r="W228" s="98">
        <v>275.56837290322898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185.36024429679625</v>
      </c>
      <c r="C231" s="118">
        <f t="shared" si="108"/>
        <v>209.32531600138776</v>
      </c>
      <c r="D231" s="118">
        <f t="shared" si="108"/>
        <v>204.23072177950309</v>
      </c>
      <c r="E231" s="118">
        <f t="shared" si="108"/>
        <v>230.44889158665794</v>
      </c>
      <c r="F231" s="118">
        <f t="shared" si="108"/>
        <v>224.03247054747328</v>
      </c>
      <c r="G231" s="118">
        <f t="shared" si="108"/>
        <v>238.92731259342912</v>
      </c>
      <c r="H231" s="118">
        <f t="shared" si="108"/>
        <v>221.95620770003308</v>
      </c>
      <c r="I231" s="118">
        <f t="shared" si="108"/>
        <v>207.8296303366609</v>
      </c>
      <c r="J231" s="118">
        <f t="shared" si="108"/>
        <v>216.51963320739677</v>
      </c>
      <c r="K231" s="118">
        <f t="shared" si="108"/>
        <v>221.1508161409744</v>
      </c>
      <c r="L231" s="118">
        <f t="shared" si="108"/>
        <v>232.87197634518685</v>
      </c>
      <c r="M231" s="118">
        <f t="shared" si="108"/>
        <v>218.7011421489446</v>
      </c>
      <c r="N231" s="118">
        <f t="shared" si="108"/>
        <v>210.59987324990092</v>
      </c>
      <c r="O231" s="118">
        <f t="shared" si="108"/>
        <v>204.60294694406173</v>
      </c>
      <c r="P231" s="118">
        <f t="shared" si="108"/>
        <v>183.36665235826032</v>
      </c>
      <c r="Q231" s="118">
        <f t="shared" si="108"/>
        <v>191.38609952752043</v>
      </c>
      <c r="R231" s="118">
        <f t="shared" ref="R231:V231" si="109">R232+R235+R237+R246</f>
        <v>195.20514764890945</v>
      </c>
      <c r="S231" s="118">
        <f t="shared" si="109"/>
        <v>194.77095680868791</v>
      </c>
      <c r="T231" s="118">
        <f t="shared" si="109"/>
        <v>184.02578033279437</v>
      </c>
      <c r="U231" s="118">
        <f t="shared" si="109"/>
        <v>176.1560330146803</v>
      </c>
      <c r="V231" s="118">
        <f t="shared" si="109"/>
        <v>181.70960349809752</v>
      </c>
      <c r="W231" s="118">
        <f t="shared" ref="W231" si="110">W232+W235+W237+W246</f>
        <v>192.25551497987675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144.60307343063923</v>
      </c>
      <c r="C232" s="123">
        <f t="shared" si="111"/>
        <v>166.79329965631825</v>
      </c>
      <c r="D232" s="123">
        <f t="shared" si="111"/>
        <v>162.38302358939259</v>
      </c>
      <c r="E232" s="123">
        <f t="shared" si="111"/>
        <v>186.5181759516546</v>
      </c>
      <c r="F232" s="123">
        <f t="shared" si="111"/>
        <v>180.88315702427576</v>
      </c>
      <c r="G232" s="123">
        <f t="shared" si="111"/>
        <v>193.47511730910472</v>
      </c>
      <c r="H232" s="123">
        <f t="shared" si="111"/>
        <v>175.17329132275506</v>
      </c>
      <c r="I232" s="123">
        <f t="shared" si="111"/>
        <v>161.10364445519713</v>
      </c>
      <c r="J232" s="123">
        <f t="shared" si="111"/>
        <v>169.28237377682655</v>
      </c>
      <c r="K232" s="123">
        <f t="shared" si="111"/>
        <v>174.27696357895067</v>
      </c>
      <c r="L232" s="123">
        <f t="shared" si="111"/>
        <v>185.66858388090128</v>
      </c>
      <c r="M232" s="123">
        <f t="shared" si="111"/>
        <v>174.30974436790851</v>
      </c>
      <c r="N232" s="123">
        <f t="shared" si="111"/>
        <v>167.46079069975443</v>
      </c>
      <c r="O232" s="123">
        <f t="shared" si="111"/>
        <v>164.22430258915361</v>
      </c>
      <c r="P232" s="123">
        <f t="shared" si="111"/>
        <v>144.24006010862169</v>
      </c>
      <c r="Q232" s="123">
        <f t="shared" si="111"/>
        <v>153.27188855834515</v>
      </c>
      <c r="R232" s="123">
        <f t="shared" ref="R232:V232" si="112">SUM(R233:R234)</f>
        <v>156.77425381343798</v>
      </c>
      <c r="S232" s="123">
        <f t="shared" si="112"/>
        <v>154.74804087875552</v>
      </c>
      <c r="T232" s="123">
        <f t="shared" si="112"/>
        <v>145.07956715608469</v>
      </c>
      <c r="U232" s="123">
        <f t="shared" si="112"/>
        <v>138.73383415975636</v>
      </c>
      <c r="V232" s="123">
        <f t="shared" si="112"/>
        <v>144.05615941748118</v>
      </c>
      <c r="W232" s="123">
        <f t="shared" ref="W232" si="113">SUM(W233:W234)</f>
        <v>152.64754220373183</v>
      </c>
      <c r="DA232" s="130" t="s">
        <v>2804</v>
      </c>
    </row>
    <row r="233" spans="1:105" ht="12" customHeight="1" x14ac:dyDescent="0.25">
      <c r="A233" s="97" t="s">
        <v>217</v>
      </c>
      <c r="B233" s="99">
        <v>142.96499910020077</v>
      </c>
      <c r="C233" s="99">
        <v>164.89909992753709</v>
      </c>
      <c r="D233" s="99">
        <v>160.50947803001816</v>
      </c>
      <c r="E233" s="99">
        <v>184.4564060066399</v>
      </c>
      <c r="F233" s="99">
        <v>178.75860099359133</v>
      </c>
      <c r="G233" s="99">
        <v>191.20756473963968</v>
      </c>
      <c r="H233" s="99">
        <v>173.15514169929733</v>
      </c>
      <c r="I233" s="99">
        <v>159.27559470453224</v>
      </c>
      <c r="J233" s="99">
        <v>167.33999642914608</v>
      </c>
      <c r="K233" s="99">
        <v>172.25657166888655</v>
      </c>
      <c r="L233" s="99">
        <v>183.55182859038672</v>
      </c>
      <c r="M233" s="99">
        <v>172.30109912365836</v>
      </c>
      <c r="N233" s="99">
        <v>165.50841750687678</v>
      </c>
      <c r="O233" s="99">
        <v>162.28467677180112</v>
      </c>
      <c r="P233" s="99">
        <v>142.53692589693213</v>
      </c>
      <c r="Q233" s="99">
        <v>151.44841979111135</v>
      </c>
      <c r="R233" s="99">
        <v>154.86548969661885</v>
      </c>
      <c r="S233" s="99">
        <v>152.84830190686452</v>
      </c>
      <c r="T233" s="99">
        <v>143.26513215523255</v>
      </c>
      <c r="U233" s="99">
        <v>136.95434983222856</v>
      </c>
      <c r="V233" s="99">
        <v>142.17351391891302</v>
      </c>
      <c r="W233" s="99">
        <v>150.62139254123264</v>
      </c>
      <c r="DA233" s="63" t="s">
        <v>2805</v>
      </c>
    </row>
    <row r="234" spans="1:105" ht="12" customHeight="1" x14ac:dyDescent="0.25">
      <c r="A234" s="97" t="s">
        <v>53</v>
      </c>
      <c r="B234" s="99">
        <v>1.6380743304384651</v>
      </c>
      <c r="C234" s="99">
        <v>1.8941997287811656</v>
      </c>
      <c r="D234" s="99">
        <v>1.8735455593744244</v>
      </c>
      <c r="E234" s="99">
        <v>2.0617699450146936</v>
      </c>
      <c r="F234" s="99">
        <v>2.1245560306844369</v>
      </c>
      <c r="G234" s="99">
        <v>2.2675525694650291</v>
      </c>
      <c r="H234" s="99">
        <v>2.0181496234577341</v>
      </c>
      <c r="I234" s="99">
        <v>1.8280497506648843</v>
      </c>
      <c r="J234" s="99">
        <v>1.9423773476804502</v>
      </c>
      <c r="K234" s="99">
        <v>2.0203919100641112</v>
      </c>
      <c r="L234" s="99">
        <v>2.1167552905145595</v>
      </c>
      <c r="M234" s="99">
        <v>2.0086452442501534</v>
      </c>
      <c r="N234" s="99">
        <v>1.9523731928776311</v>
      </c>
      <c r="O234" s="99">
        <v>1.9396258173525058</v>
      </c>
      <c r="P234" s="99">
        <v>1.703134211689546</v>
      </c>
      <c r="Q234" s="99">
        <v>1.823468767233797</v>
      </c>
      <c r="R234" s="99">
        <v>1.9087641168191334</v>
      </c>
      <c r="S234" s="99">
        <v>1.899738971891002</v>
      </c>
      <c r="T234" s="99">
        <v>1.8144350008521324</v>
      </c>
      <c r="U234" s="99">
        <v>1.7794843275277881</v>
      </c>
      <c r="V234" s="99">
        <v>1.8826454985681544</v>
      </c>
      <c r="W234" s="99">
        <v>2.0261496624991904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0.8209696893026871</v>
      </c>
      <c r="C235" s="123">
        <f t="shared" si="114"/>
        <v>0.78457421118961479</v>
      </c>
      <c r="D235" s="123">
        <f t="shared" si="114"/>
        <v>0.75631465025009337</v>
      </c>
      <c r="E235" s="123">
        <f t="shared" si="114"/>
        <v>1.8599736227519186</v>
      </c>
      <c r="F235" s="123">
        <f t="shared" si="114"/>
        <v>0.88121394571493605</v>
      </c>
      <c r="G235" s="123">
        <f t="shared" si="114"/>
        <v>1.1988754688293384</v>
      </c>
      <c r="H235" s="123">
        <f t="shared" si="114"/>
        <v>1.9781967013363579</v>
      </c>
      <c r="I235" s="123">
        <f t="shared" si="114"/>
        <v>2.6106658535891971</v>
      </c>
      <c r="J235" s="123">
        <f t="shared" si="114"/>
        <v>2.6769993564071464</v>
      </c>
      <c r="K235" s="123">
        <f t="shared" si="114"/>
        <v>2.634205663094809</v>
      </c>
      <c r="L235" s="123">
        <f t="shared" si="114"/>
        <v>3.3108642217064568</v>
      </c>
      <c r="M235" s="123">
        <f t="shared" si="114"/>
        <v>4.2156737023596405</v>
      </c>
      <c r="N235" s="123">
        <f t="shared" si="114"/>
        <v>4.2400419434236909</v>
      </c>
      <c r="O235" s="123">
        <f t="shared" si="114"/>
        <v>3.3066619585947747</v>
      </c>
      <c r="P235" s="123">
        <f t="shared" si="114"/>
        <v>2.4439073533425724</v>
      </c>
      <c r="Q235" s="123">
        <f t="shared" si="114"/>
        <v>3.5596002799016655</v>
      </c>
      <c r="R235" s="123">
        <f t="shared" si="114"/>
        <v>2.8285708198095589</v>
      </c>
      <c r="S235" s="123">
        <f t="shared" si="114"/>
        <v>3.3886933507242736</v>
      </c>
      <c r="T235" s="123">
        <f t="shared" si="114"/>
        <v>3.5785188049168646</v>
      </c>
      <c r="U235" s="123">
        <f t="shared" si="114"/>
        <v>3.784242035146471</v>
      </c>
      <c r="V235" s="123">
        <f t="shared" si="114"/>
        <v>3.8627369733202137</v>
      </c>
      <c r="W235" s="123">
        <f t="shared" si="114"/>
        <v>4.333265696493342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0.8209696893026871</v>
      </c>
      <c r="C236" s="99">
        <f>RES_hhdet_fecs!C67</f>
        <v>0.78457421118961479</v>
      </c>
      <c r="D236" s="99">
        <f>RES_hhdet_fecs!D67</f>
        <v>0.75631465025009337</v>
      </c>
      <c r="E236" s="99">
        <f>RES_hhdet_fecs!E67</f>
        <v>1.8599736227519186</v>
      </c>
      <c r="F236" s="99">
        <f>RES_hhdet_fecs!F67</f>
        <v>0.88121394571493605</v>
      </c>
      <c r="G236" s="99">
        <f>RES_hhdet_fecs!G67</f>
        <v>1.1988754688293384</v>
      </c>
      <c r="H236" s="99">
        <f>RES_hhdet_fecs!H67</f>
        <v>1.9781967013363579</v>
      </c>
      <c r="I236" s="99">
        <f>RES_hhdet_fecs!I67</f>
        <v>2.6106658535891971</v>
      </c>
      <c r="J236" s="99">
        <f>RES_hhdet_fecs!J67</f>
        <v>2.6769993564071464</v>
      </c>
      <c r="K236" s="99">
        <f>RES_hhdet_fecs!K67</f>
        <v>2.634205663094809</v>
      </c>
      <c r="L236" s="99">
        <f>RES_hhdet_fecs!L67</f>
        <v>3.3108642217064568</v>
      </c>
      <c r="M236" s="99">
        <f>RES_hhdet_fecs!M67</f>
        <v>4.2156737023596405</v>
      </c>
      <c r="N236" s="99">
        <f>RES_hhdet_fecs!N67</f>
        <v>4.2400419434236909</v>
      </c>
      <c r="O236" s="99">
        <f>RES_hhdet_fecs!O67</f>
        <v>3.3066619585947747</v>
      </c>
      <c r="P236" s="99">
        <f>RES_hhdet_fecs!P67</f>
        <v>2.4439073533425724</v>
      </c>
      <c r="Q236" s="99">
        <f>RES_hhdet_fecs!Q67</f>
        <v>3.5596002799016655</v>
      </c>
      <c r="R236" s="99">
        <f>RES_hhdet_fecs!R67</f>
        <v>2.8285708198095589</v>
      </c>
      <c r="S236" s="99">
        <f>RES_hhdet_fecs!S67</f>
        <v>3.3886933507242736</v>
      </c>
      <c r="T236" s="99">
        <f>RES_hhdet_fecs!T67</f>
        <v>3.5785188049168646</v>
      </c>
      <c r="U236" s="99">
        <f>RES_hhdet_fecs!U67</f>
        <v>3.784242035146471</v>
      </c>
      <c r="V236" s="99">
        <f>RES_hhdet_fecs!V67</f>
        <v>3.8627369733202137</v>
      </c>
      <c r="W236" s="99">
        <f>RES_hhdet_fecs!W67</f>
        <v>4.333265696493342</v>
      </c>
      <c r="DA236" s="63" t="s">
        <v>2808</v>
      </c>
    </row>
    <row r="237" spans="1:105" ht="12" customHeight="1" x14ac:dyDescent="0.25">
      <c r="A237" s="121" t="s">
        <v>55</v>
      </c>
      <c r="B237" s="123">
        <v>22.741259590406298</v>
      </c>
      <c r="C237" s="123">
        <v>22.589715067075822</v>
      </c>
      <c r="D237" s="123">
        <v>23.25890034085845</v>
      </c>
      <c r="E237" s="123">
        <v>22.262147441135536</v>
      </c>
      <c r="F237" s="123">
        <v>23.378963221610345</v>
      </c>
      <c r="G237" s="123">
        <v>24.492297141747269</v>
      </c>
      <c r="H237" s="123">
        <v>25.400361013962396</v>
      </c>
      <c r="I237" s="123">
        <v>24.039573829618647</v>
      </c>
      <c r="J237" s="123">
        <v>25.303573642986915</v>
      </c>
      <c r="K237" s="123">
        <v>24.042326361806452</v>
      </c>
      <c r="L237" s="123">
        <v>24.145151903303717</v>
      </c>
      <c r="M237" s="123">
        <v>22.19748950695146</v>
      </c>
      <c r="N237" s="123">
        <v>21.737886155347493</v>
      </c>
      <c r="O237" s="123">
        <v>20.861680069738053</v>
      </c>
      <c r="P237" s="123">
        <v>20.900000726866729</v>
      </c>
      <c r="Q237" s="123">
        <v>19.496706396911136</v>
      </c>
      <c r="R237" s="123">
        <v>20.308590726917373</v>
      </c>
      <c r="S237" s="123">
        <v>20.625672174256753</v>
      </c>
      <c r="T237" s="123">
        <v>19.9216781890443</v>
      </c>
      <c r="U237" s="123">
        <v>19.408502692410632</v>
      </c>
      <c r="V237" s="123">
        <v>19.467960354561011</v>
      </c>
      <c r="W237" s="123">
        <v>20.223675215907722</v>
      </c>
      <c r="DA237" s="130" t="s">
        <v>2809</v>
      </c>
    </row>
    <row r="238" spans="1:105" ht="12" customHeight="1" x14ac:dyDescent="0.25">
      <c r="A238" s="97" t="s">
        <v>134</v>
      </c>
      <c r="B238" s="99">
        <v>22.892292920704016</v>
      </c>
      <c r="C238" s="99">
        <v>22.726727184719561</v>
      </c>
      <c r="D238" s="99">
        <v>23.370903259907436</v>
      </c>
      <c r="E238" s="99">
        <v>22.426781476208269</v>
      </c>
      <c r="F238" s="99">
        <v>23.528938829401525</v>
      </c>
      <c r="G238" s="99">
        <v>24.657899217288655</v>
      </c>
      <c r="H238" s="99">
        <v>25.563821525233504</v>
      </c>
      <c r="I238" s="99">
        <v>24.148295962078645</v>
      </c>
      <c r="J238" s="99">
        <v>25.439630810384177</v>
      </c>
      <c r="K238" s="99">
        <v>24.159532963816648</v>
      </c>
      <c r="L238" s="99">
        <v>24.249046502772604</v>
      </c>
      <c r="M238" s="99">
        <v>22.268062880213886</v>
      </c>
      <c r="N238" s="99">
        <v>21.803947213571707</v>
      </c>
      <c r="O238" s="99">
        <v>20.929882774320845</v>
      </c>
      <c r="P238" s="99">
        <v>20.977021492832129</v>
      </c>
      <c r="Q238" s="99">
        <v>19.53709196799694</v>
      </c>
      <c r="R238" s="99">
        <v>20.364480407250994</v>
      </c>
      <c r="S238" s="99">
        <v>20.700085887023693</v>
      </c>
      <c r="T238" s="99">
        <v>19.988289662282423</v>
      </c>
      <c r="U238" s="99">
        <v>19.464048460639084</v>
      </c>
      <c r="V238" s="99">
        <v>19.524363056965992</v>
      </c>
      <c r="W238" s="99">
        <v>20.268488240944752</v>
      </c>
      <c r="DA238" s="63" t="s">
        <v>2810</v>
      </c>
    </row>
    <row r="239" spans="1:105" ht="12" customHeight="1" x14ac:dyDescent="0.25">
      <c r="A239" s="97" t="s">
        <v>133</v>
      </c>
      <c r="B239" s="99">
        <v>14.824647589422357</v>
      </c>
      <c r="C239" s="99">
        <v>14.515926335869111</v>
      </c>
      <c r="D239" s="99">
        <v>15.168702035299985</v>
      </c>
      <c r="E239" s="99">
        <v>14.027768319128006</v>
      </c>
      <c r="F239" s="99">
        <v>15.192079129356419</v>
      </c>
      <c r="G239" s="99">
        <v>16.010410745739897</v>
      </c>
      <c r="H239" s="99">
        <v>16.748683322978525</v>
      </c>
      <c r="I239" s="99">
        <v>15.862700032825233</v>
      </c>
      <c r="J239" s="99">
        <v>16.901736325197398</v>
      </c>
      <c r="K239" s="99">
        <v>16.022190592147464</v>
      </c>
      <c r="L239" s="99">
        <v>16.285885699397756</v>
      </c>
      <c r="M239" s="99">
        <v>15.22842481067501</v>
      </c>
      <c r="N239" s="99">
        <v>15.106538290479998</v>
      </c>
      <c r="O239" s="99">
        <v>14.575366367409242</v>
      </c>
      <c r="P239" s="99">
        <v>14.675651660391743</v>
      </c>
      <c r="Q239" s="99">
        <v>13.922832881802405</v>
      </c>
      <c r="R239" s="99">
        <v>14.591691897863837</v>
      </c>
      <c r="S239" s="99">
        <v>15.009026469192703</v>
      </c>
      <c r="T239" s="99">
        <v>14.82204597766993</v>
      </c>
      <c r="U239" s="99">
        <v>14.73734097184076</v>
      </c>
      <c r="V239" s="99">
        <v>14.890696585613632</v>
      </c>
      <c r="W239" s="99">
        <v>15.975818926037496</v>
      </c>
      <c r="DA239" s="63" t="s">
        <v>2811</v>
      </c>
    </row>
    <row r="240" spans="1:105" ht="12" customHeight="1" x14ac:dyDescent="0.25">
      <c r="A240" s="100" t="s">
        <v>217</v>
      </c>
      <c r="B240" s="102">
        <v>6.9226231677522136</v>
      </c>
      <c r="C240" s="102">
        <v>6.4337808400955074</v>
      </c>
      <c r="D240" s="102">
        <v>6.9802413508760948</v>
      </c>
      <c r="E240" s="102">
        <v>5.577787702797524</v>
      </c>
      <c r="F240" s="102">
        <v>6.6268576545689557</v>
      </c>
      <c r="G240" s="102">
        <v>6.9040421042055966</v>
      </c>
      <c r="H240" s="102">
        <v>7.199237283636168</v>
      </c>
      <c r="I240" s="102">
        <v>6.6450510863024457</v>
      </c>
      <c r="J240" s="102">
        <v>7.0980267672710209</v>
      </c>
      <c r="K240" s="102">
        <v>6.3381734261433573</v>
      </c>
      <c r="L240" s="102">
        <v>6.4486982927549743</v>
      </c>
      <c r="M240" s="102">
        <v>6.2088944564124278</v>
      </c>
      <c r="N240" s="102">
        <v>6.0732601681013216</v>
      </c>
      <c r="O240" s="102">
        <v>5.6060926999675234</v>
      </c>
      <c r="P240" s="102">
        <v>5.7781099205497357</v>
      </c>
      <c r="Q240" s="102">
        <v>5.8128436531588843</v>
      </c>
      <c r="R240" s="102">
        <v>5.8326618291230758</v>
      </c>
      <c r="S240" s="102">
        <v>5.7521547436508458</v>
      </c>
      <c r="T240" s="102">
        <v>5.6878418118017482</v>
      </c>
      <c r="U240" s="102">
        <v>5.6294353097553875</v>
      </c>
      <c r="V240" s="102">
        <v>5.0014316581161502</v>
      </c>
      <c r="W240" s="102">
        <v>5.933609874252963</v>
      </c>
      <c r="DA240" s="131" t="s">
        <v>2812</v>
      </c>
    </row>
    <row r="241" spans="1:105" ht="12" customHeight="1" x14ac:dyDescent="0.25">
      <c r="A241" s="103" t="s">
        <v>52</v>
      </c>
      <c r="B241" s="105">
        <v>7.9020244216701467</v>
      </c>
      <c r="C241" s="105">
        <v>8.0821454957736059</v>
      </c>
      <c r="D241" s="105">
        <v>8.1884606844238874</v>
      </c>
      <c r="E241" s="105">
        <v>8.4499806163304836</v>
      </c>
      <c r="F241" s="105">
        <v>8.5652214747874602</v>
      </c>
      <c r="G241" s="105">
        <v>9.1063686415342993</v>
      </c>
      <c r="H241" s="105">
        <v>9.5494460393423566</v>
      </c>
      <c r="I241" s="105">
        <v>9.2176489465227878</v>
      </c>
      <c r="J241" s="105">
        <v>9.8037095579263784</v>
      </c>
      <c r="K241" s="105">
        <v>9.6840171660041037</v>
      </c>
      <c r="L241" s="105">
        <v>9.8371874066427818</v>
      </c>
      <c r="M241" s="105">
        <v>9.0195303542625833</v>
      </c>
      <c r="N241" s="105">
        <v>9.0332781223786736</v>
      </c>
      <c r="O241" s="105">
        <v>8.9692736674417226</v>
      </c>
      <c r="P241" s="105">
        <v>8.8975417398420049</v>
      </c>
      <c r="Q241" s="105">
        <v>8.1099892286435189</v>
      </c>
      <c r="R241" s="105">
        <v>8.7590300687407616</v>
      </c>
      <c r="S241" s="105">
        <v>9.2568717255418562</v>
      </c>
      <c r="T241" s="105">
        <v>9.1342041658681818</v>
      </c>
      <c r="U241" s="105">
        <v>9.107905662085372</v>
      </c>
      <c r="V241" s="105">
        <v>9.8892649274974822</v>
      </c>
      <c r="W241" s="105">
        <v>10.042209051784532</v>
      </c>
      <c r="DA241" s="132" t="s">
        <v>2813</v>
      </c>
    </row>
    <row r="242" spans="1:105" ht="12" customHeight="1" x14ac:dyDescent="0.25">
      <c r="A242" s="106" t="s">
        <v>122</v>
      </c>
      <c r="B242" s="102">
        <v>19.517838223532603</v>
      </c>
      <c r="C242" s="102">
        <v>18.91771308699202</v>
      </c>
      <c r="D242" s="102">
        <v>20.541426596351279</v>
      </c>
      <c r="E242" s="102">
        <v>17.846019764038207</v>
      </c>
      <c r="F242" s="102">
        <v>20.328188619257919</v>
      </c>
      <c r="G242" s="102">
        <v>20.975913107404612</v>
      </c>
      <c r="H242" s="102">
        <v>21.788370827768347</v>
      </c>
      <c r="I242" s="102">
        <v>21.006461135051556</v>
      </c>
      <c r="J242" s="102">
        <v>21.929144566602076</v>
      </c>
      <c r="K242" s="102">
        <v>20.822752207841813</v>
      </c>
      <c r="L242" s="102">
        <v>21.102161460852241</v>
      </c>
      <c r="M242" s="102">
        <v>20.257948022282331</v>
      </c>
      <c r="N242" s="102">
        <v>20.060690953710257</v>
      </c>
      <c r="O242" s="102">
        <v>19.282599356331339</v>
      </c>
      <c r="P242" s="102">
        <v>18.967796193524386</v>
      </c>
      <c r="Q242" s="102">
        <v>18.97206457107918</v>
      </c>
      <c r="R242" s="102">
        <v>19.13460292222355</v>
      </c>
      <c r="S242" s="102">
        <v>19.065981961106292</v>
      </c>
      <c r="T242" s="102">
        <v>18.748773227740784</v>
      </c>
      <c r="U242" s="102">
        <v>18.677546779298005</v>
      </c>
      <c r="V242" s="102">
        <v>18.150850199728545</v>
      </c>
      <c r="W242" s="102">
        <v>19.584057956844898</v>
      </c>
      <c r="DA242" s="131" t="s">
        <v>2814</v>
      </c>
    </row>
    <row r="243" spans="1:105" ht="12" customHeight="1" x14ac:dyDescent="0.25">
      <c r="A243" s="107" t="s">
        <v>121</v>
      </c>
      <c r="B243" s="105">
        <v>13.997081055592778</v>
      </c>
      <c r="C243" s="105">
        <v>13.44410550142304</v>
      </c>
      <c r="D243" s="105">
        <v>14.775355513573889</v>
      </c>
      <c r="E243" s="105">
        <v>12.538243024623739</v>
      </c>
      <c r="F243" s="105">
        <v>14.678354099467388</v>
      </c>
      <c r="G243" s="105">
        <v>15.210820362260336</v>
      </c>
      <c r="H243" s="105">
        <v>15.902776045011876</v>
      </c>
      <c r="I243" s="105">
        <v>15.339406288536768</v>
      </c>
      <c r="J243" s="105">
        <v>16.040504670495988</v>
      </c>
      <c r="K243" s="105">
        <v>15.097335803440183</v>
      </c>
      <c r="L243" s="105">
        <v>15.332680737974094</v>
      </c>
      <c r="M243" s="105">
        <v>14.844320820640924</v>
      </c>
      <c r="N243" s="105">
        <v>14.800093330625591</v>
      </c>
      <c r="O243" s="105">
        <v>14.236658588054913</v>
      </c>
      <c r="P243" s="105">
        <v>14.135851693730404</v>
      </c>
      <c r="Q243" s="105">
        <v>14.349721187850379</v>
      </c>
      <c r="R243" s="105">
        <v>14.480679277233879</v>
      </c>
      <c r="S243" s="105">
        <v>14.552648136417996</v>
      </c>
      <c r="T243" s="105">
        <v>14.540171502457191</v>
      </c>
      <c r="U243" s="105">
        <v>14.724808486812162</v>
      </c>
      <c r="V243" s="105">
        <v>14.35658729397985</v>
      </c>
      <c r="W243" s="105">
        <v>15.760940396518567</v>
      </c>
      <c r="DA243" s="132" t="s">
        <v>2815</v>
      </c>
    </row>
    <row r="244" spans="1:105" ht="12" customHeight="1" x14ac:dyDescent="0.25">
      <c r="A244" s="108" t="s">
        <v>53</v>
      </c>
      <c r="B244" s="99">
        <v>5.9025768356817281</v>
      </c>
      <c r="C244" s="99">
        <v>5.4170370772840464</v>
      </c>
      <c r="D244" s="99">
        <v>6.1990764487178112</v>
      </c>
      <c r="E244" s="99">
        <v>4.566745497418526</v>
      </c>
      <c r="F244" s="99">
        <v>5.8840104827309521</v>
      </c>
      <c r="G244" s="99">
        <v>6.0602157723510635</v>
      </c>
      <c r="H244" s="99">
        <v>6.3471342901246013</v>
      </c>
      <c r="I244" s="99">
        <v>6.021086150071711</v>
      </c>
      <c r="J244" s="99">
        <v>6.3581505842070554</v>
      </c>
      <c r="K244" s="99">
        <v>5.6700055025502296</v>
      </c>
      <c r="L244" s="99">
        <v>5.7924354116863084</v>
      </c>
      <c r="M244" s="99">
        <v>5.8059866440781009</v>
      </c>
      <c r="N244" s="99">
        <v>5.7209103844912335</v>
      </c>
      <c r="O244" s="99">
        <v>5.2945209199375078</v>
      </c>
      <c r="P244" s="99">
        <v>5.4174587274433001</v>
      </c>
      <c r="Q244" s="99">
        <v>5.8403809057359082</v>
      </c>
      <c r="R244" s="99">
        <v>5.6772884747016636</v>
      </c>
      <c r="S244" s="99">
        <v>5.4835817951173524</v>
      </c>
      <c r="T244" s="99">
        <v>5.4900218656171047</v>
      </c>
      <c r="U244" s="99">
        <v>5.5428285965185689</v>
      </c>
      <c r="V244" s="99">
        <v>4.7426330200768749</v>
      </c>
      <c r="W244" s="99">
        <v>5.789401933578219</v>
      </c>
      <c r="DA244" s="63" t="s">
        <v>2816</v>
      </c>
    </row>
    <row r="245" spans="1:105" ht="12" customHeight="1" x14ac:dyDescent="0.25">
      <c r="A245" s="108" t="s">
        <v>52</v>
      </c>
      <c r="B245" s="99">
        <v>8.0945042199110517</v>
      </c>
      <c r="C245" s="99">
        <v>8.0270684241389958</v>
      </c>
      <c r="D245" s="99">
        <v>8.5762790648560774</v>
      </c>
      <c r="E245" s="99">
        <v>7.9714975272052131</v>
      </c>
      <c r="F245" s="99">
        <v>8.7943436167364357</v>
      </c>
      <c r="G245" s="99">
        <v>9.1506045899092747</v>
      </c>
      <c r="H245" s="99">
        <v>9.5556417548872759</v>
      </c>
      <c r="I245" s="99">
        <v>9.318320138465058</v>
      </c>
      <c r="J245" s="99">
        <v>9.6823540862889352</v>
      </c>
      <c r="K245" s="99">
        <v>9.4273303008899525</v>
      </c>
      <c r="L245" s="99">
        <v>9.5402453262877867</v>
      </c>
      <c r="M245" s="99">
        <v>9.0383341765628256</v>
      </c>
      <c r="N245" s="99">
        <v>9.0791829461343561</v>
      </c>
      <c r="O245" s="99">
        <v>8.9421376681174038</v>
      </c>
      <c r="P245" s="99">
        <v>8.7183929662871051</v>
      </c>
      <c r="Q245" s="99">
        <v>8.5093402821144721</v>
      </c>
      <c r="R245" s="99">
        <v>8.8033908025322134</v>
      </c>
      <c r="S245" s="99">
        <v>9.0690663413006405</v>
      </c>
      <c r="T245" s="99">
        <v>9.0501496368400858</v>
      </c>
      <c r="U245" s="99">
        <v>9.1819798902935919</v>
      </c>
      <c r="V245" s="99">
        <v>9.6139542739029746</v>
      </c>
      <c r="W245" s="99">
        <v>9.9715384629403481</v>
      </c>
      <c r="DA245" s="63" t="s">
        <v>2817</v>
      </c>
    </row>
    <row r="246" spans="1:105" ht="12" customHeight="1" x14ac:dyDescent="0.25">
      <c r="A246" s="121" t="s">
        <v>54</v>
      </c>
      <c r="B246" s="123">
        <v>17.194941586448042</v>
      </c>
      <c r="C246" s="123">
        <v>19.157727066804071</v>
      </c>
      <c r="D246" s="123">
        <v>17.832483199001949</v>
      </c>
      <c r="E246" s="123">
        <v>19.808594571115886</v>
      </c>
      <c r="F246" s="123">
        <v>18.889136355872225</v>
      </c>
      <c r="G246" s="123">
        <v>19.761022673747831</v>
      </c>
      <c r="H246" s="123">
        <v>19.404358661979263</v>
      </c>
      <c r="I246" s="123">
        <v>20.075746198255906</v>
      </c>
      <c r="J246" s="123">
        <v>19.256686431176153</v>
      </c>
      <c r="K246" s="123">
        <v>20.197320537122472</v>
      </c>
      <c r="L246" s="123">
        <v>19.747376339275391</v>
      </c>
      <c r="M246" s="123">
        <v>17.978234571724979</v>
      </c>
      <c r="N246" s="123">
        <v>17.161154451375317</v>
      </c>
      <c r="O246" s="123">
        <v>16.210302326575299</v>
      </c>
      <c r="P246" s="123">
        <v>15.782684169429322</v>
      </c>
      <c r="Q246" s="123">
        <v>15.057904292362446</v>
      </c>
      <c r="R246" s="123">
        <v>15.29373228874454</v>
      </c>
      <c r="S246" s="123">
        <v>16.00855040495135</v>
      </c>
      <c r="T246" s="123">
        <v>15.446016182748529</v>
      </c>
      <c r="U246" s="123">
        <v>14.229454127366868</v>
      </c>
      <c r="V246" s="123">
        <v>14.322746752735128</v>
      </c>
      <c r="W246" s="123">
        <v>15.051031863743862</v>
      </c>
      <c r="DA246" s="130" t="s">
        <v>2818</v>
      </c>
    </row>
    <row r="247" spans="1:105" ht="12" customHeight="1" x14ac:dyDescent="0.25">
      <c r="A247" s="97" t="s">
        <v>175</v>
      </c>
      <c r="B247" s="99">
        <v>17.721598887437789</v>
      </c>
      <c r="C247" s="99">
        <v>21.157285718540169</v>
      </c>
      <c r="D247" s="99">
        <v>18.134077948613953</v>
      </c>
      <c r="E247" s="99">
        <v>21.727361692847932</v>
      </c>
      <c r="F247" s="99">
        <v>19.718630682254865</v>
      </c>
      <c r="G247" s="99">
        <v>20.638302961645788</v>
      </c>
      <c r="H247" s="99">
        <v>19.933603396512591</v>
      </c>
      <c r="I247" s="99">
        <v>21.26139998316626</v>
      </c>
      <c r="J247" s="99">
        <v>19.735315284779571</v>
      </c>
      <c r="K247" s="99">
        <v>21.300316223809393</v>
      </c>
      <c r="L247" s="99">
        <v>20.53037654148962</v>
      </c>
      <c r="M247" s="99">
        <v>18.461556481451989</v>
      </c>
      <c r="N247" s="99">
        <v>17.587494357058787</v>
      </c>
      <c r="O247" s="99">
        <v>16.636609692694346</v>
      </c>
      <c r="P247" s="99">
        <v>16.220535787654665</v>
      </c>
      <c r="Q247" s="99">
        <v>15.412800799120568</v>
      </c>
      <c r="R247" s="99">
        <v>15.688567347812066</v>
      </c>
      <c r="S247" s="99">
        <v>16.523036337375771</v>
      </c>
      <c r="T247" s="99">
        <v>16.012192371128066</v>
      </c>
      <c r="U247" s="99">
        <v>14.787004462762651</v>
      </c>
      <c r="V247" s="99">
        <v>15.11749434765008</v>
      </c>
      <c r="W247" s="99">
        <v>15.89465843883513</v>
      </c>
      <c r="DA247" s="63" t="s">
        <v>2819</v>
      </c>
    </row>
    <row r="248" spans="1:105" ht="12" customHeight="1" x14ac:dyDescent="0.25">
      <c r="A248" s="109" t="s">
        <v>120</v>
      </c>
      <c r="B248" s="110">
        <v>16.085271304833785</v>
      </c>
      <c r="C248" s="110">
        <v>13.672280534541899</v>
      </c>
      <c r="D248" s="110">
        <v>16.872843326817033</v>
      </c>
      <c r="E248" s="110">
        <v>12.625196966288289</v>
      </c>
      <c r="F248" s="110">
        <v>15.594118802261491</v>
      </c>
      <c r="G248" s="110">
        <v>16.278042347613518</v>
      </c>
      <c r="H248" s="110">
        <v>17.39034149253888</v>
      </c>
      <c r="I248" s="110">
        <v>15.247949194800686</v>
      </c>
      <c r="J248" s="110">
        <v>17.357161339695622</v>
      </c>
      <c r="K248" s="110">
        <v>14.19025560218059</v>
      </c>
      <c r="L248" s="110">
        <v>14.481092511957716</v>
      </c>
      <c r="M248" s="110">
        <v>14.052505578150864</v>
      </c>
      <c r="N248" s="110">
        <v>13.597782999387851</v>
      </c>
      <c r="O248" s="110">
        <v>12.667847561572733</v>
      </c>
      <c r="P248" s="110">
        <v>12.227269309774965</v>
      </c>
      <c r="Q248" s="110">
        <v>12.253122261935733</v>
      </c>
      <c r="R248" s="110">
        <v>12.244603504187605</v>
      </c>
      <c r="S248" s="110">
        <v>12.072098318662347</v>
      </c>
      <c r="T248" s="110">
        <v>11.654924662619068</v>
      </c>
      <c r="U248" s="110">
        <v>11.327823916726148</v>
      </c>
      <c r="V248" s="110">
        <v>10.789403375402538</v>
      </c>
      <c r="W248" s="110">
        <v>11.411912612355032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92.543539218328107</v>
      </c>
      <c r="C250" s="118">
        <f t="shared" si="115"/>
        <v>104.91960603681297</v>
      </c>
      <c r="D250" s="118">
        <f t="shared" si="115"/>
        <v>103.74680266936835</v>
      </c>
      <c r="E250" s="118">
        <f t="shared" si="115"/>
        <v>119.98125313990676</v>
      </c>
      <c r="F250" s="118">
        <f t="shared" si="115"/>
        <v>117.31778649538697</v>
      </c>
      <c r="G250" s="118">
        <f t="shared" si="115"/>
        <v>127.79354955651503</v>
      </c>
      <c r="H250" s="118">
        <f t="shared" si="115"/>
        <v>122.78684113018321</v>
      </c>
      <c r="I250" s="118">
        <f t="shared" si="115"/>
        <v>118.59956799452686</v>
      </c>
      <c r="J250" s="118">
        <f t="shared" si="115"/>
        <v>125.93310304741532</v>
      </c>
      <c r="K250" s="118">
        <f t="shared" si="115"/>
        <v>130.60829486648245</v>
      </c>
      <c r="L250" s="118">
        <f t="shared" si="115"/>
        <v>141.14730860261142</v>
      </c>
      <c r="M250" s="118">
        <f t="shared" si="115"/>
        <v>137.55351577975225</v>
      </c>
      <c r="N250" s="118">
        <f t="shared" si="115"/>
        <v>135.97084167028115</v>
      </c>
      <c r="O250" s="118">
        <f t="shared" si="115"/>
        <v>133.43063140506797</v>
      </c>
      <c r="P250" s="118">
        <f t="shared" si="115"/>
        <v>119.16424622534032</v>
      </c>
      <c r="Q250" s="118">
        <f t="shared" si="115"/>
        <v>128.32148889910641</v>
      </c>
      <c r="R250" s="118">
        <f t="shared" ref="R250:V250" si="116">R251+R254+R256+R265</f>
        <v>131.09559166666097</v>
      </c>
      <c r="S250" s="118">
        <f t="shared" si="116"/>
        <v>135.23907948765543</v>
      </c>
      <c r="T250" s="118">
        <f t="shared" si="116"/>
        <v>131.73126018205417</v>
      </c>
      <c r="U250" s="118">
        <f t="shared" si="116"/>
        <v>129.93812503646734</v>
      </c>
      <c r="V250" s="118">
        <f t="shared" si="116"/>
        <v>136.58998350476082</v>
      </c>
      <c r="W250" s="118">
        <f t="shared" ref="W250" si="117">W251+W254+W256+W265</f>
        <v>147.86683876993433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69.03273167234687</v>
      </c>
      <c r="C251" s="123">
        <f t="shared" si="118"/>
        <v>80.449075003281678</v>
      </c>
      <c r="D251" s="123">
        <f t="shared" si="118"/>
        <v>79.482015670247193</v>
      </c>
      <c r="E251" s="123">
        <f t="shared" si="118"/>
        <v>92.783541546880784</v>
      </c>
      <c r="F251" s="123">
        <f t="shared" si="118"/>
        <v>91.720592235175062</v>
      </c>
      <c r="G251" s="123">
        <f t="shared" si="118"/>
        <v>100.06418217624919</v>
      </c>
      <c r="H251" s="123">
        <f t="shared" si="118"/>
        <v>92.474873806446652</v>
      </c>
      <c r="I251" s="123">
        <f t="shared" si="118"/>
        <v>86.775857958725709</v>
      </c>
      <c r="J251" s="123">
        <f t="shared" si="118"/>
        <v>93.308310352085357</v>
      </c>
      <c r="K251" s="123">
        <f t="shared" si="118"/>
        <v>98.082814725077625</v>
      </c>
      <c r="L251" s="123">
        <f t="shared" si="118"/>
        <v>106.72389213044562</v>
      </c>
      <c r="M251" s="123">
        <f t="shared" si="118"/>
        <v>102.43810443460099</v>
      </c>
      <c r="N251" s="123">
        <f t="shared" si="118"/>
        <v>101.01906517619999</v>
      </c>
      <c r="O251" s="123">
        <f t="shared" si="118"/>
        <v>101.6313815421815</v>
      </c>
      <c r="P251" s="123">
        <f t="shared" si="118"/>
        <v>89.759732174636625</v>
      </c>
      <c r="Q251" s="123">
        <f t="shared" si="118"/>
        <v>96.258564628465351</v>
      </c>
      <c r="R251" s="123">
        <f t="shared" ref="R251:V251" si="119">SUM(R252:R253)</f>
        <v>100.04181475146511</v>
      </c>
      <c r="S251" s="123">
        <f t="shared" si="119"/>
        <v>100.87888596324413</v>
      </c>
      <c r="T251" s="123">
        <f t="shared" si="119"/>
        <v>96.654570789076416</v>
      </c>
      <c r="U251" s="123">
        <f t="shared" si="119"/>
        <v>94.362259112261412</v>
      </c>
      <c r="V251" s="123">
        <f t="shared" si="119"/>
        <v>99.883253018477362</v>
      </c>
      <c r="W251" s="123">
        <f t="shared" ref="W251" si="120">SUM(W252:W253)</f>
        <v>107.71293817433688</v>
      </c>
      <c r="DA251" s="130" t="s">
        <v>2972</v>
      </c>
    </row>
    <row r="252" spans="1:105" ht="12" customHeight="1" x14ac:dyDescent="0.25">
      <c r="A252" s="97" t="s">
        <v>217</v>
      </c>
      <c r="B252" s="99">
        <v>67.394657341908399</v>
      </c>
      <c r="C252" s="99">
        <v>78.554875274500517</v>
      </c>
      <c r="D252" s="99">
        <v>77.608470110872773</v>
      </c>
      <c r="E252" s="99">
        <v>90.721771601866095</v>
      </c>
      <c r="F252" s="99">
        <v>89.59603620449063</v>
      </c>
      <c r="G252" s="99">
        <v>97.796629606784165</v>
      </c>
      <c r="H252" s="99">
        <v>90.456724182988921</v>
      </c>
      <c r="I252" s="99">
        <v>84.94780820806082</v>
      </c>
      <c r="J252" s="99">
        <v>91.365933004404909</v>
      </c>
      <c r="K252" s="99">
        <v>96.06242281501352</v>
      </c>
      <c r="L252" s="99">
        <v>104.60713683993106</v>
      </c>
      <c r="M252" s="99">
        <v>100.42945919035084</v>
      </c>
      <c r="N252" s="99">
        <v>99.066691983322357</v>
      </c>
      <c r="O252" s="99">
        <v>99.691755724828994</v>
      </c>
      <c r="P252" s="99">
        <v>88.05659796294708</v>
      </c>
      <c r="Q252" s="99">
        <v>94.435095861231559</v>
      </c>
      <c r="R252" s="99">
        <v>98.133050634645983</v>
      </c>
      <c r="S252" s="99">
        <v>98.979146991353133</v>
      </c>
      <c r="T252" s="99">
        <v>94.840135788224288</v>
      </c>
      <c r="U252" s="99">
        <v>92.58277478473363</v>
      </c>
      <c r="V252" s="99">
        <v>98.000607519909209</v>
      </c>
      <c r="W252" s="99">
        <v>105.68678851183769</v>
      </c>
      <c r="DA252" s="63" t="s">
        <v>2973</v>
      </c>
    </row>
    <row r="253" spans="1:105" ht="12" customHeight="1" x14ac:dyDescent="0.25">
      <c r="A253" s="97" t="s">
        <v>53</v>
      </c>
      <c r="B253" s="99">
        <v>1.6380743304384651</v>
      </c>
      <c r="C253" s="99">
        <v>1.8941997287811656</v>
      </c>
      <c r="D253" s="99">
        <v>1.8735455593744244</v>
      </c>
      <c r="E253" s="99">
        <v>2.0617699450146936</v>
      </c>
      <c r="F253" s="99">
        <v>2.1245560306844369</v>
      </c>
      <c r="G253" s="99">
        <v>2.2675525694650291</v>
      </c>
      <c r="H253" s="99">
        <v>2.0181496234577341</v>
      </c>
      <c r="I253" s="99">
        <v>1.8280497506648843</v>
      </c>
      <c r="J253" s="99">
        <v>1.9423773476804502</v>
      </c>
      <c r="K253" s="99">
        <v>2.0203919100641112</v>
      </c>
      <c r="L253" s="99">
        <v>2.1167552905145595</v>
      </c>
      <c r="M253" s="99">
        <v>2.0086452442501534</v>
      </c>
      <c r="N253" s="99">
        <v>1.9523731928776311</v>
      </c>
      <c r="O253" s="99">
        <v>1.9396258173525058</v>
      </c>
      <c r="P253" s="99">
        <v>1.703134211689546</v>
      </c>
      <c r="Q253" s="99">
        <v>1.823468767233797</v>
      </c>
      <c r="R253" s="99">
        <v>1.9087641168191334</v>
      </c>
      <c r="S253" s="99">
        <v>1.899738971891002</v>
      </c>
      <c r="T253" s="99">
        <v>1.8144350008521324</v>
      </c>
      <c r="U253" s="99">
        <v>1.7794843275277881</v>
      </c>
      <c r="V253" s="99">
        <v>1.8826454985681544</v>
      </c>
      <c r="W253" s="99">
        <v>2.0261496624991904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1.4204829869042372</v>
      </c>
      <c r="C254" s="123">
        <f t="shared" si="121"/>
        <v>1.4339773979213648</v>
      </c>
      <c r="D254" s="123">
        <f t="shared" si="121"/>
        <v>1.4592713807718245</v>
      </c>
      <c r="E254" s="123">
        <f t="shared" si="121"/>
        <v>3.85118941643112</v>
      </c>
      <c r="F254" s="123">
        <f t="shared" si="121"/>
        <v>1.9511055376305249</v>
      </c>
      <c r="G254" s="123">
        <f t="shared" si="121"/>
        <v>2.7939755335085001</v>
      </c>
      <c r="H254" s="123">
        <f t="shared" si="121"/>
        <v>4.8478614235647868</v>
      </c>
      <c r="I254" s="123">
        <f t="shared" si="121"/>
        <v>6.6004030144577062</v>
      </c>
      <c r="J254" s="123">
        <f t="shared" si="121"/>
        <v>6.8928576525879395</v>
      </c>
      <c r="K254" s="123">
        <f t="shared" si="121"/>
        <v>6.9418191838258156</v>
      </c>
      <c r="L254" s="123">
        <f t="shared" si="121"/>
        <v>8.8874462021508815</v>
      </c>
      <c r="M254" s="123">
        <f t="shared" si="121"/>
        <v>11.558442668904052</v>
      </c>
      <c r="N254" s="123">
        <f t="shared" si="121"/>
        <v>11.893545333473966</v>
      </c>
      <c r="O254" s="123">
        <f t="shared" si="121"/>
        <v>9.5833253715046691</v>
      </c>
      <c r="P254" s="123">
        <f t="shared" si="121"/>
        <v>7.3381784352513701</v>
      </c>
      <c r="Q254" s="123">
        <f t="shared" si="121"/>
        <v>11.123432667427858</v>
      </c>
      <c r="R254" s="123">
        <f t="shared" si="121"/>
        <v>9.2245672908737593</v>
      </c>
      <c r="S254" s="123">
        <f t="shared" si="121"/>
        <v>11.542117324480463</v>
      </c>
      <c r="T254" s="123">
        <f t="shared" si="121"/>
        <v>12.606019755453417</v>
      </c>
      <c r="U254" s="123">
        <f t="shared" si="121"/>
        <v>13.679049070887569</v>
      </c>
      <c r="V254" s="123">
        <f t="shared" si="121"/>
        <v>14.256192928107755</v>
      </c>
      <c r="W254" s="123">
        <f t="shared" si="121"/>
        <v>16.281790787105866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1.4204829869042372</v>
      </c>
      <c r="C255" s="99">
        <f>RES_hhdet_tess!C67</f>
        <v>1.4339773979213648</v>
      </c>
      <c r="D255" s="99">
        <f>RES_hhdet_tess!D67</f>
        <v>1.4592713807718245</v>
      </c>
      <c r="E255" s="99">
        <f>RES_hhdet_tess!E67</f>
        <v>3.85118941643112</v>
      </c>
      <c r="F255" s="99">
        <f>RES_hhdet_tess!F67</f>
        <v>1.9511055376305249</v>
      </c>
      <c r="G255" s="99">
        <f>RES_hhdet_tess!G67</f>
        <v>2.7939755335085001</v>
      </c>
      <c r="H255" s="99">
        <f>RES_hhdet_tess!H67</f>
        <v>4.8478614235647868</v>
      </c>
      <c r="I255" s="99">
        <f>RES_hhdet_tess!I67</f>
        <v>6.6004030144577062</v>
      </c>
      <c r="J255" s="99">
        <f>RES_hhdet_tess!J67</f>
        <v>6.8928576525879395</v>
      </c>
      <c r="K255" s="99">
        <f>RES_hhdet_tess!K67</f>
        <v>6.9418191838258156</v>
      </c>
      <c r="L255" s="99">
        <f>RES_hhdet_tess!L67</f>
        <v>8.8874462021508815</v>
      </c>
      <c r="M255" s="99">
        <f>RES_hhdet_tess!M67</f>
        <v>11.558442668904052</v>
      </c>
      <c r="N255" s="99">
        <f>RES_hhdet_tess!N67</f>
        <v>11.893545333473966</v>
      </c>
      <c r="O255" s="99">
        <f>RES_hhdet_tess!O67</f>
        <v>9.5833253715046691</v>
      </c>
      <c r="P255" s="99">
        <f>RES_hhdet_tess!P67</f>
        <v>7.3381784352513701</v>
      </c>
      <c r="Q255" s="99">
        <f>RES_hhdet_tess!Q67</f>
        <v>11.123432667427858</v>
      </c>
      <c r="R255" s="99">
        <f>RES_hhdet_tess!R67</f>
        <v>9.2245672908737593</v>
      </c>
      <c r="S255" s="99">
        <f>RES_hhdet_tess!S67</f>
        <v>11.542117324480463</v>
      </c>
      <c r="T255" s="99">
        <f>RES_hhdet_tess!T67</f>
        <v>12.606019755453417</v>
      </c>
      <c r="U255" s="99">
        <f>RES_hhdet_tess!U67</f>
        <v>13.679049070887569</v>
      </c>
      <c r="V255" s="99">
        <f>RES_hhdet_tess!V67</f>
        <v>14.256192928107755</v>
      </c>
      <c r="W255" s="99">
        <f>RES_hhdet_tess!W67</f>
        <v>16.281790787105866</v>
      </c>
      <c r="DA255" s="63" t="s">
        <v>2976</v>
      </c>
    </row>
    <row r="256" spans="1:105" ht="12" customHeight="1" x14ac:dyDescent="0.25">
      <c r="A256" s="121" t="s">
        <v>55</v>
      </c>
      <c r="B256" s="123">
        <v>11.339399277485347</v>
      </c>
      <c r="C256" s="123">
        <v>11.322284802526664</v>
      </c>
      <c r="D256" s="123">
        <v>11.768482695028929</v>
      </c>
      <c r="E256" s="123">
        <v>11.372179213574688</v>
      </c>
      <c r="F256" s="123">
        <v>12.098287315201793</v>
      </c>
      <c r="G256" s="123">
        <v>12.831803543719799</v>
      </c>
      <c r="H256" s="123">
        <v>13.484676274474797</v>
      </c>
      <c r="I256" s="123">
        <v>12.925619791962031</v>
      </c>
      <c r="J256" s="123">
        <v>13.821021130912158</v>
      </c>
      <c r="K256" s="123">
        <v>13.318188140342146</v>
      </c>
      <c r="L256" s="123">
        <v>13.574176540815632</v>
      </c>
      <c r="M256" s="123">
        <v>12.68045725763953</v>
      </c>
      <c r="N256" s="123">
        <v>12.6644632714065</v>
      </c>
      <c r="O256" s="123">
        <v>12.386429293608744</v>
      </c>
      <c r="P256" s="123">
        <v>12.489351866379891</v>
      </c>
      <c r="Q256" s="123">
        <v>11.78089264759808</v>
      </c>
      <c r="R256" s="123">
        <v>12.515822729399204</v>
      </c>
      <c r="S256" s="123">
        <v>13.058542499398367</v>
      </c>
      <c r="T256" s="123">
        <v>12.978493997273674</v>
      </c>
      <c r="U256" s="123">
        <v>13.004417433780347</v>
      </c>
      <c r="V256" s="123">
        <v>13.398266113383308</v>
      </c>
      <c r="W256" s="123">
        <v>14.260217735353796</v>
      </c>
      <c r="DA256" s="130" t="s">
        <v>2977</v>
      </c>
    </row>
    <row r="257" spans="1:105" ht="12" customHeight="1" x14ac:dyDescent="0.25">
      <c r="A257" s="97" t="s">
        <v>134</v>
      </c>
      <c r="B257" s="99">
        <v>11.327438859153201</v>
      </c>
      <c r="C257" s="99">
        <v>11.325003912977905</v>
      </c>
      <c r="D257" s="99">
        <v>11.747478537622744</v>
      </c>
      <c r="E257" s="99">
        <v>11.394574458145827</v>
      </c>
      <c r="F257" s="99">
        <v>12.083999441644183</v>
      </c>
      <c r="G257" s="99">
        <v>12.829240028817836</v>
      </c>
      <c r="H257" s="99">
        <v>13.484408889407028</v>
      </c>
      <c r="I257" s="99">
        <v>12.921395593514163</v>
      </c>
      <c r="J257" s="99">
        <v>13.827138067224659</v>
      </c>
      <c r="K257" s="99">
        <v>13.329462663397976</v>
      </c>
      <c r="L257" s="99">
        <v>13.586055241770662</v>
      </c>
      <c r="M257" s="99">
        <v>12.679626793756549</v>
      </c>
      <c r="N257" s="99">
        <v>12.662758081646359</v>
      </c>
      <c r="O257" s="99">
        <v>12.387619413424364</v>
      </c>
      <c r="P257" s="99">
        <v>12.496530969659918</v>
      </c>
      <c r="Q257" s="99">
        <v>11.764299526553526</v>
      </c>
      <c r="R257" s="99">
        <v>12.514234126556731</v>
      </c>
      <c r="S257" s="99">
        <v>13.066323395730107</v>
      </c>
      <c r="T257" s="99">
        <v>12.982166658651085</v>
      </c>
      <c r="U257" s="99">
        <v>13.001147285357014</v>
      </c>
      <c r="V257" s="99">
        <v>13.406780548667484</v>
      </c>
      <c r="W257" s="99">
        <v>14.26274648487373</v>
      </c>
      <c r="DA257" s="63" t="s">
        <v>2978</v>
      </c>
    </row>
    <row r="258" spans="1:105" ht="12" customHeight="1" x14ac:dyDescent="0.25">
      <c r="A258" s="97" t="s">
        <v>133</v>
      </c>
      <c r="B258" s="99">
        <v>11.327438859153203</v>
      </c>
      <c r="C258" s="99">
        <v>11.324728986687242</v>
      </c>
      <c r="D258" s="99">
        <v>11.747082348735365</v>
      </c>
      <c r="E258" s="99">
        <v>11.392871687821964</v>
      </c>
      <c r="F258" s="99">
        <v>12.082404216472451</v>
      </c>
      <c r="G258" s="99">
        <v>12.827086905092992</v>
      </c>
      <c r="H258" s="99">
        <v>13.481813557597706</v>
      </c>
      <c r="I258" s="99">
        <v>12.917436430126807</v>
      </c>
      <c r="J258" s="99">
        <v>13.821510543572503</v>
      </c>
      <c r="K258" s="99">
        <v>13.323627950761919</v>
      </c>
      <c r="L258" s="99">
        <v>13.580160978268307</v>
      </c>
      <c r="M258" s="99">
        <v>12.673745936960762</v>
      </c>
      <c r="N258" s="99">
        <v>12.657330104874204</v>
      </c>
      <c r="O258" s="99">
        <v>12.381798389209798</v>
      </c>
      <c r="P258" s="99">
        <v>12.480680000214667</v>
      </c>
      <c r="Q258" s="99">
        <v>11.748396735098115</v>
      </c>
      <c r="R258" s="99">
        <v>12.495687766537246</v>
      </c>
      <c r="S258" s="99">
        <v>13.048447965210361</v>
      </c>
      <c r="T258" s="99">
        <v>12.967239451197266</v>
      </c>
      <c r="U258" s="99">
        <v>12.988577318256882</v>
      </c>
      <c r="V258" s="99">
        <v>13.399178186716352</v>
      </c>
      <c r="W258" s="99">
        <v>14.260367140271448</v>
      </c>
      <c r="DA258" s="63" t="s">
        <v>2979</v>
      </c>
    </row>
    <row r="259" spans="1:105" ht="12" customHeight="1" x14ac:dyDescent="0.25">
      <c r="A259" s="100" t="s">
        <v>217</v>
      </c>
      <c r="B259" s="102">
        <v>3.4254144374830546</v>
      </c>
      <c r="C259" s="102">
        <v>3.2425834909136348</v>
      </c>
      <c r="D259" s="102">
        <v>3.5586216643114765</v>
      </c>
      <c r="E259" s="102">
        <v>2.9428910714914798</v>
      </c>
      <c r="F259" s="102">
        <v>3.5171827416849899</v>
      </c>
      <c r="G259" s="102">
        <v>3.7207182635586937</v>
      </c>
      <c r="H259" s="102">
        <v>3.9323675182553472</v>
      </c>
      <c r="I259" s="102">
        <v>3.6997874836040192</v>
      </c>
      <c r="J259" s="102">
        <v>4.017800985646125</v>
      </c>
      <c r="K259" s="102">
        <v>3.6396107847578136</v>
      </c>
      <c r="L259" s="102">
        <v>3.7429735716255266</v>
      </c>
      <c r="M259" s="102">
        <v>3.6542155826981779</v>
      </c>
      <c r="N259" s="102">
        <v>3.6240519824955282</v>
      </c>
      <c r="O259" s="102">
        <v>3.4125247217680741</v>
      </c>
      <c r="P259" s="102">
        <v>3.5831382603726629</v>
      </c>
      <c r="Q259" s="102">
        <v>3.6384075064545955</v>
      </c>
      <c r="R259" s="102">
        <v>3.7366576977964865</v>
      </c>
      <c r="S259" s="102">
        <v>3.7915762396685038</v>
      </c>
      <c r="T259" s="102">
        <v>3.8330352853290859</v>
      </c>
      <c r="U259" s="102">
        <v>3.88067165617151</v>
      </c>
      <c r="V259" s="102">
        <v>3.5099132592188678</v>
      </c>
      <c r="W259" s="102">
        <v>4.2181580884869163</v>
      </c>
      <c r="DA259" s="131" t="s">
        <v>2980</v>
      </c>
    </row>
    <row r="260" spans="1:105" ht="12" customHeight="1" x14ac:dyDescent="0.25">
      <c r="A260" s="103" t="s">
        <v>52</v>
      </c>
      <c r="B260" s="105">
        <v>7.9020244216701467</v>
      </c>
      <c r="C260" s="105">
        <v>8.0821454957736059</v>
      </c>
      <c r="D260" s="105">
        <v>8.1884606844238874</v>
      </c>
      <c r="E260" s="105">
        <v>8.4499806163304836</v>
      </c>
      <c r="F260" s="105">
        <v>8.5652214747874602</v>
      </c>
      <c r="G260" s="105">
        <v>9.1063686415342993</v>
      </c>
      <c r="H260" s="105">
        <v>9.5494460393423566</v>
      </c>
      <c r="I260" s="105">
        <v>9.2176489465227878</v>
      </c>
      <c r="J260" s="105">
        <v>9.8037095579263784</v>
      </c>
      <c r="K260" s="105">
        <v>9.6840171660041037</v>
      </c>
      <c r="L260" s="105">
        <v>9.8371874066427818</v>
      </c>
      <c r="M260" s="105">
        <v>9.0195303542625833</v>
      </c>
      <c r="N260" s="105">
        <v>9.0332781223786736</v>
      </c>
      <c r="O260" s="105">
        <v>8.9692736674417226</v>
      </c>
      <c r="P260" s="105">
        <v>8.8975417398420049</v>
      </c>
      <c r="Q260" s="105">
        <v>8.1099892286435189</v>
      </c>
      <c r="R260" s="105">
        <v>8.7590300687407616</v>
      </c>
      <c r="S260" s="105">
        <v>9.2568717255418562</v>
      </c>
      <c r="T260" s="105">
        <v>9.1342041658681818</v>
      </c>
      <c r="U260" s="105">
        <v>9.107905662085372</v>
      </c>
      <c r="V260" s="105">
        <v>9.8892649274974822</v>
      </c>
      <c r="W260" s="105">
        <v>10.042209051784532</v>
      </c>
      <c r="DA260" s="132" t="s">
        <v>2981</v>
      </c>
    </row>
    <row r="261" spans="1:105" ht="12" customHeight="1" x14ac:dyDescent="0.25">
      <c r="A261" s="106" t="s">
        <v>122</v>
      </c>
      <c r="B261" s="102">
        <v>11.603686434173087</v>
      </c>
      <c r="C261" s="102">
        <v>11.24690184430564</v>
      </c>
      <c r="D261" s="102">
        <v>12.30490014191377</v>
      </c>
      <c r="E261" s="102">
        <v>10.74638556927486</v>
      </c>
      <c r="F261" s="102">
        <v>12.407154048637208</v>
      </c>
      <c r="G261" s="102">
        <v>12.889621086512754</v>
      </c>
      <c r="H261" s="102">
        <v>13.491012219839972</v>
      </c>
      <c r="I261" s="102">
        <v>13.054411011531784</v>
      </c>
      <c r="J261" s="102">
        <v>13.652705126504257</v>
      </c>
      <c r="K261" s="102">
        <v>12.969242262468605</v>
      </c>
      <c r="L261" s="102">
        <v>13.172120232236047</v>
      </c>
      <c r="M261" s="102">
        <v>12.710840858064291</v>
      </c>
      <c r="N261" s="102">
        <v>12.726579697229399</v>
      </c>
      <c r="O261" s="102">
        <v>12.345516278661387</v>
      </c>
      <c r="P261" s="102">
        <v>12.228486381723176</v>
      </c>
      <c r="Q261" s="102">
        <v>12.35746292202632</v>
      </c>
      <c r="R261" s="102">
        <v>12.580337164001257</v>
      </c>
      <c r="S261" s="102">
        <v>12.79416772819342</v>
      </c>
      <c r="T261" s="102">
        <v>12.861989886009148</v>
      </c>
      <c r="U261" s="102">
        <v>13.108803820810307</v>
      </c>
      <c r="V261" s="102">
        <v>13.027083251456123</v>
      </c>
      <c r="W261" s="102">
        <v>14.165590253879333</v>
      </c>
      <c r="DA261" s="131" t="s">
        <v>2982</v>
      </c>
    </row>
    <row r="262" spans="1:105" ht="12" customHeight="1" x14ac:dyDescent="0.25">
      <c r="A262" s="107" t="s">
        <v>121</v>
      </c>
      <c r="B262" s="105">
        <v>11.603686434173087</v>
      </c>
      <c r="C262" s="105">
        <v>11.247589002658099</v>
      </c>
      <c r="D262" s="105">
        <v>12.304512209065775</v>
      </c>
      <c r="E262" s="105">
        <v>10.745174128708674</v>
      </c>
      <c r="F262" s="105">
        <v>12.406374784605049</v>
      </c>
      <c r="G262" s="105">
        <v>12.889144355632821</v>
      </c>
      <c r="H262" s="105">
        <v>13.490931241938945</v>
      </c>
      <c r="I262" s="105">
        <v>13.05976084061361</v>
      </c>
      <c r="J262" s="105">
        <v>13.650535571123799</v>
      </c>
      <c r="K262" s="105">
        <v>12.967958971112264</v>
      </c>
      <c r="L262" s="105">
        <v>13.167659722819566</v>
      </c>
      <c r="M262" s="105">
        <v>12.701797271035533</v>
      </c>
      <c r="N262" s="105">
        <v>12.723103447447482</v>
      </c>
      <c r="O262" s="105">
        <v>12.344240448857761</v>
      </c>
      <c r="P262" s="105">
        <v>12.22489363063335</v>
      </c>
      <c r="Q262" s="105">
        <v>12.34339745675341</v>
      </c>
      <c r="R262" s="105">
        <v>12.565456844658581</v>
      </c>
      <c r="S262" s="105">
        <v>12.780498049108179</v>
      </c>
      <c r="T262" s="105">
        <v>12.84925125797163</v>
      </c>
      <c r="U262" s="105">
        <v>13.102023665606424</v>
      </c>
      <c r="V262" s="105">
        <v>13.02375789771515</v>
      </c>
      <c r="W262" s="105">
        <v>14.16156446475785</v>
      </c>
      <c r="DA262" s="132" t="s">
        <v>2983</v>
      </c>
    </row>
    <row r="263" spans="1:105" ht="12" customHeight="1" x14ac:dyDescent="0.25">
      <c r="A263" s="108" t="s">
        <v>53</v>
      </c>
      <c r="B263" s="99">
        <v>3.5091822142620375</v>
      </c>
      <c r="C263" s="99">
        <v>3.2205205785191042</v>
      </c>
      <c r="D263" s="99">
        <v>3.7282331442096983</v>
      </c>
      <c r="E263" s="99">
        <v>2.7736766015034622</v>
      </c>
      <c r="F263" s="99">
        <v>3.6120311678686101</v>
      </c>
      <c r="G263" s="99">
        <v>3.738539765723548</v>
      </c>
      <c r="H263" s="99">
        <v>3.9352894870516697</v>
      </c>
      <c r="I263" s="99">
        <v>3.7414407021485534</v>
      </c>
      <c r="J263" s="99">
        <v>3.9681814848348624</v>
      </c>
      <c r="K263" s="99">
        <v>3.5406286702223104</v>
      </c>
      <c r="L263" s="99">
        <v>3.6274143965317789</v>
      </c>
      <c r="M263" s="99">
        <v>3.6634630944727071</v>
      </c>
      <c r="N263" s="99">
        <v>3.6439205013131217</v>
      </c>
      <c r="O263" s="99">
        <v>3.4021027807403565</v>
      </c>
      <c r="P263" s="99">
        <v>3.5065006643462482</v>
      </c>
      <c r="Q263" s="99">
        <v>3.8340571746389367</v>
      </c>
      <c r="R263" s="99">
        <v>3.762066042126365</v>
      </c>
      <c r="S263" s="99">
        <v>3.7114317078075363</v>
      </c>
      <c r="T263" s="99">
        <v>3.7991016211315425</v>
      </c>
      <c r="U263" s="99">
        <v>3.9200437753128337</v>
      </c>
      <c r="V263" s="99">
        <v>3.4098036238121749</v>
      </c>
      <c r="W263" s="99">
        <v>4.1900260018175013</v>
      </c>
      <c r="DA263" s="63" t="s">
        <v>2984</v>
      </c>
    </row>
    <row r="264" spans="1:105" ht="12" customHeight="1" x14ac:dyDescent="0.25">
      <c r="A264" s="108" t="s">
        <v>52</v>
      </c>
      <c r="B264" s="99">
        <v>8.0945042199110517</v>
      </c>
      <c r="C264" s="99">
        <v>8.0270684241389958</v>
      </c>
      <c r="D264" s="99">
        <v>8.5762790648560774</v>
      </c>
      <c r="E264" s="99">
        <v>7.9714975272052131</v>
      </c>
      <c r="F264" s="99">
        <v>8.7943436167364357</v>
      </c>
      <c r="G264" s="99">
        <v>9.1506045899092747</v>
      </c>
      <c r="H264" s="99">
        <v>9.5556417548872759</v>
      </c>
      <c r="I264" s="99">
        <v>9.318320138465058</v>
      </c>
      <c r="J264" s="99">
        <v>9.6823540862889352</v>
      </c>
      <c r="K264" s="99">
        <v>9.4273303008899525</v>
      </c>
      <c r="L264" s="99">
        <v>9.5402453262877867</v>
      </c>
      <c r="M264" s="99">
        <v>9.0383341765628256</v>
      </c>
      <c r="N264" s="99">
        <v>9.0791829461343561</v>
      </c>
      <c r="O264" s="99">
        <v>8.9421376681174038</v>
      </c>
      <c r="P264" s="99">
        <v>8.7183929662871051</v>
      </c>
      <c r="Q264" s="99">
        <v>8.5093402821144721</v>
      </c>
      <c r="R264" s="99">
        <v>8.8033908025322134</v>
      </c>
      <c r="S264" s="99">
        <v>9.0690663413006405</v>
      </c>
      <c r="T264" s="99">
        <v>9.0501496368400858</v>
      </c>
      <c r="U264" s="99">
        <v>9.1819798902935919</v>
      </c>
      <c r="V264" s="99">
        <v>9.6139542739029746</v>
      </c>
      <c r="W264" s="99">
        <v>9.9715384629403481</v>
      </c>
      <c r="DA264" s="63" t="s">
        <v>2985</v>
      </c>
    </row>
    <row r="265" spans="1:105" ht="12" customHeight="1" x14ac:dyDescent="0.25">
      <c r="A265" s="121" t="s">
        <v>54</v>
      </c>
      <c r="B265" s="123">
        <v>10.750925281591657</v>
      </c>
      <c r="C265" s="123">
        <v>11.714268833083256</v>
      </c>
      <c r="D265" s="123">
        <v>11.037032923320401</v>
      </c>
      <c r="E265" s="123">
        <v>11.97434296302017</v>
      </c>
      <c r="F265" s="123">
        <v>11.547801407379598</v>
      </c>
      <c r="G265" s="123">
        <v>12.103588303037537</v>
      </c>
      <c r="H265" s="123">
        <v>11.979429625696973</v>
      </c>
      <c r="I265" s="123">
        <v>12.297687229381417</v>
      </c>
      <c r="J265" s="123">
        <v>11.910913911829864</v>
      </c>
      <c r="K265" s="123">
        <v>12.265472817236869</v>
      </c>
      <c r="L265" s="123">
        <v>11.961793729199284</v>
      </c>
      <c r="M265" s="123">
        <v>10.876511418607684</v>
      </c>
      <c r="N265" s="123">
        <v>10.393767889200676</v>
      </c>
      <c r="O265" s="123">
        <v>9.8294951977730474</v>
      </c>
      <c r="P265" s="123">
        <v>9.5769837490724399</v>
      </c>
      <c r="Q265" s="123">
        <v>9.1585989556151084</v>
      </c>
      <c r="R265" s="123">
        <v>9.313386894922882</v>
      </c>
      <c r="S265" s="123">
        <v>9.7595337005324776</v>
      </c>
      <c r="T265" s="123">
        <v>9.4921756402506521</v>
      </c>
      <c r="U265" s="123">
        <v>8.8923994195380178</v>
      </c>
      <c r="V265" s="123">
        <v>9.0522714447924137</v>
      </c>
      <c r="W265" s="123">
        <v>9.6118920731378079</v>
      </c>
      <c r="DA265" s="130" t="s">
        <v>2986</v>
      </c>
    </row>
    <row r="266" spans="1:105" ht="12" customHeight="1" x14ac:dyDescent="0.25">
      <c r="A266" s="97" t="s">
        <v>175</v>
      </c>
      <c r="B266" s="99">
        <v>10.230208084069416</v>
      </c>
      <c r="C266" s="99">
        <v>12.242649755411687</v>
      </c>
      <c r="D266" s="99">
        <v>10.517032751306093</v>
      </c>
      <c r="E266" s="99">
        <v>12.631214652102027</v>
      </c>
      <c r="F266" s="99">
        <v>11.490394032889734</v>
      </c>
      <c r="G266" s="99">
        <v>12.055897868433627</v>
      </c>
      <c r="H266" s="99">
        <v>11.675352490953115</v>
      </c>
      <c r="I266" s="99">
        <v>12.473068703709577</v>
      </c>
      <c r="J266" s="99">
        <v>11.589205254673628</v>
      </c>
      <c r="K266" s="99">
        <v>12.528728457165387</v>
      </c>
      <c r="L266" s="99">
        <v>12.092246814180719</v>
      </c>
      <c r="M266" s="99">
        <v>10.886618410357224</v>
      </c>
      <c r="N266" s="99">
        <v>10.381779767174489</v>
      </c>
      <c r="O266" s="99">
        <v>9.828469334553704</v>
      </c>
      <c r="P266" s="99">
        <v>9.5869077796586097</v>
      </c>
      <c r="Q266" s="99">
        <v>9.112750374385195</v>
      </c>
      <c r="R266" s="99">
        <v>9.2847815622773346</v>
      </c>
      <c r="S266" s="99">
        <v>9.8005525227914827</v>
      </c>
      <c r="T266" s="99">
        <v>9.5280627565503551</v>
      </c>
      <c r="U266" s="99">
        <v>8.8333282973293308</v>
      </c>
      <c r="V266" s="99">
        <v>9.0747615158613062</v>
      </c>
      <c r="W266" s="99">
        <v>9.5966140270398839</v>
      </c>
      <c r="DA266" s="63" t="s">
        <v>2987</v>
      </c>
    </row>
    <row r="267" spans="1:105" ht="12" customHeight="1" x14ac:dyDescent="0.25">
      <c r="A267" s="109" t="s">
        <v>120</v>
      </c>
      <c r="B267" s="110">
        <v>11.848079727433369</v>
      </c>
      <c r="C267" s="110">
        <v>10.264746311909175</v>
      </c>
      <c r="D267" s="110">
        <v>12.691613778092961</v>
      </c>
      <c r="E267" s="110">
        <v>9.5151750605754657</v>
      </c>
      <c r="F267" s="110">
        <v>11.775841914269753</v>
      </c>
      <c r="G267" s="110">
        <v>12.292928982135901</v>
      </c>
      <c r="H267" s="110">
        <v>13.13658156363431</v>
      </c>
      <c r="I267" s="110">
        <v>11.5835612619203</v>
      </c>
      <c r="J267" s="110">
        <v>13.187672848977263</v>
      </c>
      <c r="K267" s="110">
        <v>10.831746699693916</v>
      </c>
      <c r="L267" s="110">
        <v>11.084395524551756</v>
      </c>
      <c r="M267" s="110">
        <v>10.794418490994699</v>
      </c>
      <c r="N267" s="110">
        <v>10.493965246336575</v>
      </c>
      <c r="O267" s="110">
        <v>9.8380197374324911</v>
      </c>
      <c r="P267" s="110">
        <v>9.4963992671496875</v>
      </c>
      <c r="Q267" s="110">
        <v>9.5209448066039108</v>
      </c>
      <c r="R267" s="110">
        <v>9.5342926659741156</v>
      </c>
      <c r="S267" s="110">
        <v>9.4456891067693753</v>
      </c>
      <c r="T267" s="110">
        <v>9.2518770457882322</v>
      </c>
      <c r="U267" s="110">
        <v>9.199820188383045</v>
      </c>
      <c r="V267" s="110">
        <v>8.9522835440105073</v>
      </c>
      <c r="W267" s="110">
        <v>9.6777963882935296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35.64024401875124</v>
      </c>
      <c r="C269" s="118">
        <f t="shared" si="122"/>
        <v>40.780136140123972</v>
      </c>
      <c r="D269" s="118">
        <f t="shared" si="122"/>
        <v>39.639823590281196</v>
      </c>
      <c r="E269" s="118">
        <f t="shared" si="122"/>
        <v>44.984204307371883</v>
      </c>
      <c r="F269" s="118">
        <f t="shared" si="122"/>
        <v>43.729515094276216</v>
      </c>
      <c r="G269" s="118">
        <f t="shared" si="122"/>
        <v>46.605844241223195</v>
      </c>
      <c r="H269" s="118">
        <f t="shared" si="122"/>
        <v>43.002735469181452</v>
      </c>
      <c r="I269" s="118">
        <f t="shared" si="122"/>
        <v>40.252699820570378</v>
      </c>
      <c r="J269" s="118">
        <f t="shared" si="122"/>
        <v>41.888529384846336</v>
      </c>
      <c r="K269" s="118">
        <f t="shared" si="122"/>
        <v>43.100103795282045</v>
      </c>
      <c r="L269" s="118">
        <f t="shared" si="122"/>
        <v>45.38723847510559</v>
      </c>
      <c r="M269" s="118">
        <f t="shared" si="122"/>
        <v>42.456453647123553</v>
      </c>
      <c r="N269" s="118">
        <f t="shared" si="122"/>
        <v>40.855073400829689</v>
      </c>
      <c r="O269" s="118">
        <f t="shared" si="122"/>
        <v>39.863430199081883</v>
      </c>
      <c r="P269" s="118">
        <f t="shared" si="122"/>
        <v>35.815624930178394</v>
      </c>
      <c r="Q269" s="118">
        <f t="shared" si="122"/>
        <v>37.179282759008295</v>
      </c>
      <c r="R269" s="118">
        <f t="shared" ref="R269:V269" si="123">R270+R273+R275+R284</f>
        <v>38.086435693540103</v>
      </c>
      <c r="S269" s="118">
        <f t="shared" si="123"/>
        <v>37.877878749309517</v>
      </c>
      <c r="T269" s="118">
        <f t="shared" si="123"/>
        <v>35.658710930999739</v>
      </c>
      <c r="U269" s="118">
        <f t="shared" si="123"/>
        <v>33.968252785353357</v>
      </c>
      <c r="V269" s="118">
        <f t="shared" si="123"/>
        <v>35.054967135507766</v>
      </c>
      <c r="W269" s="118">
        <f t="shared" ref="W269" si="124">W270+W273+W275+W284</f>
        <v>37.007648549814959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28.806314117109796</v>
      </c>
      <c r="C270" s="123">
        <f t="shared" si="125"/>
        <v>33.234691597259548</v>
      </c>
      <c r="D270" s="123">
        <f t="shared" si="125"/>
        <v>32.331017527468241</v>
      </c>
      <c r="E270" s="123">
        <f t="shared" si="125"/>
        <v>37.167221190627771</v>
      </c>
      <c r="F270" s="123">
        <f t="shared" si="125"/>
        <v>36.023867720515042</v>
      </c>
      <c r="G270" s="123">
        <f t="shared" si="125"/>
        <v>38.527596179809343</v>
      </c>
      <c r="H270" s="123">
        <f t="shared" si="125"/>
        <v>34.883119843462339</v>
      </c>
      <c r="I270" s="123">
        <f t="shared" si="125"/>
        <v>32.1013074074271</v>
      </c>
      <c r="J270" s="123">
        <f t="shared" si="125"/>
        <v>33.758095695205078</v>
      </c>
      <c r="K270" s="123">
        <f t="shared" si="125"/>
        <v>34.750430119031876</v>
      </c>
      <c r="L270" s="123">
        <f t="shared" si="125"/>
        <v>37.03178386934573</v>
      </c>
      <c r="M270" s="123">
        <f t="shared" si="125"/>
        <v>34.770801403503164</v>
      </c>
      <c r="N270" s="123">
        <f t="shared" si="125"/>
        <v>33.405351453214145</v>
      </c>
      <c r="O270" s="123">
        <f t="shared" si="125"/>
        <v>32.76209871495476</v>
      </c>
      <c r="P270" s="123">
        <f t="shared" si="125"/>
        <v>28.780804204629046</v>
      </c>
      <c r="Q270" s="123">
        <f t="shared" si="125"/>
        <v>30.585294001941072</v>
      </c>
      <c r="R270" s="123">
        <f t="shared" ref="R270:V270" si="126">SUM(R271:R272)</f>
        <v>31.276634299129149</v>
      </c>
      <c r="S270" s="123">
        <f t="shared" si="126"/>
        <v>30.869243053110363</v>
      </c>
      <c r="T270" s="123">
        <f t="shared" si="126"/>
        <v>28.933826090070774</v>
      </c>
      <c r="U270" s="123">
        <f t="shared" si="126"/>
        <v>27.659300492116888</v>
      </c>
      <c r="V270" s="123">
        <f t="shared" si="126"/>
        <v>28.713362871063673</v>
      </c>
      <c r="W270" s="123">
        <f t="shared" ref="W270" si="127">SUM(W271:W272)</f>
        <v>30.419496437627345</v>
      </c>
      <c r="DA270" s="130" t="s">
        <v>3140</v>
      </c>
    </row>
    <row r="271" spans="1:105" ht="12" customHeight="1" x14ac:dyDescent="0.25">
      <c r="A271" s="97" t="s">
        <v>217</v>
      </c>
      <c r="B271" s="99">
        <v>28.806314117109796</v>
      </c>
      <c r="C271" s="99">
        <v>33.234691597259548</v>
      </c>
      <c r="D271" s="99">
        <v>32.331017527468241</v>
      </c>
      <c r="E271" s="99">
        <v>37.167221190627771</v>
      </c>
      <c r="F271" s="99">
        <v>36.023867720515042</v>
      </c>
      <c r="G271" s="99">
        <v>38.527596179809343</v>
      </c>
      <c r="H271" s="99">
        <v>34.883119843462339</v>
      </c>
      <c r="I271" s="99">
        <v>32.1013074074271</v>
      </c>
      <c r="J271" s="99">
        <v>33.758095695205078</v>
      </c>
      <c r="K271" s="99">
        <v>34.750430119031876</v>
      </c>
      <c r="L271" s="99">
        <v>37.03178386934573</v>
      </c>
      <c r="M271" s="99">
        <v>34.770801403503164</v>
      </c>
      <c r="N271" s="99">
        <v>33.405351453214145</v>
      </c>
      <c r="O271" s="99">
        <v>32.76209871495476</v>
      </c>
      <c r="P271" s="99">
        <v>28.780804204629046</v>
      </c>
      <c r="Q271" s="99">
        <v>30.585294001941072</v>
      </c>
      <c r="R271" s="99">
        <v>31.276634299129149</v>
      </c>
      <c r="S271" s="99">
        <v>30.869243053110363</v>
      </c>
      <c r="T271" s="99">
        <v>28.933826090070774</v>
      </c>
      <c r="U271" s="99">
        <v>27.659300492116888</v>
      </c>
      <c r="V271" s="99">
        <v>28.713362871063673</v>
      </c>
      <c r="W271" s="99">
        <v>30.419496437627345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4.4124293470101597</v>
      </c>
      <c r="C275" s="123">
        <v>4.420421674635258</v>
      </c>
      <c r="D275" s="123">
        <v>4.5295627519819996</v>
      </c>
      <c r="E275" s="123">
        <v>4.3618995298691257</v>
      </c>
      <c r="F275" s="123">
        <v>4.5310743692981346</v>
      </c>
      <c r="G275" s="123">
        <v>4.7564027878354613</v>
      </c>
      <c r="H275" s="123">
        <v>4.9395372493202911</v>
      </c>
      <c r="I275" s="123">
        <v>4.7111378262241708</v>
      </c>
      <c r="J275" s="123">
        <v>4.9504321973146057</v>
      </c>
      <c r="K275" s="123">
        <v>4.7192320433785673</v>
      </c>
      <c r="L275" s="123">
        <v>4.7495592606253432</v>
      </c>
      <c r="M275" s="123">
        <v>4.3684636103436629</v>
      </c>
      <c r="N275" s="123">
        <v>4.2792818692705374</v>
      </c>
      <c r="O275" s="123">
        <v>4.1034927221904836</v>
      </c>
      <c r="P275" s="123">
        <v>4.1187186422544801</v>
      </c>
      <c r="Q275" s="123">
        <v>3.8309581555715302</v>
      </c>
      <c r="R275" s="123">
        <v>4.0045884588264773</v>
      </c>
      <c r="S275" s="123">
        <v>4.0573677357648013</v>
      </c>
      <c r="T275" s="123">
        <v>3.9112600215502975</v>
      </c>
      <c r="U275" s="123">
        <v>3.8039138193909618</v>
      </c>
      <c r="V275" s="123">
        <v>3.849107281056213</v>
      </c>
      <c r="W275" s="123">
        <v>3.9821861777520686</v>
      </c>
      <c r="DA275" s="130" t="s">
        <v>3145</v>
      </c>
    </row>
    <row r="276" spans="1:105" ht="12" customHeight="1" x14ac:dyDescent="0.25">
      <c r="A276" s="97" t="s">
        <v>134</v>
      </c>
      <c r="B276" s="99">
        <v>4.6126155694408881</v>
      </c>
      <c r="C276" s="99">
        <v>4.5804723575272615</v>
      </c>
      <c r="D276" s="99">
        <v>4.7075418361744363</v>
      </c>
      <c r="E276" s="99">
        <v>4.5189059342840121</v>
      </c>
      <c r="F276" s="99">
        <v>4.7416089367629244</v>
      </c>
      <c r="G276" s="99">
        <v>4.9684727954133363</v>
      </c>
      <c r="H276" s="99">
        <v>5.1499819247078182</v>
      </c>
      <c r="I276" s="99">
        <v>4.8669846342891043</v>
      </c>
      <c r="J276" s="99">
        <v>5.1320276662684208</v>
      </c>
      <c r="K276" s="99">
        <v>4.8738585345896555</v>
      </c>
      <c r="L276" s="99">
        <v>4.8922718777829699</v>
      </c>
      <c r="M276" s="99">
        <v>4.493751902841594</v>
      </c>
      <c r="N276" s="99">
        <v>4.400794417035792</v>
      </c>
      <c r="O276" s="99">
        <v>4.2253335261526077</v>
      </c>
      <c r="P276" s="99">
        <v>4.2356431120035207</v>
      </c>
      <c r="Q276" s="99">
        <v>3.9455525690418503</v>
      </c>
      <c r="R276" s="99">
        <v>4.1128104630484117</v>
      </c>
      <c r="S276" s="99">
        <v>4.1805893457433063</v>
      </c>
      <c r="T276" s="99">
        <v>4.0368349801945591</v>
      </c>
      <c r="U276" s="99">
        <v>3.9309592271106699</v>
      </c>
      <c r="V276" s="99">
        <v>3.943140362984852</v>
      </c>
      <c r="W276" s="99">
        <v>4.0934238851412035</v>
      </c>
      <c r="DA276" s="63" t="s">
        <v>3146</v>
      </c>
    </row>
    <row r="277" spans="1:105" ht="12" customHeight="1" x14ac:dyDescent="0.25">
      <c r="A277" s="97" t="s">
        <v>133</v>
      </c>
      <c r="B277" s="99">
        <v>1.39485369663722</v>
      </c>
      <c r="C277" s="99">
        <v>1.2967003586974963</v>
      </c>
      <c r="D277" s="99">
        <v>1.4060123316763122</v>
      </c>
      <c r="E277" s="99">
        <v>1.123901705516134</v>
      </c>
      <c r="F277" s="99">
        <v>1.3354604602182647</v>
      </c>
      <c r="G277" s="99">
        <v>1.3911381935198619</v>
      </c>
      <c r="H277" s="99">
        <v>1.4503286156106201</v>
      </c>
      <c r="I277" s="99">
        <v>1.3392813133434958</v>
      </c>
      <c r="J277" s="99">
        <v>1.4319103141496641</v>
      </c>
      <c r="K277" s="99">
        <v>1.2786406381689441</v>
      </c>
      <c r="L277" s="99">
        <v>1.3010319932515682</v>
      </c>
      <c r="M277" s="99">
        <v>1.2529707423647249</v>
      </c>
      <c r="N277" s="99">
        <v>1.2257949984556016</v>
      </c>
      <c r="O277" s="99">
        <v>1.1317603491288935</v>
      </c>
      <c r="P277" s="99">
        <v>1.1667057448426839</v>
      </c>
      <c r="Q277" s="99">
        <v>1.1739147385254936</v>
      </c>
      <c r="R277" s="99">
        <v>1.1779643830096964</v>
      </c>
      <c r="S277" s="99">
        <v>1.1617051720277252</v>
      </c>
      <c r="T277" s="99">
        <v>1.148716532311481</v>
      </c>
      <c r="U277" s="99">
        <v>1.1369207551581983</v>
      </c>
      <c r="V277" s="99">
        <v>1.010089137673138</v>
      </c>
      <c r="W277" s="99">
        <v>1.1983518502041288</v>
      </c>
      <c r="DA277" s="63" t="s">
        <v>3147</v>
      </c>
    </row>
    <row r="278" spans="1:105" ht="12" customHeight="1" x14ac:dyDescent="0.25">
      <c r="A278" s="100" t="s">
        <v>217</v>
      </c>
      <c r="B278" s="102">
        <v>1.39485369663722</v>
      </c>
      <c r="C278" s="102">
        <v>1.2967003586974963</v>
      </c>
      <c r="D278" s="102">
        <v>1.4060123316763122</v>
      </c>
      <c r="E278" s="102">
        <v>1.123901705516134</v>
      </c>
      <c r="F278" s="102">
        <v>1.3354604602182647</v>
      </c>
      <c r="G278" s="102">
        <v>1.3911381935198619</v>
      </c>
      <c r="H278" s="102">
        <v>1.4503286156106201</v>
      </c>
      <c r="I278" s="102">
        <v>1.3392813133434958</v>
      </c>
      <c r="J278" s="102">
        <v>1.4319103141496641</v>
      </c>
      <c r="K278" s="102">
        <v>1.2786406381689441</v>
      </c>
      <c r="L278" s="102">
        <v>1.3010319932515682</v>
      </c>
      <c r="M278" s="102">
        <v>1.2529707423647249</v>
      </c>
      <c r="N278" s="102">
        <v>1.2257949984556016</v>
      </c>
      <c r="O278" s="102">
        <v>1.1317603491288935</v>
      </c>
      <c r="P278" s="102">
        <v>1.1667057448426839</v>
      </c>
      <c r="Q278" s="102">
        <v>1.1739147385254936</v>
      </c>
      <c r="R278" s="102">
        <v>1.1779643830096964</v>
      </c>
      <c r="S278" s="102">
        <v>1.1617051720277252</v>
      </c>
      <c r="T278" s="102">
        <v>1.148716532311481</v>
      </c>
      <c r="U278" s="102">
        <v>1.1369207551581983</v>
      </c>
      <c r="V278" s="102">
        <v>1.010089137673138</v>
      </c>
      <c r="W278" s="102">
        <v>1.1983518502041288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2.4215005546312884</v>
      </c>
      <c r="C284" s="123">
        <v>3.1250228682291676</v>
      </c>
      <c r="D284" s="123">
        <v>2.779243310830954</v>
      </c>
      <c r="E284" s="123">
        <v>3.4550835868749816</v>
      </c>
      <c r="F284" s="123">
        <v>3.1745730044630447</v>
      </c>
      <c r="G284" s="123">
        <v>3.3218452735783877</v>
      </c>
      <c r="H284" s="123">
        <v>3.180078376398825</v>
      </c>
      <c r="I284" s="123">
        <v>3.4402545869191008</v>
      </c>
      <c r="J284" s="123">
        <v>3.1800014923266517</v>
      </c>
      <c r="K284" s="123">
        <v>3.6304416328716025</v>
      </c>
      <c r="L284" s="123">
        <v>3.605895345134515</v>
      </c>
      <c r="M284" s="123">
        <v>3.3171886332767264</v>
      </c>
      <c r="N284" s="123">
        <v>3.1704400783450049</v>
      </c>
      <c r="O284" s="123">
        <v>2.9978387619366442</v>
      </c>
      <c r="P284" s="123">
        <v>2.9161020832948643</v>
      </c>
      <c r="Q284" s="123">
        <v>2.7630306014956934</v>
      </c>
      <c r="R284" s="123">
        <v>2.8052129355844766</v>
      </c>
      <c r="S284" s="123">
        <v>2.9512679604343495</v>
      </c>
      <c r="T284" s="123">
        <v>2.8136248193786657</v>
      </c>
      <c r="U284" s="123">
        <v>2.5050384738455085</v>
      </c>
      <c r="V284" s="123">
        <v>2.4924969833878809</v>
      </c>
      <c r="W284" s="123">
        <v>2.6059659344355453</v>
      </c>
      <c r="DA284" s="130" t="s">
        <v>3154</v>
      </c>
    </row>
    <row r="285" spans="1:105" ht="12" customHeight="1" x14ac:dyDescent="0.25">
      <c r="A285" s="97" t="s">
        <v>175</v>
      </c>
      <c r="B285" s="99">
        <v>3.5707617068647917</v>
      </c>
      <c r="C285" s="99">
        <v>4.2641583016510083</v>
      </c>
      <c r="D285" s="99">
        <v>3.6527013806092232</v>
      </c>
      <c r="E285" s="99">
        <v>4.3779756713777793</v>
      </c>
      <c r="F285" s="99">
        <v>3.9737463785180598</v>
      </c>
      <c r="G285" s="99">
        <v>4.1585394564570226</v>
      </c>
      <c r="H285" s="99">
        <v>4.0157414291522491</v>
      </c>
      <c r="I285" s="99">
        <v>4.2851432326340229</v>
      </c>
      <c r="J285" s="99">
        <v>3.9812757032101489</v>
      </c>
      <c r="K285" s="99">
        <v>4.2970502853823209</v>
      </c>
      <c r="L285" s="99">
        <v>4.1420261115314636</v>
      </c>
      <c r="M285" s="99">
        <v>3.7255891998426751</v>
      </c>
      <c r="N285" s="99">
        <v>3.5497676736263784</v>
      </c>
      <c r="O285" s="99">
        <v>3.358605753029015</v>
      </c>
      <c r="P285" s="99">
        <v>3.2752219234490667</v>
      </c>
      <c r="Q285" s="99">
        <v>3.1126441892536807</v>
      </c>
      <c r="R285" s="99">
        <v>3.1684630615641249</v>
      </c>
      <c r="S285" s="99">
        <v>3.3369924186964122</v>
      </c>
      <c r="T285" s="99">
        <v>3.2338223712730239</v>
      </c>
      <c r="U285" s="99">
        <v>2.9863834212995455</v>
      </c>
      <c r="V285" s="99">
        <v>3.0531291584514109</v>
      </c>
      <c r="W285" s="99">
        <v>3.2100852183071438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10.079427666416482</v>
      </c>
      <c r="D290" s="117">
        <f t="shared" si="129"/>
        <v>10.964248393609278</v>
      </c>
      <c r="E290" s="117">
        <f t="shared" si="129"/>
        <v>13.201497605613488</v>
      </c>
      <c r="F290" s="117">
        <f t="shared" si="129"/>
        <v>13.872483124502265</v>
      </c>
      <c r="G290" s="117">
        <f t="shared" si="129"/>
        <v>15.128868588309306</v>
      </c>
      <c r="H290" s="117">
        <f t="shared" si="129"/>
        <v>14.463104941828869</v>
      </c>
      <c r="I290" s="117">
        <f t="shared" si="129"/>
        <v>12.03099415778086</v>
      </c>
      <c r="J290" s="117">
        <f t="shared" si="129"/>
        <v>14.630268702427346</v>
      </c>
      <c r="K290" s="117">
        <f t="shared" si="129"/>
        <v>11.301868285918925</v>
      </c>
      <c r="L290" s="117">
        <f t="shared" si="129"/>
        <v>9.9016305511861802</v>
      </c>
      <c r="M290" s="117">
        <f t="shared" si="129"/>
        <v>7.2618426881660039</v>
      </c>
      <c r="N290" s="117">
        <f t="shared" si="129"/>
        <v>7.1330175809341441</v>
      </c>
      <c r="O290" s="117">
        <f t="shared" si="129"/>
        <v>6.7774115853042742</v>
      </c>
      <c r="P290" s="117">
        <f t="shared" si="129"/>
        <v>5.7331011554069242</v>
      </c>
      <c r="Q290" s="117">
        <f t="shared" si="129"/>
        <v>7.4344697638896822</v>
      </c>
      <c r="R290" s="117">
        <f t="shared" ref="R290:V290" si="130">R291+R294+R296+R305</f>
        <v>12.386458151574066</v>
      </c>
      <c r="S290" s="117">
        <f t="shared" si="130"/>
        <v>11.93264134804339</v>
      </c>
      <c r="T290" s="117">
        <f t="shared" si="130"/>
        <v>12.101550182061459</v>
      </c>
      <c r="U290" s="117">
        <f t="shared" si="130"/>
        <v>9.8933688361545897</v>
      </c>
      <c r="V290" s="117">
        <f t="shared" si="130"/>
        <v>8.911008571467983</v>
      </c>
      <c r="W290" s="117">
        <f t="shared" ref="W290" si="131">W291+W294+W296+W305</f>
        <v>8.2109162298076157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8.0497868389955354</v>
      </c>
      <c r="D291" s="122">
        <f t="shared" si="132"/>
        <v>8.5708034857790079</v>
      </c>
      <c r="E291" s="122">
        <f t="shared" si="132"/>
        <v>10.580538168341509</v>
      </c>
      <c r="F291" s="122">
        <f t="shared" si="132"/>
        <v>11.040277244276805</v>
      </c>
      <c r="G291" s="122">
        <f t="shared" si="132"/>
        <v>11.928661918977497</v>
      </c>
      <c r="H291" s="122">
        <f t="shared" si="132"/>
        <v>10.973514641255129</v>
      </c>
      <c r="I291" s="122">
        <f t="shared" si="132"/>
        <v>8.9807053534132084</v>
      </c>
      <c r="J291" s="122">
        <f t="shared" si="132"/>
        <v>11.095012462897547</v>
      </c>
      <c r="K291" s="122">
        <f t="shared" si="132"/>
        <v>8.7939861917242848</v>
      </c>
      <c r="L291" s="122">
        <f t="shared" si="132"/>
        <v>7.8898695262658576</v>
      </c>
      <c r="M291" s="122">
        <f t="shared" si="132"/>
        <v>5.7442704469257775</v>
      </c>
      <c r="N291" s="122">
        <f t="shared" si="132"/>
        <v>5.5977043755019222</v>
      </c>
      <c r="O291" s="122">
        <f t="shared" si="132"/>
        <v>5.3729406497865817</v>
      </c>
      <c r="P291" s="122">
        <f t="shared" si="132"/>
        <v>4.3312758104780409</v>
      </c>
      <c r="Q291" s="122">
        <f t="shared" si="132"/>
        <v>5.7360059068659153</v>
      </c>
      <c r="R291" s="122">
        <f t="shared" ref="R291:V291" si="133">SUM(R292:R293)</f>
        <v>9.4565454686949284</v>
      </c>
      <c r="S291" s="122">
        <f t="shared" si="133"/>
        <v>9.0034899789615377</v>
      </c>
      <c r="T291" s="122">
        <f t="shared" si="133"/>
        <v>8.9381105831695677</v>
      </c>
      <c r="U291" s="122">
        <f t="shared" si="133"/>
        <v>7.3474014485263686</v>
      </c>
      <c r="V291" s="122">
        <f t="shared" si="133"/>
        <v>6.4242805139724197</v>
      </c>
      <c r="W291" s="122">
        <f t="shared" ref="W291" si="134">SUM(W292:W293)</f>
        <v>5.5140299377088313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7.9424351179331119</v>
      </c>
      <c r="D292" s="98">
        <v>8.4546566551317479</v>
      </c>
      <c r="E292" s="98">
        <v>10.443453771203734</v>
      </c>
      <c r="F292" s="98">
        <v>10.888967205183771</v>
      </c>
      <c r="G292" s="98">
        <v>11.766490092878735</v>
      </c>
      <c r="H292" s="98">
        <v>10.827886278730933</v>
      </c>
      <c r="I292" s="98">
        <v>8.8641108150957297</v>
      </c>
      <c r="J292" s="98">
        <v>10.950729860419603</v>
      </c>
      <c r="K292" s="98">
        <v>8.6792611231976782</v>
      </c>
      <c r="L292" s="98">
        <v>7.7893963101217638</v>
      </c>
      <c r="M292" s="98">
        <v>5.6706749277237121</v>
      </c>
      <c r="N292" s="98">
        <v>5.5254413832258171</v>
      </c>
      <c r="O292" s="98">
        <v>5.302577390744224</v>
      </c>
      <c r="P292" s="98">
        <v>4.2732149810929005</v>
      </c>
      <c r="Q292" s="98">
        <v>5.6573668597366451</v>
      </c>
      <c r="R292" s="98">
        <v>9.3241842958354351</v>
      </c>
      <c r="S292" s="98">
        <v>8.8778176626199805</v>
      </c>
      <c r="T292" s="98">
        <v>8.8127148867183287</v>
      </c>
      <c r="U292" s="98">
        <v>7.2431324757211391</v>
      </c>
      <c r="V292" s="98">
        <v>6.3326077153014095</v>
      </c>
      <c r="W292" s="98">
        <v>5.4351682465117515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0.10735172106242315</v>
      </c>
      <c r="D293" s="98">
        <v>0.11614683064726036</v>
      </c>
      <c r="E293" s="98">
        <v>0.13708439713777482</v>
      </c>
      <c r="F293" s="98">
        <v>0.15131003909303359</v>
      </c>
      <c r="G293" s="98">
        <v>0.1621718260987608</v>
      </c>
      <c r="H293" s="98">
        <v>0.14562836252419611</v>
      </c>
      <c r="I293" s="98">
        <v>0.11659453831747921</v>
      </c>
      <c r="J293" s="98">
        <v>0.14428260247794381</v>
      </c>
      <c r="K293" s="98">
        <v>0.11472506852660605</v>
      </c>
      <c r="L293" s="98">
        <v>0.10047321614409366</v>
      </c>
      <c r="M293" s="98">
        <v>7.3595519202065252E-2</v>
      </c>
      <c r="N293" s="98">
        <v>7.2262992276104845E-2</v>
      </c>
      <c r="O293" s="98">
        <v>7.0363259042357684E-2</v>
      </c>
      <c r="P293" s="98">
        <v>5.8060829385140504E-2</v>
      </c>
      <c r="Q293" s="98">
        <v>7.8639047129270223E-2</v>
      </c>
      <c r="R293" s="98">
        <v>0.1323611728594927</v>
      </c>
      <c r="S293" s="98">
        <v>0.12567231634155776</v>
      </c>
      <c r="T293" s="98">
        <v>0.1253956964512388</v>
      </c>
      <c r="U293" s="98">
        <v>0.10426897280522984</v>
      </c>
      <c r="V293" s="98">
        <v>9.1672798671010539E-2</v>
      </c>
      <c r="W293" s="98">
        <v>7.8861691197079434E-2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8.7321887591378933E-2</v>
      </c>
      <c r="D294" s="122">
        <f t="shared" si="135"/>
        <v>8.5313184394641833E-2</v>
      </c>
      <c r="E294" s="122">
        <f t="shared" si="135"/>
        <v>0.40727211959291715</v>
      </c>
      <c r="F294" s="122">
        <f t="shared" si="135"/>
        <v>0.22403238067763662</v>
      </c>
      <c r="G294" s="122">
        <f t="shared" si="135"/>
        <v>0.2322263452023024</v>
      </c>
      <c r="H294" s="122">
        <f t="shared" si="135"/>
        <v>0.49098310640076204</v>
      </c>
      <c r="I294" s="122">
        <f t="shared" si="135"/>
        <v>0.59008716818138618</v>
      </c>
      <c r="J294" s="122">
        <f t="shared" si="135"/>
        <v>0.39236909472529274</v>
      </c>
      <c r="K294" s="122">
        <f t="shared" si="135"/>
        <v>0.26869354597892564</v>
      </c>
      <c r="L294" s="122">
        <f t="shared" si="135"/>
        <v>0.1236427929218798</v>
      </c>
      <c r="M294" s="122">
        <f t="shared" si="135"/>
        <v>0.14047553620819336</v>
      </c>
      <c r="N294" s="122">
        <f t="shared" si="135"/>
        <v>0.15368916838603949</v>
      </c>
      <c r="O294" s="122">
        <f t="shared" si="135"/>
        <v>7.7414290532420119E-2</v>
      </c>
      <c r="P294" s="122">
        <f t="shared" si="135"/>
        <v>6.15549090280803E-2</v>
      </c>
      <c r="Q294" s="122">
        <f t="shared" si="135"/>
        <v>6.3783162148987188E-2</v>
      </c>
      <c r="R294" s="122">
        <f t="shared" si="135"/>
        <v>0.14462129770210486</v>
      </c>
      <c r="S294" s="122">
        <f t="shared" si="135"/>
        <v>7.3730707312075719E-2</v>
      </c>
      <c r="T294" s="122">
        <f t="shared" si="135"/>
        <v>0.18684849944435769</v>
      </c>
      <c r="U294" s="122">
        <f t="shared" si="135"/>
        <v>2.6206371141986321E-2</v>
      </c>
      <c r="V294" s="122">
        <f t="shared" si="135"/>
        <v>0.2034089042812362</v>
      </c>
      <c r="W294" s="122">
        <f t="shared" si="135"/>
        <v>0.39661739291504067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8.7321887591378933E-2</v>
      </c>
      <c r="D295" s="98">
        <v>8.5313184394641833E-2</v>
      </c>
      <c r="E295" s="98">
        <v>0.40727211959291715</v>
      </c>
      <c r="F295" s="98">
        <v>0.22403238067763662</v>
      </c>
      <c r="G295" s="98">
        <v>0.2322263452023024</v>
      </c>
      <c r="H295" s="98">
        <v>0.49098310640076204</v>
      </c>
      <c r="I295" s="98">
        <v>0.59008716818138618</v>
      </c>
      <c r="J295" s="98">
        <v>0.39236909472529274</v>
      </c>
      <c r="K295" s="98">
        <v>0.26869354597892564</v>
      </c>
      <c r="L295" s="98">
        <v>0.1236427929218798</v>
      </c>
      <c r="M295" s="98">
        <v>0.14047553620819336</v>
      </c>
      <c r="N295" s="98">
        <v>0.15368916838603949</v>
      </c>
      <c r="O295" s="98">
        <v>7.7414290532420119E-2</v>
      </c>
      <c r="P295" s="98">
        <v>6.15549090280803E-2</v>
      </c>
      <c r="Q295" s="98">
        <v>6.3783162148987188E-2</v>
      </c>
      <c r="R295" s="98">
        <v>0.14462129770210486</v>
      </c>
      <c r="S295" s="98">
        <v>7.3730707312075719E-2</v>
      </c>
      <c r="T295" s="98">
        <v>0.18684849944435769</v>
      </c>
      <c r="U295" s="98">
        <v>2.6206371141986321E-2</v>
      </c>
      <c r="V295" s="98">
        <v>0.2034089042812362</v>
      </c>
      <c r="W295" s="98">
        <v>0.39661739291504067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1.1317959511144791</v>
      </c>
      <c r="D296" s="122">
        <v>1.2750339361144958</v>
      </c>
      <c r="E296" s="122">
        <v>1.3071228421681229</v>
      </c>
      <c r="F296" s="122">
        <v>1.4596100747628293</v>
      </c>
      <c r="G296" s="122">
        <v>1.5453071759959924</v>
      </c>
      <c r="H296" s="122">
        <v>1.6185528416095114</v>
      </c>
      <c r="I296" s="122">
        <v>1.3717440196002872</v>
      </c>
      <c r="J296" s="122">
        <v>1.6944375383803401</v>
      </c>
      <c r="K296" s="122">
        <v>1.2619392203950213</v>
      </c>
      <c r="L296" s="122">
        <v>1.0728866552101837</v>
      </c>
      <c r="M296" s="122">
        <v>0.76949573220358325</v>
      </c>
      <c r="N296" s="122">
        <v>0.77482490167189422</v>
      </c>
      <c r="O296" s="122">
        <v>0.73616638355154318</v>
      </c>
      <c r="P296" s="122">
        <v>0.6893483269475934</v>
      </c>
      <c r="Q296" s="122">
        <v>0.82556572762534619</v>
      </c>
      <c r="R296" s="122">
        <v>1.4222536019827556</v>
      </c>
      <c r="S296" s="122">
        <v>1.4449989317985901</v>
      </c>
      <c r="T296" s="122">
        <v>1.5452760655629572</v>
      </c>
      <c r="U296" s="122">
        <v>1.3699364908510541</v>
      </c>
      <c r="V296" s="122">
        <v>1.2475953606861125</v>
      </c>
      <c r="W296" s="122">
        <v>1.2382982166729823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1.1314174359078717</v>
      </c>
      <c r="D297" s="98">
        <v>1.1669442849718683</v>
      </c>
      <c r="E297" s="98">
        <v>1.2564003503732166</v>
      </c>
      <c r="F297" s="98">
        <v>1.2154515624816653</v>
      </c>
      <c r="G297" s="98">
        <v>1.4570058929185372</v>
      </c>
      <c r="H297" s="98">
        <v>1.5216796371796339</v>
      </c>
      <c r="I297" s="98">
        <v>1.3706944192713135</v>
      </c>
      <c r="J297" s="98">
        <v>1.6031188204926587</v>
      </c>
      <c r="K297" s="98">
        <v>1.260555086937406</v>
      </c>
      <c r="L297" s="98">
        <v>1.0363156739558586</v>
      </c>
      <c r="M297" s="98">
        <v>0.70896301234502612</v>
      </c>
      <c r="N297" s="98">
        <v>0.69584043150089936</v>
      </c>
      <c r="O297" s="98">
        <v>0.68253240425004413</v>
      </c>
      <c r="P297" s="98">
        <v>0.63698454617731015</v>
      </c>
      <c r="Q297" s="98">
        <v>0.75214644859435287</v>
      </c>
      <c r="R297" s="98">
        <v>1.3902185090902874</v>
      </c>
      <c r="S297" s="98">
        <v>1.3551999078336245</v>
      </c>
      <c r="T297" s="98">
        <v>1.4514532297598022</v>
      </c>
      <c r="U297" s="98">
        <v>1.2813733153549942</v>
      </c>
      <c r="V297" s="98">
        <v>1.2454449256446389</v>
      </c>
      <c r="W297" s="98">
        <v>1.1761222766415407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3.7851520660733541E-4</v>
      </c>
      <c r="D298" s="98">
        <v>1.9741441326486745E-4</v>
      </c>
      <c r="E298" s="98">
        <v>9.2557700918117461E-4</v>
      </c>
      <c r="F298" s="98">
        <v>9.9754190720807386E-5</v>
      </c>
      <c r="G298" s="98">
        <v>5.2673869693010999E-4</v>
      </c>
      <c r="H298" s="98">
        <v>5.5171774879155487E-4</v>
      </c>
      <c r="I298" s="98">
        <v>1.0496003289738086E-3</v>
      </c>
      <c r="J298" s="98">
        <v>1.3452588926163036E-3</v>
      </c>
      <c r="K298" s="98">
        <v>1.3841334576152591E-3</v>
      </c>
      <c r="L298" s="98">
        <v>9.7273909440255156E-4</v>
      </c>
      <c r="M298" s="98">
        <v>1.1080236492501349E-3</v>
      </c>
      <c r="N298" s="98">
        <v>9.9324747992332314E-4</v>
      </c>
      <c r="O298" s="98">
        <v>1.4294650857238542E-3</v>
      </c>
      <c r="P298" s="98">
        <v>3.2378578274121095E-3</v>
      </c>
      <c r="Q298" s="98">
        <v>9.8028444224549423E-4</v>
      </c>
      <c r="R298" s="98">
        <v>2.9050997693527009E-3</v>
      </c>
      <c r="S298" s="98">
        <v>2.8075135074968082E-3</v>
      </c>
      <c r="T298" s="98">
        <v>2.5830740592378098E-3</v>
      </c>
      <c r="U298" s="98">
        <v>2.5729107444288977E-3</v>
      </c>
      <c r="V298" s="98">
        <v>2.0312838072485502E-3</v>
      </c>
      <c r="W298" s="98">
        <v>1.0247151246805953E-3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1.6008740862402587E-4</v>
      </c>
      <c r="D299" s="101">
        <v>8.6853971856110944E-5</v>
      </c>
      <c r="E299" s="101">
        <v>3.5519824809425888E-4</v>
      </c>
      <c r="F299" s="101">
        <v>4.1970405886891656E-5</v>
      </c>
      <c r="G299" s="101">
        <v>2.1955080441047619E-4</v>
      </c>
      <c r="H299" s="101">
        <v>2.2948771848276312E-4</v>
      </c>
      <c r="I299" s="101">
        <v>4.2711441664534521E-4</v>
      </c>
      <c r="J299" s="101">
        <v>5.5021706729651155E-4</v>
      </c>
      <c r="K299" s="101">
        <v>5.3311639215823691E-4</v>
      </c>
      <c r="L299" s="101">
        <v>3.7430456357487454E-4</v>
      </c>
      <c r="M299" s="101">
        <v>4.3747456802605299E-4</v>
      </c>
      <c r="N299" s="101">
        <v>3.8305195344561627E-4</v>
      </c>
      <c r="O299" s="101">
        <v>5.2098888237287844E-4</v>
      </c>
      <c r="P299" s="101">
        <v>1.191344385874288E-3</v>
      </c>
      <c r="Q299" s="101">
        <v>3.7730520291068932E-4</v>
      </c>
      <c r="R299" s="101">
        <v>1.0682665814275949E-3</v>
      </c>
      <c r="S299" s="101">
        <v>9.92843590082101E-4</v>
      </c>
      <c r="T299" s="101">
        <v>9.1740253656162672E-4</v>
      </c>
      <c r="U299" s="101">
        <v>9.1433259443152442E-4</v>
      </c>
      <c r="V299" s="101">
        <v>6.3461074742918113E-4</v>
      </c>
      <c r="W299" s="101">
        <v>3.5707600638691222E-4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2.1842779798330955E-4</v>
      </c>
      <c r="D300" s="104">
        <v>1.1056044140875652E-4</v>
      </c>
      <c r="E300" s="104">
        <v>5.7037876108691568E-4</v>
      </c>
      <c r="F300" s="104">
        <v>5.7783784833915731E-5</v>
      </c>
      <c r="G300" s="104">
        <v>3.0718789251963377E-4</v>
      </c>
      <c r="H300" s="104">
        <v>3.2223003030879173E-4</v>
      </c>
      <c r="I300" s="104">
        <v>6.2248591232846331E-4</v>
      </c>
      <c r="J300" s="104">
        <v>7.9504182531979213E-4</v>
      </c>
      <c r="K300" s="104">
        <v>8.5101706545702232E-4</v>
      </c>
      <c r="L300" s="104">
        <v>5.9843453082767707E-4</v>
      </c>
      <c r="M300" s="104">
        <v>6.7054908122408192E-4</v>
      </c>
      <c r="N300" s="104">
        <v>6.1019552647770682E-4</v>
      </c>
      <c r="O300" s="104">
        <v>9.0847620335097567E-4</v>
      </c>
      <c r="P300" s="104">
        <v>2.0465134415378217E-3</v>
      </c>
      <c r="Q300" s="104">
        <v>6.0297923933480503E-4</v>
      </c>
      <c r="R300" s="104">
        <v>1.8368331879251062E-3</v>
      </c>
      <c r="S300" s="104">
        <v>1.8146699174147072E-3</v>
      </c>
      <c r="T300" s="104">
        <v>1.6656715226761832E-3</v>
      </c>
      <c r="U300" s="104">
        <v>1.6585781499973732E-3</v>
      </c>
      <c r="V300" s="104">
        <v>1.3966730598193693E-3</v>
      </c>
      <c r="W300" s="104">
        <v>6.6763911829368315E-4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0.1057215953082513</v>
      </c>
      <c r="E301" s="101">
        <v>4.7779790331274344E-2</v>
      </c>
      <c r="F301" s="101">
        <v>0.23932297005819206</v>
      </c>
      <c r="G301" s="101">
        <v>8.5830153326664202E-2</v>
      </c>
      <c r="H301" s="101">
        <v>9.3857620406152309E-2</v>
      </c>
      <c r="I301" s="101">
        <v>0</v>
      </c>
      <c r="J301" s="101">
        <v>8.3265512658939653E-2</v>
      </c>
      <c r="K301" s="101">
        <v>0</v>
      </c>
      <c r="L301" s="101">
        <v>3.3430690116140437E-2</v>
      </c>
      <c r="M301" s="101">
        <v>5.3824803807863281E-2</v>
      </c>
      <c r="N301" s="101">
        <v>7.1516532803270957E-2</v>
      </c>
      <c r="O301" s="101">
        <v>4.6667087223422894E-2</v>
      </c>
      <c r="P301" s="101">
        <v>4.1861780008035032E-2</v>
      </c>
      <c r="Q301" s="101">
        <v>6.1065484981905546E-2</v>
      </c>
      <c r="R301" s="101">
        <v>2.5182007456994029E-2</v>
      </c>
      <c r="S301" s="101">
        <v>7.5055732998593735E-2</v>
      </c>
      <c r="T301" s="101">
        <v>7.6355292286423099E-2</v>
      </c>
      <c r="U301" s="101">
        <v>6.9984942693779639E-2</v>
      </c>
      <c r="V301" s="101">
        <v>1.1915123422520068E-4</v>
      </c>
      <c r="W301" s="101">
        <v>5.2173027863542699E-2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2.1706414211113984E-3</v>
      </c>
      <c r="E302" s="104">
        <v>2.0171244544505817E-3</v>
      </c>
      <c r="F302" s="104">
        <v>4.7357880322510884E-3</v>
      </c>
      <c r="G302" s="104">
        <v>1.9443910538610612E-3</v>
      </c>
      <c r="H302" s="104">
        <v>2.4638662749337592E-3</v>
      </c>
      <c r="I302" s="104">
        <v>0</v>
      </c>
      <c r="J302" s="104">
        <v>6.7079463361251479E-3</v>
      </c>
      <c r="K302" s="104">
        <v>0</v>
      </c>
      <c r="L302" s="104">
        <v>2.1675520437819955E-3</v>
      </c>
      <c r="M302" s="104">
        <v>5.5998924014437484E-3</v>
      </c>
      <c r="N302" s="104">
        <v>6.474689887800587E-3</v>
      </c>
      <c r="O302" s="104">
        <v>5.5374269923522748E-3</v>
      </c>
      <c r="P302" s="104">
        <v>7.2641429348360249E-3</v>
      </c>
      <c r="Q302" s="104">
        <v>1.1373509606842261E-2</v>
      </c>
      <c r="R302" s="104">
        <v>3.9479856661215462E-3</v>
      </c>
      <c r="S302" s="104">
        <v>1.1935777458875028E-2</v>
      </c>
      <c r="T302" s="104">
        <v>1.4884469457494203E-2</v>
      </c>
      <c r="U302" s="104">
        <v>1.6005322057851372E-2</v>
      </c>
      <c r="V302" s="104">
        <v>0</v>
      </c>
      <c r="W302" s="104">
        <v>8.9781970432186217E-3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8.9670500001896988E-4</v>
      </c>
      <c r="E303" s="98">
        <v>7.2572301310972387E-4</v>
      </c>
      <c r="F303" s="98">
        <v>1.8857411059142542E-3</v>
      </c>
      <c r="G303" s="98">
        <v>7.7050825601035825E-4</v>
      </c>
      <c r="H303" s="98">
        <v>9.793773743410495E-4</v>
      </c>
      <c r="I303" s="98">
        <v>0</v>
      </c>
      <c r="J303" s="98">
        <v>2.6483084481469634E-3</v>
      </c>
      <c r="K303" s="98">
        <v>0</v>
      </c>
      <c r="L303" s="98">
        <v>8.130916554278556E-4</v>
      </c>
      <c r="M303" s="98">
        <v>2.1748537780342208E-3</v>
      </c>
      <c r="N303" s="98">
        <v>2.4804115057327756E-3</v>
      </c>
      <c r="O303" s="98">
        <v>2.0279638169287176E-3</v>
      </c>
      <c r="P303" s="98">
        <v>2.7144413500413489E-3</v>
      </c>
      <c r="Q303" s="98">
        <v>4.4947267336971925E-3</v>
      </c>
      <c r="R303" s="98">
        <v>1.4957406914571317E-3</v>
      </c>
      <c r="S303" s="98">
        <v>4.3580729116441301E-3</v>
      </c>
      <c r="T303" s="98">
        <v>5.4714351237778406E-3</v>
      </c>
      <c r="U303" s="98">
        <v>5.8952248605244903E-3</v>
      </c>
      <c r="V303" s="98">
        <v>0</v>
      </c>
      <c r="W303" s="98">
        <v>3.2294313768627386E-3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1.2739364210924285E-3</v>
      </c>
      <c r="E304" s="98">
        <v>1.2914014413408579E-3</v>
      </c>
      <c r="F304" s="98">
        <v>2.8500469263368342E-3</v>
      </c>
      <c r="G304" s="98">
        <v>1.1738827978507028E-3</v>
      </c>
      <c r="H304" s="98">
        <v>1.4844889005927095E-3</v>
      </c>
      <c r="I304" s="98">
        <v>0</v>
      </c>
      <c r="J304" s="98">
        <v>4.0596378879781845E-3</v>
      </c>
      <c r="K304" s="98">
        <v>0</v>
      </c>
      <c r="L304" s="98">
        <v>1.3544603883541399E-3</v>
      </c>
      <c r="M304" s="98">
        <v>3.4250386234095276E-3</v>
      </c>
      <c r="N304" s="98">
        <v>3.994278382067811E-3</v>
      </c>
      <c r="O304" s="98">
        <v>3.5094631754235576E-3</v>
      </c>
      <c r="P304" s="98">
        <v>4.549701584794676E-3</v>
      </c>
      <c r="Q304" s="98">
        <v>6.8787828731450675E-3</v>
      </c>
      <c r="R304" s="98">
        <v>2.452244974664414E-3</v>
      </c>
      <c r="S304" s="98">
        <v>7.577704547230898E-3</v>
      </c>
      <c r="T304" s="98">
        <v>9.4130343337163625E-3</v>
      </c>
      <c r="U304" s="98">
        <v>1.0110097197326881E-2</v>
      </c>
      <c r="V304" s="98">
        <v>0</v>
      </c>
      <c r="W304" s="98">
        <v>5.7487656663558831E-3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0.81052298871508888</v>
      </c>
      <c r="D305" s="122">
        <v>1.033097787321132</v>
      </c>
      <c r="E305" s="122">
        <v>0.90656447551093933</v>
      </c>
      <c r="F305" s="122">
        <v>1.1485634247849941</v>
      </c>
      <c r="G305" s="122">
        <v>1.4226731481335133</v>
      </c>
      <c r="H305" s="122">
        <v>1.3800543525634654</v>
      </c>
      <c r="I305" s="122">
        <v>1.0884576165859796</v>
      </c>
      <c r="J305" s="122">
        <v>1.4484496064241661</v>
      </c>
      <c r="K305" s="122">
        <v>0.97724932782069396</v>
      </c>
      <c r="L305" s="122">
        <v>0.81523157678825831</v>
      </c>
      <c r="M305" s="122">
        <v>0.60760097282844994</v>
      </c>
      <c r="N305" s="122">
        <v>0.60679913537428876</v>
      </c>
      <c r="O305" s="122">
        <v>0.59089026143372902</v>
      </c>
      <c r="P305" s="122">
        <v>0.65092210895320968</v>
      </c>
      <c r="Q305" s="122">
        <v>0.80911496724943333</v>
      </c>
      <c r="R305" s="122">
        <v>1.3630377831942782</v>
      </c>
      <c r="S305" s="122">
        <v>1.4104217299711863</v>
      </c>
      <c r="T305" s="122">
        <v>1.4313150338845766</v>
      </c>
      <c r="U305" s="122">
        <v>1.1498245256351802</v>
      </c>
      <c r="V305" s="122">
        <v>1.0357237925282143</v>
      </c>
      <c r="W305" s="122">
        <v>1.0619706825107613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0.17526660284809367</v>
      </c>
      <c r="D306" s="98">
        <v>0.15237278592165904</v>
      </c>
      <c r="E306" s="98">
        <v>0.2051759645412444</v>
      </c>
      <c r="F306" s="98">
        <v>0.29531248491484757</v>
      </c>
      <c r="G306" s="98">
        <v>1.3641449910146082</v>
      </c>
      <c r="H306" s="98">
        <v>1.2019247848509118</v>
      </c>
      <c r="I306" s="98">
        <v>0.44263564883679063</v>
      </c>
      <c r="J306" s="98">
        <v>1.3189994266269294</v>
      </c>
      <c r="K306" s="98">
        <v>0.45297675218830796</v>
      </c>
      <c r="L306" s="98">
        <v>0.3284173893864798</v>
      </c>
      <c r="M306" s="98">
        <v>0.2397430805432029</v>
      </c>
      <c r="N306" s="98">
        <v>0.22917969864989546</v>
      </c>
      <c r="O306" s="98">
        <v>0.28288592687368691</v>
      </c>
      <c r="P306" s="98">
        <v>0.64447805847794926</v>
      </c>
      <c r="Q306" s="98">
        <v>0.78203822778060816</v>
      </c>
      <c r="R306" s="98">
        <v>1.2890142293495785</v>
      </c>
      <c r="S306" s="98">
        <v>1.3088645569513888</v>
      </c>
      <c r="T306" s="98">
        <v>1.1646068235727709</v>
      </c>
      <c r="U306" s="98">
        <v>0.7558060113770273</v>
      </c>
      <c r="V306" s="98">
        <v>0.6958411066942769</v>
      </c>
      <c r="W306" s="98">
        <v>0.764791622546098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0.63525638586699518</v>
      </c>
      <c r="D307" s="33">
        <v>0.88072500139947296</v>
      </c>
      <c r="E307" s="33">
        <v>0.7013885109696949</v>
      </c>
      <c r="F307" s="33">
        <v>0.85325093987014655</v>
      </c>
      <c r="G307" s="33">
        <v>5.852815711890514E-2</v>
      </c>
      <c r="H307" s="33">
        <v>0.17812956771255353</v>
      </c>
      <c r="I307" s="33">
        <v>0.64582196774918887</v>
      </c>
      <c r="J307" s="33">
        <v>0.12945017979723678</v>
      </c>
      <c r="K307" s="33">
        <v>0.52427257563238594</v>
      </c>
      <c r="L307" s="33">
        <v>0.48681418740177851</v>
      </c>
      <c r="M307" s="33">
        <v>0.36785789228524707</v>
      </c>
      <c r="N307" s="33">
        <v>0.37761943672439335</v>
      </c>
      <c r="O307" s="33">
        <v>0.30800433456004217</v>
      </c>
      <c r="P307" s="33">
        <v>6.444050475260474E-3</v>
      </c>
      <c r="Q307" s="33">
        <v>2.7076739468825196E-2</v>
      </c>
      <c r="R307" s="33">
        <v>7.4023553844699511E-2</v>
      </c>
      <c r="S307" s="33">
        <v>0.10155717301979757</v>
      </c>
      <c r="T307" s="33">
        <v>0.26670821031180558</v>
      </c>
      <c r="U307" s="33">
        <v>0.39401851425815299</v>
      </c>
      <c r="V307" s="33">
        <v>0.33988268583393749</v>
      </c>
      <c r="W307" s="33">
        <v>0.29717905996466332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5.9532771279914698</v>
      </c>
      <c r="D309" s="117">
        <f t="shared" si="136"/>
        <v>6.5884151496914214</v>
      </c>
      <c r="E309" s="117">
        <f t="shared" si="136"/>
        <v>8.5211290507085025</v>
      </c>
      <c r="F309" s="117">
        <f t="shared" si="136"/>
        <v>8.7388095184482601</v>
      </c>
      <c r="G309" s="117">
        <f t="shared" si="136"/>
        <v>9.4766886157268786</v>
      </c>
      <c r="H309" s="117">
        <f t="shared" si="136"/>
        <v>9.732137743561605</v>
      </c>
      <c r="I309" s="117">
        <f t="shared" si="136"/>
        <v>8.6670729358319942</v>
      </c>
      <c r="J309" s="117">
        <f t="shared" si="136"/>
        <v>9.8954398983400012</v>
      </c>
      <c r="K309" s="117">
        <f t="shared" si="136"/>
        <v>7.7549717839819472</v>
      </c>
      <c r="L309" s="117">
        <f t="shared" si="136"/>
        <v>6.6466041157793629</v>
      </c>
      <c r="M309" s="117">
        <f t="shared" si="136"/>
        <v>5.0803497179106261</v>
      </c>
      <c r="N309" s="117">
        <f t="shared" si="136"/>
        <v>5.1432889678651383</v>
      </c>
      <c r="O309" s="117">
        <f t="shared" si="136"/>
        <v>4.8355107364305097</v>
      </c>
      <c r="P309" s="117">
        <f t="shared" si="136"/>
        <v>4.1343672809778989</v>
      </c>
      <c r="Q309" s="117">
        <f t="shared" si="136"/>
        <v>5.453357947878458</v>
      </c>
      <c r="R309" s="117">
        <f t="shared" ref="R309:V309" si="137">R310+R313+R315+R324</f>
        <v>9.3296916756202943</v>
      </c>
      <c r="S309" s="117">
        <f t="shared" si="137"/>
        <v>8.8919008458819686</v>
      </c>
      <c r="T309" s="117">
        <f t="shared" si="137"/>
        <v>9.4789784719550809</v>
      </c>
      <c r="U309" s="117">
        <f t="shared" si="137"/>
        <v>7.4790594404829438</v>
      </c>
      <c r="V309" s="117">
        <f t="shared" si="137"/>
        <v>7.3368072597819909</v>
      </c>
      <c r="W309" s="117">
        <f t="shared" ref="W309" si="138">W310+W313+W315+W324</f>
        <v>7.4353630867976808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4.5593643205932484</v>
      </c>
      <c r="D310" s="122">
        <f t="shared" si="139"/>
        <v>4.9273337215442554</v>
      </c>
      <c r="E310" s="122">
        <f t="shared" si="139"/>
        <v>6.1690567795968079</v>
      </c>
      <c r="F310" s="122">
        <f t="shared" si="139"/>
        <v>6.5323042538301888</v>
      </c>
      <c r="G310" s="122">
        <f t="shared" si="139"/>
        <v>7.1564343729547488</v>
      </c>
      <c r="H310" s="122">
        <f t="shared" si="139"/>
        <v>6.6729266703185717</v>
      </c>
      <c r="I310" s="122">
        <f t="shared" si="139"/>
        <v>5.5346366214162863</v>
      </c>
      <c r="J310" s="122">
        <f t="shared" si="139"/>
        <v>6.9310764288388702</v>
      </c>
      <c r="K310" s="122">
        <f t="shared" si="139"/>
        <v>5.5694925249724809</v>
      </c>
      <c r="L310" s="122">
        <f t="shared" si="139"/>
        <v>5.0657214510396154</v>
      </c>
      <c r="M310" s="122">
        <f t="shared" si="139"/>
        <v>3.7532687783074512</v>
      </c>
      <c r="N310" s="122">
        <f t="shared" si="139"/>
        <v>3.7390084811641899</v>
      </c>
      <c r="O310" s="122">
        <f t="shared" si="139"/>
        <v>3.6868529807703481</v>
      </c>
      <c r="P310" s="122">
        <f t="shared" si="139"/>
        <v>3.0599611349933102</v>
      </c>
      <c r="Q310" s="122">
        <f t="shared" si="139"/>
        <v>4.1512538829480485</v>
      </c>
      <c r="R310" s="122">
        <f t="shared" ref="R310:V310" si="140">SUM(R311:R312)</f>
        <v>6.9372908987636519</v>
      </c>
      <c r="S310" s="122">
        <f t="shared" si="140"/>
        <v>6.6733816890313973</v>
      </c>
      <c r="T310" s="122">
        <f t="shared" si="140"/>
        <v>6.6798023702142659</v>
      </c>
      <c r="U310" s="122">
        <f t="shared" si="140"/>
        <v>5.5291612727411312</v>
      </c>
      <c r="V310" s="122">
        <f t="shared" si="140"/>
        <v>4.8636757963899822</v>
      </c>
      <c r="W310" s="122">
        <f t="shared" ref="W310" si="141">SUM(W311:W312)</f>
        <v>4.1923973462834274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4.4520125995308248</v>
      </c>
      <c r="D311" s="98">
        <v>4.8111868908969955</v>
      </c>
      <c r="E311" s="98">
        <v>6.031972382459033</v>
      </c>
      <c r="F311" s="98">
        <v>6.3809942147371554</v>
      </c>
      <c r="G311" s="98">
        <v>6.994262546855988</v>
      </c>
      <c r="H311" s="98">
        <v>6.5272983077943758</v>
      </c>
      <c r="I311" s="98">
        <v>5.4180420830988067</v>
      </c>
      <c r="J311" s="98">
        <v>6.7867938263609267</v>
      </c>
      <c r="K311" s="98">
        <v>5.4547674564458752</v>
      </c>
      <c r="L311" s="98">
        <v>4.9652482348955216</v>
      </c>
      <c r="M311" s="98">
        <v>3.6796732591053858</v>
      </c>
      <c r="N311" s="98">
        <v>3.6667454888880853</v>
      </c>
      <c r="O311" s="98">
        <v>3.6164897217279903</v>
      </c>
      <c r="P311" s="98">
        <v>3.0019003056081699</v>
      </c>
      <c r="Q311" s="98">
        <v>4.0726148358187784</v>
      </c>
      <c r="R311" s="98">
        <v>6.8049297259041595</v>
      </c>
      <c r="S311" s="98">
        <v>6.5477093726898392</v>
      </c>
      <c r="T311" s="98">
        <v>6.5544066737630269</v>
      </c>
      <c r="U311" s="98">
        <v>5.4248922999359017</v>
      </c>
      <c r="V311" s="98">
        <v>4.772002997718972</v>
      </c>
      <c r="W311" s="98">
        <v>4.1135356550863476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0.10735172106242315</v>
      </c>
      <c r="D312" s="98">
        <v>0.11614683064726036</v>
      </c>
      <c r="E312" s="98">
        <v>0.13708439713777482</v>
      </c>
      <c r="F312" s="98">
        <v>0.15131003909303359</v>
      </c>
      <c r="G312" s="98">
        <v>0.1621718260987608</v>
      </c>
      <c r="H312" s="98">
        <v>0.14562836252419611</v>
      </c>
      <c r="I312" s="98">
        <v>0.11659453831747921</v>
      </c>
      <c r="J312" s="98">
        <v>0.14428260247794381</v>
      </c>
      <c r="K312" s="98">
        <v>0.11472506852660605</v>
      </c>
      <c r="L312" s="98">
        <v>0.10047321614409366</v>
      </c>
      <c r="M312" s="98">
        <v>7.3595519202065252E-2</v>
      </c>
      <c r="N312" s="98">
        <v>7.2262992276104845E-2</v>
      </c>
      <c r="O312" s="98">
        <v>7.0363259042357684E-2</v>
      </c>
      <c r="P312" s="98">
        <v>5.8060829385140504E-2</v>
      </c>
      <c r="Q312" s="98">
        <v>7.8639047129270223E-2</v>
      </c>
      <c r="R312" s="98">
        <v>0.1323611728594927</v>
      </c>
      <c r="S312" s="98">
        <v>0.12567231634155776</v>
      </c>
      <c r="T312" s="98">
        <v>0.1253956964512388</v>
      </c>
      <c r="U312" s="98">
        <v>0.10426897280522984</v>
      </c>
      <c r="V312" s="98">
        <v>9.1672798671010539E-2</v>
      </c>
      <c r="W312" s="98">
        <v>7.8861691197079434E-2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0.1949755835623907</v>
      </c>
      <c r="D313" s="122">
        <f t="shared" si="142"/>
        <v>0.19665716550095919</v>
      </c>
      <c r="E313" s="122">
        <f t="shared" si="142"/>
        <v>0.96856095818536103</v>
      </c>
      <c r="F313" s="122">
        <f t="shared" si="142"/>
        <v>0.54916861135855533</v>
      </c>
      <c r="G313" s="122">
        <f t="shared" si="142"/>
        <v>0.58639723413156963</v>
      </c>
      <c r="H313" s="122">
        <f t="shared" si="142"/>
        <v>1.2763329861058619</v>
      </c>
      <c r="I313" s="122">
        <f t="shared" si="142"/>
        <v>1.5783319157344802</v>
      </c>
      <c r="J313" s="122">
        <f t="shared" si="142"/>
        <v>1.0795326626051855</v>
      </c>
      <c r="K313" s="122">
        <f t="shared" si="142"/>
        <v>0.76034608561973216</v>
      </c>
      <c r="L313" s="122">
        <f t="shared" si="142"/>
        <v>0.3598352719858367</v>
      </c>
      <c r="M313" s="122">
        <f t="shared" si="142"/>
        <v>0.42232859179199966</v>
      </c>
      <c r="N313" s="122">
        <f t="shared" si="142"/>
        <v>0.47992027950683624</v>
      </c>
      <c r="O313" s="122">
        <f t="shared" si="142"/>
        <v>0.25248579070939636</v>
      </c>
      <c r="P313" s="122">
        <f t="shared" si="142"/>
        <v>0.21002752729660873</v>
      </c>
      <c r="Q313" s="122">
        <f t="shared" si="142"/>
        <v>0.22588253239539055</v>
      </c>
      <c r="R313" s="122">
        <f t="shared" si="142"/>
        <v>0.52390213967378496</v>
      </c>
      <c r="S313" s="122">
        <f t="shared" si="142"/>
        <v>0.27185866823159871</v>
      </c>
      <c r="T313" s="122">
        <f t="shared" si="142"/>
        <v>0.69903072425514612</v>
      </c>
      <c r="U313" s="122">
        <f t="shared" si="142"/>
        <v>9.9330125821797233E-2</v>
      </c>
      <c r="V313" s="122">
        <f t="shared" si="142"/>
        <v>0.78117347071145082</v>
      </c>
      <c r="W313" s="122">
        <f t="shared" si="142"/>
        <v>1.5426286142482055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0.1949755835623907</v>
      </c>
      <c r="D314" s="98">
        <v>0.19665716550095919</v>
      </c>
      <c r="E314" s="98">
        <v>0.96856095818536103</v>
      </c>
      <c r="F314" s="98">
        <v>0.54916861135855533</v>
      </c>
      <c r="G314" s="98">
        <v>0.58639723413156963</v>
      </c>
      <c r="H314" s="98">
        <v>1.2763329861058619</v>
      </c>
      <c r="I314" s="98">
        <v>1.5783319157344802</v>
      </c>
      <c r="J314" s="98">
        <v>1.0795326626051855</v>
      </c>
      <c r="K314" s="98">
        <v>0.76034608561973216</v>
      </c>
      <c r="L314" s="98">
        <v>0.3598352719858367</v>
      </c>
      <c r="M314" s="98">
        <v>0.42232859179199966</v>
      </c>
      <c r="N314" s="98">
        <v>0.47992027950683624</v>
      </c>
      <c r="O314" s="98">
        <v>0.25248579070939636</v>
      </c>
      <c r="P314" s="98">
        <v>0.21002752729660873</v>
      </c>
      <c r="Q314" s="98">
        <v>0.22588253239539055</v>
      </c>
      <c r="R314" s="98">
        <v>0.52390213967378496</v>
      </c>
      <c r="S314" s="98">
        <v>0.27185866823159871</v>
      </c>
      <c r="T314" s="98">
        <v>0.69903072425514612</v>
      </c>
      <c r="U314" s="98">
        <v>9.9330125821797233E-2</v>
      </c>
      <c r="V314" s="98">
        <v>0.78117347071145082</v>
      </c>
      <c r="W314" s="98">
        <v>1.5426286142482055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0.61965885844799995</v>
      </c>
      <c r="D315" s="122">
        <v>0.71284392061711599</v>
      </c>
      <c r="E315" s="122">
        <v>0.73474334042331746</v>
      </c>
      <c r="F315" s="122">
        <v>0.83982062324214413</v>
      </c>
      <c r="G315" s="122">
        <v>0.88844713453158397</v>
      </c>
      <c r="H315" s="122">
        <v>0.94098345879396117</v>
      </c>
      <c r="I315" s="122">
        <v>0.80270281031408786</v>
      </c>
      <c r="J315" s="122">
        <v>1.0084907371914962</v>
      </c>
      <c r="K315" s="122">
        <v>0.75744187369268889</v>
      </c>
      <c r="L315" s="122">
        <v>0.65428908757744353</v>
      </c>
      <c r="M315" s="122">
        <v>0.48037537279723702</v>
      </c>
      <c r="N315" s="122">
        <v>0.49737675939671833</v>
      </c>
      <c r="O315" s="122">
        <v>0.48964552844128167</v>
      </c>
      <c r="P315" s="122">
        <v>0.47812629899995723</v>
      </c>
      <c r="Q315" s="122">
        <v>0.59222586396679378</v>
      </c>
      <c r="R315" s="122">
        <v>1.0435295013289858</v>
      </c>
      <c r="S315" s="122">
        <v>1.0811999930720906</v>
      </c>
      <c r="T315" s="122">
        <v>1.1767436698870377</v>
      </c>
      <c r="U315" s="122">
        <v>1.0583983843969409</v>
      </c>
      <c r="V315" s="122">
        <v>0.97482698058563466</v>
      </c>
      <c r="W315" s="122">
        <v>0.97183001130852853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0.61935279669538568</v>
      </c>
      <c r="D316" s="98">
        <v>0.64556466595164785</v>
      </c>
      <c r="E316" s="98">
        <v>0.70265000542142231</v>
      </c>
      <c r="F316" s="98">
        <v>0.68715831809787675</v>
      </c>
      <c r="G316" s="98">
        <v>0.83293656745374545</v>
      </c>
      <c r="H316" s="98">
        <v>0.87984407537853215</v>
      </c>
      <c r="I316" s="98">
        <v>0.80183047049643996</v>
      </c>
      <c r="J316" s="98">
        <v>0.94933526947767211</v>
      </c>
      <c r="K316" s="98">
        <v>0.75627101302964683</v>
      </c>
      <c r="L316" s="98">
        <v>0.63041916204542137</v>
      </c>
      <c r="M316" s="98">
        <v>0.44026238258772649</v>
      </c>
      <c r="N316" s="98">
        <v>0.44470297440729584</v>
      </c>
      <c r="O316" s="98">
        <v>0.45282136140605661</v>
      </c>
      <c r="P316" s="98">
        <v>0.44065601967378881</v>
      </c>
      <c r="Q316" s="98">
        <v>0.53926599620339699</v>
      </c>
      <c r="R316" s="98">
        <v>1.0197657922918424</v>
      </c>
      <c r="S316" s="98">
        <v>1.0145552775579354</v>
      </c>
      <c r="T316" s="98">
        <v>1.1058712635585295</v>
      </c>
      <c r="U316" s="98">
        <v>0.99036615063865108</v>
      </c>
      <c r="V316" s="98">
        <v>0.97284630385844295</v>
      </c>
      <c r="W316" s="98">
        <v>0.92369198713054701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3.0606175261425179E-4</v>
      </c>
      <c r="D317" s="98">
        <v>1.5860888386650058E-4</v>
      </c>
      <c r="E317" s="98">
        <v>7.6902567397178745E-4</v>
      </c>
      <c r="F317" s="98">
        <v>8.1511849702446221E-5</v>
      </c>
      <c r="G317" s="98">
        <v>4.3270000904310155E-4</v>
      </c>
      <c r="H317" s="98">
        <v>4.5492117274494417E-4</v>
      </c>
      <c r="I317" s="98">
        <v>8.7233981764793978E-4</v>
      </c>
      <c r="J317" s="98">
        <v>1.1208694939717179E-3</v>
      </c>
      <c r="K317" s="98">
        <v>1.1708606630420921E-3</v>
      </c>
      <c r="L317" s="98">
        <v>8.261342320373498E-4</v>
      </c>
      <c r="M317" s="98">
        <v>9.4221853687539233E-4</v>
      </c>
      <c r="N317" s="98">
        <v>8.5499927075333734E-4</v>
      </c>
      <c r="O317" s="98">
        <v>1.2541226422958436E-3</v>
      </c>
      <c r="P317" s="98">
        <v>2.8706669917150773E-3</v>
      </c>
      <c r="Q317" s="98">
        <v>8.734955284173476E-4</v>
      </c>
      <c r="R317" s="98">
        <v>2.6204378584608655E-3</v>
      </c>
      <c r="S317" s="98">
        <v>2.5579511841007339E-3</v>
      </c>
      <c r="T317" s="98">
        <v>2.3646462340191719E-3</v>
      </c>
      <c r="U317" s="98">
        <v>2.3652606141157488E-3</v>
      </c>
      <c r="V317" s="98">
        <v>1.892382430272478E-3</v>
      </c>
      <c r="W317" s="98">
        <v>9.4807615485590453E-4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8.7633954630942241E-5</v>
      </c>
      <c r="D318" s="101">
        <v>4.8048442457744052E-5</v>
      </c>
      <c r="E318" s="101">
        <v>1.9864691288487175E-4</v>
      </c>
      <c r="F318" s="101">
        <v>2.3728064868530493E-5</v>
      </c>
      <c r="G318" s="101">
        <v>1.2551211652346778E-4</v>
      </c>
      <c r="H318" s="101">
        <v>1.3269114243615247E-4</v>
      </c>
      <c r="I318" s="101">
        <v>2.4985390531947652E-4</v>
      </c>
      <c r="J318" s="101">
        <v>3.2582766865192587E-4</v>
      </c>
      <c r="K318" s="101">
        <v>3.1984359758506975E-4</v>
      </c>
      <c r="L318" s="101">
        <v>2.276997012096727E-4</v>
      </c>
      <c r="M318" s="101">
        <v>2.716694556513104E-4</v>
      </c>
      <c r="N318" s="101">
        <v>2.4480374427563053E-4</v>
      </c>
      <c r="O318" s="101">
        <v>3.4564643894486778E-4</v>
      </c>
      <c r="P318" s="101">
        <v>8.2415355017725553E-4</v>
      </c>
      <c r="Q318" s="101">
        <v>2.7051628908254257E-4</v>
      </c>
      <c r="R318" s="101">
        <v>7.8360467053575932E-4</v>
      </c>
      <c r="S318" s="101">
        <v>7.4328126668602671E-4</v>
      </c>
      <c r="T318" s="101">
        <v>6.9897471134298863E-4</v>
      </c>
      <c r="U318" s="101">
        <v>7.0668246411837571E-4</v>
      </c>
      <c r="V318" s="101">
        <v>4.9570937045310872E-4</v>
      </c>
      <c r="W318" s="101">
        <v>2.8043703656222143E-4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2.1842779798330955E-4</v>
      </c>
      <c r="D319" s="104">
        <v>1.1056044140875652E-4</v>
      </c>
      <c r="E319" s="104">
        <v>5.7037876108691568E-4</v>
      </c>
      <c r="F319" s="104">
        <v>5.7783784833915731E-5</v>
      </c>
      <c r="G319" s="104">
        <v>3.0718789251963377E-4</v>
      </c>
      <c r="H319" s="104">
        <v>3.2223003030879173E-4</v>
      </c>
      <c r="I319" s="104">
        <v>6.2248591232846331E-4</v>
      </c>
      <c r="J319" s="104">
        <v>7.9504182531979213E-4</v>
      </c>
      <c r="K319" s="104">
        <v>8.5101706545702232E-4</v>
      </c>
      <c r="L319" s="104">
        <v>5.9843453082767707E-4</v>
      </c>
      <c r="M319" s="104">
        <v>6.7054908122408192E-4</v>
      </c>
      <c r="N319" s="104">
        <v>6.1019552647770682E-4</v>
      </c>
      <c r="O319" s="104">
        <v>9.0847620335097567E-4</v>
      </c>
      <c r="P319" s="104">
        <v>2.0465134415378217E-3</v>
      </c>
      <c r="Q319" s="104">
        <v>6.0297923933480503E-4</v>
      </c>
      <c r="R319" s="104">
        <v>1.8368331879251062E-3</v>
      </c>
      <c r="S319" s="104">
        <v>1.8146699174147072E-3</v>
      </c>
      <c r="T319" s="104">
        <v>1.6656715226761832E-3</v>
      </c>
      <c r="U319" s="104">
        <v>1.6585781499973732E-3</v>
      </c>
      <c r="V319" s="104">
        <v>1.3966730598193693E-3</v>
      </c>
      <c r="W319" s="104">
        <v>6.6763911829368315E-4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6.5292910684787875E-2</v>
      </c>
      <c r="E320" s="101">
        <v>2.9583565721102347E-2</v>
      </c>
      <c r="F320" s="101">
        <v>0.14856016914536113</v>
      </c>
      <c r="G320" s="101">
        <v>5.3424386723379083E-2</v>
      </c>
      <c r="H320" s="101">
        <v>5.8588617902655918E-2</v>
      </c>
      <c r="I320" s="101">
        <v>0</v>
      </c>
      <c r="J320" s="101">
        <v>5.2311172810921985E-2</v>
      </c>
      <c r="K320" s="101">
        <v>0</v>
      </c>
      <c r="L320" s="101">
        <v>2.1174334814128906E-2</v>
      </c>
      <c r="M320" s="101">
        <v>3.4357479157646711E-2</v>
      </c>
      <c r="N320" s="101">
        <v>4.6221407919977503E-2</v>
      </c>
      <c r="O320" s="101">
        <v>3.0725379851664038E-2</v>
      </c>
      <c r="P320" s="101">
        <v>2.8220040073795586E-2</v>
      </c>
      <c r="Q320" s="101">
        <v>4.2108213152494203E-2</v>
      </c>
      <c r="R320" s="101">
        <v>1.7643076868006875E-2</v>
      </c>
      <c r="S320" s="101">
        <v>5.3407954126454861E-2</v>
      </c>
      <c r="T320" s="101">
        <v>5.5143291206429086E-2</v>
      </c>
      <c r="U320" s="101">
        <v>5.1240592959984427E-2</v>
      </c>
      <c r="V320" s="101">
        <v>8.8294296919304267E-5</v>
      </c>
      <c r="W320" s="101">
        <v>3.9025559360387693E-2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1.8277350968136201E-3</v>
      </c>
      <c r="E321" s="104">
        <v>1.7407436068211249E-3</v>
      </c>
      <c r="F321" s="104">
        <v>4.0206241492037557E-3</v>
      </c>
      <c r="G321" s="104">
        <v>1.6534803454163749E-3</v>
      </c>
      <c r="H321" s="104">
        <v>2.0958443400282156E-3</v>
      </c>
      <c r="I321" s="104">
        <v>0</v>
      </c>
      <c r="J321" s="104">
        <v>5.7234254089304944E-3</v>
      </c>
      <c r="K321" s="104">
        <v>0</v>
      </c>
      <c r="L321" s="104">
        <v>1.8694564858559226E-3</v>
      </c>
      <c r="M321" s="104">
        <v>4.8132925149884827E-3</v>
      </c>
      <c r="N321" s="104">
        <v>5.5973777986916065E-3</v>
      </c>
      <c r="O321" s="104">
        <v>4.8446645412652005E-3</v>
      </c>
      <c r="P321" s="104">
        <v>6.3795722606577567E-3</v>
      </c>
      <c r="Q321" s="104">
        <v>9.978159082485203E-3</v>
      </c>
      <c r="R321" s="104">
        <v>3.5001943106755325E-3</v>
      </c>
      <c r="S321" s="104">
        <v>1.0678810203599563E-2</v>
      </c>
      <c r="T321" s="104">
        <v>1.3364468888059809E-2</v>
      </c>
      <c r="U321" s="104">
        <v>1.44263801841895E-2</v>
      </c>
      <c r="V321" s="104">
        <v>0</v>
      </c>
      <c r="W321" s="104">
        <v>8.1643886627379356E-3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5.5379867572119155E-4</v>
      </c>
      <c r="E322" s="98">
        <v>4.49342165480267E-4</v>
      </c>
      <c r="F322" s="98">
        <v>1.1705772228669219E-3</v>
      </c>
      <c r="G322" s="98">
        <v>4.7959754756567201E-4</v>
      </c>
      <c r="H322" s="98">
        <v>6.1135543943550605E-4</v>
      </c>
      <c r="I322" s="98">
        <v>0</v>
      </c>
      <c r="J322" s="98">
        <v>1.6637875209523103E-3</v>
      </c>
      <c r="K322" s="98">
        <v>0</v>
      </c>
      <c r="L322" s="98">
        <v>5.1499609750178278E-4</v>
      </c>
      <c r="M322" s="98">
        <v>1.3882538915789549E-3</v>
      </c>
      <c r="N322" s="98">
        <v>1.603099416623796E-3</v>
      </c>
      <c r="O322" s="98">
        <v>1.3352013658416426E-3</v>
      </c>
      <c r="P322" s="98">
        <v>1.8298706758630807E-3</v>
      </c>
      <c r="Q322" s="98">
        <v>3.0993762093401364E-3</v>
      </c>
      <c r="R322" s="98">
        <v>1.0479493360111185E-3</v>
      </c>
      <c r="S322" s="98">
        <v>3.1011056563686645E-3</v>
      </c>
      <c r="T322" s="98">
        <v>3.9514345543434463E-3</v>
      </c>
      <c r="U322" s="98">
        <v>4.3162829868626188E-3</v>
      </c>
      <c r="V322" s="98">
        <v>0</v>
      </c>
      <c r="W322" s="98">
        <v>2.4156229963820529E-3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1.2739364210924285E-3</v>
      </c>
      <c r="E323" s="98">
        <v>1.2914014413408579E-3</v>
      </c>
      <c r="F323" s="98">
        <v>2.8500469263368342E-3</v>
      </c>
      <c r="G323" s="98">
        <v>1.1738827978507028E-3</v>
      </c>
      <c r="H323" s="98">
        <v>1.4844889005927095E-3</v>
      </c>
      <c r="I323" s="98">
        <v>0</v>
      </c>
      <c r="J323" s="98">
        <v>4.0596378879781845E-3</v>
      </c>
      <c r="K323" s="98">
        <v>0</v>
      </c>
      <c r="L323" s="98">
        <v>1.3544603883541399E-3</v>
      </c>
      <c r="M323" s="98">
        <v>3.4250386234095276E-3</v>
      </c>
      <c r="N323" s="98">
        <v>3.994278382067811E-3</v>
      </c>
      <c r="O323" s="98">
        <v>3.5094631754235576E-3</v>
      </c>
      <c r="P323" s="98">
        <v>4.549701584794676E-3</v>
      </c>
      <c r="Q323" s="98">
        <v>6.8787828731450675E-3</v>
      </c>
      <c r="R323" s="98">
        <v>2.452244974664414E-3</v>
      </c>
      <c r="S323" s="98">
        <v>7.577704547230898E-3</v>
      </c>
      <c r="T323" s="98">
        <v>9.4130343337163625E-3</v>
      </c>
      <c r="U323" s="98">
        <v>1.0110097197326881E-2</v>
      </c>
      <c r="V323" s="98">
        <v>0</v>
      </c>
      <c r="W323" s="98">
        <v>5.7487656663558831E-3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0.57927836538783017</v>
      </c>
      <c r="D324" s="122">
        <v>0.75158034202909074</v>
      </c>
      <c r="E324" s="122">
        <v>0.64876797250301621</v>
      </c>
      <c r="F324" s="122">
        <v>0.81751603001737028</v>
      </c>
      <c r="G324" s="122">
        <v>0.84540987410897495</v>
      </c>
      <c r="H324" s="122">
        <v>0.84189462834320972</v>
      </c>
      <c r="I324" s="122">
        <v>0.75140158836714011</v>
      </c>
      <c r="J324" s="122">
        <v>0.876340069704449</v>
      </c>
      <c r="K324" s="122">
        <v>0.66769129969704566</v>
      </c>
      <c r="L324" s="122">
        <v>0.56675830517646708</v>
      </c>
      <c r="M324" s="122">
        <v>0.42437697501393745</v>
      </c>
      <c r="N324" s="122">
        <v>0.42698344779739389</v>
      </c>
      <c r="O324" s="122">
        <v>0.40652643650948417</v>
      </c>
      <c r="P324" s="122">
        <v>0.38625231968802293</v>
      </c>
      <c r="Q324" s="122">
        <v>0.48399566856822529</v>
      </c>
      <c r="R324" s="122">
        <v>0.82496913585387233</v>
      </c>
      <c r="S324" s="122">
        <v>0.86546049554688265</v>
      </c>
      <c r="T324" s="122">
        <v>0.92340170759863105</v>
      </c>
      <c r="U324" s="122">
        <v>0.79216965752307322</v>
      </c>
      <c r="V324" s="122">
        <v>0.71713101209492325</v>
      </c>
      <c r="W324" s="122">
        <v>0.72850711495751941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0.10234654501807842</v>
      </c>
      <c r="D325" s="98">
        <v>8.9106250024283185E-2</v>
      </c>
      <c r="E325" s="98">
        <v>0.12015566766742233</v>
      </c>
      <c r="F325" s="98">
        <v>0.17318669608567144</v>
      </c>
      <c r="G325" s="98">
        <v>0.80112304426870506</v>
      </c>
      <c r="H325" s="98">
        <v>0.70682819567916055</v>
      </c>
      <c r="I325" s="98">
        <v>0.26065802018573431</v>
      </c>
      <c r="J325" s="98">
        <v>0.77775137685214002</v>
      </c>
      <c r="K325" s="98">
        <v>0.26743675531530386</v>
      </c>
      <c r="L325" s="98">
        <v>0.19413165455125952</v>
      </c>
      <c r="M325" s="98">
        <v>0.14180729287012736</v>
      </c>
      <c r="N325" s="98">
        <v>0.1355590850534546</v>
      </c>
      <c r="O325" s="98">
        <v>0.16732615343943316</v>
      </c>
      <c r="P325" s="98">
        <v>0.38120678427874116</v>
      </c>
      <c r="Q325" s="98">
        <v>0.46257320024106208</v>
      </c>
      <c r="R325" s="98">
        <v>0.76557772102902699</v>
      </c>
      <c r="S325" s="98">
        <v>0.78256403774977856</v>
      </c>
      <c r="T325" s="98">
        <v>0.701707619013484</v>
      </c>
      <c r="U325" s="98">
        <v>0.45901992114358475</v>
      </c>
      <c r="V325" s="98">
        <v>0.42570984363401615</v>
      </c>
      <c r="W325" s="98">
        <v>0.47105624811686492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0.47693182036975174</v>
      </c>
      <c r="D326" s="33">
        <v>0.66247409200480756</v>
      </c>
      <c r="E326" s="33">
        <v>0.52861230483559385</v>
      </c>
      <c r="F326" s="33">
        <v>0.64432933393169889</v>
      </c>
      <c r="G326" s="33">
        <v>4.4286829840269833E-2</v>
      </c>
      <c r="H326" s="33">
        <v>0.13506643266404919</v>
      </c>
      <c r="I326" s="33">
        <v>0.4907435681814058</v>
      </c>
      <c r="J326" s="33">
        <v>9.8588692852309034E-2</v>
      </c>
      <c r="K326" s="33">
        <v>0.40025454438174179</v>
      </c>
      <c r="L326" s="33">
        <v>0.3726266506252075</v>
      </c>
      <c r="M326" s="33">
        <v>0.28256968214381006</v>
      </c>
      <c r="N326" s="33">
        <v>0.29142436274393929</v>
      </c>
      <c r="O326" s="33">
        <v>0.23920028307005101</v>
      </c>
      <c r="P326" s="33">
        <v>5.0455354092817798E-3</v>
      </c>
      <c r="Q326" s="33">
        <v>2.1422468327163231E-2</v>
      </c>
      <c r="R326" s="33">
        <v>5.9391414824845348E-2</v>
      </c>
      <c r="S326" s="33">
        <v>8.2896457797104084E-2</v>
      </c>
      <c r="T326" s="33">
        <v>0.22169408858514705</v>
      </c>
      <c r="U326" s="33">
        <v>0.33314973637948847</v>
      </c>
      <c r="V326" s="33">
        <v>0.29142116846090715</v>
      </c>
      <c r="W326" s="33">
        <v>0.25745086684065449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0.59063642550133266</v>
      </c>
      <c r="D328" s="119">
        <f t="shared" si="143"/>
        <v>0.60089984403596741</v>
      </c>
      <c r="E328" s="119">
        <f t="shared" si="143"/>
        <v>0.64546684817676914</v>
      </c>
      <c r="F328" s="119">
        <f t="shared" si="143"/>
        <v>0.62993837801203323</v>
      </c>
      <c r="G328" s="119">
        <f t="shared" si="143"/>
        <v>0.62639770848759324</v>
      </c>
      <c r="H328" s="119">
        <f t="shared" si="143"/>
        <v>0.67289408344229096</v>
      </c>
      <c r="I328" s="119">
        <f t="shared" si="143"/>
        <v>0.7203954072429416</v>
      </c>
      <c r="J328" s="119">
        <f t="shared" si="143"/>
        <v>0.67636761153253622</v>
      </c>
      <c r="K328" s="119">
        <f t="shared" si="143"/>
        <v>0.68616724136167118</v>
      </c>
      <c r="L328" s="119">
        <f t="shared" si="143"/>
        <v>0.6712635945584865</v>
      </c>
      <c r="M328" s="119">
        <f t="shared" si="143"/>
        <v>0.69959512152330594</v>
      </c>
      <c r="N328" s="119">
        <f t="shared" si="143"/>
        <v>0.72105373490353442</v>
      </c>
      <c r="O328" s="119">
        <f t="shared" si="143"/>
        <v>0.71347455818022565</v>
      </c>
      <c r="P328" s="119">
        <f t="shared" si="143"/>
        <v>0.72113977564808018</v>
      </c>
      <c r="Q328" s="119">
        <f t="shared" si="143"/>
        <v>0.73352345507762007</v>
      </c>
      <c r="R328" s="119">
        <f t="shared" ref="R328:V328" si="144">IF(R309=0,"",R309/R290)</f>
        <v>0.75321706669106869</v>
      </c>
      <c r="S328" s="119">
        <f t="shared" si="144"/>
        <v>0.74517456668049309</v>
      </c>
      <c r="T328" s="119">
        <f t="shared" si="144"/>
        <v>0.78328630046141479</v>
      </c>
      <c r="U328" s="119">
        <f t="shared" si="144"/>
        <v>0.7559669071622267</v>
      </c>
      <c r="V328" s="119">
        <f t="shared" si="144"/>
        <v>0.82334195966027879</v>
      </c>
      <c r="W328" s="119">
        <f t="shared" ref="W328" si="145">IF(W309=0,"",W309/W290)</f>
        <v>0.9055460899485871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0.56639565888954302</v>
      </c>
      <c r="D329" s="124">
        <f t="shared" si="146"/>
        <v>0.5748975262027497</v>
      </c>
      <c r="E329" s="124">
        <f t="shared" si="146"/>
        <v>0.58305699402470024</v>
      </c>
      <c r="F329" s="124">
        <f t="shared" si="146"/>
        <v>0.59167936722028291</v>
      </c>
      <c r="G329" s="124">
        <f t="shared" si="146"/>
        <v>0.59993605498781588</v>
      </c>
      <c r="H329" s="124">
        <f t="shared" si="146"/>
        <v>0.60809384125953425</v>
      </c>
      <c r="I329" s="124">
        <f t="shared" si="146"/>
        <v>0.61628083804272582</v>
      </c>
      <c r="J329" s="124">
        <f t="shared" si="146"/>
        <v>0.62470199578566021</v>
      </c>
      <c r="K329" s="124">
        <f t="shared" si="146"/>
        <v>0.63332968730536976</v>
      </c>
      <c r="L329" s="124">
        <f t="shared" si="146"/>
        <v>0.64205389381605349</v>
      </c>
      <c r="M329" s="124">
        <f t="shared" si="146"/>
        <v>0.65339346623488592</v>
      </c>
      <c r="N329" s="124">
        <f t="shared" si="146"/>
        <v>0.66795390223316842</v>
      </c>
      <c r="O329" s="124">
        <f t="shared" si="146"/>
        <v>0.68618903894216543</v>
      </c>
      <c r="P329" s="124">
        <f t="shared" si="146"/>
        <v>0.70648032332431487</v>
      </c>
      <c r="Q329" s="124">
        <f t="shared" si="146"/>
        <v>0.72371855091346027</v>
      </c>
      <c r="R329" s="124">
        <f t="shared" ref="R329:V329" si="147">IF(R310=0,"",R310/R291)</f>
        <v>0.7335967369616051</v>
      </c>
      <c r="S329" s="124">
        <f t="shared" si="147"/>
        <v>0.7411994353995055</v>
      </c>
      <c r="T329" s="124">
        <f t="shared" si="147"/>
        <v>0.74733941900342016</v>
      </c>
      <c r="U329" s="124">
        <f t="shared" si="147"/>
        <v>0.75253289363276687</v>
      </c>
      <c r="V329" s="124">
        <f t="shared" si="147"/>
        <v>0.75707712105842562</v>
      </c>
      <c r="W329" s="124">
        <f t="shared" ref="W329" si="148">IF(W310=0,"",W310/W291)</f>
        <v>0.76031457820220616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0.56053496609354592</v>
      </c>
      <c r="D330" s="111">
        <f t="shared" si="149"/>
        <v>0.5690576314505611</v>
      </c>
      <c r="E330" s="111">
        <f t="shared" si="149"/>
        <v>0.57758405548663383</v>
      </c>
      <c r="F330" s="111">
        <f t="shared" si="149"/>
        <v>0.58600545804742965</v>
      </c>
      <c r="G330" s="111">
        <f t="shared" si="149"/>
        <v>0.59442216766825184</v>
      </c>
      <c r="H330" s="111">
        <f t="shared" si="149"/>
        <v>0.60282294621212063</v>
      </c>
      <c r="I330" s="111">
        <f t="shared" si="149"/>
        <v>0.61123356827531872</v>
      </c>
      <c r="J330" s="111">
        <f t="shared" si="149"/>
        <v>0.61975721370784276</v>
      </c>
      <c r="K330" s="111">
        <f t="shared" si="149"/>
        <v>0.62848292948192686</v>
      </c>
      <c r="L330" s="111">
        <f t="shared" si="149"/>
        <v>0.63743684840422565</v>
      </c>
      <c r="M330" s="111">
        <f t="shared" si="149"/>
        <v>0.64889511495635277</v>
      </c>
      <c r="N330" s="111">
        <f t="shared" si="149"/>
        <v>0.66361132705517845</v>
      </c>
      <c r="O330" s="111">
        <f t="shared" si="149"/>
        <v>0.68202488247331572</v>
      </c>
      <c r="P330" s="111">
        <f t="shared" si="149"/>
        <v>0.70249222631912045</v>
      </c>
      <c r="Q330" s="111">
        <f t="shared" si="149"/>
        <v>0.7198781583007261</v>
      </c>
      <c r="R330" s="111">
        <f t="shared" ref="R330:V330" si="150">IF(R311=0,"",R311/R292)</f>
        <v>0.72981501759285494</v>
      </c>
      <c r="S330" s="111">
        <f t="shared" si="150"/>
        <v>0.7375359149646592</v>
      </c>
      <c r="T330" s="111">
        <f t="shared" si="150"/>
        <v>0.74374432374309474</v>
      </c>
      <c r="U330" s="111">
        <f t="shared" si="150"/>
        <v>0.74897046521239963</v>
      </c>
      <c r="V330" s="111">
        <f t="shared" si="150"/>
        <v>0.75356049391602675</v>
      </c>
      <c r="W330" s="111">
        <f t="shared" ref="W330" si="151">IF(W311=0,"",W311/W292)</f>
        <v>0.75683685739192763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2.3051204441187219</v>
      </c>
      <c r="E332" s="124">
        <f t="shared" si="155"/>
        <v>2.378166615366335</v>
      </c>
      <c r="F332" s="124">
        <f t="shared" si="155"/>
        <v>2.4512912361037751</v>
      </c>
      <c r="G332" s="124">
        <f t="shared" si="155"/>
        <v>2.5251107217001314</v>
      </c>
      <c r="H332" s="124">
        <f t="shared" si="155"/>
        <v>2.5995456248225017</v>
      </c>
      <c r="I332" s="124">
        <f t="shared" si="155"/>
        <v>2.6747436664294972</v>
      </c>
      <c r="J332" s="124">
        <f t="shared" si="155"/>
        <v>2.7513192988886979</v>
      </c>
      <c r="K332" s="124">
        <f t="shared" si="155"/>
        <v>2.8297891668725388</v>
      </c>
      <c r="L332" s="124">
        <f t="shared" si="155"/>
        <v>2.9102810077510011</v>
      </c>
      <c r="M332" s="124">
        <f t="shared" si="155"/>
        <v>3.0064209270294779</v>
      </c>
      <c r="N332" s="124">
        <f t="shared" si="155"/>
        <v>3.1226682045761547</v>
      </c>
      <c r="O332" s="124">
        <f t="shared" si="155"/>
        <v>3.2614881435057335</v>
      </c>
      <c r="P332" s="124">
        <f t="shared" si="155"/>
        <v>3.4120353780524271</v>
      </c>
      <c r="Q332" s="124">
        <f t="shared" si="155"/>
        <v>3.541413200364155</v>
      </c>
      <c r="R332" s="124">
        <f t="shared" ref="R332:V332" si="156">IF(R313=0,"",R313/R294)</f>
        <v>3.6225794402214104</v>
      </c>
      <c r="S332" s="124">
        <f t="shared" si="156"/>
        <v>3.6871837819338715</v>
      </c>
      <c r="T332" s="124">
        <f t="shared" si="156"/>
        <v>3.7411631687377458</v>
      </c>
      <c r="U332" s="124">
        <f t="shared" si="156"/>
        <v>3.7903044753363924</v>
      </c>
      <c r="V332" s="124">
        <f t="shared" si="156"/>
        <v>3.8404094131070519</v>
      </c>
      <c r="W332" s="124">
        <f t="shared" ref="W332" si="157">IF(W313=0,"",W313/W294)</f>
        <v>3.8894628470785486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2.3051204441187219</v>
      </c>
      <c r="E333" s="111">
        <f t="shared" si="158"/>
        <v>2.378166615366335</v>
      </c>
      <c r="F333" s="111">
        <f t="shared" si="158"/>
        <v>2.4512912361037751</v>
      </c>
      <c r="G333" s="111">
        <f t="shared" si="158"/>
        <v>2.5251107217001314</v>
      </c>
      <c r="H333" s="111">
        <f t="shared" si="158"/>
        <v>2.5995456248225017</v>
      </c>
      <c r="I333" s="111">
        <f t="shared" si="158"/>
        <v>2.6747436664294972</v>
      </c>
      <c r="J333" s="111">
        <f t="shared" si="158"/>
        <v>2.7513192988886979</v>
      </c>
      <c r="K333" s="111">
        <f t="shared" si="158"/>
        <v>2.8297891668725388</v>
      </c>
      <c r="L333" s="111">
        <f t="shared" si="158"/>
        <v>2.9102810077510011</v>
      </c>
      <c r="M333" s="111">
        <f t="shared" si="158"/>
        <v>3.0064209270294779</v>
      </c>
      <c r="N333" s="111">
        <f t="shared" si="158"/>
        <v>3.1226682045761547</v>
      </c>
      <c r="O333" s="111">
        <f t="shared" si="158"/>
        <v>3.2614881435057335</v>
      </c>
      <c r="P333" s="111">
        <f t="shared" si="158"/>
        <v>3.4120353780524271</v>
      </c>
      <c r="Q333" s="111">
        <f t="shared" si="158"/>
        <v>3.541413200364155</v>
      </c>
      <c r="R333" s="111">
        <f t="shared" ref="R333:V333" si="159">IF(R314=0,"",R314/R295)</f>
        <v>3.6225794402214104</v>
      </c>
      <c r="S333" s="111">
        <f t="shared" si="159"/>
        <v>3.6871837819338715</v>
      </c>
      <c r="T333" s="111">
        <f t="shared" si="159"/>
        <v>3.7411631687377458</v>
      </c>
      <c r="U333" s="111">
        <f t="shared" si="159"/>
        <v>3.7903044753363924</v>
      </c>
      <c r="V333" s="111">
        <f t="shared" si="159"/>
        <v>3.8404094131070519</v>
      </c>
      <c r="W333" s="111">
        <f t="shared" ref="W333" si="160">IF(W314=0,"",W314/W295)</f>
        <v>3.8894628470785486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0.54750050823014706</v>
      </c>
      <c r="D334" s="124">
        <f t="shared" si="161"/>
        <v>0.55907839032850959</v>
      </c>
      <c r="E334" s="124">
        <f t="shared" si="161"/>
        <v>0.56210733736746554</v>
      </c>
      <c r="F334" s="124">
        <f t="shared" si="161"/>
        <v>0.57537327109680703</v>
      </c>
      <c r="G334" s="124">
        <f t="shared" si="161"/>
        <v>0.5749323812975603</v>
      </c>
      <c r="H334" s="124">
        <f t="shared" si="161"/>
        <v>0.5813733321540705</v>
      </c>
      <c r="I334" s="124">
        <f t="shared" si="161"/>
        <v>0.58516953516443071</v>
      </c>
      <c r="J334" s="124">
        <f t="shared" si="161"/>
        <v>0.59517728706334083</v>
      </c>
      <c r="K334" s="124">
        <f t="shared" si="161"/>
        <v>0.60022056645136124</v>
      </c>
      <c r="L334" s="124">
        <f t="shared" si="161"/>
        <v>0.60983989725295362</v>
      </c>
      <c r="M334" s="124">
        <f t="shared" si="161"/>
        <v>0.62427295265381078</v>
      </c>
      <c r="N334" s="124">
        <f t="shared" si="161"/>
        <v>0.6419214951965192</v>
      </c>
      <c r="O334" s="124">
        <f t="shared" si="161"/>
        <v>0.66512888849806984</v>
      </c>
      <c r="P334" s="124">
        <f t="shared" si="161"/>
        <v>0.69359173049288625</v>
      </c>
      <c r="Q334" s="124">
        <f t="shared" si="161"/>
        <v>0.71735761811511944</v>
      </c>
      <c r="R334" s="124">
        <f t="shared" ref="R334:V334" si="162">IF(R315=0,"",R315/R296)</f>
        <v>0.73371549200100972</v>
      </c>
      <c r="S334" s="124">
        <f t="shared" si="162"/>
        <v>0.74823584244890828</v>
      </c>
      <c r="T334" s="124">
        <f t="shared" si="162"/>
        <v>0.76151031916639444</v>
      </c>
      <c r="U334" s="124">
        <f t="shared" si="162"/>
        <v>0.77258938021238166</v>
      </c>
      <c r="V334" s="124">
        <f t="shared" si="162"/>
        <v>0.78136470469842922</v>
      </c>
      <c r="W334" s="124">
        <f t="shared" ref="W334" si="163">IF(W315=0,"",W315/W296)</f>
        <v>0.78481095928540412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0.54741316249771665</v>
      </c>
      <c r="D335" s="111">
        <f t="shared" si="164"/>
        <v>0.55320950131497548</v>
      </c>
      <c r="E335" s="111">
        <f t="shared" si="164"/>
        <v>0.55925645453115203</v>
      </c>
      <c r="F335" s="111">
        <f t="shared" si="164"/>
        <v>0.56535228495231982</v>
      </c>
      <c r="G335" s="111">
        <f t="shared" si="164"/>
        <v>0.57167686932637263</v>
      </c>
      <c r="H335" s="111">
        <f t="shared" si="164"/>
        <v>0.57820585482058784</v>
      </c>
      <c r="I335" s="111">
        <f t="shared" si="164"/>
        <v>0.58498120312090263</v>
      </c>
      <c r="J335" s="111">
        <f t="shared" si="164"/>
        <v>0.59218022852849383</v>
      </c>
      <c r="K335" s="111">
        <f t="shared" si="164"/>
        <v>0.59995078427476933</v>
      </c>
      <c r="L335" s="111">
        <f t="shared" si="164"/>
        <v>0.60832734454257986</v>
      </c>
      <c r="M335" s="111">
        <f t="shared" si="164"/>
        <v>0.62099485434575397</v>
      </c>
      <c r="N335" s="111">
        <f t="shared" si="164"/>
        <v>0.63908757565019569</v>
      </c>
      <c r="O335" s="111">
        <f t="shared" si="164"/>
        <v>0.6634430227581789</v>
      </c>
      <c r="P335" s="111">
        <f t="shared" si="164"/>
        <v>0.69178447470706517</v>
      </c>
      <c r="Q335" s="111">
        <f t="shared" si="164"/>
        <v>0.71696941095873412</v>
      </c>
      <c r="R335" s="111">
        <f t="shared" ref="R335:V335" si="165">IF(R316=0,"",R316/R297)</f>
        <v>0.7335291435294895</v>
      </c>
      <c r="S335" s="111">
        <f t="shared" si="165"/>
        <v>0.74863883305583179</v>
      </c>
      <c r="T335" s="111">
        <f t="shared" si="165"/>
        <v>0.76190623361769483</v>
      </c>
      <c r="U335" s="111">
        <f t="shared" si="165"/>
        <v>0.77289431485021842</v>
      </c>
      <c r="V335" s="111">
        <f t="shared" si="165"/>
        <v>0.78112350359844318</v>
      </c>
      <c r="W335" s="111">
        <f t="shared" ref="W335" si="166">IF(W316=0,"",W316/W297)</f>
        <v>0.78537070972601808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0.80858509056349359</v>
      </c>
      <c r="D336" s="111">
        <f t="shared" si="167"/>
        <v>0.8034311236115157</v>
      </c>
      <c r="E336" s="111">
        <f t="shared" si="167"/>
        <v>0.83086082124286709</v>
      </c>
      <c r="F336" s="111">
        <f t="shared" si="167"/>
        <v>0.81712707118823769</v>
      </c>
      <c r="G336" s="111">
        <f t="shared" si="167"/>
        <v>0.82146994622746328</v>
      </c>
      <c r="H336" s="111">
        <f t="shared" si="167"/>
        <v>0.82455417419753607</v>
      </c>
      <c r="I336" s="111">
        <f t="shared" si="167"/>
        <v>0.83111618162393686</v>
      </c>
      <c r="J336" s="111">
        <f t="shared" si="167"/>
        <v>0.83319983991469049</v>
      </c>
      <c r="K336" s="111">
        <f t="shared" si="167"/>
        <v>0.84591601814133055</v>
      </c>
      <c r="L336" s="111">
        <f t="shared" si="167"/>
        <v>0.84928655257220309</v>
      </c>
      <c r="M336" s="111">
        <f t="shared" si="167"/>
        <v>0.85035959071184752</v>
      </c>
      <c r="N336" s="111">
        <f t="shared" si="167"/>
        <v>0.86081192052895183</v>
      </c>
      <c r="O336" s="111">
        <f t="shared" si="167"/>
        <v>0.87733702265332314</v>
      </c>
      <c r="P336" s="111">
        <f t="shared" si="167"/>
        <v>0.8865945154884971</v>
      </c>
      <c r="Q336" s="111">
        <f t="shared" si="167"/>
        <v>0.89106333914314706</v>
      </c>
      <c r="R336" s="111">
        <f t="shared" ref="R336:V336" si="168">IF(R317=0,"",R317/R298)</f>
        <v>0.90201303449373027</v>
      </c>
      <c r="S336" s="111">
        <f t="shared" si="168"/>
        <v>0.91110912815568779</v>
      </c>
      <c r="T336" s="111">
        <f t="shared" si="168"/>
        <v>0.91543880655009569</v>
      </c>
      <c r="U336" s="111">
        <f t="shared" si="168"/>
        <v>0.91929369071089151</v>
      </c>
      <c r="V336" s="111">
        <f t="shared" si="168"/>
        <v>0.93161892174771022</v>
      </c>
      <c r="W336" s="111">
        <f t="shared" ref="W336" si="169">IF(W317=0,"",W317/W298)</f>
        <v>0.92520948702832972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0.54741316249771665</v>
      </c>
      <c r="D337" s="112">
        <f t="shared" si="170"/>
        <v>0.55320950131497548</v>
      </c>
      <c r="E337" s="112">
        <f t="shared" si="170"/>
        <v>0.55925645453115203</v>
      </c>
      <c r="F337" s="112">
        <f t="shared" si="170"/>
        <v>0.56535228495231982</v>
      </c>
      <c r="G337" s="112">
        <f t="shared" si="170"/>
        <v>0.57167686932637263</v>
      </c>
      <c r="H337" s="112">
        <f t="shared" si="170"/>
        <v>0.57820585482058784</v>
      </c>
      <c r="I337" s="112">
        <f t="shared" si="170"/>
        <v>0.58498120312090263</v>
      </c>
      <c r="J337" s="112">
        <f t="shared" si="170"/>
        <v>0.59218022852849383</v>
      </c>
      <c r="K337" s="112">
        <f t="shared" si="170"/>
        <v>0.59995078427476933</v>
      </c>
      <c r="L337" s="112">
        <f t="shared" si="170"/>
        <v>0.60832734454257986</v>
      </c>
      <c r="M337" s="112">
        <f t="shared" si="170"/>
        <v>0.62099485434575397</v>
      </c>
      <c r="N337" s="112">
        <f t="shared" si="170"/>
        <v>0.63908757565019569</v>
      </c>
      <c r="O337" s="112">
        <f t="shared" si="170"/>
        <v>0.6634430227581789</v>
      </c>
      <c r="P337" s="112">
        <f t="shared" si="170"/>
        <v>0.69178447470706517</v>
      </c>
      <c r="Q337" s="112">
        <f t="shared" si="170"/>
        <v>0.71696941095873412</v>
      </c>
      <c r="R337" s="112">
        <f t="shared" ref="R337:V337" si="171">IF(R318=0,"",R318/R299)</f>
        <v>0.7335291435294895</v>
      </c>
      <c r="S337" s="112">
        <f t="shared" si="171"/>
        <v>0.74863883305583179</v>
      </c>
      <c r="T337" s="112">
        <f t="shared" si="171"/>
        <v>0.76190623361769483</v>
      </c>
      <c r="U337" s="112">
        <f t="shared" si="171"/>
        <v>0.77289431485021842</v>
      </c>
      <c r="V337" s="112">
        <f t="shared" si="171"/>
        <v>0.78112350359844329</v>
      </c>
      <c r="W337" s="112">
        <f t="shared" ref="W337" si="172">IF(W318=0,"",W318/W299)</f>
        <v>0.78537070972601808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0.61759293826785389</v>
      </c>
      <c r="E339" s="112">
        <f t="shared" si="176"/>
        <v>0.61916482922986738</v>
      </c>
      <c r="F339" s="112">
        <f t="shared" si="176"/>
        <v>0.62075181964037263</v>
      </c>
      <c r="G339" s="112">
        <f t="shared" si="176"/>
        <v>0.62244310015443183</v>
      </c>
      <c r="H339" s="112">
        <f t="shared" si="176"/>
        <v>0.6242286736987791</v>
      </c>
      <c r="I339" s="112" t="str">
        <f t="shared" si="176"/>
        <v/>
      </c>
      <c r="J339" s="112">
        <f t="shared" si="176"/>
        <v>0.62824537002722325</v>
      </c>
      <c r="K339" s="112" t="str">
        <f t="shared" si="176"/>
        <v/>
      </c>
      <c r="L339" s="112">
        <f t="shared" si="176"/>
        <v>0.63338012887463169</v>
      </c>
      <c r="M339" s="112">
        <f t="shared" si="176"/>
        <v>0.63832056462837339</v>
      </c>
      <c r="N339" s="112">
        <f t="shared" si="176"/>
        <v>0.64630381407225423</v>
      </c>
      <c r="O339" s="112">
        <f t="shared" si="176"/>
        <v>0.65839506341082543</v>
      </c>
      <c r="P339" s="112">
        <f t="shared" si="176"/>
        <v>0.67412422664251204</v>
      </c>
      <c r="Q339" s="112">
        <f t="shared" si="176"/>
        <v>0.68955831866350337</v>
      </c>
      <c r="R339" s="112">
        <f t="shared" ref="R339:V339" si="177">IF(R320=0,"",R320/R301)</f>
        <v>0.7006223351390003</v>
      </c>
      <c r="S339" s="112">
        <f t="shared" si="177"/>
        <v>0.71157727721419395</v>
      </c>
      <c r="T339" s="112">
        <f t="shared" si="177"/>
        <v>0.72219344010335529</v>
      </c>
      <c r="U339" s="112">
        <f t="shared" si="177"/>
        <v>0.73216596295846881</v>
      </c>
      <c r="V339" s="112">
        <f t="shared" si="177"/>
        <v>0.74102712819931393</v>
      </c>
      <c r="W339" s="112">
        <f t="shared" ref="W339" si="178">IF(W320=0,"",W320/W301)</f>
        <v>0.74800257831418382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0.84202534745595814</v>
      </c>
      <c r="E340" s="113">
        <f t="shared" si="179"/>
        <v>0.86298274902193051</v>
      </c>
      <c r="F340" s="113">
        <f t="shared" si="179"/>
        <v>0.84898735370396428</v>
      </c>
      <c r="G340" s="113">
        <f t="shared" si="179"/>
        <v>0.85038467037429932</v>
      </c>
      <c r="H340" s="113">
        <f t="shared" si="179"/>
        <v>0.85063234208380978</v>
      </c>
      <c r="I340" s="113" t="str">
        <f t="shared" si="179"/>
        <v/>
      </c>
      <c r="J340" s="113">
        <f t="shared" si="179"/>
        <v>0.85323064946232663</v>
      </c>
      <c r="K340" s="113" t="str">
        <f t="shared" si="179"/>
        <v/>
      </c>
      <c r="L340" s="113">
        <f t="shared" si="179"/>
        <v>0.86247363297171453</v>
      </c>
      <c r="M340" s="113">
        <f t="shared" si="179"/>
        <v>0.85953303562538685</v>
      </c>
      <c r="N340" s="113">
        <f t="shared" si="179"/>
        <v>0.86450129592121694</v>
      </c>
      <c r="O340" s="113">
        <f t="shared" si="179"/>
        <v>0.87489452194243889</v>
      </c>
      <c r="P340" s="113">
        <f t="shared" si="179"/>
        <v>0.87822779891400415</v>
      </c>
      <c r="Q340" s="113">
        <f t="shared" si="179"/>
        <v>0.8773157475052713</v>
      </c>
      <c r="R340" s="113">
        <f t="shared" ref="R340:V340" si="180">IF(R321=0,"",R321/R302)</f>
        <v>0.88657725905932216</v>
      </c>
      <c r="S340" s="113">
        <f t="shared" si="180"/>
        <v>0.89468911768786141</v>
      </c>
      <c r="T340" s="113">
        <f t="shared" si="180"/>
        <v>0.89788009752211306</v>
      </c>
      <c r="U340" s="113">
        <f t="shared" si="180"/>
        <v>0.90134894705931101</v>
      </c>
      <c r="V340" s="113" t="str">
        <f t="shared" si="180"/>
        <v/>
      </c>
      <c r="W340" s="113">
        <f t="shared" ref="W340" si="181">IF(W321=0,"",W321/W302)</f>
        <v>0.90935725997511174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0.61759293826785389</v>
      </c>
      <c r="E341" s="111">
        <f t="shared" si="182"/>
        <v>0.61916482922986738</v>
      </c>
      <c r="F341" s="111">
        <f t="shared" si="182"/>
        <v>0.62075181964037263</v>
      </c>
      <c r="G341" s="111">
        <f t="shared" si="182"/>
        <v>0.62244310015443183</v>
      </c>
      <c r="H341" s="111">
        <f t="shared" si="182"/>
        <v>0.6242286736987791</v>
      </c>
      <c r="I341" s="111" t="str">
        <f t="shared" si="182"/>
        <v/>
      </c>
      <c r="J341" s="111">
        <f t="shared" si="182"/>
        <v>0.62824537002722325</v>
      </c>
      <c r="K341" s="111" t="str">
        <f t="shared" si="182"/>
        <v/>
      </c>
      <c r="L341" s="111">
        <f t="shared" si="182"/>
        <v>0.63338012887463169</v>
      </c>
      <c r="M341" s="111">
        <f t="shared" si="182"/>
        <v>0.63832056462837339</v>
      </c>
      <c r="N341" s="111">
        <f t="shared" si="182"/>
        <v>0.64630381407225423</v>
      </c>
      <c r="O341" s="111">
        <f t="shared" si="182"/>
        <v>0.65839506341082543</v>
      </c>
      <c r="P341" s="111">
        <f t="shared" si="182"/>
        <v>0.67412422664251204</v>
      </c>
      <c r="Q341" s="111">
        <f t="shared" si="182"/>
        <v>0.68955831866350337</v>
      </c>
      <c r="R341" s="111">
        <f t="shared" ref="R341:V341" si="183">IF(R322=0,"",R322/R303)</f>
        <v>0.70062233513900019</v>
      </c>
      <c r="S341" s="111">
        <f t="shared" si="183"/>
        <v>0.71157727721419395</v>
      </c>
      <c r="T341" s="111">
        <f t="shared" si="183"/>
        <v>0.72219344010335529</v>
      </c>
      <c r="U341" s="111">
        <f t="shared" si="183"/>
        <v>0.73216596295846892</v>
      </c>
      <c r="V341" s="111" t="str">
        <f t="shared" si="183"/>
        <v/>
      </c>
      <c r="W341" s="111">
        <f t="shared" ref="W341" si="184">IF(W322=0,"",W322/W303)</f>
        <v>0.74800257831418382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0.71469702087802878</v>
      </c>
      <c r="D343" s="124">
        <f t="shared" si="188"/>
        <v>0.72750164723319333</v>
      </c>
      <c r="E343" s="124">
        <f t="shared" si="188"/>
        <v>0.71563357050514342</v>
      </c>
      <c r="F343" s="124">
        <f t="shared" si="188"/>
        <v>0.71177264779296412</v>
      </c>
      <c r="G343" s="124">
        <f t="shared" si="188"/>
        <v>0.59424040948415791</v>
      </c>
      <c r="H343" s="124">
        <f t="shared" si="188"/>
        <v>0.61004454410029696</v>
      </c>
      <c r="I343" s="124">
        <f t="shared" si="188"/>
        <v>0.69033610212950836</v>
      </c>
      <c r="J343" s="124">
        <f t="shared" si="188"/>
        <v>0.60501937093130753</v>
      </c>
      <c r="K343" s="124">
        <f t="shared" si="188"/>
        <v>0.68323536347272262</v>
      </c>
      <c r="L343" s="124">
        <f t="shared" si="188"/>
        <v>0.69521142373962819</v>
      </c>
      <c r="M343" s="124">
        <f t="shared" si="188"/>
        <v>0.69844683269418673</v>
      </c>
      <c r="N343" s="124">
        <f t="shared" si="188"/>
        <v>0.70366522116749541</v>
      </c>
      <c r="O343" s="124">
        <f t="shared" si="188"/>
        <v>0.68798973860745871</v>
      </c>
      <c r="P343" s="124">
        <f t="shared" si="188"/>
        <v>0.59339253403019365</v>
      </c>
      <c r="Q343" s="124">
        <f t="shared" si="188"/>
        <v>0.59817910699830068</v>
      </c>
      <c r="R343" s="124">
        <f t="shared" ref="R343:V343" si="189">IF(R324=0,"",R324/R305)</f>
        <v>0.60524304316829547</v>
      </c>
      <c r="S343" s="124">
        <f t="shared" si="189"/>
        <v>0.61361823712441188</v>
      </c>
      <c r="T343" s="124">
        <f t="shared" si="189"/>
        <v>0.6451421844515437</v>
      </c>
      <c r="U343" s="124">
        <f t="shared" si="189"/>
        <v>0.68894830459931866</v>
      </c>
      <c r="V343" s="124">
        <f t="shared" si="189"/>
        <v>0.69239600100756371</v>
      </c>
      <c r="W343" s="124">
        <f t="shared" ref="W343" si="190">IF(W324=0,"",W324/W305)</f>
        <v>0.68599550529506936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0.58394778785541812</v>
      </c>
      <c r="D344" s="111">
        <f t="shared" si="191"/>
        <v>0.58479110613686802</v>
      </c>
      <c r="E344" s="111">
        <f t="shared" si="191"/>
        <v>0.585622531060497</v>
      </c>
      <c r="F344" s="111">
        <f t="shared" si="191"/>
        <v>0.586452334162605</v>
      </c>
      <c r="G344" s="111">
        <f t="shared" si="191"/>
        <v>0.58727118418171587</v>
      </c>
      <c r="H344" s="111">
        <f t="shared" si="191"/>
        <v>0.58808022314544117</v>
      </c>
      <c r="I344" s="111">
        <f t="shared" si="191"/>
        <v>0.58887715183068001</v>
      </c>
      <c r="J344" s="111">
        <f t="shared" si="191"/>
        <v>0.58965255113194381</v>
      </c>
      <c r="K344" s="111">
        <f t="shared" si="191"/>
        <v>0.59039841233204648</v>
      </c>
      <c r="L344" s="111">
        <f t="shared" si="191"/>
        <v>0.59111259277080008</v>
      </c>
      <c r="M344" s="111">
        <f t="shared" si="191"/>
        <v>0.59149691640244428</v>
      </c>
      <c r="N344" s="111">
        <f t="shared" si="191"/>
        <v>0.59149691640244428</v>
      </c>
      <c r="O344" s="111">
        <f t="shared" si="191"/>
        <v>0.59149691640244428</v>
      </c>
      <c r="P344" s="111">
        <f t="shared" si="191"/>
        <v>0.59149691640244428</v>
      </c>
      <c r="Q344" s="111">
        <f t="shared" si="191"/>
        <v>0.59149691640244428</v>
      </c>
      <c r="R344" s="111">
        <f t="shared" ref="R344:V344" si="192">IF(R325=0,"",R325/R306)</f>
        <v>0.59392495722512584</v>
      </c>
      <c r="S344" s="111">
        <f t="shared" si="192"/>
        <v>0.59789535410182471</v>
      </c>
      <c r="T344" s="111">
        <f t="shared" si="192"/>
        <v>0.60252748379130339</v>
      </c>
      <c r="U344" s="111">
        <f t="shared" si="192"/>
        <v>0.60732504668397858</v>
      </c>
      <c r="V344" s="111">
        <f t="shared" si="192"/>
        <v>0.6117917431702623</v>
      </c>
      <c r="W344" s="111">
        <f t="shared" ref="W344" si="193">IF(W325=0,"",W325/W306)</f>
        <v>0.61592757325015268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0.75077060377572946</v>
      </c>
      <c r="D345" s="45">
        <f t="shared" si="194"/>
        <v>0.75219176354950246</v>
      </c>
      <c r="E345" s="45">
        <f t="shared" si="194"/>
        <v>0.75366547436707831</v>
      </c>
      <c r="F345" s="45">
        <f t="shared" si="194"/>
        <v>0.75514635123608209</v>
      </c>
      <c r="G345" s="45">
        <f t="shared" si="194"/>
        <v>0.75667562452542647</v>
      </c>
      <c r="H345" s="45">
        <f t="shared" si="194"/>
        <v>0.7582482481628483</v>
      </c>
      <c r="I345" s="45">
        <f t="shared" si="194"/>
        <v>0.75987438131245288</v>
      </c>
      <c r="J345" s="45">
        <f t="shared" si="194"/>
        <v>0.76159564248371558</v>
      </c>
      <c r="K345" s="45">
        <f t="shared" si="194"/>
        <v>0.76344741835665997</v>
      </c>
      <c r="L345" s="45">
        <f t="shared" si="194"/>
        <v>0.76543917631897296</v>
      </c>
      <c r="M345" s="45">
        <f t="shared" si="194"/>
        <v>0.7681490273007322</v>
      </c>
      <c r="N345" s="45">
        <f t="shared" si="194"/>
        <v>0.77174089679243973</v>
      </c>
      <c r="O345" s="45">
        <f t="shared" si="194"/>
        <v>0.77661336621034294</v>
      </c>
      <c r="P345" s="45">
        <f t="shared" si="194"/>
        <v>0.78297577411167552</v>
      </c>
      <c r="Q345" s="45">
        <f t="shared" si="194"/>
        <v>0.79117607021436198</v>
      </c>
      <c r="R345" s="45">
        <f t="shared" ref="R345:V345" si="195">IF(R326=0,"",R326/R307)</f>
        <v>0.80233130861898083</v>
      </c>
      <c r="S345" s="45">
        <f t="shared" si="195"/>
        <v>0.81625408951610179</v>
      </c>
      <c r="T345" s="45">
        <f t="shared" si="195"/>
        <v>0.83122333701676065</v>
      </c>
      <c r="U345" s="45">
        <f t="shared" si="195"/>
        <v>0.84551797523203565</v>
      </c>
      <c r="V345" s="45">
        <f t="shared" si="195"/>
        <v>0.85741692827298643</v>
      </c>
      <c r="W345" s="45">
        <f t="shared" ref="W345" si="196">IF(W326=0,"",W326/W307)</f>
        <v>0.86631563768748443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21.680084674147292</v>
      </c>
      <c r="D347" s="117">
        <f t="shared" si="197"/>
        <v>22.896728357542784</v>
      </c>
      <c r="E347" s="117">
        <f t="shared" si="197"/>
        <v>27.899056679312238</v>
      </c>
      <c r="F347" s="117">
        <f t="shared" si="197"/>
        <v>29.061421228888928</v>
      </c>
      <c r="G347" s="117">
        <f t="shared" si="197"/>
        <v>34.185202763797292</v>
      </c>
      <c r="H347" s="117">
        <f t="shared" si="197"/>
        <v>31.750755858003792</v>
      </c>
      <c r="I347" s="117">
        <f t="shared" si="197"/>
        <v>25.028668581888471</v>
      </c>
      <c r="J347" s="117">
        <f t="shared" si="197"/>
        <v>32.549232683695507</v>
      </c>
      <c r="K347" s="117">
        <f t="shared" si="197"/>
        <v>24.384769384669486</v>
      </c>
      <c r="L347" s="117">
        <f t="shared" si="197"/>
        <v>21.479810020434979</v>
      </c>
      <c r="M347" s="117">
        <f t="shared" si="197"/>
        <v>15.5364735247214</v>
      </c>
      <c r="N347" s="117">
        <f t="shared" si="197"/>
        <v>15.142314126355769</v>
      </c>
      <c r="O347" s="117">
        <f t="shared" si="197"/>
        <v>14.717657849080492</v>
      </c>
      <c r="P347" s="117">
        <f t="shared" si="197"/>
        <v>13.04689728366939</v>
      </c>
      <c r="Q347" s="117">
        <f t="shared" si="197"/>
        <v>16.891686388545555</v>
      </c>
      <c r="R347" s="117">
        <f t="shared" ref="R347:V347" si="198">R348+R351+R353+R362</f>
        <v>28.196072651328727</v>
      </c>
      <c r="S347" s="117">
        <f t="shared" si="198"/>
        <v>27.111844708923392</v>
      </c>
      <c r="T347" s="117">
        <f t="shared" si="198"/>
        <v>26.846001939869254</v>
      </c>
      <c r="U347" s="117">
        <f t="shared" si="198"/>
        <v>21.799695683623884</v>
      </c>
      <c r="V347" s="117">
        <f t="shared" si="198"/>
        <v>19.435169180633697</v>
      </c>
      <c r="W347" s="117">
        <f t="shared" ref="W347" si="199">W348+W351+W353+W362</f>
        <v>17.325742086458579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18.616873956486202</v>
      </c>
      <c r="D348" s="122">
        <f t="shared" si="200"/>
        <v>19.805890827504953</v>
      </c>
      <c r="E348" s="122">
        <f t="shared" si="200"/>
        <v>24.473169219747685</v>
      </c>
      <c r="F348" s="122">
        <f t="shared" si="200"/>
        <v>25.520536303904624</v>
      </c>
      <c r="G348" s="122">
        <f t="shared" si="200"/>
        <v>27.57360127496359</v>
      </c>
      <c r="H348" s="122">
        <f t="shared" si="200"/>
        <v>25.36899883650689</v>
      </c>
      <c r="I348" s="122">
        <f t="shared" si="200"/>
        <v>20.777264891606098</v>
      </c>
      <c r="J348" s="122">
        <f t="shared" si="200"/>
        <v>25.69218052731145</v>
      </c>
      <c r="K348" s="122">
        <f t="shared" si="200"/>
        <v>20.363238804940718</v>
      </c>
      <c r="L348" s="122">
        <f t="shared" si="200"/>
        <v>18.276769424089675</v>
      </c>
      <c r="M348" s="122">
        <f t="shared" si="200"/>
        <v>13.308868052202651</v>
      </c>
      <c r="N348" s="122">
        <f t="shared" si="200"/>
        <v>12.970079849891745</v>
      </c>
      <c r="O348" s="122">
        <f t="shared" si="200"/>
        <v>12.449758588248555</v>
      </c>
      <c r="P348" s="122">
        <f t="shared" si="200"/>
        <v>10.034829408405662</v>
      </c>
      <c r="Q348" s="122">
        <f t="shared" si="200"/>
        <v>13.287459996914485</v>
      </c>
      <c r="R348" s="122">
        <f t="shared" ref="R348:V348" si="201">SUM(R349:R350)</f>
        <v>21.900595588299936</v>
      </c>
      <c r="S348" s="122">
        <f t="shared" si="201"/>
        <v>20.852171961309971</v>
      </c>
      <c r="T348" s="122">
        <f t="shared" si="201"/>
        <v>20.699258899806601</v>
      </c>
      <c r="U348" s="122">
        <f t="shared" si="201"/>
        <v>17.01263189468494</v>
      </c>
      <c r="V348" s="122">
        <f t="shared" si="201"/>
        <v>14.873996072139834</v>
      </c>
      <c r="W348" s="122">
        <f t="shared" ref="W348" si="202">SUM(W349:W350)</f>
        <v>12.766094914531921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18.616873956486202</v>
      </c>
      <c r="D349" s="98">
        <v>19.805890827504953</v>
      </c>
      <c r="E349" s="98">
        <v>24.473169219747685</v>
      </c>
      <c r="F349" s="98">
        <v>25.520536303904624</v>
      </c>
      <c r="G349" s="98">
        <v>27.57360127496359</v>
      </c>
      <c r="H349" s="98">
        <v>25.36899883650689</v>
      </c>
      <c r="I349" s="98">
        <v>20.777264891606098</v>
      </c>
      <c r="J349" s="98">
        <v>25.69218052731145</v>
      </c>
      <c r="K349" s="98">
        <v>20.363238804940718</v>
      </c>
      <c r="L349" s="98">
        <v>18.276769424089675</v>
      </c>
      <c r="M349" s="98">
        <v>13.308868052202651</v>
      </c>
      <c r="N349" s="98">
        <v>12.970079849891745</v>
      </c>
      <c r="O349" s="98">
        <v>12.449758588248555</v>
      </c>
      <c r="P349" s="98">
        <v>10.034829408405662</v>
      </c>
      <c r="Q349" s="98">
        <v>13.287459996914485</v>
      </c>
      <c r="R349" s="98">
        <v>21.900595588299936</v>
      </c>
      <c r="S349" s="98">
        <v>20.852171961309971</v>
      </c>
      <c r="T349" s="98">
        <v>20.699258899806601</v>
      </c>
      <c r="U349" s="98">
        <v>17.01263189468494</v>
      </c>
      <c r="V349" s="98">
        <v>14.873996072139834</v>
      </c>
      <c r="W349" s="98">
        <v>12.766094914531921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2.6523900807210148</v>
      </c>
      <c r="D353" s="122">
        <v>2.7338888228167777</v>
      </c>
      <c r="E353" s="122">
        <v>2.9450785040168843</v>
      </c>
      <c r="F353" s="122">
        <v>2.848759322045781</v>
      </c>
      <c r="G353" s="122">
        <v>3.4148631440455297</v>
      </c>
      <c r="H353" s="122">
        <v>3.5657292499136495</v>
      </c>
      <c r="I353" s="122">
        <v>3.2138762588012919</v>
      </c>
      <c r="J353" s="122">
        <v>3.7624665154027856</v>
      </c>
      <c r="K353" s="122">
        <v>2.9587588014672379</v>
      </c>
      <c r="L353" s="122">
        <v>2.432453420946556</v>
      </c>
      <c r="M353" s="122">
        <v>1.6649371718233903</v>
      </c>
      <c r="N353" s="122">
        <v>1.6342720060674638</v>
      </c>
      <c r="O353" s="122">
        <v>1.6037200819032456</v>
      </c>
      <c r="P353" s="122">
        <v>1.498634218660597</v>
      </c>
      <c r="Q353" s="122">
        <v>1.7674528668933682</v>
      </c>
      <c r="R353" s="122">
        <v>3.2678471440064913</v>
      </c>
      <c r="S353" s="122">
        <v>3.1854184823416958</v>
      </c>
      <c r="T353" s="122">
        <v>3.4113205888104114</v>
      </c>
      <c r="U353" s="122">
        <v>3.0118305596078421</v>
      </c>
      <c r="V353" s="122">
        <v>2.9267851354641006</v>
      </c>
      <c r="W353" s="122">
        <v>2.7633085858068189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2.6520148397446492</v>
      </c>
      <c r="D354" s="98">
        <v>2.7336853585775205</v>
      </c>
      <c r="E354" s="98">
        <v>2.944246133134357</v>
      </c>
      <c r="F354" s="98">
        <v>2.8486609557593425</v>
      </c>
      <c r="G354" s="98">
        <v>3.4143486485339007</v>
      </c>
      <c r="H354" s="98">
        <v>3.5651915758456627</v>
      </c>
      <c r="I354" s="98">
        <v>3.2128751127688493</v>
      </c>
      <c r="J354" s="98">
        <v>3.7611756173163227</v>
      </c>
      <c r="K354" s="98">
        <v>2.9575080064686485</v>
      </c>
      <c r="L354" s="98">
        <v>2.4315751656966653</v>
      </c>
      <c r="M354" s="98">
        <v>1.6639104349047233</v>
      </c>
      <c r="N354" s="98">
        <v>1.6333728535693612</v>
      </c>
      <c r="O354" s="98">
        <v>1.6024968681083793</v>
      </c>
      <c r="P354" s="98">
        <v>1.4958365738587778</v>
      </c>
      <c r="Q354" s="98">
        <v>1.7665666899996646</v>
      </c>
      <c r="R354" s="98">
        <v>3.2653380050150203</v>
      </c>
      <c r="S354" s="98">
        <v>3.1830864964800978</v>
      </c>
      <c r="T354" s="98">
        <v>3.4091657985030288</v>
      </c>
      <c r="U354" s="98">
        <v>3.009682979964571</v>
      </c>
      <c r="V354" s="98">
        <v>2.9252945650405149</v>
      </c>
      <c r="W354" s="98">
        <v>2.7624698875398126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3.75240976365643E-4</v>
      </c>
      <c r="D355" s="98">
        <v>2.034642392572138E-4</v>
      </c>
      <c r="E355" s="98">
        <v>8.3237088252718569E-4</v>
      </c>
      <c r="F355" s="98">
        <v>9.8366286438636942E-5</v>
      </c>
      <c r="G355" s="98">
        <v>5.144955116288966E-4</v>
      </c>
      <c r="H355" s="98">
        <v>5.3767406798662677E-4</v>
      </c>
      <c r="I355" s="98">
        <v>1.0011460324425457E-3</v>
      </c>
      <c r="J355" s="98">
        <v>1.2908980864630864E-3</v>
      </c>
      <c r="K355" s="98">
        <v>1.2507949985893459E-3</v>
      </c>
      <c r="L355" s="98">
        <v>8.7825524989054737E-4</v>
      </c>
      <c r="M355" s="98">
        <v>1.0267369186669709E-3</v>
      </c>
      <c r="N355" s="98">
        <v>8.9915249810254192E-4</v>
      </c>
      <c r="O355" s="98">
        <v>1.223213794866163E-3</v>
      </c>
      <c r="P355" s="98">
        <v>2.7976448018191542E-3</v>
      </c>
      <c r="Q355" s="98">
        <v>8.8617689370366665E-4</v>
      </c>
      <c r="R355" s="98">
        <v>2.5091389914709116E-3</v>
      </c>
      <c r="S355" s="98">
        <v>2.3319858615981712E-3</v>
      </c>
      <c r="T355" s="98">
        <v>2.1547903073827592E-3</v>
      </c>
      <c r="U355" s="98">
        <v>2.1475796432712736E-3</v>
      </c>
      <c r="V355" s="98">
        <v>1.4905704235857742E-3</v>
      </c>
      <c r="W355" s="98">
        <v>8.3869826700634631E-4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3.75240976365643E-4</v>
      </c>
      <c r="D356" s="101">
        <v>2.034642392572138E-4</v>
      </c>
      <c r="E356" s="101">
        <v>8.3237088252718569E-4</v>
      </c>
      <c r="F356" s="101">
        <v>9.8366286438636942E-5</v>
      </c>
      <c r="G356" s="101">
        <v>5.144955116288966E-4</v>
      </c>
      <c r="H356" s="101">
        <v>5.3767406798662677E-4</v>
      </c>
      <c r="I356" s="101">
        <v>1.0011460324425457E-3</v>
      </c>
      <c r="J356" s="101">
        <v>1.2908980864630864E-3</v>
      </c>
      <c r="K356" s="101">
        <v>1.2507949985893459E-3</v>
      </c>
      <c r="L356" s="101">
        <v>8.7825524989054737E-4</v>
      </c>
      <c r="M356" s="101">
        <v>1.0267369186669709E-3</v>
      </c>
      <c r="N356" s="101">
        <v>8.9915249810254192E-4</v>
      </c>
      <c r="O356" s="101">
        <v>1.223213794866163E-3</v>
      </c>
      <c r="P356" s="101">
        <v>2.7976448018191542E-3</v>
      </c>
      <c r="Q356" s="101">
        <v>8.8617689370366665E-4</v>
      </c>
      <c r="R356" s="101">
        <v>2.5091389914709116E-3</v>
      </c>
      <c r="S356" s="101">
        <v>2.3319858615981712E-3</v>
      </c>
      <c r="T356" s="101">
        <v>2.1547903073827592E-3</v>
      </c>
      <c r="U356" s="101">
        <v>2.1475796432712736E-3</v>
      </c>
      <c r="V356" s="101">
        <v>1.4905704235857742E-3</v>
      </c>
      <c r="W356" s="101">
        <v>8.3869826700634631E-4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0.41082063694007309</v>
      </c>
      <c r="D362" s="122">
        <v>0.35694870722105454</v>
      </c>
      <c r="E362" s="122">
        <v>0.48080895554766828</v>
      </c>
      <c r="F362" s="122">
        <v>0.69212560293852599</v>
      </c>
      <c r="G362" s="122">
        <v>3.1967383447881721</v>
      </c>
      <c r="H362" s="122">
        <v>2.8160277715832556</v>
      </c>
      <c r="I362" s="122">
        <v>1.0375274314810801</v>
      </c>
      <c r="J362" s="122">
        <v>3.0945856409812729</v>
      </c>
      <c r="K362" s="122">
        <v>1.0627717782615309</v>
      </c>
      <c r="L362" s="122">
        <v>0.77058717539874888</v>
      </c>
      <c r="M362" s="122">
        <v>0.56266830069535922</v>
      </c>
      <c r="N362" s="122">
        <v>0.5379622703965603</v>
      </c>
      <c r="O362" s="122">
        <v>0.66417917892869038</v>
      </c>
      <c r="P362" s="122">
        <v>1.5134336566031312</v>
      </c>
      <c r="Q362" s="122">
        <v>1.8367735247376999</v>
      </c>
      <c r="R362" s="122">
        <v>3.0276299190222979</v>
      </c>
      <c r="S362" s="122">
        <v>3.0742542652717271</v>
      </c>
      <c r="T362" s="122">
        <v>2.735422451252242</v>
      </c>
      <c r="U362" s="122">
        <v>1.7752332293311028</v>
      </c>
      <c r="V362" s="122">
        <v>1.634387973029763</v>
      </c>
      <c r="W362" s="122">
        <v>1.796338586119838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0.41082063694007309</v>
      </c>
      <c r="D363" s="98">
        <v>0.35694870722105454</v>
      </c>
      <c r="E363" s="98">
        <v>0.48080895554766828</v>
      </c>
      <c r="F363" s="98">
        <v>0.69212560293852599</v>
      </c>
      <c r="G363" s="98">
        <v>3.1967383447881721</v>
      </c>
      <c r="H363" s="98">
        <v>2.8160277715832556</v>
      </c>
      <c r="I363" s="98">
        <v>1.0375274314810801</v>
      </c>
      <c r="J363" s="98">
        <v>3.0945856409812729</v>
      </c>
      <c r="K363" s="98">
        <v>1.0627717782615309</v>
      </c>
      <c r="L363" s="98">
        <v>0.77058717539874888</v>
      </c>
      <c r="M363" s="98">
        <v>0.56266830069535922</v>
      </c>
      <c r="N363" s="98">
        <v>0.5379622703965603</v>
      </c>
      <c r="O363" s="98">
        <v>0.66417917892869038</v>
      </c>
      <c r="P363" s="98">
        <v>1.5134336566031312</v>
      </c>
      <c r="Q363" s="98">
        <v>1.8367735247376999</v>
      </c>
      <c r="R363" s="98">
        <v>3.0276299190222979</v>
      </c>
      <c r="S363" s="98">
        <v>3.0742542652717271</v>
      </c>
      <c r="T363" s="98">
        <v>2.735422451252242</v>
      </c>
      <c r="U363" s="98">
        <v>1.7752332293311028</v>
      </c>
      <c r="V363" s="98">
        <v>1.634387973029763</v>
      </c>
      <c r="W363" s="98">
        <v>1.796338586119838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14473.854026475328</v>
      </c>
      <c r="D366" s="117">
        <f t="shared" si="204"/>
        <v>14245.80592310087</v>
      </c>
      <c r="E366" s="117">
        <f t="shared" si="204"/>
        <v>16021.435578971603</v>
      </c>
      <c r="F366" s="117">
        <f t="shared" si="204"/>
        <v>15730.984666337885</v>
      </c>
      <c r="G366" s="117">
        <f t="shared" si="204"/>
        <v>17137.308043443769</v>
      </c>
      <c r="H366" s="117">
        <f t="shared" si="204"/>
        <v>16258.062098730883</v>
      </c>
      <c r="I366" s="117">
        <f t="shared" si="204"/>
        <v>15193.882295036532</v>
      </c>
      <c r="J366" s="117">
        <f t="shared" si="204"/>
        <v>15732.78086077023</v>
      </c>
      <c r="K366" s="117">
        <f t="shared" si="204"/>
        <v>15610.53778684526</v>
      </c>
      <c r="L366" s="117">
        <f t="shared" si="204"/>
        <v>16119.255782516138</v>
      </c>
      <c r="M366" s="117">
        <f t="shared" si="204"/>
        <v>15046.362099299951</v>
      </c>
      <c r="N366" s="117">
        <f t="shared" si="204"/>
        <v>14256.228641736399</v>
      </c>
      <c r="O366" s="117">
        <f t="shared" si="204"/>
        <v>13441.558106597666</v>
      </c>
      <c r="P366" s="117">
        <f t="shared" si="204"/>
        <v>11722.216321621403</v>
      </c>
      <c r="Q366" s="117">
        <f t="shared" si="204"/>
        <v>11613.550484088248</v>
      </c>
      <c r="R366" s="117">
        <f t="shared" ref="R366:V366" si="205">R367+R370+R372+R381</f>
        <v>11630.430187534828</v>
      </c>
      <c r="S366" s="117">
        <f t="shared" si="205"/>
        <v>11273.486505097047</v>
      </c>
      <c r="T366" s="117">
        <f t="shared" si="205"/>
        <v>10444.603236910929</v>
      </c>
      <c r="U366" s="117">
        <f t="shared" si="205"/>
        <v>9511.4391637991139</v>
      </c>
      <c r="V366" s="117">
        <f t="shared" si="205"/>
        <v>9563.9562279598231</v>
      </c>
      <c r="W366" s="117">
        <f t="shared" ref="W366" si="206">W367+W370+W372+W381</f>
        <v>9312.7516825299936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11559.330897335234</v>
      </c>
      <c r="D367" s="122">
        <f t="shared" si="207"/>
        <v>11136.012125975854</v>
      </c>
      <c r="E367" s="122">
        <f t="shared" si="207"/>
        <v>12840.619732631925</v>
      </c>
      <c r="F367" s="122">
        <f t="shared" si="207"/>
        <v>12519.347148102501</v>
      </c>
      <c r="G367" s="122">
        <f t="shared" si="207"/>
        <v>13512.256561576727</v>
      </c>
      <c r="H367" s="122">
        <f t="shared" si="207"/>
        <v>12335.392932321394</v>
      </c>
      <c r="I367" s="122">
        <f t="shared" si="207"/>
        <v>11341.687833662245</v>
      </c>
      <c r="J367" s="122">
        <f t="shared" si="207"/>
        <v>11931.113725704898</v>
      </c>
      <c r="K367" s="122">
        <f t="shared" si="207"/>
        <v>12146.562875267626</v>
      </c>
      <c r="L367" s="122">
        <f t="shared" si="207"/>
        <v>12844.230485788345</v>
      </c>
      <c r="M367" s="122">
        <f t="shared" si="207"/>
        <v>11901.989185417209</v>
      </c>
      <c r="N367" s="122">
        <f t="shared" si="207"/>
        <v>11187.712989703963</v>
      </c>
      <c r="O367" s="122">
        <f t="shared" si="207"/>
        <v>10656.087953106744</v>
      </c>
      <c r="P367" s="122">
        <f t="shared" si="207"/>
        <v>8855.9665393564737</v>
      </c>
      <c r="Q367" s="122">
        <f t="shared" si="207"/>
        <v>8960.3423367159976</v>
      </c>
      <c r="R367" s="122">
        <f t="shared" ref="R367:V367" si="208">SUM(R368:R369)</f>
        <v>8879.3495721719682</v>
      </c>
      <c r="S367" s="122">
        <f t="shared" si="208"/>
        <v>8506.1404106679693</v>
      </c>
      <c r="T367" s="122">
        <f t="shared" si="208"/>
        <v>7714.3024921901351</v>
      </c>
      <c r="U367" s="122">
        <f t="shared" si="208"/>
        <v>7063.7578611524896</v>
      </c>
      <c r="V367" s="122">
        <f t="shared" si="208"/>
        <v>6895.0149850036214</v>
      </c>
      <c r="W367" s="122">
        <f t="shared" ref="W367" si="209">SUM(W368:W369)</f>
        <v>6253.9660791450851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11405.175999698986</v>
      </c>
      <c r="D368" s="98">
        <v>10985.102993987513</v>
      </c>
      <c r="E368" s="98">
        <v>12674.253089752627</v>
      </c>
      <c r="F368" s="98">
        <v>12347.76604877996</v>
      </c>
      <c r="G368" s="98">
        <v>13328.555544967339</v>
      </c>
      <c r="H368" s="98">
        <v>12171.69122575302</v>
      </c>
      <c r="I368" s="98">
        <v>11194.441174890144</v>
      </c>
      <c r="J368" s="98">
        <v>11775.958231778084</v>
      </c>
      <c r="K368" s="98">
        <v>11988.100577528383</v>
      </c>
      <c r="L368" s="98">
        <v>12680.666165553768</v>
      </c>
      <c r="M368" s="98">
        <v>11749.501052810756</v>
      </c>
      <c r="N368" s="98">
        <v>11043.28635279537</v>
      </c>
      <c r="O368" s="98">
        <v>10516.537355790471</v>
      </c>
      <c r="P368" s="98">
        <v>8737.2521501600622</v>
      </c>
      <c r="Q368" s="98">
        <v>8837.4985330741692</v>
      </c>
      <c r="R368" s="98">
        <v>8755.0672824613357</v>
      </c>
      <c r="S368" s="98">
        <v>8387.410188161688</v>
      </c>
      <c r="T368" s="98">
        <v>7606.0760024144092</v>
      </c>
      <c r="U368" s="98">
        <v>6963.5141516604817</v>
      </c>
      <c r="V368" s="98">
        <v>6796.6249288441668</v>
      </c>
      <c r="W368" s="98">
        <v>6164.5218165527276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154.15489763624905</v>
      </c>
      <c r="D369" s="98">
        <v>150.90913198834076</v>
      </c>
      <c r="E369" s="98">
        <v>166.36664287929887</v>
      </c>
      <c r="F369" s="98">
        <v>171.58109932254101</v>
      </c>
      <c r="G369" s="98">
        <v>183.70101660938815</v>
      </c>
      <c r="H369" s="98">
        <v>163.70170656837433</v>
      </c>
      <c r="I369" s="98">
        <v>147.24665877210157</v>
      </c>
      <c r="J369" s="98">
        <v>155.15549392681336</v>
      </c>
      <c r="K369" s="98">
        <v>158.46229773924327</v>
      </c>
      <c r="L369" s="98">
        <v>163.56432023457577</v>
      </c>
      <c r="M369" s="98">
        <v>152.48813260645267</v>
      </c>
      <c r="N369" s="98">
        <v>144.42663690859243</v>
      </c>
      <c r="O369" s="98">
        <v>139.55059731627216</v>
      </c>
      <c r="P369" s="98">
        <v>118.71438919641071</v>
      </c>
      <c r="Q369" s="98">
        <v>122.84380364182843</v>
      </c>
      <c r="R369" s="98">
        <v>124.28228971063297</v>
      </c>
      <c r="S369" s="98">
        <v>118.7302225062808</v>
      </c>
      <c r="T369" s="98">
        <v>108.22648977572597</v>
      </c>
      <c r="U369" s="98">
        <v>100.24370949200819</v>
      </c>
      <c r="V369" s="98">
        <v>98.390056159454844</v>
      </c>
      <c r="W369" s="98">
        <v>89.444262592357504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125.39246236421003</v>
      </c>
      <c r="D370" s="122">
        <f t="shared" si="210"/>
        <v>110.84709356604677</v>
      </c>
      <c r="E370" s="122">
        <f t="shared" si="210"/>
        <v>494.26847029798876</v>
      </c>
      <c r="F370" s="122">
        <f t="shared" si="210"/>
        <v>254.04607910305322</v>
      </c>
      <c r="G370" s="122">
        <f t="shared" si="210"/>
        <v>263.05565352126007</v>
      </c>
      <c r="H370" s="122">
        <f t="shared" si="210"/>
        <v>551.91702372326142</v>
      </c>
      <c r="I370" s="122">
        <f t="shared" si="210"/>
        <v>745.21813073618443</v>
      </c>
      <c r="J370" s="122">
        <f t="shared" si="210"/>
        <v>421.9373621502686</v>
      </c>
      <c r="K370" s="122">
        <f t="shared" si="210"/>
        <v>371.12897146495311</v>
      </c>
      <c r="L370" s="122">
        <f t="shared" si="210"/>
        <v>201.28299015697957</v>
      </c>
      <c r="M370" s="122">
        <f t="shared" si="210"/>
        <v>291.06190737596455</v>
      </c>
      <c r="N370" s="122">
        <f t="shared" si="210"/>
        <v>307.16704387861131</v>
      </c>
      <c r="O370" s="122">
        <f t="shared" si="210"/>
        <v>153.5348224577159</v>
      </c>
      <c r="P370" s="122">
        <f t="shared" si="210"/>
        <v>125.8585780584694</v>
      </c>
      <c r="Q370" s="122">
        <f t="shared" si="210"/>
        <v>99.637095472494423</v>
      </c>
      <c r="R370" s="122">
        <f t="shared" si="210"/>
        <v>135.79409755170997</v>
      </c>
      <c r="S370" s="122">
        <f t="shared" si="210"/>
        <v>69.657849393943181</v>
      </c>
      <c r="T370" s="122">
        <f t="shared" si="210"/>
        <v>161.26516130151242</v>
      </c>
      <c r="U370" s="122">
        <f t="shared" si="210"/>
        <v>25.194684333413317</v>
      </c>
      <c r="V370" s="122">
        <f t="shared" si="210"/>
        <v>218.31354344691556</v>
      </c>
      <c r="W370" s="122">
        <f t="shared" si="210"/>
        <v>449.84008968226283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125.39246236421003</v>
      </c>
      <c r="D371" s="98">
        <f>RES_hhdet_in_fech!D67</f>
        <v>110.84709356604677</v>
      </c>
      <c r="E371" s="98">
        <f>RES_hhdet_in_fech!E67</f>
        <v>494.26847029798876</v>
      </c>
      <c r="F371" s="98">
        <f>RES_hhdet_in_fech!F67</f>
        <v>254.04607910305322</v>
      </c>
      <c r="G371" s="98">
        <f>RES_hhdet_in_fech!G67</f>
        <v>263.05565352126007</v>
      </c>
      <c r="H371" s="98">
        <f>RES_hhdet_in_fech!H67</f>
        <v>551.91702372326142</v>
      </c>
      <c r="I371" s="98">
        <f>RES_hhdet_in_fech!I67</f>
        <v>745.21813073618443</v>
      </c>
      <c r="J371" s="98">
        <f>RES_hhdet_in_fech!J67</f>
        <v>421.9373621502686</v>
      </c>
      <c r="K371" s="98">
        <f>RES_hhdet_in_fech!K67</f>
        <v>371.12897146495311</v>
      </c>
      <c r="L371" s="98">
        <f>RES_hhdet_in_fech!L67</f>
        <v>201.28299015697957</v>
      </c>
      <c r="M371" s="98">
        <f>RES_hhdet_in_fech!M67</f>
        <v>291.06190737596455</v>
      </c>
      <c r="N371" s="98">
        <f>RES_hhdet_in_fech!N67</f>
        <v>307.16704387861131</v>
      </c>
      <c r="O371" s="98">
        <f>RES_hhdet_in_fech!O67</f>
        <v>153.5348224577159</v>
      </c>
      <c r="P371" s="98">
        <f>RES_hhdet_in_fech!P67</f>
        <v>125.8585780584694</v>
      </c>
      <c r="Q371" s="98">
        <f>RES_hhdet_in_fech!Q67</f>
        <v>99.637095472494423</v>
      </c>
      <c r="R371" s="98">
        <f>RES_hhdet_in_fech!R67</f>
        <v>135.79409755170997</v>
      </c>
      <c r="S371" s="98">
        <f>RES_hhdet_in_fech!S67</f>
        <v>69.657849393943181</v>
      </c>
      <c r="T371" s="98">
        <f>RES_hhdet_in_fech!T67</f>
        <v>161.26516130151242</v>
      </c>
      <c r="U371" s="98">
        <f>RES_hhdet_in_fech!U67</f>
        <v>25.194684333413317</v>
      </c>
      <c r="V371" s="98">
        <f>RES_hhdet_in_fech!V67</f>
        <v>218.31354344691556</v>
      </c>
      <c r="W371" s="98">
        <f>RES_hhdet_in_fech!W67</f>
        <v>449.84008968226283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1625.2360675961711</v>
      </c>
      <c r="D372" s="122">
        <v>1656.6467072965686</v>
      </c>
      <c r="E372" s="122">
        <v>1586.3339929474348</v>
      </c>
      <c r="F372" s="122">
        <v>1655.1545602078495</v>
      </c>
      <c r="G372" s="122">
        <v>1750.4550946560234</v>
      </c>
      <c r="H372" s="122">
        <v>1819.4248548152541</v>
      </c>
      <c r="I372" s="122">
        <v>1732.3686554404758</v>
      </c>
      <c r="J372" s="122">
        <v>1822.1274684570833</v>
      </c>
      <c r="K372" s="122">
        <v>1743.0348139185389</v>
      </c>
      <c r="L372" s="122">
        <v>1746.5945968777207</v>
      </c>
      <c r="M372" s="122">
        <v>1594.3765126541373</v>
      </c>
      <c r="N372" s="122">
        <v>1548.5845689025828</v>
      </c>
      <c r="O372" s="122">
        <v>1460.0298500519182</v>
      </c>
      <c r="P372" s="122">
        <v>1409.4797894515666</v>
      </c>
      <c r="Q372" s="122">
        <v>1289.6345751890901</v>
      </c>
      <c r="R372" s="122">
        <v>1335.4440005699537</v>
      </c>
      <c r="S372" s="122">
        <v>1365.1777072963121</v>
      </c>
      <c r="T372" s="122">
        <v>1333.6965226343</v>
      </c>
      <c r="U372" s="122">
        <v>1317.0506231791153</v>
      </c>
      <c r="V372" s="122">
        <v>1339.0120011793549</v>
      </c>
      <c r="W372" s="122">
        <v>1404.4673551693761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1625.495340285182</v>
      </c>
      <c r="D373" s="98">
        <v>1667.0632642455262</v>
      </c>
      <c r="E373" s="98">
        <v>1598.5052045553559</v>
      </c>
      <c r="F373" s="98">
        <v>1676.2364130987512</v>
      </c>
      <c r="G373" s="98">
        <v>1759.7859107532026</v>
      </c>
      <c r="H373" s="98">
        <v>1829.1611555968107</v>
      </c>
      <c r="I373" s="98">
        <v>1732.924893589018</v>
      </c>
      <c r="J373" s="98">
        <v>1832.5409752633793</v>
      </c>
      <c r="K373" s="98">
        <v>1743.8153516215095</v>
      </c>
      <c r="L373" s="98">
        <v>1752.8143234593711</v>
      </c>
      <c r="M373" s="98">
        <v>1602.2619186888173</v>
      </c>
      <c r="N373" s="98">
        <v>1554.181720444682</v>
      </c>
      <c r="O373" s="98">
        <v>1463.7381267615735</v>
      </c>
      <c r="P373" s="98">
        <v>1414.8453537131622</v>
      </c>
      <c r="Q373" s="98">
        <v>1284.1255427410929</v>
      </c>
      <c r="R373" s="98">
        <v>1335.4457141091966</v>
      </c>
      <c r="S373" s="98">
        <v>1365.5323971673067</v>
      </c>
      <c r="T373" s="98">
        <v>1333.0491243865197</v>
      </c>
      <c r="U373" s="98">
        <v>1315.0698603581523</v>
      </c>
      <c r="V373" s="98">
        <v>1339.4233849867906</v>
      </c>
      <c r="W373" s="98">
        <v>1403.3345724162427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1100.5329632108276</v>
      </c>
      <c r="D374" s="98">
        <v>1147.9648131352042</v>
      </c>
      <c r="E374" s="98">
        <v>1076.4460616777062</v>
      </c>
      <c r="F374" s="98">
        <v>1160.14123808299</v>
      </c>
      <c r="G374" s="98">
        <v>1225.1942090594359</v>
      </c>
      <c r="H374" s="98">
        <v>1283.2954836891568</v>
      </c>
      <c r="I374" s="98">
        <v>1220.6851825965393</v>
      </c>
      <c r="J374" s="98">
        <v>1303.7800767606343</v>
      </c>
      <c r="K374" s="98">
        <v>1238.2670855434974</v>
      </c>
      <c r="L374" s="98">
        <v>1256.9950742112969</v>
      </c>
      <c r="M374" s="98">
        <v>1171.4831855253699</v>
      </c>
      <c r="N374" s="98">
        <v>1155.1468191508247</v>
      </c>
      <c r="O374" s="98">
        <v>1108.3119297978949</v>
      </c>
      <c r="P374" s="98">
        <v>1107.5378392000832</v>
      </c>
      <c r="Q374" s="98">
        <v>1036.4280057559181</v>
      </c>
      <c r="R374" s="98">
        <v>1089.8809779861906</v>
      </c>
      <c r="S374" s="98">
        <v>1125.9097273168234</v>
      </c>
      <c r="T374" s="98">
        <v>1112.6352336642863</v>
      </c>
      <c r="U374" s="98">
        <v>1108.2574799151141</v>
      </c>
      <c r="V374" s="98">
        <v>1124.944318014316</v>
      </c>
      <c r="W374" s="98">
        <v>1191.7436900035323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465.45414057435516</v>
      </c>
      <c r="D375" s="101">
        <v>505.05584634328517</v>
      </c>
      <c r="E375" s="101">
        <v>413.09556253362308</v>
      </c>
      <c r="F375" s="101">
        <v>488.11582046454993</v>
      </c>
      <c r="G375" s="101">
        <v>510.6751710587676</v>
      </c>
      <c r="H375" s="101">
        <v>533.78843319090697</v>
      </c>
      <c r="I375" s="101">
        <v>496.73406655853648</v>
      </c>
      <c r="J375" s="101">
        <v>533.2520410548691</v>
      </c>
      <c r="K375" s="101">
        <v>476.93412621540733</v>
      </c>
      <c r="L375" s="101">
        <v>483.6846749306435</v>
      </c>
      <c r="M375" s="101">
        <v>462.52992964936328</v>
      </c>
      <c r="N375" s="101">
        <v>445.48942185725173</v>
      </c>
      <c r="O375" s="101">
        <v>403.94004679977178</v>
      </c>
      <c r="P375" s="101">
        <v>407.50985905052852</v>
      </c>
      <c r="Q375" s="101">
        <v>398.91450089557424</v>
      </c>
      <c r="R375" s="101">
        <v>400.77226909686868</v>
      </c>
      <c r="S375" s="101">
        <v>398.16451560878744</v>
      </c>
      <c r="T375" s="101">
        <v>395.16264815598959</v>
      </c>
      <c r="U375" s="101">
        <v>393.84029900883809</v>
      </c>
      <c r="V375" s="101">
        <v>351.45347583816078</v>
      </c>
      <c r="W375" s="101">
        <v>415.27939542797895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635.07882263647252</v>
      </c>
      <c r="D376" s="104">
        <v>642.90896679191917</v>
      </c>
      <c r="E376" s="104">
        <v>663.35049914408296</v>
      </c>
      <c r="F376" s="104">
        <v>672.02541761843997</v>
      </c>
      <c r="G376" s="104">
        <v>714.51903800066816</v>
      </c>
      <c r="H376" s="104">
        <v>749.50705049824955</v>
      </c>
      <c r="I376" s="104">
        <v>723.95111603800285</v>
      </c>
      <c r="J376" s="104">
        <v>770.52803570576532</v>
      </c>
      <c r="K376" s="104">
        <v>761.33295932808994</v>
      </c>
      <c r="L376" s="104">
        <v>773.31039928065388</v>
      </c>
      <c r="M376" s="104">
        <v>708.95325587600666</v>
      </c>
      <c r="N376" s="104">
        <v>709.65739729357301</v>
      </c>
      <c r="O376" s="104">
        <v>704.37188299812317</v>
      </c>
      <c r="P376" s="104">
        <v>700.02798014955499</v>
      </c>
      <c r="Q376" s="104">
        <v>637.51350486034391</v>
      </c>
      <c r="R376" s="104">
        <v>689.10870888932209</v>
      </c>
      <c r="S376" s="104">
        <v>727.74521170803598</v>
      </c>
      <c r="T376" s="104">
        <v>717.47258550829667</v>
      </c>
      <c r="U376" s="104">
        <v>714.41718090627592</v>
      </c>
      <c r="V376" s="104">
        <v>773.49084217615541</v>
      </c>
      <c r="W376" s="104">
        <v>776.46429457555348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1564.3029941920643</v>
      </c>
      <c r="E377" s="101">
        <v>1361.9582390998055</v>
      </c>
      <c r="F377" s="101">
        <v>1568.9549840906277</v>
      </c>
      <c r="G377" s="101">
        <v>1625.7405263666199</v>
      </c>
      <c r="H377" s="101">
        <v>1697.6113924160984</v>
      </c>
      <c r="I377" s="101">
        <v>0</v>
      </c>
      <c r="J377" s="101">
        <v>1707.8975524223422</v>
      </c>
      <c r="K377" s="101">
        <v>0</v>
      </c>
      <c r="L377" s="101">
        <v>1633.6089329861902</v>
      </c>
      <c r="M377" s="101">
        <v>1564.9561707136247</v>
      </c>
      <c r="N377" s="101">
        <v>1548.8589878995181</v>
      </c>
      <c r="O377" s="101">
        <v>1474.8321315445878</v>
      </c>
      <c r="P377" s="101">
        <v>1427.7199457285849</v>
      </c>
      <c r="Q377" s="101">
        <v>1411.9117104166232</v>
      </c>
      <c r="R377" s="101">
        <v>1414.8152015692781</v>
      </c>
      <c r="S377" s="101">
        <v>1417.0424915156577</v>
      </c>
      <c r="T377" s="101">
        <v>1405.0823564732607</v>
      </c>
      <c r="U377" s="101">
        <v>1413.0640339039189</v>
      </c>
      <c r="V377" s="101">
        <v>1385.7288540390837</v>
      </c>
      <c r="W377" s="101">
        <v>1476.3316643625346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1147.4799876147981</v>
      </c>
      <c r="E378" s="104">
        <v>977.46489188584428</v>
      </c>
      <c r="F378" s="104">
        <v>1147.4419753141699</v>
      </c>
      <c r="G378" s="104">
        <v>1190.1719977054811</v>
      </c>
      <c r="H378" s="104">
        <v>1245.8593381512878</v>
      </c>
      <c r="I378" s="104">
        <v>0</v>
      </c>
      <c r="J378" s="104">
        <v>1258.2809014376689</v>
      </c>
      <c r="K378" s="104">
        <v>0</v>
      </c>
      <c r="L378" s="104">
        <v>1200.4109651992669</v>
      </c>
      <c r="M378" s="104">
        <v>1162.9776540855498</v>
      </c>
      <c r="N378" s="104">
        <v>1158.4714368480127</v>
      </c>
      <c r="O378" s="104">
        <v>1110.3495848458097</v>
      </c>
      <c r="P378" s="104">
        <v>1097.1686017161426</v>
      </c>
      <c r="Q378" s="104">
        <v>1111.5455187191217</v>
      </c>
      <c r="R378" s="104">
        <v>1119.8798365120388</v>
      </c>
      <c r="S378" s="104">
        <v>1128.5617223310292</v>
      </c>
      <c r="T378" s="104">
        <v>1131.4142469977619</v>
      </c>
      <c r="U378" s="104">
        <v>1149.024046498836</v>
      </c>
      <c r="V378" s="104">
        <v>0</v>
      </c>
      <c r="W378" s="104">
        <v>1214.1445536352624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474.03087046457364</v>
      </c>
      <c r="E379" s="98">
        <v>351.67327676942028</v>
      </c>
      <c r="F379" s="98">
        <v>456.8993554538078</v>
      </c>
      <c r="G379" s="98">
        <v>471.63215881055083</v>
      </c>
      <c r="H379" s="98">
        <v>495.22429841680025</v>
      </c>
      <c r="I379" s="98">
        <v>0</v>
      </c>
      <c r="J379" s="98">
        <v>496.77140728950297</v>
      </c>
      <c r="K379" s="98">
        <v>0</v>
      </c>
      <c r="L379" s="98">
        <v>450.29790250599814</v>
      </c>
      <c r="M379" s="98">
        <v>451.67052568817832</v>
      </c>
      <c r="N379" s="98">
        <v>443.8028586411105</v>
      </c>
      <c r="O379" s="98">
        <v>406.64171018760317</v>
      </c>
      <c r="P379" s="98">
        <v>409.98640131144015</v>
      </c>
      <c r="Q379" s="98">
        <v>439.27455388990211</v>
      </c>
      <c r="R379" s="98">
        <v>424.2796156499133</v>
      </c>
      <c r="S379" s="98">
        <v>412.06819481643282</v>
      </c>
      <c r="T379" s="98">
        <v>415.90059143487764</v>
      </c>
      <c r="U379" s="98">
        <v>423.21892054259149</v>
      </c>
      <c r="V379" s="98">
        <v>0</v>
      </c>
      <c r="W379" s="98">
        <v>436.72426642922852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673.44911715022465</v>
      </c>
      <c r="E380" s="98">
        <v>625.79161511642405</v>
      </c>
      <c r="F380" s="98">
        <v>690.54261986036215</v>
      </c>
      <c r="G380" s="98">
        <v>718.53983889493031</v>
      </c>
      <c r="H380" s="98">
        <v>750.63503973448758</v>
      </c>
      <c r="I380" s="98">
        <v>0</v>
      </c>
      <c r="J380" s="98">
        <v>761.50949414816591</v>
      </c>
      <c r="K380" s="98">
        <v>0</v>
      </c>
      <c r="L380" s="98">
        <v>750.11306269326894</v>
      </c>
      <c r="M380" s="98">
        <v>711.30712839737146</v>
      </c>
      <c r="N380" s="98">
        <v>714.66857820690211</v>
      </c>
      <c r="O380" s="98">
        <v>703.70787465820638</v>
      </c>
      <c r="P380" s="98">
        <v>687.18220040470237</v>
      </c>
      <c r="Q380" s="98">
        <v>672.27096482921957</v>
      </c>
      <c r="R380" s="98">
        <v>695.6002208621253</v>
      </c>
      <c r="S380" s="98">
        <v>716.49352751459628</v>
      </c>
      <c r="T380" s="98">
        <v>715.5136555628842</v>
      </c>
      <c r="U380" s="98">
        <v>725.80512595624452</v>
      </c>
      <c r="V380" s="98">
        <v>0</v>
      </c>
      <c r="W380" s="98">
        <v>777.420287206034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1163.8945991797116</v>
      </c>
      <c r="D381" s="122">
        <v>1342.2999962624026</v>
      </c>
      <c r="E381" s="122">
        <v>1100.2133830942528</v>
      </c>
      <c r="F381" s="122">
        <v>1302.4368789244813</v>
      </c>
      <c r="G381" s="122">
        <v>1611.5407336897592</v>
      </c>
      <c r="H381" s="122">
        <v>1551.3272878709745</v>
      </c>
      <c r="I381" s="122">
        <v>1374.6076751976266</v>
      </c>
      <c r="J381" s="122">
        <v>1557.6023044579799</v>
      </c>
      <c r="K381" s="122">
        <v>1349.8111261941415</v>
      </c>
      <c r="L381" s="122">
        <v>1327.1477096930912</v>
      </c>
      <c r="M381" s="122">
        <v>1258.9344938526408</v>
      </c>
      <c r="N381" s="122">
        <v>1212.7640392512424</v>
      </c>
      <c r="O381" s="122">
        <v>1171.9054809812872</v>
      </c>
      <c r="P381" s="122">
        <v>1330.9114147548926</v>
      </c>
      <c r="Q381" s="122">
        <v>1263.9364767106661</v>
      </c>
      <c r="R381" s="122">
        <v>1279.8425172411962</v>
      </c>
      <c r="S381" s="122">
        <v>1332.5105377388218</v>
      </c>
      <c r="T381" s="122">
        <v>1235.3390607849815</v>
      </c>
      <c r="U381" s="122">
        <v>1105.4359951340948</v>
      </c>
      <c r="V381" s="122">
        <v>1111.6156983299311</v>
      </c>
      <c r="W381" s="122">
        <v>1204.4781585332703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1650.4863086018863</v>
      </c>
      <c r="D382" s="98">
        <v>1417.6764002151156</v>
      </c>
      <c r="E382" s="98">
        <v>1703.2094701032636</v>
      </c>
      <c r="F382" s="98">
        <v>1550.557200704143</v>
      </c>
      <c r="G382" s="98">
        <v>1629.0179941985721</v>
      </c>
      <c r="H382" s="98">
        <v>1580.5501184776238</v>
      </c>
      <c r="I382" s="98">
        <v>1692.2592360196832</v>
      </c>
      <c r="J382" s="98">
        <v>1576.401534443653</v>
      </c>
      <c r="K382" s="98">
        <v>1708.7640700454174</v>
      </c>
      <c r="L382" s="98">
        <v>1654.1768031895886</v>
      </c>
      <c r="M382" s="98">
        <v>1495.0198534678013</v>
      </c>
      <c r="N382" s="98">
        <v>1432.2191807083743</v>
      </c>
      <c r="O382" s="98">
        <v>1362.303656124629</v>
      </c>
      <c r="P382" s="98">
        <v>1335.3429218062622</v>
      </c>
      <c r="Q382" s="98">
        <v>1275.7896744408013</v>
      </c>
      <c r="R382" s="98">
        <v>1301.7745299874607</v>
      </c>
      <c r="S382" s="98">
        <v>1372.4727073613428</v>
      </c>
      <c r="T382" s="98">
        <v>1332.1901601407815</v>
      </c>
      <c r="U382" s="98">
        <v>1232.9953587199927</v>
      </c>
      <c r="V382" s="98">
        <v>1265.0667611152792</v>
      </c>
      <c r="W382" s="98">
        <v>1337.5227925129504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1076.3449544920097</v>
      </c>
      <c r="D383" s="33">
        <v>1330.065155989595</v>
      </c>
      <c r="E383" s="33">
        <v>996.96264758953214</v>
      </c>
      <c r="F383" s="33">
        <v>1234.088848487726</v>
      </c>
      <c r="G383" s="33">
        <v>1289.1713395698234</v>
      </c>
      <c r="H383" s="33">
        <v>1379.2589031271623</v>
      </c>
      <c r="I383" s="33">
        <v>1217.919488393557</v>
      </c>
      <c r="J383" s="33">
        <v>1388.8427961640809</v>
      </c>
      <c r="K383" s="33">
        <v>1142.4564464314501</v>
      </c>
      <c r="L383" s="33">
        <v>1170.9718716613618</v>
      </c>
      <c r="M383" s="33">
        <v>1141.4587212586509</v>
      </c>
      <c r="N383" s="33">
        <v>1109.5790927500493</v>
      </c>
      <c r="O383" s="33">
        <v>1038.5881156663643</v>
      </c>
      <c r="P383" s="33">
        <v>999.25742703039077</v>
      </c>
      <c r="Q383" s="33">
        <v>996.5268355140413</v>
      </c>
      <c r="R383" s="33">
        <v>989.53325426879928</v>
      </c>
      <c r="S383" s="33">
        <v>968.91708139478726</v>
      </c>
      <c r="T383" s="33">
        <v>937.67124725704321</v>
      </c>
      <c r="U383" s="33">
        <v>922.39036248436378</v>
      </c>
      <c r="V383" s="33">
        <v>890.47885475302837</v>
      </c>
      <c r="W383" s="33">
        <v>958.98792102914388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8548.7854054254585</v>
      </c>
      <c r="D385" s="117">
        <f t="shared" si="211"/>
        <v>8560.3025573579744</v>
      </c>
      <c r="E385" s="117">
        <f t="shared" si="211"/>
        <v>10341.305526425949</v>
      </c>
      <c r="F385" s="117">
        <f t="shared" si="211"/>
        <v>9909.5509652450528</v>
      </c>
      <c r="G385" s="117">
        <f t="shared" si="211"/>
        <v>10734.770488059177</v>
      </c>
      <c r="H385" s="117">
        <f t="shared" si="211"/>
        <v>10939.953794473366</v>
      </c>
      <c r="I385" s="117">
        <f t="shared" si="211"/>
        <v>10945.603023534162</v>
      </c>
      <c r="J385" s="117">
        <f t="shared" si="211"/>
        <v>10641.143413563959</v>
      </c>
      <c r="K385" s="117">
        <f t="shared" si="211"/>
        <v>10711.43964937174</v>
      </c>
      <c r="L385" s="117">
        <f t="shared" si="211"/>
        <v>10820.26957817945</v>
      </c>
      <c r="M385" s="117">
        <f t="shared" si="211"/>
        <v>10526.361521343411</v>
      </c>
      <c r="N385" s="117">
        <f t="shared" si="211"/>
        <v>10279.506907762772</v>
      </c>
      <c r="O385" s="117">
        <f t="shared" si="211"/>
        <v>9590.2097313586</v>
      </c>
      <c r="P385" s="117">
        <f t="shared" si="211"/>
        <v>8453.3564482723232</v>
      </c>
      <c r="Q385" s="117">
        <f t="shared" si="211"/>
        <v>8518.8116768067794</v>
      </c>
      <c r="R385" s="117">
        <f t="shared" ref="R385:V385" si="212">R386+R389+R391+R400</f>
        <v>8760.2385102102398</v>
      </c>
      <c r="S385" s="117">
        <f t="shared" si="212"/>
        <v>8400.7154214140774</v>
      </c>
      <c r="T385" s="117">
        <f t="shared" si="212"/>
        <v>8181.1146292272797</v>
      </c>
      <c r="U385" s="117">
        <f t="shared" si="212"/>
        <v>7190.3332473188902</v>
      </c>
      <c r="V385" s="117">
        <f t="shared" si="212"/>
        <v>7874.4064628335691</v>
      </c>
      <c r="W385" s="117">
        <f t="shared" ref="W385" si="213">W386+W389+W391+W400</f>
        <v>8433.1258727771637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6547.1548399184439</v>
      </c>
      <c r="D386" s="122">
        <f t="shared" si="214"/>
        <v>6402.0658229873416</v>
      </c>
      <c r="E386" s="122">
        <f t="shared" si="214"/>
        <v>7486.8131427226199</v>
      </c>
      <c r="F386" s="122">
        <f t="shared" si="214"/>
        <v>7407.4393986003415</v>
      </c>
      <c r="G386" s="122">
        <f t="shared" si="214"/>
        <v>8106.489895535572</v>
      </c>
      <c r="H386" s="122">
        <f t="shared" si="214"/>
        <v>7501.0764716610274</v>
      </c>
      <c r="I386" s="122">
        <f t="shared" si="214"/>
        <v>6989.6648829483556</v>
      </c>
      <c r="J386" s="122">
        <f t="shared" si="214"/>
        <v>7453.3905563935332</v>
      </c>
      <c r="K386" s="122">
        <f t="shared" si="214"/>
        <v>7692.7788676282607</v>
      </c>
      <c r="L386" s="122">
        <f t="shared" si="214"/>
        <v>8246.6881964712666</v>
      </c>
      <c r="M386" s="122">
        <f t="shared" si="214"/>
        <v>7776.6819689498761</v>
      </c>
      <c r="N386" s="122">
        <f t="shared" si="214"/>
        <v>7472.8765485374697</v>
      </c>
      <c r="O386" s="122">
        <f t="shared" si="214"/>
        <v>7312.0907514255014</v>
      </c>
      <c r="P386" s="122">
        <f t="shared" si="214"/>
        <v>6256.5661040738751</v>
      </c>
      <c r="Q386" s="122">
        <f t="shared" si="214"/>
        <v>6484.765971616629</v>
      </c>
      <c r="R386" s="122">
        <f t="shared" ref="R386:V386" si="215">SUM(R387:R388)</f>
        <v>6513.8618724867811</v>
      </c>
      <c r="S386" s="122">
        <f t="shared" si="215"/>
        <v>6304.7464698160147</v>
      </c>
      <c r="T386" s="122">
        <f t="shared" si="215"/>
        <v>5765.2023425300122</v>
      </c>
      <c r="U386" s="122">
        <f t="shared" si="215"/>
        <v>5315.7101431742876</v>
      </c>
      <c r="V386" s="122">
        <f t="shared" si="215"/>
        <v>5220.0580945012453</v>
      </c>
      <c r="W386" s="122">
        <f t="shared" ref="W386" si="216">SUM(W387:W388)</f>
        <v>4754.9815815561014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6392.9999422821948</v>
      </c>
      <c r="D387" s="98">
        <v>6251.1566909990006</v>
      </c>
      <c r="E387" s="98">
        <v>7320.4464998433214</v>
      </c>
      <c r="F387" s="98">
        <v>7235.8582992778001</v>
      </c>
      <c r="G387" s="98">
        <v>7922.7888789261842</v>
      </c>
      <c r="H387" s="98">
        <v>7337.3747650926534</v>
      </c>
      <c r="I387" s="98">
        <v>6842.4182241762537</v>
      </c>
      <c r="J387" s="98">
        <v>7298.2350624667197</v>
      </c>
      <c r="K387" s="98">
        <v>7534.316569889017</v>
      </c>
      <c r="L387" s="98">
        <v>8083.1238762366902</v>
      </c>
      <c r="M387" s="98">
        <v>7624.1938363434238</v>
      </c>
      <c r="N387" s="98">
        <v>7328.4499116288771</v>
      </c>
      <c r="O387" s="98">
        <v>7172.5401541092297</v>
      </c>
      <c r="P387" s="98">
        <v>6137.8517148774645</v>
      </c>
      <c r="Q387" s="98">
        <v>6361.9221679748007</v>
      </c>
      <c r="R387" s="98">
        <v>6389.5795827761485</v>
      </c>
      <c r="S387" s="98">
        <v>6186.0162473097344</v>
      </c>
      <c r="T387" s="98">
        <v>5656.9758527542863</v>
      </c>
      <c r="U387" s="98">
        <v>5215.4664336822798</v>
      </c>
      <c r="V387" s="98">
        <v>5121.6680383417906</v>
      </c>
      <c r="W387" s="98">
        <v>4665.5373189637439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154.15489763624905</v>
      </c>
      <c r="D388" s="98">
        <v>150.90913198834076</v>
      </c>
      <c r="E388" s="98">
        <v>166.36664287929887</v>
      </c>
      <c r="F388" s="98">
        <v>171.58109932254101</v>
      </c>
      <c r="G388" s="98">
        <v>183.70101660938815</v>
      </c>
      <c r="H388" s="98">
        <v>163.70170656837433</v>
      </c>
      <c r="I388" s="98">
        <v>147.24665877210157</v>
      </c>
      <c r="J388" s="98">
        <v>155.15549392681336</v>
      </c>
      <c r="K388" s="98">
        <v>158.46229773924327</v>
      </c>
      <c r="L388" s="98">
        <v>163.56432023457577</v>
      </c>
      <c r="M388" s="98">
        <v>152.48813260645267</v>
      </c>
      <c r="N388" s="98">
        <v>144.42663690859243</v>
      </c>
      <c r="O388" s="98">
        <v>139.55059731627216</v>
      </c>
      <c r="P388" s="98">
        <v>118.71438919641071</v>
      </c>
      <c r="Q388" s="98">
        <v>122.84380364182843</v>
      </c>
      <c r="R388" s="98">
        <v>124.28228971063297</v>
      </c>
      <c r="S388" s="98">
        <v>118.7302225062808</v>
      </c>
      <c r="T388" s="98">
        <v>108.22648977572597</v>
      </c>
      <c r="U388" s="98">
        <v>100.24370949200819</v>
      </c>
      <c r="V388" s="98">
        <v>98.390056159454844</v>
      </c>
      <c r="W388" s="98">
        <v>89.444262592357504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279.98098985437758</v>
      </c>
      <c r="D389" s="122">
        <f t="shared" si="217"/>
        <v>255.51590155023524</v>
      </c>
      <c r="E389" s="122">
        <f t="shared" si="217"/>
        <v>1175.452775090864</v>
      </c>
      <c r="F389" s="122">
        <f t="shared" si="217"/>
        <v>622.74092727184075</v>
      </c>
      <c r="G389" s="122">
        <f t="shared" si="217"/>
        <v>664.24465111036864</v>
      </c>
      <c r="H389" s="122">
        <f t="shared" si="217"/>
        <v>1434.7334842848611</v>
      </c>
      <c r="I389" s="122">
        <f t="shared" si="217"/>
        <v>1993.2674752950381</v>
      </c>
      <c r="J389" s="122">
        <f t="shared" si="217"/>
        <v>1160.8844074062238</v>
      </c>
      <c r="K389" s="122">
        <f t="shared" si="217"/>
        <v>1050.216742964072</v>
      </c>
      <c r="L389" s="122">
        <f t="shared" si="217"/>
        <v>585.79006343718936</v>
      </c>
      <c r="M389" s="122">
        <f t="shared" si="217"/>
        <v>875.05460939621514</v>
      </c>
      <c r="N389" s="122">
        <f t="shared" si="217"/>
        <v>959.18076141338815</v>
      </c>
      <c r="O389" s="122">
        <f t="shared" si="217"/>
        <v>500.75200306109821</v>
      </c>
      <c r="P389" s="122">
        <f t="shared" si="217"/>
        <v>429.43392096687046</v>
      </c>
      <c r="Q389" s="122">
        <f t="shared" si="217"/>
        <v>352.85612515223534</v>
      </c>
      <c r="R389" s="122">
        <f t="shared" si="217"/>
        <v>491.92490589424506</v>
      </c>
      <c r="S389" s="122">
        <f t="shared" si="217"/>
        <v>256.84129256973949</v>
      </c>
      <c r="T389" s="122">
        <f t="shared" si="217"/>
        <v>603.31928186176981</v>
      </c>
      <c r="U389" s="122">
        <f t="shared" si="217"/>
        <v>95.495524783624191</v>
      </c>
      <c r="V389" s="122">
        <f t="shared" si="217"/>
        <v>838.41338726228992</v>
      </c>
      <c r="W389" s="122">
        <f t="shared" si="217"/>
        <v>1749.6363159456439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279.98098985437758</v>
      </c>
      <c r="D390" s="98">
        <f>RES_hhdet_in_tesh!D67</f>
        <v>255.51590155023524</v>
      </c>
      <c r="E390" s="98">
        <f>RES_hhdet_in_tesh!E67</f>
        <v>1175.452775090864</v>
      </c>
      <c r="F390" s="98">
        <f>RES_hhdet_in_tesh!F67</f>
        <v>622.74092727184075</v>
      </c>
      <c r="G390" s="98">
        <f>RES_hhdet_in_tesh!G67</f>
        <v>664.24465111036864</v>
      </c>
      <c r="H390" s="98">
        <f>RES_hhdet_in_tesh!H67</f>
        <v>1434.7334842848611</v>
      </c>
      <c r="I390" s="98">
        <f>RES_hhdet_in_tesh!I67</f>
        <v>1993.2674752950381</v>
      </c>
      <c r="J390" s="98">
        <f>RES_hhdet_in_tesh!J67</f>
        <v>1160.8844074062238</v>
      </c>
      <c r="K390" s="98">
        <f>RES_hhdet_in_tesh!K67</f>
        <v>1050.216742964072</v>
      </c>
      <c r="L390" s="98">
        <f>RES_hhdet_in_tesh!L67</f>
        <v>585.79006343718936</v>
      </c>
      <c r="M390" s="98">
        <f>RES_hhdet_in_tesh!M67</f>
        <v>875.05460939621514</v>
      </c>
      <c r="N390" s="98">
        <f>RES_hhdet_in_tesh!N67</f>
        <v>959.18076141338815</v>
      </c>
      <c r="O390" s="98">
        <f>RES_hhdet_in_tesh!O67</f>
        <v>500.75200306109821</v>
      </c>
      <c r="P390" s="98">
        <f>RES_hhdet_in_tesh!P67</f>
        <v>429.43392096687046</v>
      </c>
      <c r="Q390" s="98">
        <f>RES_hhdet_in_tesh!Q67</f>
        <v>352.85612515223534</v>
      </c>
      <c r="R390" s="98">
        <f>RES_hhdet_in_tesh!R67</f>
        <v>491.92490589424506</v>
      </c>
      <c r="S390" s="98">
        <f>RES_hhdet_in_tesh!S67</f>
        <v>256.84129256973949</v>
      </c>
      <c r="T390" s="98">
        <f>RES_hhdet_in_tesh!T67</f>
        <v>603.31928186176981</v>
      </c>
      <c r="U390" s="98">
        <f>RES_hhdet_in_tesh!U67</f>
        <v>95.495524783624191</v>
      </c>
      <c r="V390" s="98">
        <f>RES_hhdet_in_tesh!V67</f>
        <v>838.41338726228992</v>
      </c>
      <c r="W390" s="98">
        <f>RES_hhdet_in_tesh!W67</f>
        <v>1749.6363159456439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889.81757300286949</v>
      </c>
      <c r="D391" s="122">
        <v>926.19537445839114</v>
      </c>
      <c r="E391" s="122">
        <v>891.68997695118264</v>
      </c>
      <c r="F391" s="122">
        <v>952.33169347758735</v>
      </c>
      <c r="G391" s="122">
        <v>1006.3933159250338</v>
      </c>
      <c r="H391" s="122">
        <v>1057.7650904478803</v>
      </c>
      <c r="I391" s="122">
        <v>1013.729360837533</v>
      </c>
      <c r="J391" s="122">
        <v>1084.48888335988</v>
      </c>
      <c r="K391" s="122">
        <v>1046.2053433546282</v>
      </c>
      <c r="L391" s="122">
        <v>1065.1430695024731</v>
      </c>
      <c r="M391" s="122">
        <v>995.32613319648442</v>
      </c>
      <c r="N391" s="122">
        <v>994.06972190820306</v>
      </c>
      <c r="O391" s="122">
        <v>971.10803133903573</v>
      </c>
      <c r="P391" s="122">
        <v>977.60352626046097</v>
      </c>
      <c r="Q391" s="122">
        <v>925.12918709654969</v>
      </c>
      <c r="R391" s="122">
        <v>979.83595191798042</v>
      </c>
      <c r="S391" s="122">
        <v>1021.4748919113252</v>
      </c>
      <c r="T391" s="122">
        <v>1015.6236646223562</v>
      </c>
      <c r="U391" s="122">
        <v>1017.5393246702837</v>
      </c>
      <c r="V391" s="122">
        <v>1046.2567168891594</v>
      </c>
      <c r="W391" s="122">
        <v>1102.2413722955127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889.81754485081342</v>
      </c>
      <c r="D392" s="98">
        <v>922.23523707378263</v>
      </c>
      <c r="E392" s="98">
        <v>893.97435324922242</v>
      </c>
      <c r="F392" s="98">
        <v>947.66408626565953</v>
      </c>
      <c r="G392" s="98">
        <v>1006.0289001440501</v>
      </c>
      <c r="H392" s="98">
        <v>1057.631689576468</v>
      </c>
      <c r="I392" s="98">
        <v>1013.728489169866</v>
      </c>
      <c r="J392" s="98">
        <v>1085.194533519297</v>
      </c>
      <c r="K392" s="98">
        <v>1046.2033878357074</v>
      </c>
      <c r="L392" s="98">
        <v>1066.2848828662377</v>
      </c>
      <c r="M392" s="98">
        <v>994.99640681991025</v>
      </c>
      <c r="N392" s="98">
        <v>993.25822783884223</v>
      </c>
      <c r="O392" s="98">
        <v>971.106847345093</v>
      </c>
      <c r="P392" s="98">
        <v>978.76804981019177</v>
      </c>
      <c r="Q392" s="98">
        <v>920.67873397614608</v>
      </c>
      <c r="R392" s="98">
        <v>979.58835090064645</v>
      </c>
      <c r="S392" s="98">
        <v>1022.2905803152651</v>
      </c>
      <c r="T392" s="98">
        <v>1015.6584375886993</v>
      </c>
      <c r="U392" s="98">
        <v>1016.4100187016866</v>
      </c>
      <c r="V392" s="98">
        <v>1046.2550872825682</v>
      </c>
      <c r="W392" s="98">
        <v>1102.1378691216028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889.87454572593708</v>
      </c>
      <c r="D393" s="98">
        <v>922.31065968370081</v>
      </c>
      <c r="E393" s="98">
        <v>894.3768588291889</v>
      </c>
      <c r="F393" s="98">
        <v>947.98281203944953</v>
      </c>
      <c r="G393" s="98">
        <v>1006.4602210342542</v>
      </c>
      <c r="H393" s="98">
        <v>1058.14664780474</v>
      </c>
      <c r="I393" s="98">
        <v>1014.5312079245541</v>
      </c>
      <c r="J393" s="98">
        <v>1086.3093512409232</v>
      </c>
      <c r="K393" s="98">
        <v>1047.4699623984254</v>
      </c>
      <c r="L393" s="98">
        <v>1067.5490131771533</v>
      </c>
      <c r="M393" s="98">
        <v>996.18196216916488</v>
      </c>
      <c r="N393" s="98">
        <v>994.36415188613114</v>
      </c>
      <c r="O393" s="98">
        <v>972.36308866004401</v>
      </c>
      <c r="P393" s="98">
        <v>981.9369739307748</v>
      </c>
      <c r="Q393" s="98">
        <v>923.5229995903411</v>
      </c>
      <c r="R393" s="98">
        <v>983.08684819031828</v>
      </c>
      <c r="S393" s="98">
        <v>1025.826630037639</v>
      </c>
      <c r="T393" s="98">
        <v>1018.549470431221</v>
      </c>
      <c r="U393" s="98">
        <v>1018.814108969117</v>
      </c>
      <c r="V393" s="98">
        <v>1048.0194125747105</v>
      </c>
      <c r="W393" s="98">
        <v>1102.6125680974169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254.79572308946459</v>
      </c>
      <c r="D394" s="101">
        <v>279.40169289178169</v>
      </c>
      <c r="E394" s="101">
        <v>231.02635968510586</v>
      </c>
      <c r="F394" s="101">
        <v>275.95739442100967</v>
      </c>
      <c r="G394" s="101">
        <v>291.94118303358607</v>
      </c>
      <c r="H394" s="101">
        <v>308.6395973064906</v>
      </c>
      <c r="I394" s="101">
        <v>290.5800918865512</v>
      </c>
      <c r="J394" s="101">
        <v>315.78131553515817</v>
      </c>
      <c r="K394" s="101">
        <v>286.13700307033548</v>
      </c>
      <c r="L394" s="101">
        <v>294.23861389649926</v>
      </c>
      <c r="M394" s="101">
        <v>287.22870629315815</v>
      </c>
      <c r="N394" s="101">
        <v>284.7067545925583</v>
      </c>
      <c r="O394" s="101">
        <v>267.99120566192079</v>
      </c>
      <c r="P394" s="101">
        <v>281.90899378122003</v>
      </c>
      <c r="Q394" s="101">
        <v>286.0094947299973</v>
      </c>
      <c r="R394" s="101">
        <v>293.97813930099619</v>
      </c>
      <c r="S394" s="101">
        <v>298.08141832960308</v>
      </c>
      <c r="T394" s="101">
        <v>301.07688492292442</v>
      </c>
      <c r="U394" s="101">
        <v>304.39692806284108</v>
      </c>
      <c r="V394" s="101">
        <v>274.52857039855502</v>
      </c>
      <c r="W394" s="101">
        <v>326.14827352186353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635.07882263647252</v>
      </c>
      <c r="D395" s="104">
        <v>642.90896679191917</v>
      </c>
      <c r="E395" s="104">
        <v>663.35049914408296</v>
      </c>
      <c r="F395" s="104">
        <v>672.02541761843997</v>
      </c>
      <c r="G395" s="104">
        <v>714.51903800066816</v>
      </c>
      <c r="H395" s="104">
        <v>749.50705049824955</v>
      </c>
      <c r="I395" s="104">
        <v>723.95111603800285</v>
      </c>
      <c r="J395" s="104">
        <v>770.52803570576532</v>
      </c>
      <c r="K395" s="104">
        <v>761.33295932808994</v>
      </c>
      <c r="L395" s="104">
        <v>773.31039928065388</v>
      </c>
      <c r="M395" s="104">
        <v>708.95325587600666</v>
      </c>
      <c r="N395" s="104">
        <v>709.65739729357301</v>
      </c>
      <c r="O395" s="104">
        <v>704.37188299812317</v>
      </c>
      <c r="P395" s="104">
        <v>700.02798014955499</v>
      </c>
      <c r="Q395" s="104">
        <v>637.51350486034391</v>
      </c>
      <c r="R395" s="104">
        <v>689.10870888932209</v>
      </c>
      <c r="S395" s="104">
        <v>727.74521170803598</v>
      </c>
      <c r="T395" s="104">
        <v>717.47258550829667</v>
      </c>
      <c r="U395" s="104">
        <v>714.41718090627592</v>
      </c>
      <c r="V395" s="104">
        <v>773.49084217615541</v>
      </c>
      <c r="W395" s="104">
        <v>776.46429457555348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966.10248252427868</v>
      </c>
      <c r="E396" s="101">
        <v>843.2766405304418</v>
      </c>
      <c r="F396" s="101">
        <v>973.93166130808902</v>
      </c>
      <c r="G396" s="101">
        <v>1011.9309732783368</v>
      </c>
      <c r="H396" s="101">
        <v>1059.6977079438389</v>
      </c>
      <c r="I396" s="101">
        <v>0</v>
      </c>
      <c r="J396" s="101">
        <v>1072.9787297901635</v>
      </c>
      <c r="K396" s="101">
        <v>0</v>
      </c>
      <c r="L396" s="101">
        <v>1034.6954365055428</v>
      </c>
      <c r="M396" s="101">
        <v>998.94370650857809</v>
      </c>
      <c r="N396" s="101">
        <v>1001.03347133955</v>
      </c>
      <c r="O396" s="101">
        <v>971.0221947686216</v>
      </c>
      <c r="P396" s="101">
        <v>962.46060427637155</v>
      </c>
      <c r="Q396" s="101">
        <v>973.59546513619796</v>
      </c>
      <c r="R396" s="101">
        <v>991.25113031362298</v>
      </c>
      <c r="S396" s="101">
        <v>1008.3352378095293</v>
      </c>
      <c r="T396" s="101">
        <v>1014.741260649953</v>
      </c>
      <c r="U396" s="101">
        <v>1034.5973891052408</v>
      </c>
      <c r="V396" s="101">
        <v>1026.8626731715087</v>
      </c>
      <c r="W396" s="101">
        <v>1104.299891390046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966.20723527010921</v>
      </c>
      <c r="E397" s="104">
        <v>843.53533947207018</v>
      </c>
      <c r="F397" s="104">
        <v>974.16372615082662</v>
      </c>
      <c r="G397" s="104">
        <v>1012.1040219574968</v>
      </c>
      <c r="H397" s="104">
        <v>1059.768246718615</v>
      </c>
      <c r="I397" s="104">
        <v>0</v>
      </c>
      <c r="J397" s="104">
        <v>1073.6038307397039</v>
      </c>
      <c r="K397" s="104">
        <v>0</v>
      </c>
      <c r="L397" s="104">
        <v>1035.3228062144942</v>
      </c>
      <c r="M397" s="104">
        <v>999.61771338064386</v>
      </c>
      <c r="N397" s="104">
        <v>1001.5000584428212</v>
      </c>
      <c r="O397" s="104">
        <v>971.43876922266008</v>
      </c>
      <c r="P397" s="104">
        <v>963.56396612272351</v>
      </c>
      <c r="Q397" s="104">
        <v>975.1763876412009</v>
      </c>
      <c r="R397" s="104">
        <v>992.85999593064503</v>
      </c>
      <c r="S397" s="104">
        <v>1009.7118916086415</v>
      </c>
      <c r="T397" s="104">
        <v>1015.8743344322585</v>
      </c>
      <c r="U397" s="104">
        <v>1035.6716144575548</v>
      </c>
      <c r="V397" s="104">
        <v>0</v>
      </c>
      <c r="W397" s="104">
        <v>1104.0911645074673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292.75811811988444</v>
      </c>
      <c r="E398" s="98">
        <v>217.74372435564604</v>
      </c>
      <c r="F398" s="98">
        <v>283.62110629046464</v>
      </c>
      <c r="G398" s="98">
        <v>293.56418306256654</v>
      </c>
      <c r="H398" s="98">
        <v>309.13320698412764</v>
      </c>
      <c r="I398" s="98">
        <v>0</v>
      </c>
      <c r="J398" s="98">
        <v>312.09433659153825</v>
      </c>
      <c r="K398" s="98">
        <v>0</v>
      </c>
      <c r="L398" s="98">
        <v>285.20974352122545</v>
      </c>
      <c r="M398" s="98">
        <v>288.31058498327224</v>
      </c>
      <c r="N398" s="98">
        <v>286.83148023591917</v>
      </c>
      <c r="O398" s="98">
        <v>267.73089456445348</v>
      </c>
      <c r="P398" s="98">
        <v>276.38176571802114</v>
      </c>
      <c r="Q398" s="98">
        <v>302.9054228119814</v>
      </c>
      <c r="R398" s="98">
        <v>297.25977506851967</v>
      </c>
      <c r="S398" s="98">
        <v>293.21836409404528</v>
      </c>
      <c r="T398" s="98">
        <v>300.3606788693744</v>
      </c>
      <c r="U398" s="98">
        <v>309.86648850131024</v>
      </c>
      <c r="V398" s="98">
        <v>0</v>
      </c>
      <c r="W398" s="98">
        <v>326.67087730143339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673.44911715022465</v>
      </c>
      <c r="E399" s="98">
        <v>625.79161511642405</v>
      </c>
      <c r="F399" s="98">
        <v>690.54261986036215</v>
      </c>
      <c r="G399" s="98">
        <v>718.53983889493031</v>
      </c>
      <c r="H399" s="98">
        <v>750.63503973448758</v>
      </c>
      <c r="I399" s="98">
        <v>0</v>
      </c>
      <c r="J399" s="98">
        <v>761.50949414816591</v>
      </c>
      <c r="K399" s="98">
        <v>0</v>
      </c>
      <c r="L399" s="98">
        <v>750.11306269326894</v>
      </c>
      <c r="M399" s="98">
        <v>711.30712839737146</v>
      </c>
      <c r="N399" s="98">
        <v>714.66857820690211</v>
      </c>
      <c r="O399" s="98">
        <v>703.70787465820638</v>
      </c>
      <c r="P399" s="98">
        <v>687.18220040470237</v>
      </c>
      <c r="Q399" s="98">
        <v>672.27096482921957</v>
      </c>
      <c r="R399" s="98">
        <v>695.6002208621253</v>
      </c>
      <c r="S399" s="98">
        <v>716.49352751459628</v>
      </c>
      <c r="T399" s="98">
        <v>715.5136555628842</v>
      </c>
      <c r="U399" s="98">
        <v>725.80512595624452</v>
      </c>
      <c r="V399" s="98">
        <v>0</v>
      </c>
      <c r="W399" s="98">
        <v>777.420287206034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831.83200264976722</v>
      </c>
      <c r="D400" s="122">
        <v>976.52545836200693</v>
      </c>
      <c r="E400" s="122">
        <v>787.34963166128341</v>
      </c>
      <c r="F400" s="122">
        <v>927.03894589528238</v>
      </c>
      <c r="G400" s="122">
        <v>957.64262548820284</v>
      </c>
      <c r="H400" s="122">
        <v>946.37874807959872</v>
      </c>
      <c r="I400" s="122">
        <v>948.94130445323492</v>
      </c>
      <c r="J400" s="122">
        <v>942.37956640432196</v>
      </c>
      <c r="K400" s="122">
        <v>922.23869542477917</v>
      </c>
      <c r="L400" s="122">
        <v>922.64824876852072</v>
      </c>
      <c r="M400" s="122">
        <v>879.2988098008359</v>
      </c>
      <c r="N400" s="122">
        <v>853.3798759037104</v>
      </c>
      <c r="O400" s="122">
        <v>806.25894553296405</v>
      </c>
      <c r="P400" s="122">
        <v>789.75289697111577</v>
      </c>
      <c r="Q400" s="122">
        <v>756.06039294136474</v>
      </c>
      <c r="R400" s="122">
        <v>774.61577991123329</v>
      </c>
      <c r="S400" s="122">
        <v>817.65276711699801</v>
      </c>
      <c r="T400" s="122">
        <v>796.96934021314132</v>
      </c>
      <c r="U400" s="122">
        <v>761.58825469069529</v>
      </c>
      <c r="V400" s="122">
        <v>769.67826418087475</v>
      </c>
      <c r="W400" s="122">
        <v>826.26660297990543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963.79782879372624</v>
      </c>
      <c r="D401" s="98">
        <v>829.04455022593083</v>
      </c>
      <c r="E401" s="98">
        <v>997.43784080808121</v>
      </c>
      <c r="F401" s="98">
        <v>909.32788960557957</v>
      </c>
      <c r="G401" s="98">
        <v>956.67532650631892</v>
      </c>
      <c r="H401" s="98">
        <v>929.49026636687427</v>
      </c>
      <c r="I401" s="98">
        <v>996.53279906643331</v>
      </c>
      <c r="J401" s="98">
        <v>929.52918639301095</v>
      </c>
      <c r="K401" s="98">
        <v>1008.8515940048601</v>
      </c>
      <c r="L401" s="98">
        <v>977.80473903471125</v>
      </c>
      <c r="M401" s="98">
        <v>884.29963328663882</v>
      </c>
      <c r="N401" s="98">
        <v>847.15322900143849</v>
      </c>
      <c r="O401" s="98">
        <v>805.7984118014939</v>
      </c>
      <c r="P401" s="98">
        <v>789.85122058823447</v>
      </c>
      <c r="Q401" s="98">
        <v>754.62565840981244</v>
      </c>
      <c r="R401" s="98">
        <v>773.15638203956087</v>
      </c>
      <c r="S401" s="98">
        <v>820.59505536289987</v>
      </c>
      <c r="T401" s="98">
        <v>802.68118512115859</v>
      </c>
      <c r="U401" s="98">
        <v>748.82896379574856</v>
      </c>
      <c r="V401" s="98">
        <v>773.95739900947433</v>
      </c>
      <c r="W401" s="98">
        <v>823.81716775926907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808.08815135492614</v>
      </c>
      <c r="D402" s="33">
        <v>1000.4640553195575</v>
      </c>
      <c r="E402" s="33">
        <v>751.37632672182303</v>
      </c>
      <c r="F402" s="33">
        <v>931.91769103664444</v>
      </c>
      <c r="G402" s="33">
        <v>975.48452848927673</v>
      </c>
      <c r="H402" s="33">
        <v>1045.8206470591824</v>
      </c>
      <c r="I402" s="33">
        <v>925.46581773143339</v>
      </c>
      <c r="J402" s="33">
        <v>1057.7366216534633</v>
      </c>
      <c r="K402" s="33">
        <v>872.20542461301432</v>
      </c>
      <c r="L402" s="33">
        <v>896.30774493715899</v>
      </c>
      <c r="M402" s="33">
        <v>876.81040643877031</v>
      </c>
      <c r="N402" s="33">
        <v>856.3075641010646</v>
      </c>
      <c r="O402" s="33">
        <v>806.58141261371213</v>
      </c>
      <c r="P402" s="33">
        <v>782.39435746596132</v>
      </c>
      <c r="Q402" s="33">
        <v>788.42818558515307</v>
      </c>
      <c r="R402" s="33">
        <v>793.93351081948435</v>
      </c>
      <c r="S402" s="33">
        <v>790.88253009050084</v>
      </c>
      <c r="T402" s="33">
        <v>779.41422316966759</v>
      </c>
      <c r="U402" s="33">
        <v>779.89763166132263</v>
      </c>
      <c r="V402" s="33">
        <v>763.51164433438839</v>
      </c>
      <c r="W402" s="33">
        <v>830.78623234095778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2676.8841429988011</v>
      </c>
      <c r="D404" s="117">
        <f t="shared" si="218"/>
        <v>2558.0078602997191</v>
      </c>
      <c r="E404" s="117">
        <f t="shared" si="218"/>
        <v>2911.3071772213543</v>
      </c>
      <c r="F404" s="117">
        <f t="shared" si="218"/>
        <v>2833.6019138932261</v>
      </c>
      <c r="G404" s="117">
        <f t="shared" si="218"/>
        <v>3329.6194374011197</v>
      </c>
      <c r="H404" s="117">
        <f t="shared" si="218"/>
        <v>3068.8919251888451</v>
      </c>
      <c r="I404" s="117">
        <f t="shared" si="218"/>
        <v>2717.8486895307274</v>
      </c>
      <c r="J404" s="117">
        <f t="shared" si="218"/>
        <v>3009.6377885987526</v>
      </c>
      <c r="K404" s="117">
        <f t="shared" si="218"/>
        <v>2896.0533711008893</v>
      </c>
      <c r="L404" s="117">
        <f t="shared" si="218"/>
        <v>3006.6923320877631</v>
      </c>
      <c r="M404" s="117">
        <f t="shared" si="218"/>
        <v>2767.9446863925532</v>
      </c>
      <c r="N404" s="117">
        <f t="shared" si="218"/>
        <v>2602.2193033778603</v>
      </c>
      <c r="O404" s="117">
        <f t="shared" si="218"/>
        <v>2509.8325117804384</v>
      </c>
      <c r="P404" s="117">
        <f t="shared" si="218"/>
        <v>2293.7583128813976</v>
      </c>
      <c r="Q404" s="117">
        <f t="shared" si="218"/>
        <v>2268.8631818059844</v>
      </c>
      <c r="R404" s="117">
        <f t="shared" ref="R404:V404" si="219">R405+R408+R410+R419</f>
        <v>2276.4470088267985</v>
      </c>
      <c r="S404" s="117">
        <f t="shared" si="219"/>
        <v>2202.4244280197718</v>
      </c>
      <c r="T404" s="117">
        <f t="shared" si="219"/>
        <v>1992.2821476711874</v>
      </c>
      <c r="U404" s="117">
        <f t="shared" si="219"/>
        <v>1802.0745377882026</v>
      </c>
      <c r="V404" s="117">
        <f t="shared" si="219"/>
        <v>1793.5741215055091</v>
      </c>
      <c r="W404" s="117">
        <f t="shared" ref="W404" si="220">W405+W408+W410+W419</f>
        <v>1689.6569228065709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2298.6632863916784</v>
      </c>
      <c r="D405" s="122">
        <f t="shared" si="221"/>
        <v>2212.7014665964643</v>
      </c>
      <c r="E405" s="122">
        <f t="shared" si="221"/>
        <v>2553.8108337418016</v>
      </c>
      <c r="F405" s="122">
        <f t="shared" si="221"/>
        <v>2488.3518237036487</v>
      </c>
      <c r="G405" s="122">
        <f t="shared" si="221"/>
        <v>2685.6531873929671</v>
      </c>
      <c r="H405" s="122">
        <f t="shared" si="221"/>
        <v>2452.0586542148549</v>
      </c>
      <c r="I405" s="122">
        <f t="shared" si="221"/>
        <v>2256.1912142041588</v>
      </c>
      <c r="J405" s="122">
        <f t="shared" si="221"/>
        <v>2375.6061513926447</v>
      </c>
      <c r="K405" s="122">
        <f t="shared" si="221"/>
        <v>2418.4369127007981</v>
      </c>
      <c r="L405" s="122">
        <f t="shared" si="221"/>
        <v>2558.3383852309175</v>
      </c>
      <c r="M405" s="122">
        <f t="shared" si="221"/>
        <v>2371.0792895426066</v>
      </c>
      <c r="N405" s="122">
        <f t="shared" si="221"/>
        <v>2228.9190324612036</v>
      </c>
      <c r="O405" s="122">
        <f t="shared" si="221"/>
        <v>2123.0829788964111</v>
      </c>
      <c r="P405" s="122">
        <f t="shared" si="221"/>
        <v>1764.2105148392513</v>
      </c>
      <c r="Q405" s="122">
        <f t="shared" si="221"/>
        <v>1784.7494958918046</v>
      </c>
      <c r="R405" s="122">
        <f t="shared" ref="R405:V405" si="222">SUM(R406:R407)</f>
        <v>1768.1733883658919</v>
      </c>
      <c r="S405" s="122">
        <f t="shared" si="222"/>
        <v>1693.9213616011348</v>
      </c>
      <c r="T405" s="122">
        <f t="shared" si="222"/>
        <v>1536.1231094476141</v>
      </c>
      <c r="U405" s="122">
        <f t="shared" si="222"/>
        <v>1406.3513180693512</v>
      </c>
      <c r="V405" s="122">
        <f t="shared" si="222"/>
        <v>1372.6463706293682</v>
      </c>
      <c r="W405" s="122">
        <f t="shared" ref="W405" si="223">SUM(W406:W407)</f>
        <v>1244.9868260709891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2298.6632863916784</v>
      </c>
      <c r="D406" s="98">
        <v>2212.7014665964643</v>
      </c>
      <c r="E406" s="98">
        <v>2553.8108337418016</v>
      </c>
      <c r="F406" s="98">
        <v>2488.3518237036487</v>
      </c>
      <c r="G406" s="98">
        <v>2685.6531873929671</v>
      </c>
      <c r="H406" s="98">
        <v>2452.0586542148549</v>
      </c>
      <c r="I406" s="98">
        <v>2256.1912142041588</v>
      </c>
      <c r="J406" s="98">
        <v>2375.6061513926447</v>
      </c>
      <c r="K406" s="98">
        <v>2418.4369127007981</v>
      </c>
      <c r="L406" s="98">
        <v>2558.3383852309175</v>
      </c>
      <c r="M406" s="98">
        <v>2371.0792895426066</v>
      </c>
      <c r="N406" s="98">
        <v>2228.9190324612036</v>
      </c>
      <c r="O406" s="98">
        <v>2123.0829788964111</v>
      </c>
      <c r="P406" s="98">
        <v>1764.2105148392513</v>
      </c>
      <c r="Q406" s="98">
        <v>1784.7494958918046</v>
      </c>
      <c r="R406" s="98">
        <v>1768.1733883658919</v>
      </c>
      <c r="S406" s="98">
        <v>1693.9213616011348</v>
      </c>
      <c r="T406" s="98">
        <v>1536.1231094476141</v>
      </c>
      <c r="U406" s="98">
        <v>1406.3513180693512</v>
      </c>
      <c r="V406" s="98">
        <v>1372.6463706293682</v>
      </c>
      <c r="W406" s="98">
        <v>1244.9868260709891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327.49599712569636</v>
      </c>
      <c r="D410" s="122">
        <v>305.4283122351444</v>
      </c>
      <c r="E410" s="122">
        <v>307.32322905320717</v>
      </c>
      <c r="F410" s="122">
        <v>277.76514450524388</v>
      </c>
      <c r="G410" s="122">
        <v>332.60574111673611</v>
      </c>
      <c r="H410" s="122">
        <v>344.64810070690601</v>
      </c>
      <c r="I410" s="122">
        <v>348.99296979056265</v>
      </c>
      <c r="J410" s="122">
        <v>347.89334400395614</v>
      </c>
      <c r="K410" s="122">
        <v>351.3965322407646</v>
      </c>
      <c r="L410" s="122">
        <v>340.4890006924071</v>
      </c>
      <c r="M410" s="122">
        <v>296.62162334284523</v>
      </c>
      <c r="N410" s="122">
        <v>280.85100637007457</v>
      </c>
      <c r="O410" s="122">
        <v>273.48568927408689</v>
      </c>
      <c r="P410" s="122">
        <v>263.47296389954238</v>
      </c>
      <c r="Q410" s="122">
        <v>237.40132530468344</v>
      </c>
      <c r="R410" s="122">
        <v>263.83393702619821</v>
      </c>
      <c r="S410" s="122">
        <v>258.7667329278388</v>
      </c>
      <c r="T410" s="122">
        <v>253.15922736997487</v>
      </c>
      <c r="U410" s="122">
        <v>248.97334542513366</v>
      </c>
      <c r="V410" s="122">
        <v>270.09829600074755</v>
      </c>
      <c r="W410" s="122">
        <v>269.4859163064969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327.61146877636185</v>
      </c>
      <c r="D411" s="98">
        <v>335.79233000583719</v>
      </c>
      <c r="E411" s="98">
        <v>322.09234581931486</v>
      </c>
      <c r="F411" s="98">
        <v>337.79923583058729</v>
      </c>
      <c r="G411" s="98">
        <v>354.59015978127542</v>
      </c>
      <c r="H411" s="98">
        <v>368.49525331738113</v>
      </c>
      <c r="I411" s="98">
        <v>349.26351916174036</v>
      </c>
      <c r="J411" s="98">
        <v>369.68504200081804</v>
      </c>
      <c r="K411" s="98">
        <v>351.7911272116865</v>
      </c>
      <c r="L411" s="98">
        <v>353.63222305070758</v>
      </c>
      <c r="M411" s="98">
        <v>323.34054312178847</v>
      </c>
      <c r="N411" s="98">
        <v>313.68789198566566</v>
      </c>
      <c r="O411" s="98">
        <v>295.50006787910371</v>
      </c>
      <c r="P411" s="98">
        <v>285.68307369342585</v>
      </c>
      <c r="Q411" s="98">
        <v>259.33157516143052</v>
      </c>
      <c r="R411" s="98">
        <v>269.70661642149338</v>
      </c>
      <c r="S411" s="98">
        <v>275.78292293190935</v>
      </c>
      <c r="T411" s="98">
        <v>269.22260116110152</v>
      </c>
      <c r="U411" s="98">
        <v>265.59150899793252</v>
      </c>
      <c r="V411" s="98">
        <v>270.50994683193221</v>
      </c>
      <c r="W411" s="98">
        <v>283.4174502451844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93.810244091410752</v>
      </c>
      <c r="D412" s="98">
        <v>101.7321196286069</v>
      </c>
      <c r="E412" s="98">
        <v>83.237088252718564</v>
      </c>
      <c r="F412" s="98">
        <v>98.366286438636948</v>
      </c>
      <c r="G412" s="98">
        <v>102.89910232577931</v>
      </c>
      <c r="H412" s="98">
        <v>107.53481359732537</v>
      </c>
      <c r="I412" s="98">
        <v>100.11460324425457</v>
      </c>
      <c r="J412" s="98">
        <v>107.57484053859054</v>
      </c>
      <c r="K412" s="98">
        <v>96.214999891488134</v>
      </c>
      <c r="L412" s="98">
        <v>97.583916654505259</v>
      </c>
      <c r="M412" s="98">
        <v>93.339719878815544</v>
      </c>
      <c r="N412" s="98">
        <v>89.915249810254195</v>
      </c>
      <c r="O412" s="98">
        <v>81.547586324410858</v>
      </c>
      <c r="P412" s="98">
        <v>82.283670641739832</v>
      </c>
      <c r="Q412" s="98">
        <v>80.56153579124242</v>
      </c>
      <c r="R412" s="98">
        <v>80.939967466803594</v>
      </c>
      <c r="S412" s="98">
        <v>80.413305572350723</v>
      </c>
      <c r="T412" s="98">
        <v>79.807048421583673</v>
      </c>
      <c r="U412" s="98">
        <v>79.539986787824944</v>
      </c>
      <c r="V412" s="98">
        <v>70.979543980274968</v>
      </c>
      <c r="W412" s="98">
        <v>83.869826700634633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93.810244091410752</v>
      </c>
      <c r="D413" s="101">
        <v>101.7321196286069</v>
      </c>
      <c r="E413" s="101">
        <v>83.237088252718564</v>
      </c>
      <c r="F413" s="101">
        <v>98.366286438636948</v>
      </c>
      <c r="G413" s="101">
        <v>102.89910232577931</v>
      </c>
      <c r="H413" s="101">
        <v>107.53481359732537</v>
      </c>
      <c r="I413" s="101">
        <v>100.11460324425457</v>
      </c>
      <c r="J413" s="101">
        <v>107.57484053859054</v>
      </c>
      <c r="K413" s="101">
        <v>96.214999891488134</v>
      </c>
      <c r="L413" s="101">
        <v>97.583916654505259</v>
      </c>
      <c r="M413" s="101">
        <v>93.339719878815544</v>
      </c>
      <c r="N413" s="101">
        <v>89.915249810254195</v>
      </c>
      <c r="O413" s="101">
        <v>81.547586324410858</v>
      </c>
      <c r="P413" s="101">
        <v>82.283670641739832</v>
      </c>
      <c r="Q413" s="101">
        <v>80.56153579124242</v>
      </c>
      <c r="R413" s="101">
        <v>80.939967466803594</v>
      </c>
      <c r="S413" s="101">
        <v>80.413305572350723</v>
      </c>
      <c r="T413" s="101">
        <v>79.807048421583673</v>
      </c>
      <c r="U413" s="101">
        <v>79.539986787824944</v>
      </c>
      <c r="V413" s="101">
        <v>70.979543980274968</v>
      </c>
      <c r="W413" s="101">
        <v>83.869826700634633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50.724859481426485</v>
      </c>
      <c r="D419" s="122">
        <v>39.878081468110217</v>
      </c>
      <c r="E419" s="122">
        <v>50.173114426345428</v>
      </c>
      <c r="F419" s="122">
        <v>67.484945684333653</v>
      </c>
      <c r="G419" s="122">
        <v>311.36050889141643</v>
      </c>
      <c r="H419" s="122">
        <v>272.1851702670844</v>
      </c>
      <c r="I419" s="122">
        <v>112.66450553600609</v>
      </c>
      <c r="J419" s="122">
        <v>286.13829320215189</v>
      </c>
      <c r="K419" s="122">
        <v>126.21992615932672</v>
      </c>
      <c r="L419" s="122">
        <v>107.86494616443852</v>
      </c>
      <c r="M419" s="122">
        <v>100.24377350710124</v>
      </c>
      <c r="N419" s="122">
        <v>92.449264546581944</v>
      </c>
      <c r="O419" s="122">
        <v>113.26384360994038</v>
      </c>
      <c r="P419" s="122">
        <v>266.07483414260395</v>
      </c>
      <c r="Q419" s="122">
        <v>246.7123606094963</v>
      </c>
      <c r="R419" s="122">
        <v>244.43968343470837</v>
      </c>
      <c r="S419" s="122">
        <v>249.7363334907983</v>
      </c>
      <c r="T419" s="122">
        <v>202.99981085359866</v>
      </c>
      <c r="U419" s="122">
        <v>146.74987429371768</v>
      </c>
      <c r="V419" s="122">
        <v>150.8294548753934</v>
      </c>
      <c r="W419" s="122">
        <v>175.18418042908505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332.64828902030212</v>
      </c>
      <c r="D420" s="98">
        <v>285.55896577684365</v>
      </c>
      <c r="E420" s="98">
        <v>343.1898326535819</v>
      </c>
      <c r="F420" s="98">
        <v>312.47205550272054</v>
      </c>
      <c r="G420" s="98">
        <v>328.24092255756977</v>
      </c>
      <c r="H420" s="98">
        <v>318.41110035993387</v>
      </c>
      <c r="I420" s="98">
        <v>341.06753171633136</v>
      </c>
      <c r="J420" s="98">
        <v>318.0131169439187</v>
      </c>
      <c r="K420" s="98">
        <v>344.72000592329903</v>
      </c>
      <c r="L420" s="98">
        <v>333.73199454255041</v>
      </c>
      <c r="M420" s="98">
        <v>301.6988207481819</v>
      </c>
      <c r="N420" s="98">
        <v>289.07161224962942</v>
      </c>
      <c r="O420" s="98">
        <v>275.02243433900225</v>
      </c>
      <c r="P420" s="98">
        <v>269.63008312900968</v>
      </c>
      <c r="Q420" s="98">
        <v>257.64813083710197</v>
      </c>
      <c r="R420" s="98">
        <v>262.90638407626761</v>
      </c>
      <c r="S420" s="98">
        <v>277.18458797869687</v>
      </c>
      <c r="T420" s="98">
        <v>269.04912474203229</v>
      </c>
      <c r="U420" s="98">
        <v>249.01574264708975</v>
      </c>
      <c r="V420" s="98">
        <v>255.49288307484179</v>
      </c>
      <c r="W420" s="98">
        <v>270.12610317591549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174.36258804689143</v>
      </c>
      <c r="D423" s="118">
        <f t="shared" si="225"/>
        <v>171.51830061589911</v>
      </c>
      <c r="E423" s="118">
        <f t="shared" si="225"/>
        <v>189.67273764580059</v>
      </c>
      <c r="F423" s="118">
        <f t="shared" si="225"/>
        <v>183.06300250787396</v>
      </c>
      <c r="G423" s="118">
        <f t="shared" si="225"/>
        <v>195.20396046542305</v>
      </c>
      <c r="H423" s="118">
        <f t="shared" si="225"/>
        <v>181.39280355833432</v>
      </c>
      <c r="I423" s="118">
        <f t="shared" si="225"/>
        <v>167.43492417951904</v>
      </c>
      <c r="J423" s="118">
        <f t="shared" si="225"/>
        <v>171.19143350373045</v>
      </c>
      <c r="K423" s="118">
        <f t="shared" si="225"/>
        <v>169.34520794226975</v>
      </c>
      <c r="L423" s="118">
        <f t="shared" si="225"/>
        <v>173.13147208374295</v>
      </c>
      <c r="M423" s="118">
        <f t="shared" si="225"/>
        <v>160.03264566062222</v>
      </c>
      <c r="N423" s="118">
        <f t="shared" si="225"/>
        <v>151.12204963902323</v>
      </c>
      <c r="O423" s="118">
        <f t="shared" si="225"/>
        <v>141.7747390010222</v>
      </c>
      <c r="P423" s="118">
        <f t="shared" si="225"/>
        <v>123.02710126856081</v>
      </c>
      <c r="Q423" s="118">
        <f t="shared" si="225"/>
        <v>121.11107311821912</v>
      </c>
      <c r="R423" s="118">
        <f t="shared" ref="R423:V423" si="226">R424+R427+R429+R438</f>
        <v>120.20700658212272</v>
      </c>
      <c r="S423" s="118">
        <f t="shared" si="226"/>
        <v>115.50681222442087</v>
      </c>
      <c r="T423" s="118">
        <f t="shared" si="226"/>
        <v>106.01764842432581</v>
      </c>
      <c r="U423" s="118">
        <f t="shared" si="226"/>
        <v>95.613209420084416</v>
      </c>
      <c r="V423" s="118">
        <f t="shared" si="226"/>
        <v>95.636234055365691</v>
      </c>
      <c r="W423" s="118">
        <f t="shared" ref="W423" si="227">W424+W427+W429+W438</f>
        <v>91.693127729650953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139.25211955730811</v>
      </c>
      <c r="D424" s="123">
        <f t="shared" si="228"/>
        <v>134.07664584199739</v>
      </c>
      <c r="E424" s="123">
        <f t="shared" si="228"/>
        <v>152.01605909483166</v>
      </c>
      <c r="F424" s="123">
        <f t="shared" si="228"/>
        <v>145.68886353784504</v>
      </c>
      <c r="G424" s="123">
        <f t="shared" si="228"/>
        <v>153.91250416682348</v>
      </c>
      <c r="H424" s="123">
        <f t="shared" si="228"/>
        <v>137.62719648869501</v>
      </c>
      <c r="I424" s="123">
        <f t="shared" si="228"/>
        <v>124.98416175814174</v>
      </c>
      <c r="J424" s="123">
        <f t="shared" si="228"/>
        <v>129.82475762390177</v>
      </c>
      <c r="K424" s="123">
        <f t="shared" si="228"/>
        <v>131.7675434365508</v>
      </c>
      <c r="L424" s="123">
        <f t="shared" si="228"/>
        <v>137.95553354264783</v>
      </c>
      <c r="M424" s="123">
        <f t="shared" si="228"/>
        <v>126.5891918190011</v>
      </c>
      <c r="N424" s="123">
        <f t="shared" si="228"/>
        <v>118.59448668124473</v>
      </c>
      <c r="O424" s="123">
        <f t="shared" si="228"/>
        <v>112.3950122703484</v>
      </c>
      <c r="P424" s="123">
        <f t="shared" si="228"/>
        <v>92.945212950795749</v>
      </c>
      <c r="Q424" s="123">
        <f t="shared" si="228"/>
        <v>93.442283425134804</v>
      </c>
      <c r="R424" s="123">
        <f t="shared" ref="R424:V424" si="229">SUM(R425:R426)</f>
        <v>91.773048396009557</v>
      </c>
      <c r="S424" s="123">
        <f t="shared" si="229"/>
        <v>87.152910745523215</v>
      </c>
      <c r="T424" s="123">
        <f t="shared" si="229"/>
        <v>78.303808283080386</v>
      </c>
      <c r="U424" s="123">
        <f t="shared" si="229"/>
        <v>71.008030229714791</v>
      </c>
      <c r="V424" s="123">
        <f t="shared" si="229"/>
        <v>68.947750408276988</v>
      </c>
      <c r="W424" s="123">
        <f t="shared" ref="W424" si="230">SUM(W425:W426)</f>
        <v>61.576398690807437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137.39505737726998</v>
      </c>
      <c r="D425" s="99">
        <v>132.25971263331959</v>
      </c>
      <c r="E425" s="99">
        <v>150.04649672619632</v>
      </c>
      <c r="F425" s="99">
        <v>143.69215755396601</v>
      </c>
      <c r="G425" s="99">
        <v>151.82004215979342</v>
      </c>
      <c r="H425" s="99">
        <v>135.80076039062897</v>
      </c>
      <c r="I425" s="99">
        <v>123.36151965334879</v>
      </c>
      <c r="J425" s="99">
        <v>128.13648066534188</v>
      </c>
      <c r="K425" s="99">
        <v>130.04852317420753</v>
      </c>
      <c r="L425" s="99">
        <v>136.19874452430466</v>
      </c>
      <c r="M425" s="99">
        <v>124.9673327189869</v>
      </c>
      <c r="N425" s="99">
        <v>117.06350328159584</v>
      </c>
      <c r="O425" s="99">
        <v>110.92310333277962</v>
      </c>
      <c r="P425" s="99">
        <v>91.699280715714622</v>
      </c>
      <c r="Q425" s="99">
        <v>92.16121568401897</v>
      </c>
      <c r="R425" s="99">
        <v>90.488521359915978</v>
      </c>
      <c r="S425" s="99">
        <v>85.936414898369264</v>
      </c>
      <c r="T425" s="99">
        <v>77.205258373334331</v>
      </c>
      <c r="U425" s="99">
        <v>70.000335955100184</v>
      </c>
      <c r="V425" s="99">
        <v>67.963884086087276</v>
      </c>
      <c r="W425" s="99">
        <v>60.695732645566402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1.8570621800381353</v>
      </c>
      <c r="D426" s="99">
        <v>1.8169332086777823</v>
      </c>
      <c r="E426" s="99">
        <v>1.9695623686353423</v>
      </c>
      <c r="F426" s="99">
        <v>1.9967059838790282</v>
      </c>
      <c r="G426" s="99">
        <v>2.0924620070300768</v>
      </c>
      <c r="H426" s="99">
        <v>1.8264360980660281</v>
      </c>
      <c r="I426" s="99">
        <v>1.6226421047929449</v>
      </c>
      <c r="J426" s="99">
        <v>1.6882769585598973</v>
      </c>
      <c r="K426" s="99">
        <v>1.7190202623432536</v>
      </c>
      <c r="L426" s="99">
        <v>1.7567890183431611</v>
      </c>
      <c r="M426" s="99">
        <v>1.6218591000142015</v>
      </c>
      <c r="N426" s="99">
        <v>1.5309833996488911</v>
      </c>
      <c r="O426" s="99">
        <v>1.4719089375687833</v>
      </c>
      <c r="P426" s="99">
        <v>1.2459322350811219</v>
      </c>
      <c r="Q426" s="99">
        <v>1.2810677411158342</v>
      </c>
      <c r="R426" s="99">
        <v>1.2845270360935737</v>
      </c>
      <c r="S426" s="99">
        <v>1.2164958471539526</v>
      </c>
      <c r="T426" s="99">
        <v>1.0985499097460505</v>
      </c>
      <c r="U426" s="99">
        <v>1.007694274614604</v>
      </c>
      <c r="V426" s="99">
        <v>0.98386632218970949</v>
      </c>
      <c r="W426" s="99">
        <v>0.8806660452410342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1.5105689348119229</v>
      </c>
      <c r="D427" s="123">
        <f t="shared" si="231"/>
        <v>1.3345896482999053</v>
      </c>
      <c r="E427" s="123">
        <f t="shared" si="231"/>
        <v>5.8514889899422649</v>
      </c>
      <c r="F427" s="123">
        <f t="shared" si="231"/>
        <v>2.9563589948361639</v>
      </c>
      <c r="G427" s="123">
        <f t="shared" si="231"/>
        <v>2.9963577278296571</v>
      </c>
      <c r="H427" s="123">
        <f t="shared" si="231"/>
        <v>6.1577927096581249</v>
      </c>
      <c r="I427" s="123">
        <f t="shared" si="231"/>
        <v>8.2122224454626096</v>
      </c>
      <c r="J427" s="123">
        <f t="shared" si="231"/>
        <v>4.5911821002603652</v>
      </c>
      <c r="K427" s="123">
        <f t="shared" si="231"/>
        <v>4.0260568664773944</v>
      </c>
      <c r="L427" s="123">
        <f t="shared" si="231"/>
        <v>2.161912489104739</v>
      </c>
      <c r="M427" s="123">
        <f t="shared" si="231"/>
        <v>3.0957255169719553</v>
      </c>
      <c r="N427" s="123">
        <f t="shared" si="231"/>
        <v>3.256100503088005</v>
      </c>
      <c r="O427" s="123">
        <f t="shared" si="231"/>
        <v>1.6194074532792926</v>
      </c>
      <c r="P427" s="123">
        <f t="shared" si="231"/>
        <v>1.3209119848570283</v>
      </c>
      <c r="Q427" s="123">
        <f t="shared" si="231"/>
        <v>1.0390582597104554</v>
      </c>
      <c r="R427" s="123">
        <f t="shared" si="231"/>
        <v>1.403508014321498</v>
      </c>
      <c r="S427" s="123">
        <f t="shared" si="231"/>
        <v>0.71370610380962363</v>
      </c>
      <c r="T427" s="123">
        <f t="shared" si="231"/>
        <v>1.6369174382360254</v>
      </c>
      <c r="U427" s="123">
        <f t="shared" si="231"/>
        <v>0.25326815300591932</v>
      </c>
      <c r="V427" s="123">
        <f t="shared" si="231"/>
        <v>2.1830594620986976</v>
      </c>
      <c r="W427" s="123">
        <f t="shared" si="231"/>
        <v>4.4291146384295876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1.5105689348119229</v>
      </c>
      <c r="D428" s="99">
        <f>RES_hhdet_in_fecs!D67</f>
        <v>1.3345896482999053</v>
      </c>
      <c r="E428" s="99">
        <f>RES_hhdet_in_fecs!E67</f>
        <v>5.8514889899422649</v>
      </c>
      <c r="F428" s="99">
        <f>RES_hhdet_in_fecs!F67</f>
        <v>2.9563589948361639</v>
      </c>
      <c r="G428" s="99">
        <f>RES_hhdet_in_fecs!G67</f>
        <v>2.9963577278296571</v>
      </c>
      <c r="H428" s="99">
        <f>RES_hhdet_in_fecs!H67</f>
        <v>6.1577927096581249</v>
      </c>
      <c r="I428" s="99">
        <f>RES_hhdet_in_fecs!I67</f>
        <v>8.2122224454626096</v>
      </c>
      <c r="J428" s="99">
        <f>RES_hhdet_in_fecs!J67</f>
        <v>4.5911821002603652</v>
      </c>
      <c r="K428" s="99">
        <f>RES_hhdet_in_fecs!K67</f>
        <v>4.0260568664773944</v>
      </c>
      <c r="L428" s="99">
        <f>RES_hhdet_in_fecs!L67</f>
        <v>2.161912489104739</v>
      </c>
      <c r="M428" s="99">
        <f>RES_hhdet_in_fecs!M67</f>
        <v>3.0957255169719553</v>
      </c>
      <c r="N428" s="99">
        <f>RES_hhdet_in_fecs!N67</f>
        <v>3.256100503088005</v>
      </c>
      <c r="O428" s="99">
        <f>RES_hhdet_in_fecs!O67</f>
        <v>1.6194074532792926</v>
      </c>
      <c r="P428" s="99">
        <f>RES_hhdet_in_fecs!P67</f>
        <v>1.3209119848570283</v>
      </c>
      <c r="Q428" s="99">
        <f>RES_hhdet_in_fecs!Q67</f>
        <v>1.0390582597104554</v>
      </c>
      <c r="R428" s="99">
        <f>RES_hhdet_in_fecs!R67</f>
        <v>1.403508014321498</v>
      </c>
      <c r="S428" s="99">
        <f>RES_hhdet_in_fecs!S67</f>
        <v>0.71370610380962363</v>
      </c>
      <c r="T428" s="99">
        <f>RES_hhdet_in_fecs!T67</f>
        <v>1.6369174382360254</v>
      </c>
      <c r="U428" s="99">
        <f>RES_hhdet_in_fecs!U67</f>
        <v>0.25326815300591932</v>
      </c>
      <c r="V428" s="99">
        <f>RES_hhdet_in_fecs!V67</f>
        <v>2.1830594620986976</v>
      </c>
      <c r="W428" s="99">
        <f>RES_hhdet_in_fecs!W67</f>
        <v>4.4291146384295876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19.578777457259587</v>
      </c>
      <c r="D429" s="123">
        <v>19.945886493909402</v>
      </c>
      <c r="E429" s="123">
        <v>18.780109296688103</v>
      </c>
      <c r="F429" s="123">
        <v>19.261195013089111</v>
      </c>
      <c r="G429" s="123">
        <v>19.938707189455904</v>
      </c>
      <c r="H429" s="123">
        <v>20.299502688233474</v>
      </c>
      <c r="I429" s="123">
        <v>19.090513460763518</v>
      </c>
      <c r="J429" s="123">
        <v>19.826921642918009</v>
      </c>
      <c r="K429" s="123">
        <v>18.908675475766707</v>
      </c>
      <c r="L429" s="123">
        <v>18.759581569450702</v>
      </c>
      <c r="M429" s="123">
        <v>16.957739672573034</v>
      </c>
      <c r="N429" s="123">
        <v>16.415651009327341</v>
      </c>
      <c r="O429" s="123">
        <v>15.399654510529588</v>
      </c>
      <c r="P429" s="123">
        <v>14.792783893008945</v>
      </c>
      <c r="Q429" s="123">
        <v>13.448861099411786</v>
      </c>
      <c r="R429" s="123">
        <v>13.802561313563448</v>
      </c>
      <c r="S429" s="123">
        <v>13.987449669482981</v>
      </c>
      <c r="T429" s="123">
        <v>13.537648662584131</v>
      </c>
      <c r="U429" s="123">
        <v>13.239577616199437</v>
      </c>
      <c r="V429" s="123">
        <v>13.389654040172207</v>
      </c>
      <c r="W429" s="123">
        <v>13.828351595721385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19.58190084492006</v>
      </c>
      <c r="D430" s="99">
        <v>20.071300960159903</v>
      </c>
      <c r="E430" s="99">
        <v>18.924200443499611</v>
      </c>
      <c r="F430" s="99">
        <v>19.506526590895309</v>
      </c>
      <c r="G430" s="99">
        <v>20.044990641438361</v>
      </c>
      <c r="H430" s="99">
        <v>20.40813155705737</v>
      </c>
      <c r="I430" s="99">
        <v>19.096643144436094</v>
      </c>
      <c r="J430" s="99">
        <v>19.940233025930777</v>
      </c>
      <c r="K430" s="99">
        <v>18.91714285347151</v>
      </c>
      <c r="L430" s="99">
        <v>18.826385548093906</v>
      </c>
      <c r="M430" s="99">
        <v>17.041608609230941</v>
      </c>
      <c r="N430" s="99">
        <v>16.474983181561583</v>
      </c>
      <c r="O430" s="99">
        <v>15.43876753288054</v>
      </c>
      <c r="P430" s="99">
        <v>14.849096607231489</v>
      </c>
      <c r="Q430" s="99">
        <v>13.391410552093447</v>
      </c>
      <c r="R430" s="99">
        <v>13.802579023950745</v>
      </c>
      <c r="S430" s="99">
        <v>13.99108378004038</v>
      </c>
      <c r="T430" s="99">
        <v>13.531077265062669</v>
      </c>
      <c r="U430" s="99">
        <v>13.219666108892207</v>
      </c>
      <c r="V430" s="99">
        <v>13.393767735086398</v>
      </c>
      <c r="W430" s="99">
        <v>13.817198244143478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13.257821679377802</v>
      </c>
      <c r="D431" s="99">
        <v>13.82139943353517</v>
      </c>
      <c r="E431" s="99">
        <v>12.743706420068285</v>
      </c>
      <c r="F431" s="99">
        <v>13.500676714226016</v>
      </c>
      <c r="G431" s="99">
        <v>13.955678531389886</v>
      </c>
      <c r="H431" s="99">
        <v>14.317854376893779</v>
      </c>
      <c r="I431" s="99">
        <v>13.451817450361689</v>
      </c>
      <c r="J431" s="99">
        <v>14.186683351752331</v>
      </c>
      <c r="K431" s="99">
        <v>13.432887447743026</v>
      </c>
      <c r="L431" s="99">
        <v>13.500958762393019</v>
      </c>
      <c r="M431" s="99">
        <v>12.459859219743286</v>
      </c>
      <c r="N431" s="99">
        <v>12.245044557787649</v>
      </c>
      <c r="O431" s="99">
        <v>11.68991223582106</v>
      </c>
      <c r="P431" s="99">
        <v>11.623840250303855</v>
      </c>
      <c r="Q431" s="99">
        <v>10.808314663018363</v>
      </c>
      <c r="R431" s="99">
        <v>11.264530011532218</v>
      </c>
      <c r="S431" s="99">
        <v>11.535938185230808</v>
      </c>
      <c r="T431" s="99">
        <v>11.293772329261325</v>
      </c>
      <c r="U431" s="99">
        <v>11.140696238882743</v>
      </c>
      <c r="V431" s="99">
        <v>11.249051703347341</v>
      </c>
      <c r="W431" s="99">
        <v>11.73387953567906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5.6071996041437027</v>
      </c>
      <c r="D432" s="102">
        <v>6.0808297507726436</v>
      </c>
      <c r="E432" s="102">
        <v>4.8905084609224323</v>
      </c>
      <c r="F432" s="102">
        <v>5.6802513994590642</v>
      </c>
      <c r="G432" s="102">
        <v>5.8168888397945144</v>
      </c>
      <c r="H432" s="102">
        <v>5.9555302357387063</v>
      </c>
      <c r="I432" s="102">
        <v>5.4739551851591299</v>
      </c>
      <c r="J432" s="102">
        <v>5.8024186655139092</v>
      </c>
      <c r="K432" s="102">
        <v>5.173845378137675</v>
      </c>
      <c r="L432" s="102">
        <v>5.1950934289360493</v>
      </c>
      <c r="M432" s="102">
        <v>4.9194541411742927</v>
      </c>
      <c r="N432" s="102">
        <v>4.7223761778396547</v>
      </c>
      <c r="O432" s="102">
        <v>4.2605547848644587</v>
      </c>
      <c r="P432" s="102">
        <v>4.2769008284613994</v>
      </c>
      <c r="Q432" s="102">
        <v>4.1600510844702905</v>
      </c>
      <c r="R432" s="102">
        <v>4.1422057492673705</v>
      </c>
      <c r="S432" s="102">
        <v>4.0795466352009262</v>
      </c>
      <c r="T432" s="102">
        <v>4.0110872335077614</v>
      </c>
      <c r="U432" s="102">
        <v>3.9590575452053662</v>
      </c>
      <c r="V432" s="102">
        <v>3.5144124537675951</v>
      </c>
      <c r="W432" s="102">
        <v>4.0888308790517627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7.6506220752341001</v>
      </c>
      <c r="D433" s="105">
        <v>7.740569682762529</v>
      </c>
      <c r="E433" s="105">
        <v>7.8531979591458523</v>
      </c>
      <c r="F433" s="105">
        <v>7.8204253147669496</v>
      </c>
      <c r="G433" s="105">
        <v>8.1387896915953686</v>
      </c>
      <c r="H433" s="105">
        <v>8.3623241411550708</v>
      </c>
      <c r="I433" s="105">
        <v>7.9778622652025595</v>
      </c>
      <c r="J433" s="105">
        <v>8.3842646862384225</v>
      </c>
      <c r="K433" s="105">
        <v>8.2590420696053499</v>
      </c>
      <c r="L433" s="105">
        <v>8.3058653334569748</v>
      </c>
      <c r="M433" s="105">
        <v>7.5404050785689956</v>
      </c>
      <c r="N433" s="105">
        <v>7.5226683799479943</v>
      </c>
      <c r="O433" s="105">
        <v>7.4293574509566014</v>
      </c>
      <c r="P433" s="105">
        <v>7.3469394218424586</v>
      </c>
      <c r="Q433" s="105">
        <v>6.6482635785480744</v>
      </c>
      <c r="R433" s="105">
        <v>7.1223242622648488</v>
      </c>
      <c r="S433" s="105">
        <v>7.4563915500298821</v>
      </c>
      <c r="T433" s="105">
        <v>7.2826850957535623</v>
      </c>
      <c r="U433" s="105">
        <v>7.1816386936773746</v>
      </c>
      <c r="V433" s="105">
        <v>7.7346392495797476</v>
      </c>
      <c r="W433" s="105">
        <v>7.6450486566272993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18.834075984223674</v>
      </c>
      <c r="E434" s="102">
        <v>16.123795305108086</v>
      </c>
      <c r="F434" s="102">
        <v>18.258082140397072</v>
      </c>
      <c r="G434" s="102">
        <v>18.518135323903156</v>
      </c>
      <c r="H434" s="102">
        <v>18.940417864867261</v>
      </c>
      <c r="I434" s="102">
        <v>0</v>
      </c>
      <c r="J434" s="102">
        <v>18.583963818229876</v>
      </c>
      <c r="K434" s="102">
        <v>0</v>
      </c>
      <c r="L434" s="102">
        <v>17.546040784576686</v>
      </c>
      <c r="M434" s="102">
        <v>16.644825818319891</v>
      </c>
      <c r="N434" s="102">
        <v>16.418559966690395</v>
      </c>
      <c r="O434" s="102">
        <v>15.555781469815122</v>
      </c>
      <c r="P434" s="102">
        <v>14.984218131371193</v>
      </c>
      <c r="Q434" s="102">
        <v>14.724019379863412</v>
      </c>
      <c r="R434" s="102">
        <v>14.622907107064924</v>
      </c>
      <c r="S434" s="102">
        <v>14.518850127466896</v>
      </c>
      <c r="T434" s="102">
        <v>14.262248540889763</v>
      </c>
      <c r="U434" s="102">
        <v>14.204747049412784</v>
      </c>
      <c r="V434" s="102">
        <v>13.85680631146362</v>
      </c>
      <c r="W434" s="102">
        <v>14.535925845168274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13.815562175200743</v>
      </c>
      <c r="E435" s="105">
        <v>11.571899476972158</v>
      </c>
      <c r="F435" s="105">
        <v>13.352894155066108</v>
      </c>
      <c r="G435" s="105">
        <v>13.556755063175487</v>
      </c>
      <c r="H435" s="105">
        <v>13.900175606060326</v>
      </c>
      <c r="I435" s="105">
        <v>0</v>
      </c>
      <c r="J435" s="105">
        <v>13.691598019050719</v>
      </c>
      <c r="K435" s="105">
        <v>0</v>
      </c>
      <c r="L435" s="105">
        <v>12.893207993872702</v>
      </c>
      <c r="M435" s="105">
        <v>12.369394648301974</v>
      </c>
      <c r="N435" s="105">
        <v>12.28028691067713</v>
      </c>
      <c r="O435" s="105">
        <v>11.71140438801809</v>
      </c>
      <c r="P435" s="105">
        <v>11.515012943674005</v>
      </c>
      <c r="Q435" s="105">
        <v>11.591672226014271</v>
      </c>
      <c r="R435" s="105">
        <v>11.5745850074461</v>
      </c>
      <c r="S435" s="105">
        <v>11.563110213155573</v>
      </c>
      <c r="T435" s="105">
        <v>11.484388170589632</v>
      </c>
      <c r="U435" s="105">
        <v>11.550499865966062</v>
      </c>
      <c r="V435" s="105">
        <v>0</v>
      </c>
      <c r="W435" s="105">
        <v>11.954437896973271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5.7072916604679866</v>
      </c>
      <c r="E436" s="99">
        <v>4.1633493348919268</v>
      </c>
      <c r="F436" s="99">
        <v>5.3169823521770558</v>
      </c>
      <c r="G436" s="99">
        <v>5.3721660980411716</v>
      </c>
      <c r="H436" s="99">
        <v>5.5252663776603974</v>
      </c>
      <c r="I436" s="99">
        <v>0</v>
      </c>
      <c r="J436" s="99">
        <v>5.4054658289692918</v>
      </c>
      <c r="K436" s="99">
        <v>0</v>
      </c>
      <c r="L436" s="99">
        <v>4.8364974034127481</v>
      </c>
      <c r="M436" s="99">
        <v>4.803953853813355</v>
      </c>
      <c r="N436" s="99">
        <v>4.7044978948467131</v>
      </c>
      <c r="O436" s="99">
        <v>4.2890505603274542</v>
      </c>
      <c r="P436" s="99">
        <v>4.3028926551919016</v>
      </c>
      <c r="Q436" s="99">
        <v>4.5809429844924558</v>
      </c>
      <c r="R436" s="99">
        <v>4.3851673350613876</v>
      </c>
      <c r="S436" s="99">
        <v>4.2220020914379983</v>
      </c>
      <c r="T436" s="99">
        <v>4.2215871375936356</v>
      </c>
      <c r="U436" s="99">
        <v>4.2543844925585343</v>
      </c>
      <c r="V436" s="99">
        <v>0</v>
      </c>
      <c r="W436" s="99">
        <v>4.2999765600379938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8.108270514732757</v>
      </c>
      <c r="E437" s="99">
        <v>7.4085501420802311</v>
      </c>
      <c r="F437" s="99">
        <v>8.0359118028890535</v>
      </c>
      <c r="G437" s="99">
        <v>8.1845889651343153</v>
      </c>
      <c r="H437" s="99">
        <v>8.3749092283999289</v>
      </c>
      <c r="I437" s="99">
        <v>0</v>
      </c>
      <c r="J437" s="99">
        <v>8.2861321900814264</v>
      </c>
      <c r="K437" s="99">
        <v>0</v>
      </c>
      <c r="L437" s="99">
        <v>8.0567105904599554</v>
      </c>
      <c r="M437" s="99">
        <v>7.5654407944886177</v>
      </c>
      <c r="N437" s="99">
        <v>7.5757890158304173</v>
      </c>
      <c r="O437" s="99">
        <v>7.4223538276906345</v>
      </c>
      <c r="P437" s="99">
        <v>7.2121202884821036</v>
      </c>
      <c r="Q437" s="99">
        <v>7.0107292415218163</v>
      </c>
      <c r="R437" s="99">
        <v>7.1894176723847094</v>
      </c>
      <c r="S437" s="99">
        <v>7.3411081217175749</v>
      </c>
      <c r="T437" s="99">
        <v>7.2628010329959958</v>
      </c>
      <c r="U437" s="99">
        <v>7.2961153734075275</v>
      </c>
      <c r="V437" s="99">
        <v>0</v>
      </c>
      <c r="W437" s="99">
        <v>7.6544613369352792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14.021122097511839</v>
      </c>
      <c r="D438" s="123">
        <v>16.161178631692412</v>
      </c>
      <c r="E438" s="123">
        <v>13.025080264338577</v>
      </c>
      <c r="F438" s="123">
        <v>15.156584962103647</v>
      </c>
      <c r="G438" s="123">
        <v>18.356391381314019</v>
      </c>
      <c r="H438" s="123">
        <v>17.308311671747738</v>
      </c>
      <c r="I438" s="123">
        <v>15.148026515151187</v>
      </c>
      <c r="J438" s="123">
        <v>16.948572136650309</v>
      </c>
      <c r="K438" s="123">
        <v>14.642932163474866</v>
      </c>
      <c r="L438" s="123">
        <v>14.25444448253967</v>
      </c>
      <c r="M438" s="123">
        <v>13.389988652076109</v>
      </c>
      <c r="N438" s="123">
        <v>12.855811445363134</v>
      </c>
      <c r="O438" s="123">
        <v>12.360664766864925</v>
      </c>
      <c r="P438" s="123">
        <v>13.968192439899083</v>
      </c>
      <c r="Q438" s="123">
        <v>13.18087033396208</v>
      </c>
      <c r="R438" s="123">
        <v>13.227888858228209</v>
      </c>
      <c r="S438" s="123">
        <v>13.652745705605048</v>
      </c>
      <c r="T438" s="123">
        <v>12.539274040425276</v>
      </c>
      <c r="U438" s="123">
        <v>11.112333421164269</v>
      </c>
      <c r="V438" s="123">
        <v>11.1157701448178</v>
      </c>
      <c r="W438" s="123">
        <v>11.85926280469255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19.882960252146898</v>
      </c>
      <c r="D439" s="99">
        <v>17.068704171650964</v>
      </c>
      <c r="E439" s="99">
        <v>20.163761317540793</v>
      </c>
      <c r="F439" s="99">
        <v>18.04398534114036</v>
      </c>
      <c r="G439" s="99">
        <v>18.555467599163261</v>
      </c>
      <c r="H439" s="99">
        <v>17.634353677213085</v>
      </c>
      <c r="I439" s="99">
        <v>18.648512037480227</v>
      </c>
      <c r="J439" s="99">
        <v>17.153130196569549</v>
      </c>
      <c r="K439" s="99">
        <v>18.53690184908098</v>
      </c>
      <c r="L439" s="99">
        <v>17.766953318876446</v>
      </c>
      <c r="M439" s="99">
        <v>15.90098529376343</v>
      </c>
      <c r="N439" s="99">
        <v>15.182128707400548</v>
      </c>
      <c r="O439" s="99">
        <v>14.368888171707303</v>
      </c>
      <c r="P439" s="99">
        <v>14.014702029197105</v>
      </c>
      <c r="Q439" s="99">
        <v>13.304480551091283</v>
      </c>
      <c r="R439" s="99">
        <v>13.45456848727366</v>
      </c>
      <c r="S439" s="99">
        <v>14.062193379186954</v>
      </c>
      <c r="T439" s="99">
        <v>13.522358372889538</v>
      </c>
      <c r="U439" s="99">
        <v>12.394616778497925</v>
      </c>
      <c r="V439" s="99">
        <v>12.650227372223444</v>
      </c>
      <c r="W439" s="99">
        <v>13.169217051634234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12.966435308325606</v>
      </c>
      <c r="D440" s="110">
        <v>16.013872187730822</v>
      </c>
      <c r="E440" s="110">
        <v>11.802727275395005</v>
      </c>
      <c r="F440" s="110">
        <v>14.361212267219141</v>
      </c>
      <c r="G440" s="110">
        <v>14.684415461553117</v>
      </c>
      <c r="H440" s="110">
        <v>15.388527719460418</v>
      </c>
      <c r="I440" s="110">
        <v>13.421339802174868</v>
      </c>
      <c r="J440" s="110">
        <v>15.112267264810706</v>
      </c>
      <c r="K440" s="110">
        <v>12.39352078241366</v>
      </c>
      <c r="L440" s="110">
        <v>12.57701265149487</v>
      </c>
      <c r="M440" s="110">
        <v>12.140519938963291</v>
      </c>
      <c r="N440" s="110">
        <v>11.762007396689153</v>
      </c>
      <c r="O440" s="110">
        <v>10.954500799716675</v>
      </c>
      <c r="P440" s="110">
        <v>10.487414776835058</v>
      </c>
      <c r="Q440" s="110">
        <v>10.392208188664338</v>
      </c>
      <c r="R440" s="110">
        <v>10.2273801133001</v>
      </c>
      <c r="S440" s="110">
        <v>9.9274100635239275</v>
      </c>
      <c r="T440" s="110">
        <v>9.5178053559741986</v>
      </c>
      <c r="U440" s="110">
        <v>9.272277452075782</v>
      </c>
      <c r="V440" s="110">
        <v>8.9044786639180717</v>
      </c>
      <c r="W440" s="110">
        <v>9.4421718662457739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102.98489574517737</v>
      </c>
      <c r="D442" s="118">
        <f t="shared" si="232"/>
        <v>103.06532008940793</v>
      </c>
      <c r="E442" s="118">
        <f t="shared" si="232"/>
        <v>122.42746415329412</v>
      </c>
      <c r="F442" s="118">
        <f t="shared" si="232"/>
        <v>115.31841087382286</v>
      </c>
      <c r="G442" s="118">
        <f t="shared" si="232"/>
        <v>122.27531352324375</v>
      </c>
      <c r="H442" s="118">
        <f t="shared" si="232"/>
        <v>122.05814429341292</v>
      </c>
      <c r="I442" s="118">
        <f t="shared" si="232"/>
        <v>120.61935039099566</v>
      </c>
      <c r="J442" s="118">
        <f t="shared" si="232"/>
        <v>115.78834099374917</v>
      </c>
      <c r="K442" s="118">
        <f t="shared" si="232"/>
        <v>116.1991341715658</v>
      </c>
      <c r="L442" s="118">
        <f t="shared" si="232"/>
        <v>116.21685428213553</v>
      </c>
      <c r="M442" s="118">
        <f t="shared" si="232"/>
        <v>111.95805818863913</v>
      </c>
      <c r="N442" s="118">
        <f t="shared" si="232"/>
        <v>108.967118318495</v>
      </c>
      <c r="O442" s="118">
        <f t="shared" si="232"/>
        <v>101.15266926987113</v>
      </c>
      <c r="P442" s="118">
        <f t="shared" si="232"/>
        <v>88.719736207443589</v>
      </c>
      <c r="Q442" s="118">
        <f t="shared" si="232"/>
        <v>88.83781280183436</v>
      </c>
      <c r="R442" s="118">
        <f t="shared" ref="R442:V442" si="233">R443+R446+R448+R457</f>
        <v>90.541968893500467</v>
      </c>
      <c r="S442" s="118">
        <f t="shared" si="233"/>
        <v>86.072738747977908</v>
      </c>
      <c r="T442" s="118">
        <f t="shared" si="233"/>
        <v>83.042171617909105</v>
      </c>
      <c r="U442" s="118">
        <f t="shared" si="233"/>
        <v>72.280422209155489</v>
      </c>
      <c r="V442" s="118">
        <f t="shared" si="233"/>
        <v>78.741324361673875</v>
      </c>
      <c r="W442" s="118">
        <f t="shared" ref="W442" si="234">W443+W446+W448+W457</f>
        <v>83.03235329074181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78.871796008426969</v>
      </c>
      <c r="D443" s="123">
        <f t="shared" si="235"/>
        <v>77.080332016126462</v>
      </c>
      <c r="E443" s="123">
        <f t="shared" si="235"/>
        <v>88.634026459313731</v>
      </c>
      <c r="F443" s="123">
        <f t="shared" si="235"/>
        <v>86.201094589114291</v>
      </c>
      <c r="G443" s="123">
        <f t="shared" si="235"/>
        <v>92.337660563139863</v>
      </c>
      <c r="H443" s="123">
        <f t="shared" si="235"/>
        <v>83.690250574591246</v>
      </c>
      <c r="I443" s="123">
        <f t="shared" si="235"/>
        <v>77.025343950375188</v>
      </c>
      <c r="J443" s="123">
        <f t="shared" si="235"/>
        <v>81.101785190041042</v>
      </c>
      <c r="K443" s="123">
        <f t="shared" si="235"/>
        <v>83.452297081667453</v>
      </c>
      <c r="L443" s="123">
        <f t="shared" si="235"/>
        <v>88.574887484528205</v>
      </c>
      <c r="M443" s="123">
        <f t="shared" si="235"/>
        <v>82.712550830490002</v>
      </c>
      <c r="N443" s="123">
        <f t="shared" si="235"/>
        <v>79.21565016207694</v>
      </c>
      <c r="O443" s="123">
        <f t="shared" si="235"/>
        <v>77.124225451683245</v>
      </c>
      <c r="P443" s="123">
        <f t="shared" si="235"/>
        <v>65.663964096925483</v>
      </c>
      <c r="Q443" s="123">
        <f t="shared" si="235"/>
        <v>67.625913954483394</v>
      </c>
      <c r="R443" s="123">
        <f t="shared" ref="R443:V443" si="236">SUM(R444:R445)</f>
        <v>67.324408844332098</v>
      </c>
      <c r="S443" s="123">
        <f t="shared" si="236"/>
        <v>64.59768823800529</v>
      </c>
      <c r="T443" s="123">
        <f t="shared" si="236"/>
        <v>58.519522588032494</v>
      </c>
      <c r="U443" s="123">
        <f t="shared" si="236"/>
        <v>53.435878459930258</v>
      </c>
      <c r="V443" s="123">
        <f t="shared" si="236"/>
        <v>52.198764382553229</v>
      </c>
      <c r="W443" s="123">
        <f t="shared" ref="W443" si="237">SUM(W444:W445)</f>
        <v>46.817433597812148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77.014733828388827</v>
      </c>
      <c r="D444" s="99">
        <v>75.263398807448681</v>
      </c>
      <c r="E444" s="99">
        <v>86.664464090678393</v>
      </c>
      <c r="F444" s="99">
        <v>84.204388605235266</v>
      </c>
      <c r="G444" s="99">
        <v>90.245198556109784</v>
      </c>
      <c r="H444" s="99">
        <v>81.863814476525221</v>
      </c>
      <c r="I444" s="99">
        <v>75.402701845582243</v>
      </c>
      <c r="J444" s="99">
        <v>79.413508231481146</v>
      </c>
      <c r="K444" s="99">
        <v>81.733276819324203</v>
      </c>
      <c r="L444" s="99">
        <v>86.818098466185049</v>
      </c>
      <c r="M444" s="99">
        <v>81.090691730475797</v>
      </c>
      <c r="N444" s="99">
        <v>77.684666762428051</v>
      </c>
      <c r="O444" s="99">
        <v>75.65231651411446</v>
      </c>
      <c r="P444" s="99">
        <v>64.418031861844355</v>
      </c>
      <c r="Q444" s="99">
        <v>66.34484621336756</v>
      </c>
      <c r="R444" s="99">
        <v>66.039881808238519</v>
      </c>
      <c r="S444" s="99">
        <v>63.381192390851339</v>
      </c>
      <c r="T444" s="99">
        <v>57.420972678286446</v>
      </c>
      <c r="U444" s="99">
        <v>52.428184185315651</v>
      </c>
      <c r="V444" s="99">
        <v>51.214898060363517</v>
      </c>
      <c r="W444" s="99">
        <v>45.936767552571112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1.8570621800381353</v>
      </c>
      <c r="D445" s="99">
        <v>1.8169332086777823</v>
      </c>
      <c r="E445" s="99">
        <v>1.9695623686353423</v>
      </c>
      <c r="F445" s="99">
        <v>1.9967059838790282</v>
      </c>
      <c r="G445" s="99">
        <v>2.0924620070300768</v>
      </c>
      <c r="H445" s="99">
        <v>1.8264360980660281</v>
      </c>
      <c r="I445" s="99">
        <v>1.6226421047929449</v>
      </c>
      <c r="J445" s="99">
        <v>1.6882769585598973</v>
      </c>
      <c r="K445" s="99">
        <v>1.7190202623432536</v>
      </c>
      <c r="L445" s="99">
        <v>1.7567890183431611</v>
      </c>
      <c r="M445" s="99">
        <v>1.6218591000142015</v>
      </c>
      <c r="N445" s="99">
        <v>1.5309833996488911</v>
      </c>
      <c r="O445" s="99">
        <v>1.4719089375687833</v>
      </c>
      <c r="P445" s="99">
        <v>1.2459322350811219</v>
      </c>
      <c r="Q445" s="99">
        <v>1.2810677411158342</v>
      </c>
      <c r="R445" s="99">
        <v>1.2845270360935737</v>
      </c>
      <c r="S445" s="99">
        <v>1.2164958471539526</v>
      </c>
      <c r="T445" s="99">
        <v>1.0985499097460505</v>
      </c>
      <c r="U445" s="99">
        <v>1.007694274614604</v>
      </c>
      <c r="V445" s="99">
        <v>0.98386632218970949</v>
      </c>
      <c r="W445" s="99">
        <v>0.8806660452410342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3.3728549359170197</v>
      </c>
      <c r="D446" s="123">
        <f t="shared" si="238"/>
        <v>3.0763898828053269</v>
      </c>
      <c r="E446" s="123">
        <f t="shared" si="238"/>
        <v>13.915815766064373</v>
      </c>
      <c r="F446" s="123">
        <f t="shared" si="238"/>
        <v>7.2468968948184536</v>
      </c>
      <c r="G446" s="123">
        <f t="shared" si="238"/>
        <v>7.5661350245917101</v>
      </c>
      <c r="H446" s="123">
        <f t="shared" si="238"/>
        <v>16.007463096955675</v>
      </c>
      <c r="I446" s="123">
        <f t="shared" si="238"/>
        <v>21.965589973311271</v>
      </c>
      <c r="J446" s="123">
        <f t="shared" si="238"/>
        <v>12.631807917158691</v>
      </c>
      <c r="K446" s="123">
        <f t="shared" si="238"/>
        <v>11.39289210597053</v>
      </c>
      <c r="L446" s="123">
        <f t="shared" si="238"/>
        <v>6.2917728574612148</v>
      </c>
      <c r="M446" s="123">
        <f t="shared" si="238"/>
        <v>9.3070539785636335</v>
      </c>
      <c r="N446" s="123">
        <f t="shared" si="238"/>
        <v>10.167721511897335</v>
      </c>
      <c r="O446" s="123">
        <f t="shared" si="238"/>
        <v>5.2816782083752276</v>
      </c>
      <c r="P446" s="123">
        <f t="shared" si="238"/>
        <v>4.5069984236256317</v>
      </c>
      <c r="Q446" s="123">
        <f t="shared" si="238"/>
        <v>3.6797346368860131</v>
      </c>
      <c r="R446" s="123">
        <f t="shared" si="238"/>
        <v>5.0843192768670349</v>
      </c>
      <c r="S446" s="123">
        <f t="shared" si="238"/>
        <v>2.6315655710340571</v>
      </c>
      <c r="T446" s="123">
        <f t="shared" si="238"/>
        <v>6.1239752301931611</v>
      </c>
      <c r="U446" s="123">
        <f t="shared" si="238"/>
        <v>0.95996341379851824</v>
      </c>
      <c r="V446" s="123">
        <f t="shared" si="238"/>
        <v>8.3838421076162568</v>
      </c>
      <c r="W446" s="123">
        <f t="shared" si="238"/>
        <v>17.22687683162362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3.3728549359170197</v>
      </c>
      <c r="D447" s="99">
        <f>RES_hhdet_in_tess!D67</f>
        <v>3.0763898828053269</v>
      </c>
      <c r="E447" s="99">
        <f>RES_hhdet_in_tess!E67</f>
        <v>13.915815766064373</v>
      </c>
      <c r="F447" s="99">
        <f>RES_hhdet_in_tess!F67</f>
        <v>7.2468968948184536</v>
      </c>
      <c r="G447" s="99">
        <f>RES_hhdet_in_tess!G67</f>
        <v>7.5661350245917101</v>
      </c>
      <c r="H447" s="99">
        <f>RES_hhdet_in_tess!H67</f>
        <v>16.007463096955675</v>
      </c>
      <c r="I447" s="99">
        <f>RES_hhdet_in_tess!I67</f>
        <v>21.965589973311271</v>
      </c>
      <c r="J447" s="99">
        <f>RES_hhdet_in_tess!J67</f>
        <v>12.631807917158691</v>
      </c>
      <c r="K447" s="99">
        <f>RES_hhdet_in_tess!K67</f>
        <v>11.39289210597053</v>
      </c>
      <c r="L447" s="99">
        <f>RES_hhdet_in_tess!L67</f>
        <v>6.2917728574612148</v>
      </c>
      <c r="M447" s="99">
        <f>RES_hhdet_in_tess!M67</f>
        <v>9.3070539785636335</v>
      </c>
      <c r="N447" s="99">
        <f>RES_hhdet_in_tess!N67</f>
        <v>10.167721511897335</v>
      </c>
      <c r="O447" s="99">
        <f>RES_hhdet_in_tess!O67</f>
        <v>5.2816782083752276</v>
      </c>
      <c r="P447" s="99">
        <f>RES_hhdet_in_tess!P67</f>
        <v>4.5069984236256317</v>
      </c>
      <c r="Q447" s="99">
        <f>RES_hhdet_in_tess!Q67</f>
        <v>3.6797346368860131</v>
      </c>
      <c r="R447" s="99">
        <f>RES_hhdet_in_tess!R67</f>
        <v>5.0843192768670349</v>
      </c>
      <c r="S447" s="99">
        <f>RES_hhdet_in_tess!S67</f>
        <v>2.6315655710340571</v>
      </c>
      <c r="T447" s="99">
        <f>RES_hhdet_in_tess!T67</f>
        <v>6.1239752301931611</v>
      </c>
      <c r="U447" s="99">
        <f>RES_hhdet_in_tess!U67</f>
        <v>0.95996341379851824</v>
      </c>
      <c r="V447" s="99">
        <f>RES_hhdet_in_tess!V67</f>
        <v>8.3838421076162568</v>
      </c>
      <c r="W447" s="99">
        <f>RES_hhdet_in_tess!W67</f>
        <v>17.22687683162362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10.719390608374571</v>
      </c>
      <c r="D448" s="123">
        <v>11.151314114690027</v>
      </c>
      <c r="E448" s="123">
        <v>10.556437232231337</v>
      </c>
      <c r="F448" s="123">
        <v>11.082376779914588</v>
      </c>
      <c r="G448" s="123">
        <v>11.463408404428668</v>
      </c>
      <c r="H448" s="123">
        <v>11.801589518928809</v>
      </c>
      <c r="I448" s="123">
        <v>11.171186887885296</v>
      </c>
      <c r="J448" s="123">
        <v>11.800533434249378</v>
      </c>
      <c r="K448" s="123">
        <v>11.349375904909651</v>
      </c>
      <c r="L448" s="123">
        <v>11.440341296822218</v>
      </c>
      <c r="M448" s="123">
        <v>10.586258215731837</v>
      </c>
      <c r="N448" s="123">
        <v>10.537559240531657</v>
      </c>
      <c r="O448" s="123">
        <v>10.242755087842831</v>
      </c>
      <c r="P448" s="123">
        <v>10.260152579159369</v>
      </c>
      <c r="Q448" s="123">
        <v>9.6476429646351267</v>
      </c>
      <c r="R448" s="123">
        <v>10.12715306505531</v>
      </c>
      <c r="S448" s="123">
        <v>10.465911187157301</v>
      </c>
      <c r="T448" s="123">
        <v>10.309059153806954</v>
      </c>
      <c r="U448" s="123">
        <v>10.228757064773244</v>
      </c>
      <c r="V448" s="123">
        <v>10.462203075113285</v>
      </c>
      <c r="W448" s="123">
        <v>10.852641881173952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10.719390269234399</v>
      </c>
      <c r="D449" s="99">
        <v>11.103634394912847</v>
      </c>
      <c r="E449" s="99">
        <v>10.58348124486845</v>
      </c>
      <c r="F449" s="99">
        <v>11.028059379645846</v>
      </c>
      <c r="G449" s="99">
        <v>11.459257495573917</v>
      </c>
      <c r="H449" s="99">
        <v>11.800101152239369</v>
      </c>
      <c r="I449" s="99">
        <v>11.171177282202764</v>
      </c>
      <c r="J449" s="99">
        <v>11.808211750207109</v>
      </c>
      <c r="K449" s="99">
        <v>11.349354691178082</v>
      </c>
      <c r="L449" s="99">
        <v>11.452605127806766</v>
      </c>
      <c r="M449" s="99">
        <v>10.582751256106713</v>
      </c>
      <c r="N449" s="99">
        <v>10.528957060381943</v>
      </c>
      <c r="O449" s="99">
        <v>10.2427425996751</v>
      </c>
      <c r="P449" s="99">
        <v>10.2723744963081</v>
      </c>
      <c r="Q449" s="99">
        <v>9.6012317354410133</v>
      </c>
      <c r="R449" s="99">
        <v>10.124593969936688</v>
      </c>
      <c r="S449" s="99">
        <v>10.474268634275806</v>
      </c>
      <c r="T449" s="99">
        <v>10.309412115813917</v>
      </c>
      <c r="U449" s="99">
        <v>10.217404779780896</v>
      </c>
      <c r="V449" s="99">
        <v>10.462186779614472</v>
      </c>
      <c r="W449" s="99">
        <v>10.851622791428055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10.72007694329435</v>
      </c>
      <c r="D450" s="99">
        <v>11.10454247676873</v>
      </c>
      <c r="E450" s="99">
        <v>10.588246381855933</v>
      </c>
      <c r="F450" s="99">
        <v>11.031768422554743</v>
      </c>
      <c r="G450" s="99">
        <v>11.464170492748613</v>
      </c>
      <c r="H450" s="99">
        <v>11.805846592020226</v>
      </c>
      <c r="I450" s="99">
        <v>11.18002315524685</v>
      </c>
      <c r="J450" s="99">
        <v>11.820342297600446</v>
      </c>
      <c r="K450" s="99">
        <v>11.363094661935438</v>
      </c>
      <c r="L450" s="99">
        <v>11.466182723732247</v>
      </c>
      <c r="M450" s="99">
        <v>10.595360786428142</v>
      </c>
      <c r="N450" s="99">
        <v>10.540680322751776</v>
      </c>
      <c r="O450" s="99">
        <v>10.255992796053901</v>
      </c>
      <c r="P450" s="99">
        <v>10.305633014833838</v>
      </c>
      <c r="Q450" s="99">
        <v>9.6308929541389805</v>
      </c>
      <c r="R450" s="99">
        <v>10.160752897847871</v>
      </c>
      <c r="S450" s="99">
        <v>10.510498582403548</v>
      </c>
      <c r="T450" s="99">
        <v>10.338757462547481</v>
      </c>
      <c r="U450" s="99">
        <v>10.241571762531464</v>
      </c>
      <c r="V450" s="99">
        <v>10.479829418556694</v>
      </c>
      <c r="W450" s="99">
        <v>10.856296666057839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3.0694548680602503</v>
      </c>
      <c r="D451" s="102">
        <v>3.3639727940062008</v>
      </c>
      <c r="E451" s="102">
        <v>2.7350484227100806</v>
      </c>
      <c r="F451" s="102">
        <v>3.211343107787795</v>
      </c>
      <c r="G451" s="102">
        <v>3.3253808011532437</v>
      </c>
      <c r="H451" s="102">
        <v>3.4435224508651552</v>
      </c>
      <c r="I451" s="102">
        <v>3.2021608900442913</v>
      </c>
      <c r="J451" s="102">
        <v>3.4360776113620251</v>
      </c>
      <c r="K451" s="102">
        <v>3.1040525923300892</v>
      </c>
      <c r="L451" s="102">
        <v>3.1603173902752721</v>
      </c>
      <c r="M451" s="102">
        <v>3.0549557078591456</v>
      </c>
      <c r="N451" s="102">
        <v>3.0180119428037822</v>
      </c>
      <c r="O451" s="102">
        <v>2.8266353450972987</v>
      </c>
      <c r="P451" s="102">
        <v>2.9586935929913811</v>
      </c>
      <c r="Q451" s="102">
        <v>2.982629375590907</v>
      </c>
      <c r="R451" s="102">
        <v>3.0384286355830219</v>
      </c>
      <c r="S451" s="102">
        <v>3.0541070323736657</v>
      </c>
      <c r="T451" s="102">
        <v>3.0560723667939182</v>
      </c>
      <c r="U451" s="102">
        <v>3.0599330688540891</v>
      </c>
      <c r="V451" s="102">
        <v>2.7451901689769462</v>
      </c>
      <c r="W451" s="102">
        <v>3.2112480094305416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7.6506220752341001</v>
      </c>
      <c r="D452" s="105">
        <v>7.740569682762529</v>
      </c>
      <c r="E452" s="105">
        <v>7.8531979591458523</v>
      </c>
      <c r="F452" s="105">
        <v>7.8204253147669496</v>
      </c>
      <c r="G452" s="105">
        <v>8.1387896915953686</v>
      </c>
      <c r="H452" s="105">
        <v>8.3623241411550708</v>
      </c>
      <c r="I452" s="105">
        <v>7.9778622652025595</v>
      </c>
      <c r="J452" s="105">
        <v>8.3842646862384225</v>
      </c>
      <c r="K452" s="105">
        <v>8.2590420696053499</v>
      </c>
      <c r="L452" s="105">
        <v>8.3058653334569748</v>
      </c>
      <c r="M452" s="105">
        <v>7.5404050785689956</v>
      </c>
      <c r="N452" s="105">
        <v>7.5226683799479943</v>
      </c>
      <c r="O452" s="105">
        <v>7.4293574509566014</v>
      </c>
      <c r="P452" s="105">
        <v>7.3469394218424586</v>
      </c>
      <c r="Q452" s="105">
        <v>6.6482635785480744</v>
      </c>
      <c r="R452" s="105">
        <v>7.1223242622648488</v>
      </c>
      <c r="S452" s="105">
        <v>7.4563915500298821</v>
      </c>
      <c r="T452" s="105">
        <v>7.2826850957535623</v>
      </c>
      <c r="U452" s="105">
        <v>7.1816386936773746</v>
      </c>
      <c r="V452" s="105">
        <v>7.7346392495797476</v>
      </c>
      <c r="W452" s="105">
        <v>7.6450486566272993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11.631792326656724</v>
      </c>
      <c r="E453" s="102">
        <v>9.9832869666245845</v>
      </c>
      <c r="F453" s="102">
        <v>11.333737711794871</v>
      </c>
      <c r="G453" s="102">
        <v>11.526485560089574</v>
      </c>
      <c r="H453" s="102">
        <v>11.823151923086753</v>
      </c>
      <c r="I453" s="102">
        <v>0</v>
      </c>
      <c r="J453" s="102">
        <v>11.675289225556359</v>
      </c>
      <c r="K453" s="102">
        <v>0</v>
      </c>
      <c r="L453" s="102">
        <v>11.113313573374725</v>
      </c>
      <c r="M453" s="102">
        <v>10.62473461449088</v>
      </c>
      <c r="N453" s="102">
        <v>10.611377928046025</v>
      </c>
      <c r="O453" s="102">
        <v>10.241849727223869</v>
      </c>
      <c r="P453" s="102">
        <v>10.101224459653313</v>
      </c>
      <c r="Q453" s="102">
        <v>10.153070047547454</v>
      </c>
      <c r="R453" s="102">
        <v>10.24513532387251</v>
      </c>
      <c r="S453" s="102">
        <v>10.331283841983847</v>
      </c>
      <c r="T453" s="102">
        <v>10.300102337354236</v>
      </c>
      <c r="U453" s="102">
        <v>10.400232302014777</v>
      </c>
      <c r="V453" s="102">
        <v>10.268269386998018</v>
      </c>
      <c r="W453" s="102">
        <v>10.872910010369649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11.633053540872801</v>
      </c>
      <c r="E454" s="105">
        <v>9.9863496220428747</v>
      </c>
      <c r="F454" s="105">
        <v>11.336438272998707</v>
      </c>
      <c r="G454" s="105">
        <v>11.528456685743599</v>
      </c>
      <c r="H454" s="105">
        <v>11.823938931159335</v>
      </c>
      <c r="I454" s="105">
        <v>0</v>
      </c>
      <c r="J454" s="105">
        <v>11.682091069971747</v>
      </c>
      <c r="K454" s="105">
        <v>0</v>
      </c>
      <c r="L454" s="105">
        <v>11.120051939135342</v>
      </c>
      <c r="M454" s="105">
        <v>10.631903330903411</v>
      </c>
      <c r="N454" s="105">
        <v>10.616323948564737</v>
      </c>
      <c r="O454" s="105">
        <v>10.246243543329667</v>
      </c>
      <c r="P454" s="105">
        <v>10.112804471989088</v>
      </c>
      <c r="Q454" s="105">
        <v>10.169556583801805</v>
      </c>
      <c r="R454" s="105">
        <v>10.261763850650686</v>
      </c>
      <c r="S454" s="105">
        <v>10.345388874335658</v>
      </c>
      <c r="T454" s="105">
        <v>10.311603570590819</v>
      </c>
      <c r="U454" s="105">
        <v>10.411030892197225</v>
      </c>
      <c r="V454" s="105">
        <v>0</v>
      </c>
      <c r="W454" s="105">
        <v>10.87085489053425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3.5247830261400424</v>
      </c>
      <c r="E455" s="99">
        <v>2.5777994799626427</v>
      </c>
      <c r="F455" s="99">
        <v>3.3005264701096566</v>
      </c>
      <c r="G455" s="99">
        <v>3.3438677206092833</v>
      </c>
      <c r="H455" s="99">
        <v>3.4490297027594079</v>
      </c>
      <c r="I455" s="99">
        <v>0</v>
      </c>
      <c r="J455" s="99">
        <v>3.395958879890324</v>
      </c>
      <c r="K455" s="99">
        <v>0</v>
      </c>
      <c r="L455" s="99">
        <v>3.0633413486753884</v>
      </c>
      <c r="M455" s="99">
        <v>3.0664625364147913</v>
      </c>
      <c r="N455" s="99">
        <v>3.040534932734321</v>
      </c>
      <c r="O455" s="99">
        <v>2.8238897156390306</v>
      </c>
      <c r="P455" s="99">
        <v>2.9006841835069852</v>
      </c>
      <c r="Q455" s="99">
        <v>3.1588273422799888</v>
      </c>
      <c r="R455" s="99">
        <v>3.0723461782659753</v>
      </c>
      <c r="S455" s="99">
        <v>3.0042807526180835</v>
      </c>
      <c r="T455" s="99">
        <v>3.0488025375948249</v>
      </c>
      <c r="U455" s="99">
        <v>3.1149155187896969</v>
      </c>
      <c r="V455" s="99">
        <v>0</v>
      </c>
      <c r="W455" s="99">
        <v>3.2163935535989734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8.108270514732757</v>
      </c>
      <c r="E456" s="99">
        <v>7.4085501420802311</v>
      </c>
      <c r="F456" s="99">
        <v>8.0359118028890535</v>
      </c>
      <c r="G456" s="99">
        <v>8.1845889651343153</v>
      </c>
      <c r="H456" s="99">
        <v>8.3749092283999289</v>
      </c>
      <c r="I456" s="99">
        <v>0</v>
      </c>
      <c r="J456" s="99">
        <v>8.2861321900814264</v>
      </c>
      <c r="K456" s="99">
        <v>0</v>
      </c>
      <c r="L456" s="99">
        <v>8.0567105904599554</v>
      </c>
      <c r="M456" s="99">
        <v>7.5654407944886177</v>
      </c>
      <c r="N456" s="99">
        <v>7.5757890158304173</v>
      </c>
      <c r="O456" s="99">
        <v>7.4223538276906345</v>
      </c>
      <c r="P456" s="99">
        <v>7.2121202884821036</v>
      </c>
      <c r="Q456" s="99">
        <v>7.0107292415218163</v>
      </c>
      <c r="R456" s="99">
        <v>7.1894176723847094</v>
      </c>
      <c r="S456" s="99">
        <v>7.3411081217175749</v>
      </c>
      <c r="T456" s="99">
        <v>7.2628010329959958</v>
      </c>
      <c r="U456" s="99">
        <v>7.2961153734075275</v>
      </c>
      <c r="V456" s="99">
        <v>0</v>
      </c>
      <c r="W456" s="99">
        <v>7.6544613369352792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10.020854192458808</v>
      </c>
      <c r="D457" s="123">
        <v>11.757284075786112</v>
      </c>
      <c r="E457" s="123">
        <v>9.3211846956846944</v>
      </c>
      <c r="F457" s="123">
        <v>10.788042609975536</v>
      </c>
      <c r="G457" s="123">
        <v>10.908109531083511</v>
      </c>
      <c r="H457" s="123">
        <v>10.558841102937196</v>
      </c>
      <c r="I457" s="123">
        <v>10.457229579423911</v>
      </c>
      <c r="J457" s="123">
        <v>10.254214452300058</v>
      </c>
      <c r="K457" s="123">
        <v>10.004569079018168</v>
      </c>
      <c r="L457" s="123">
        <v>9.9098526433238927</v>
      </c>
      <c r="M457" s="123">
        <v>9.3521951638536596</v>
      </c>
      <c r="N457" s="123">
        <v>9.0461874039890677</v>
      </c>
      <c r="O457" s="123">
        <v>8.5040105219698265</v>
      </c>
      <c r="P457" s="123">
        <v>8.2886211077331104</v>
      </c>
      <c r="Q457" s="123">
        <v>7.8845212458298306</v>
      </c>
      <c r="R457" s="123">
        <v>8.0060877072460315</v>
      </c>
      <c r="S457" s="123">
        <v>8.3775737517812559</v>
      </c>
      <c r="T457" s="123">
        <v>8.0896146458764981</v>
      </c>
      <c r="U457" s="123">
        <v>7.6558232706534701</v>
      </c>
      <c r="V457" s="123">
        <v>7.6965147963911136</v>
      </c>
      <c r="W457" s="123">
        <v>8.1354009801320881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11.610610655258386</v>
      </c>
      <c r="D458" s="99">
        <v>9.9816263928627436</v>
      </c>
      <c r="E458" s="99">
        <v>11.808352938477983</v>
      </c>
      <c r="F458" s="99">
        <v>10.581937320907592</v>
      </c>
      <c r="G458" s="99">
        <v>10.89709143000607</v>
      </c>
      <c r="H458" s="99">
        <v>10.3704146455211</v>
      </c>
      <c r="I458" s="99">
        <v>10.981682654511506</v>
      </c>
      <c r="J458" s="99">
        <v>10.114386980305618</v>
      </c>
      <c r="K458" s="99">
        <v>10.944157421252385</v>
      </c>
      <c r="L458" s="99">
        <v>10.502269841958828</v>
      </c>
      <c r="M458" s="99">
        <v>9.4053837690216859</v>
      </c>
      <c r="N458" s="99">
        <v>8.9801823148524509</v>
      </c>
      <c r="O458" s="99">
        <v>8.4991530456964242</v>
      </c>
      <c r="P458" s="99">
        <v>8.2896530345691684</v>
      </c>
      <c r="Q458" s="99">
        <v>7.8695592203067886</v>
      </c>
      <c r="R458" s="99">
        <v>7.9910040132865348</v>
      </c>
      <c r="S458" s="99">
        <v>8.4077200898973175</v>
      </c>
      <c r="T458" s="99">
        <v>8.1475925653413981</v>
      </c>
      <c r="U458" s="99">
        <v>7.5275612136312775</v>
      </c>
      <c r="V458" s="99">
        <v>7.739304655552746</v>
      </c>
      <c r="W458" s="99">
        <v>8.1112839002176038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9.7348184652505516</v>
      </c>
      <c r="D459" s="110">
        <v>12.045502762145576</v>
      </c>
      <c r="E459" s="110">
        <v>8.8953080508358298</v>
      </c>
      <c r="F459" s="110">
        <v>10.844817042917397</v>
      </c>
      <c r="G459" s="110">
        <v>11.111339240161534</v>
      </c>
      <c r="H459" s="110">
        <v>11.668324185086293</v>
      </c>
      <c r="I459" s="110">
        <v>10.198532278561828</v>
      </c>
      <c r="J459" s="110">
        <v>11.509436896929133</v>
      </c>
      <c r="K459" s="110">
        <v>9.4618014456833208</v>
      </c>
      <c r="L459" s="110">
        <v>9.6269382045135377</v>
      </c>
      <c r="M459" s="110">
        <v>9.3257285820397957</v>
      </c>
      <c r="N459" s="110">
        <v>9.077222136400195</v>
      </c>
      <c r="O459" s="110">
        <v>8.5074117412218602</v>
      </c>
      <c r="P459" s="110">
        <v>8.2113917033226542</v>
      </c>
      <c r="Q459" s="110">
        <v>8.2220664355569628</v>
      </c>
      <c r="R459" s="110">
        <v>8.2057472700478087</v>
      </c>
      <c r="S459" s="110">
        <v>8.1032890626547101</v>
      </c>
      <c r="T459" s="110">
        <v>7.9114219290688714</v>
      </c>
      <c r="U459" s="110">
        <v>7.8398772570687729</v>
      </c>
      <c r="V459" s="110">
        <v>7.634850743888979</v>
      </c>
      <c r="W459" s="110">
        <v>8.1799011414615332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32.247696171398978</v>
      </c>
      <c r="D461" s="118">
        <f t="shared" si="239"/>
        <v>30.798198678900626</v>
      </c>
      <c r="E461" s="118">
        <f t="shared" si="239"/>
        <v>34.466050168201413</v>
      </c>
      <c r="F461" s="118">
        <f t="shared" si="239"/>
        <v>32.974901779629661</v>
      </c>
      <c r="G461" s="118">
        <f t="shared" si="239"/>
        <v>37.926312544285857</v>
      </c>
      <c r="H461" s="118">
        <f t="shared" si="239"/>
        <v>34.239930118792763</v>
      </c>
      <c r="I461" s="118">
        <f t="shared" si="239"/>
        <v>29.950395851864695</v>
      </c>
      <c r="J461" s="118">
        <f t="shared" si="239"/>
        <v>32.748451269789946</v>
      </c>
      <c r="K461" s="118">
        <f t="shared" si="239"/>
        <v>31.41677545243002</v>
      </c>
      <c r="L461" s="118">
        <f t="shared" si="239"/>
        <v>32.293864963783136</v>
      </c>
      <c r="M461" s="118">
        <f t="shared" si="239"/>
        <v>29.439774762982125</v>
      </c>
      <c r="N461" s="118">
        <f t="shared" si="239"/>
        <v>27.58462456090319</v>
      </c>
      <c r="O461" s="118">
        <f t="shared" si="239"/>
        <v>26.472440655469502</v>
      </c>
      <c r="P461" s="118">
        <f t="shared" si="239"/>
        <v>24.073471133949361</v>
      </c>
      <c r="Q461" s="118">
        <f t="shared" si="239"/>
        <v>23.660675956368614</v>
      </c>
      <c r="R461" s="118">
        <f t="shared" ref="R461:V461" si="240">R462+R465+R467+R476</f>
        <v>23.528354167602629</v>
      </c>
      <c r="S461" s="118">
        <f t="shared" si="240"/>
        <v>22.565780757420384</v>
      </c>
      <c r="T461" s="118">
        <f t="shared" si="240"/>
        <v>20.222603339055492</v>
      </c>
      <c r="U461" s="118">
        <f t="shared" si="240"/>
        <v>18.115253349664837</v>
      </c>
      <c r="V461" s="118">
        <f t="shared" si="240"/>
        <v>17.935117057362209</v>
      </c>
      <c r="W461" s="118">
        <f t="shared" ref="W461" si="241">W462+W465+W467+W476</f>
        <v>16.636321178071196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27.691372244772385</v>
      </c>
      <c r="D462" s="123">
        <f t="shared" si="242"/>
        <v>26.640738851110477</v>
      </c>
      <c r="E462" s="123">
        <f t="shared" si="242"/>
        <v>30.233763377676322</v>
      </c>
      <c r="F462" s="123">
        <f t="shared" si="242"/>
        <v>28.957192814375702</v>
      </c>
      <c r="G462" s="123">
        <f t="shared" si="242"/>
        <v>30.591160367001564</v>
      </c>
      <c r="H462" s="123">
        <f t="shared" si="242"/>
        <v>27.357860431116766</v>
      </c>
      <c r="I462" s="123">
        <f t="shared" si="242"/>
        <v>24.862980872780419</v>
      </c>
      <c r="J462" s="123">
        <f t="shared" si="242"/>
        <v>25.849430313445364</v>
      </c>
      <c r="K462" s="123">
        <f t="shared" si="242"/>
        <v>26.235528043223411</v>
      </c>
      <c r="L462" s="123">
        <f t="shared" si="242"/>
        <v>27.478246930221218</v>
      </c>
      <c r="M462" s="123">
        <f t="shared" si="242"/>
        <v>25.21872657805212</v>
      </c>
      <c r="N462" s="123">
        <f t="shared" si="242"/>
        <v>23.627483897027261</v>
      </c>
      <c r="O462" s="123">
        <f t="shared" si="242"/>
        <v>22.393202694471007</v>
      </c>
      <c r="P462" s="123">
        <f t="shared" si="242"/>
        <v>18.515756723227479</v>
      </c>
      <c r="Q462" s="123">
        <f t="shared" si="242"/>
        <v>18.612131319427998</v>
      </c>
      <c r="R462" s="123">
        <f t="shared" ref="R462:V462" si="243">SUM(R463:R464)</f>
        <v>18.275061773848638</v>
      </c>
      <c r="S462" s="123">
        <f t="shared" si="243"/>
        <v>17.355718352874657</v>
      </c>
      <c r="T462" s="123">
        <f t="shared" si="243"/>
        <v>15.592373981078602</v>
      </c>
      <c r="U462" s="123">
        <f t="shared" si="243"/>
        <v>14.137267849492035</v>
      </c>
      <c r="V462" s="123">
        <f t="shared" si="243"/>
        <v>13.725986030026188</v>
      </c>
      <c r="W462" s="123">
        <f t="shared" ref="W462" si="244">SUM(W463:W464)</f>
        <v>12.258110165098593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27.691372244772385</v>
      </c>
      <c r="D463" s="99">
        <v>26.640738851110477</v>
      </c>
      <c r="E463" s="99">
        <v>30.233763377676322</v>
      </c>
      <c r="F463" s="99">
        <v>28.957192814375702</v>
      </c>
      <c r="G463" s="99">
        <v>30.591160367001564</v>
      </c>
      <c r="H463" s="99">
        <v>27.357860431116766</v>
      </c>
      <c r="I463" s="99">
        <v>24.862980872780419</v>
      </c>
      <c r="J463" s="99">
        <v>25.849430313445364</v>
      </c>
      <c r="K463" s="99">
        <v>26.235528043223411</v>
      </c>
      <c r="L463" s="99">
        <v>27.478246930221218</v>
      </c>
      <c r="M463" s="99">
        <v>25.21872657805212</v>
      </c>
      <c r="N463" s="99">
        <v>23.627483897027261</v>
      </c>
      <c r="O463" s="99">
        <v>22.393202694471007</v>
      </c>
      <c r="P463" s="99">
        <v>18.515756723227479</v>
      </c>
      <c r="Q463" s="99">
        <v>18.612131319427998</v>
      </c>
      <c r="R463" s="99">
        <v>18.275061773848638</v>
      </c>
      <c r="S463" s="99">
        <v>17.355718352874657</v>
      </c>
      <c r="T463" s="99">
        <v>15.592373981078602</v>
      </c>
      <c r="U463" s="99">
        <v>14.137267849492035</v>
      </c>
      <c r="V463" s="99">
        <v>13.725986030026188</v>
      </c>
      <c r="W463" s="99">
        <v>12.258110165098593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3.9452553224166707</v>
      </c>
      <c r="D467" s="123">
        <v>3.6773310936101291</v>
      </c>
      <c r="E467" s="123">
        <v>3.6383030664977944</v>
      </c>
      <c r="F467" s="123">
        <v>3.2323800717937372</v>
      </c>
      <c r="G467" s="123">
        <v>3.7885738982420203</v>
      </c>
      <c r="H467" s="123">
        <v>3.8452728774581892</v>
      </c>
      <c r="I467" s="123">
        <v>3.8458644276293272</v>
      </c>
      <c r="J467" s="123">
        <v>3.7854948081650193</v>
      </c>
      <c r="K467" s="123">
        <v>3.8119967188222437</v>
      </c>
      <c r="L467" s="123">
        <v>3.6570771450961685</v>
      </c>
      <c r="M467" s="123">
        <v>3.1548584854217117</v>
      </c>
      <c r="N467" s="123">
        <v>2.9771393818399456</v>
      </c>
      <c r="O467" s="123">
        <v>2.8845883721111751</v>
      </c>
      <c r="P467" s="123">
        <v>2.7652036203605359</v>
      </c>
      <c r="Q467" s="123">
        <v>2.475722588602919</v>
      </c>
      <c r="R467" s="123">
        <v>2.7268714306618236</v>
      </c>
      <c r="S467" s="123">
        <v>2.6512934057009758</v>
      </c>
      <c r="T467" s="123">
        <v>2.5696855451468448</v>
      </c>
      <c r="U467" s="123">
        <v>2.5027906088865666</v>
      </c>
      <c r="V467" s="123">
        <v>2.7008889667192908</v>
      </c>
      <c r="W467" s="123">
        <v>2.6533518113220733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3.9466463780276539</v>
      </c>
      <c r="D468" s="99">
        <v>4.0429113040954459</v>
      </c>
      <c r="E468" s="99">
        <v>3.8131499955279802</v>
      </c>
      <c r="F468" s="99">
        <v>3.9310026465373507</v>
      </c>
      <c r="G468" s="99">
        <v>4.0389892832586787</v>
      </c>
      <c r="H468" s="99">
        <v>4.1113379129235907</v>
      </c>
      <c r="I468" s="99">
        <v>3.8488458521639082</v>
      </c>
      <c r="J468" s="99">
        <v>4.0226144916829734</v>
      </c>
      <c r="K468" s="99">
        <v>3.8162773379986086</v>
      </c>
      <c r="L468" s="99">
        <v>3.798244049171521</v>
      </c>
      <c r="M468" s="99">
        <v>3.4390400964449608</v>
      </c>
      <c r="N468" s="99">
        <v>3.3252242493526953</v>
      </c>
      <c r="O468" s="99">
        <v>3.1167848746478857</v>
      </c>
      <c r="P468" s="99">
        <v>2.9983033475646836</v>
      </c>
      <c r="Q468" s="99">
        <v>2.7044206166125528</v>
      </c>
      <c r="R468" s="99">
        <v>2.7875688596770929</v>
      </c>
      <c r="S468" s="99">
        <v>2.8256392802169561</v>
      </c>
      <c r="T468" s="99">
        <v>2.7327363644520566</v>
      </c>
      <c r="U468" s="99">
        <v>2.6698437673518711</v>
      </c>
      <c r="V468" s="99">
        <v>2.7050053317780485</v>
      </c>
      <c r="W468" s="99">
        <v>2.7905213573872167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1.1301065296892623</v>
      </c>
      <c r="D469" s="99">
        <v>1.2248461316222898</v>
      </c>
      <c r="E469" s="99">
        <v>0.98541771270983958</v>
      </c>
      <c r="F469" s="99">
        <v>1.1446980670917186</v>
      </c>
      <c r="G469" s="99">
        <v>1.1720809506025878</v>
      </c>
      <c r="H469" s="99">
        <v>1.19977652933583</v>
      </c>
      <c r="I469" s="99">
        <v>1.1032519982690896</v>
      </c>
      <c r="J469" s="99">
        <v>1.1705426601762852</v>
      </c>
      <c r="K469" s="99">
        <v>1.0437532253065505</v>
      </c>
      <c r="L469" s="99">
        <v>1.0481158292938617</v>
      </c>
      <c r="M469" s="99">
        <v>0.99275839693657253</v>
      </c>
      <c r="N469" s="99">
        <v>0.95313965471553885</v>
      </c>
      <c r="O469" s="99">
        <v>0.86012258962983446</v>
      </c>
      <c r="P469" s="99">
        <v>0.86358425770716474</v>
      </c>
      <c r="Q469" s="99">
        <v>0.84013016218400483</v>
      </c>
      <c r="R469" s="99">
        <v>0.83655987312203806</v>
      </c>
      <c r="S469" s="99">
        <v>0.82390523844517916</v>
      </c>
      <c r="T469" s="99">
        <v>0.81007917767922766</v>
      </c>
      <c r="U469" s="99">
        <v>0.79957126182967575</v>
      </c>
      <c r="V469" s="99">
        <v>0.70977073916290367</v>
      </c>
      <c r="W469" s="99">
        <v>0.82578028433329409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1.1301065296892623</v>
      </c>
      <c r="D470" s="102">
        <v>1.2248461316222898</v>
      </c>
      <c r="E470" s="102">
        <v>0.98541771270983958</v>
      </c>
      <c r="F470" s="102">
        <v>1.1446980670917186</v>
      </c>
      <c r="G470" s="102">
        <v>1.1720809506025878</v>
      </c>
      <c r="H470" s="102">
        <v>1.19977652933583</v>
      </c>
      <c r="I470" s="102">
        <v>1.1032519982690896</v>
      </c>
      <c r="J470" s="102">
        <v>1.1705426601762852</v>
      </c>
      <c r="K470" s="102">
        <v>1.0437532253065505</v>
      </c>
      <c r="L470" s="102">
        <v>1.0481158292938617</v>
      </c>
      <c r="M470" s="102">
        <v>0.99275839693657253</v>
      </c>
      <c r="N470" s="102">
        <v>0.95313965471553885</v>
      </c>
      <c r="O470" s="102">
        <v>0.86012258962983446</v>
      </c>
      <c r="P470" s="102">
        <v>0.86358425770716474</v>
      </c>
      <c r="Q470" s="102">
        <v>0.84013016218400483</v>
      </c>
      <c r="R470" s="102">
        <v>0.83655987312203806</v>
      </c>
      <c r="S470" s="102">
        <v>0.82390523844517916</v>
      </c>
      <c r="T470" s="102">
        <v>0.81007917767922766</v>
      </c>
      <c r="U470" s="102">
        <v>0.79957126182967575</v>
      </c>
      <c r="V470" s="102">
        <v>0.70977073916290367</v>
      </c>
      <c r="W470" s="102">
        <v>0.82578028433329409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0.61106860420992093</v>
      </c>
      <c r="D476" s="123">
        <v>0.48012873418001928</v>
      </c>
      <c r="E476" s="123">
        <v>0.59398372402729482</v>
      </c>
      <c r="F476" s="123">
        <v>0.78532889346022572</v>
      </c>
      <c r="G476" s="123">
        <v>3.54657827904227</v>
      </c>
      <c r="H476" s="123">
        <v>3.03679681021781</v>
      </c>
      <c r="I476" s="123">
        <v>1.2415505514549485</v>
      </c>
      <c r="J476" s="123">
        <v>3.1135261481795653</v>
      </c>
      <c r="K476" s="123">
        <v>1.3692506903843666</v>
      </c>
      <c r="L476" s="123">
        <v>1.1585408884657502</v>
      </c>
      <c r="M476" s="123">
        <v>1.066189699508294</v>
      </c>
      <c r="N476" s="123">
        <v>0.98000128203598114</v>
      </c>
      <c r="O476" s="123">
        <v>1.1946495888873179</v>
      </c>
      <c r="P476" s="123">
        <v>2.7925107903613462</v>
      </c>
      <c r="Q476" s="123">
        <v>2.5728220483376947</v>
      </c>
      <c r="R476" s="123">
        <v>2.5264209630921695</v>
      </c>
      <c r="S476" s="123">
        <v>2.558768998844752</v>
      </c>
      <c r="T476" s="123">
        <v>2.0605438128300437</v>
      </c>
      <c r="U476" s="123">
        <v>1.4751948912862369</v>
      </c>
      <c r="V476" s="123">
        <v>1.5082420606167308</v>
      </c>
      <c r="W476" s="123">
        <v>1.7248592016505297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4.0073235833976923</v>
      </c>
      <c r="D477" s="99">
        <v>3.438105839716282</v>
      </c>
      <c r="E477" s="99">
        <v>4.0629165077470137</v>
      </c>
      <c r="F477" s="99">
        <v>3.6362677793806206</v>
      </c>
      <c r="G477" s="99">
        <v>3.73885606231923</v>
      </c>
      <c r="H477" s="99">
        <v>3.5525440749110655</v>
      </c>
      <c r="I477" s="99">
        <v>3.7585269652691058</v>
      </c>
      <c r="J477" s="99">
        <v>3.460362274438598</v>
      </c>
      <c r="K477" s="99">
        <v>3.7395688657270085</v>
      </c>
      <c r="L477" s="99">
        <v>3.5845024284102727</v>
      </c>
      <c r="M477" s="99">
        <v>3.2088594012547209</v>
      </c>
      <c r="N477" s="99">
        <v>3.0642812789722593</v>
      </c>
      <c r="O477" s="99">
        <v>2.9007971798075496</v>
      </c>
      <c r="P477" s="99">
        <v>2.8298238688001671</v>
      </c>
      <c r="Q477" s="99">
        <v>2.6868649389639692</v>
      </c>
      <c r="R477" s="99">
        <v>2.7172846516897891</v>
      </c>
      <c r="S477" s="99">
        <v>2.8400005748605981</v>
      </c>
      <c r="T477" s="99">
        <v>2.7309754969887718</v>
      </c>
      <c r="U477" s="99">
        <v>2.503216804585441</v>
      </c>
      <c r="V477" s="99">
        <v>2.5548399200942464</v>
      </c>
      <c r="W477" s="99">
        <v>2.6596550757480499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793308</v>
      </c>
      <c r="C5" s="120">
        <v>785704</v>
      </c>
      <c r="D5" s="120">
        <v>787749</v>
      </c>
      <c r="E5" s="120">
        <v>789943</v>
      </c>
      <c r="F5" s="120">
        <v>789965</v>
      </c>
      <c r="G5" s="120">
        <v>798475</v>
      </c>
      <c r="H5" s="120">
        <v>807028</v>
      </c>
      <c r="I5" s="120">
        <v>819107</v>
      </c>
      <c r="J5" s="120">
        <v>825810</v>
      </c>
      <c r="K5" s="120">
        <v>838532</v>
      </c>
      <c r="L5" s="120">
        <v>856136</v>
      </c>
      <c r="M5" s="120">
        <v>880669</v>
      </c>
      <c r="N5" s="120">
        <v>909162</v>
      </c>
      <c r="O5" s="120">
        <v>932909</v>
      </c>
      <c r="P5" s="120">
        <v>948012</v>
      </c>
      <c r="Q5" s="120">
        <v>955124</v>
      </c>
      <c r="R5" s="120">
        <v>942124</v>
      </c>
      <c r="S5" s="120">
        <v>933997</v>
      </c>
      <c r="T5" s="120">
        <v>918517</v>
      </c>
      <c r="U5" s="120">
        <v>908598</v>
      </c>
      <c r="V5" s="120">
        <v>908387</v>
      </c>
      <c r="W5" s="120">
        <v>902754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793308</v>
      </c>
      <c r="C7" s="52">
        <v>785704</v>
      </c>
      <c r="D7" s="52">
        <v>787749</v>
      </c>
      <c r="E7" s="52">
        <v>789943</v>
      </c>
      <c r="F7" s="52">
        <v>789965</v>
      </c>
      <c r="G7" s="52">
        <v>798475</v>
      </c>
      <c r="H7" s="52">
        <v>807028</v>
      </c>
      <c r="I7" s="52">
        <v>819107</v>
      </c>
      <c r="J7" s="52">
        <v>825810</v>
      </c>
      <c r="K7" s="52">
        <v>838532</v>
      </c>
      <c r="L7" s="52">
        <v>856136</v>
      </c>
      <c r="M7" s="52">
        <v>880669</v>
      </c>
      <c r="N7" s="52">
        <v>909162</v>
      </c>
      <c r="O7" s="52">
        <v>932909</v>
      </c>
      <c r="P7" s="52">
        <v>948012</v>
      </c>
      <c r="Q7" s="52">
        <v>955124</v>
      </c>
      <c r="R7" s="52">
        <v>942124</v>
      </c>
      <c r="S7" s="52">
        <v>933997</v>
      </c>
      <c r="T7" s="52">
        <v>918517</v>
      </c>
      <c r="U7" s="52">
        <v>908598</v>
      </c>
      <c r="V7" s="52">
        <v>908387</v>
      </c>
      <c r="W7" s="52">
        <v>902754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37748</v>
      </c>
      <c r="C9" s="52">
        <v>41846</v>
      </c>
      <c r="D9" s="52">
        <v>45857</v>
      </c>
      <c r="E9" s="52">
        <v>55808</v>
      </c>
      <c r="F9" s="52">
        <v>69744</v>
      </c>
      <c r="G9" s="52">
        <v>82237</v>
      </c>
      <c r="H9" s="52">
        <v>103373</v>
      </c>
      <c r="I9" s="52">
        <v>131199</v>
      </c>
      <c r="J9" s="52">
        <v>145497</v>
      </c>
      <c r="K9" s="52">
        <v>157487</v>
      </c>
      <c r="L9" s="52">
        <v>165361</v>
      </c>
      <c r="M9" s="52">
        <v>174054</v>
      </c>
      <c r="N9" s="52">
        <v>185962</v>
      </c>
      <c r="O9" s="52">
        <v>195299</v>
      </c>
      <c r="P9" s="52">
        <v>204324</v>
      </c>
      <c r="Q9" s="52">
        <v>214068</v>
      </c>
      <c r="R9" s="52">
        <v>221340</v>
      </c>
      <c r="S9" s="52">
        <v>220813</v>
      </c>
      <c r="T9" s="52">
        <v>220845</v>
      </c>
      <c r="U9" s="52">
        <v>216922</v>
      </c>
      <c r="V9" s="52">
        <v>219353</v>
      </c>
      <c r="W9" s="52">
        <v>231843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120532</v>
      </c>
      <c r="C11" s="52">
        <v>120294</v>
      </c>
      <c r="D11" s="52">
        <v>122880</v>
      </c>
      <c r="E11" s="52">
        <v>126817</v>
      </c>
      <c r="F11" s="52">
        <v>128533</v>
      </c>
      <c r="G11" s="52">
        <v>130452</v>
      </c>
      <c r="H11" s="52">
        <v>131831</v>
      </c>
      <c r="I11" s="52">
        <v>138725</v>
      </c>
      <c r="J11" s="52">
        <v>144859</v>
      </c>
      <c r="K11" s="52">
        <v>156304</v>
      </c>
      <c r="L11" s="52">
        <v>165700</v>
      </c>
      <c r="M11" s="52">
        <v>174380</v>
      </c>
      <c r="N11" s="52">
        <v>176212</v>
      </c>
      <c r="O11" s="52">
        <v>174074</v>
      </c>
      <c r="P11" s="52">
        <v>169662</v>
      </c>
      <c r="Q11" s="52">
        <v>163378</v>
      </c>
      <c r="R11" s="52">
        <v>155023</v>
      </c>
      <c r="S11" s="52">
        <v>143040</v>
      </c>
      <c r="T11" s="52">
        <v>131910</v>
      </c>
      <c r="U11" s="52">
        <v>122362</v>
      </c>
      <c r="V11" s="52">
        <v>116365</v>
      </c>
      <c r="W11" s="52">
        <v>113177</v>
      </c>
      <c r="DA11" s="63" t="s">
        <v>1094</v>
      </c>
    </row>
    <row r="12" spans="1:105" ht="12" customHeight="1" x14ac:dyDescent="0.25">
      <c r="A12" s="97" t="s">
        <v>131</v>
      </c>
      <c r="B12" s="52">
        <v>18</v>
      </c>
      <c r="C12" s="52">
        <v>22</v>
      </c>
      <c r="D12" s="52">
        <v>22</v>
      </c>
      <c r="E12" s="52">
        <v>37</v>
      </c>
      <c r="F12" s="52">
        <v>35</v>
      </c>
      <c r="G12" s="52">
        <v>37</v>
      </c>
      <c r="H12" s="52">
        <v>40</v>
      </c>
      <c r="I12" s="52">
        <v>61</v>
      </c>
      <c r="J12" s="52">
        <v>68</v>
      </c>
      <c r="K12" s="52">
        <v>96</v>
      </c>
      <c r="L12" s="52">
        <v>117</v>
      </c>
      <c r="M12" s="52">
        <v>149</v>
      </c>
      <c r="N12" s="52">
        <v>175</v>
      </c>
      <c r="O12" s="52">
        <v>198</v>
      </c>
      <c r="P12" s="52">
        <v>223</v>
      </c>
      <c r="Q12" s="52">
        <v>233</v>
      </c>
      <c r="R12" s="52">
        <v>250</v>
      </c>
      <c r="S12" s="52">
        <v>238</v>
      </c>
      <c r="T12" s="52">
        <v>238</v>
      </c>
      <c r="U12" s="52">
        <v>233</v>
      </c>
      <c r="V12" s="52">
        <v>235</v>
      </c>
      <c r="W12" s="52">
        <v>217</v>
      </c>
      <c r="DA12" s="63" t="s">
        <v>1095</v>
      </c>
    </row>
    <row r="13" spans="1:105" ht="12" customHeight="1" x14ac:dyDescent="0.25">
      <c r="A13" s="97" t="s">
        <v>124</v>
      </c>
      <c r="B13" s="52">
        <v>26644</v>
      </c>
      <c r="C13" s="52">
        <v>27185</v>
      </c>
      <c r="D13" s="52">
        <v>28300</v>
      </c>
      <c r="E13" s="52">
        <v>29429</v>
      </c>
      <c r="F13" s="52">
        <v>29719</v>
      </c>
      <c r="G13" s="52">
        <v>29575</v>
      </c>
      <c r="H13" s="52">
        <v>30063</v>
      </c>
      <c r="I13" s="52">
        <v>30540</v>
      </c>
      <c r="J13" s="52">
        <v>30567</v>
      </c>
      <c r="K13" s="52">
        <v>30777</v>
      </c>
      <c r="L13" s="52">
        <v>30823</v>
      </c>
      <c r="M13" s="52">
        <v>30728</v>
      </c>
      <c r="N13" s="52">
        <v>28633</v>
      </c>
      <c r="O13" s="52">
        <v>27429</v>
      </c>
      <c r="P13" s="52">
        <v>26384</v>
      </c>
      <c r="Q13" s="52">
        <v>26361</v>
      </c>
      <c r="R13" s="52">
        <v>26218</v>
      </c>
      <c r="S13" s="52">
        <v>25925</v>
      </c>
      <c r="T13" s="52">
        <v>25289</v>
      </c>
      <c r="U13" s="52">
        <v>24854</v>
      </c>
      <c r="V13" s="52">
        <v>24101</v>
      </c>
      <c r="W13" s="52">
        <v>23089</v>
      </c>
      <c r="DA13" s="63" t="s">
        <v>1096</v>
      </c>
    </row>
    <row r="14" spans="1:105" ht="12" customHeight="1" x14ac:dyDescent="0.25">
      <c r="A14" s="97" t="s">
        <v>123</v>
      </c>
      <c r="B14" s="52">
        <v>4</v>
      </c>
      <c r="C14" s="52">
        <v>5</v>
      </c>
      <c r="D14" s="52">
        <v>5</v>
      </c>
      <c r="E14" s="52">
        <v>9</v>
      </c>
      <c r="F14" s="52">
        <v>9</v>
      </c>
      <c r="G14" s="52">
        <v>10</v>
      </c>
      <c r="H14" s="52">
        <v>11</v>
      </c>
      <c r="I14" s="52">
        <v>14</v>
      </c>
      <c r="J14" s="52">
        <v>16</v>
      </c>
      <c r="K14" s="52">
        <v>23</v>
      </c>
      <c r="L14" s="52">
        <v>25</v>
      </c>
      <c r="M14" s="52">
        <v>27</v>
      </c>
      <c r="N14" s="52">
        <v>28</v>
      </c>
      <c r="O14" s="52">
        <v>33</v>
      </c>
      <c r="P14" s="52">
        <v>33</v>
      </c>
      <c r="Q14" s="52">
        <v>38</v>
      </c>
      <c r="R14" s="52">
        <v>41</v>
      </c>
      <c r="S14" s="52">
        <v>43</v>
      </c>
      <c r="T14" s="52">
        <v>44</v>
      </c>
      <c r="U14" s="52">
        <v>51</v>
      </c>
      <c r="V14" s="52">
        <v>49</v>
      </c>
      <c r="W14" s="52">
        <v>47</v>
      </c>
      <c r="DA14" s="63" t="s">
        <v>1097</v>
      </c>
    </row>
    <row r="15" spans="1:105" ht="12" customHeight="1" x14ac:dyDescent="0.25">
      <c r="A15" s="97" t="s">
        <v>122</v>
      </c>
      <c r="B15" s="52">
        <v>636027</v>
      </c>
      <c r="C15" s="52">
        <v>626931</v>
      </c>
      <c r="D15" s="52">
        <v>624134</v>
      </c>
      <c r="E15" s="52">
        <v>617441</v>
      </c>
      <c r="F15" s="52">
        <v>614430</v>
      </c>
      <c r="G15" s="52">
        <v>619465</v>
      </c>
      <c r="H15" s="52">
        <v>623901</v>
      </c>
      <c r="I15" s="52">
        <v>622533</v>
      </c>
      <c r="J15" s="52">
        <v>617781</v>
      </c>
      <c r="K15" s="52">
        <v>612290</v>
      </c>
      <c r="L15" s="52">
        <v>615203</v>
      </c>
      <c r="M15" s="52">
        <v>620487</v>
      </c>
      <c r="N15" s="52">
        <v>638935</v>
      </c>
      <c r="O15" s="52">
        <v>653532</v>
      </c>
      <c r="P15" s="52">
        <v>661099</v>
      </c>
      <c r="Q15" s="52">
        <v>662901</v>
      </c>
      <c r="R15" s="52">
        <v>652542</v>
      </c>
      <c r="S15" s="52">
        <v>649208</v>
      </c>
      <c r="T15" s="52">
        <v>636424</v>
      </c>
      <c r="U15" s="52">
        <v>625640</v>
      </c>
      <c r="V15" s="52">
        <v>631409</v>
      </c>
      <c r="W15" s="52">
        <v>629441</v>
      </c>
      <c r="DA15" s="63" t="s">
        <v>1098</v>
      </c>
    </row>
    <row r="16" spans="1:105" ht="12" customHeight="1" x14ac:dyDescent="0.25">
      <c r="A16" s="97" t="s">
        <v>121</v>
      </c>
      <c r="B16" s="52">
        <v>10083</v>
      </c>
      <c r="C16" s="52">
        <v>11267</v>
      </c>
      <c r="D16" s="52">
        <v>12408</v>
      </c>
      <c r="E16" s="52">
        <v>16210</v>
      </c>
      <c r="F16" s="52">
        <v>17239</v>
      </c>
      <c r="G16" s="52">
        <v>18936</v>
      </c>
      <c r="H16" s="52">
        <v>21182</v>
      </c>
      <c r="I16" s="52">
        <v>27234</v>
      </c>
      <c r="J16" s="52">
        <v>32519</v>
      </c>
      <c r="K16" s="52">
        <v>39042</v>
      </c>
      <c r="L16" s="52">
        <v>44268</v>
      </c>
      <c r="M16" s="52">
        <v>54898</v>
      </c>
      <c r="N16" s="52">
        <v>65179</v>
      </c>
      <c r="O16" s="52">
        <v>77643</v>
      </c>
      <c r="P16" s="52">
        <v>90611</v>
      </c>
      <c r="Q16" s="52">
        <v>102213</v>
      </c>
      <c r="R16" s="52">
        <v>108050</v>
      </c>
      <c r="S16" s="52">
        <v>115543</v>
      </c>
      <c r="T16" s="52">
        <v>124612</v>
      </c>
      <c r="U16" s="52">
        <v>135458</v>
      </c>
      <c r="V16" s="52">
        <v>136228</v>
      </c>
      <c r="W16" s="52">
        <v>136783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115962</v>
      </c>
      <c r="C18" s="52">
        <v>120499</v>
      </c>
      <c r="D18" s="52">
        <v>123025</v>
      </c>
      <c r="E18" s="52">
        <v>126064</v>
      </c>
      <c r="F18" s="52">
        <v>128237</v>
      </c>
      <c r="G18" s="52">
        <v>128826</v>
      </c>
      <c r="H18" s="52">
        <v>129853</v>
      </c>
      <c r="I18" s="52">
        <v>131784</v>
      </c>
      <c r="J18" s="52">
        <v>132394</v>
      </c>
      <c r="K18" s="52">
        <v>141640</v>
      </c>
      <c r="L18" s="52">
        <v>150837</v>
      </c>
      <c r="M18" s="52">
        <v>162412</v>
      </c>
      <c r="N18" s="52">
        <v>170625</v>
      </c>
      <c r="O18" s="52">
        <v>171888</v>
      </c>
      <c r="P18" s="52">
        <v>172255</v>
      </c>
      <c r="Q18" s="52">
        <v>166694</v>
      </c>
      <c r="R18" s="52">
        <v>158161</v>
      </c>
      <c r="S18" s="52">
        <v>143836</v>
      </c>
      <c r="T18" s="52">
        <v>133473</v>
      </c>
      <c r="U18" s="52">
        <v>126995</v>
      </c>
      <c r="V18" s="52">
        <v>129479</v>
      </c>
      <c r="W18" s="52">
        <v>131304</v>
      </c>
      <c r="DA18" s="63" t="s">
        <v>1100</v>
      </c>
    </row>
    <row r="19" spans="1:105" ht="12" customHeight="1" x14ac:dyDescent="0.25">
      <c r="A19" s="97" t="s">
        <v>50</v>
      </c>
      <c r="B19" s="52">
        <v>191824</v>
      </c>
      <c r="C19" s="52">
        <v>206251</v>
      </c>
      <c r="D19" s="52">
        <v>221258</v>
      </c>
      <c r="E19" s="52">
        <v>238738</v>
      </c>
      <c r="F19" s="52">
        <v>246388</v>
      </c>
      <c r="G19" s="52">
        <v>253628</v>
      </c>
      <c r="H19" s="52">
        <v>265878</v>
      </c>
      <c r="I19" s="52">
        <v>281102</v>
      </c>
      <c r="J19" s="52">
        <v>302317</v>
      </c>
      <c r="K19" s="52">
        <v>312976</v>
      </c>
      <c r="L19" s="52">
        <v>323341</v>
      </c>
      <c r="M19" s="52">
        <v>327121</v>
      </c>
      <c r="N19" s="52">
        <v>316766</v>
      </c>
      <c r="O19" s="52">
        <v>312153</v>
      </c>
      <c r="P19" s="52">
        <v>304250</v>
      </c>
      <c r="Q19" s="52">
        <v>301659</v>
      </c>
      <c r="R19" s="52">
        <v>296354</v>
      </c>
      <c r="S19" s="52">
        <v>291858</v>
      </c>
      <c r="T19" s="52">
        <v>285517</v>
      </c>
      <c r="U19" s="52">
        <v>282088</v>
      </c>
      <c r="V19" s="52">
        <v>273770</v>
      </c>
      <c r="W19" s="52">
        <v>263075</v>
      </c>
      <c r="DA19" s="63" t="s">
        <v>1101</v>
      </c>
    </row>
    <row r="20" spans="1:105" ht="12" customHeight="1" x14ac:dyDescent="0.25">
      <c r="A20" s="109" t="s">
        <v>120</v>
      </c>
      <c r="B20" s="36">
        <v>485522</v>
      </c>
      <c r="C20" s="36">
        <v>458954</v>
      </c>
      <c r="D20" s="36">
        <v>443466</v>
      </c>
      <c r="E20" s="36">
        <v>425141</v>
      </c>
      <c r="F20" s="36">
        <v>415340</v>
      </c>
      <c r="G20" s="36">
        <v>416021</v>
      </c>
      <c r="H20" s="36">
        <v>411297</v>
      </c>
      <c r="I20" s="36">
        <v>406221</v>
      </c>
      <c r="J20" s="36">
        <v>391099</v>
      </c>
      <c r="K20" s="36">
        <v>383916</v>
      </c>
      <c r="L20" s="36">
        <v>381958</v>
      </c>
      <c r="M20" s="36">
        <v>391136</v>
      </c>
      <c r="N20" s="36">
        <v>421771</v>
      </c>
      <c r="O20" s="36">
        <v>448868</v>
      </c>
      <c r="P20" s="36">
        <v>471507</v>
      </c>
      <c r="Q20" s="36">
        <v>486771</v>
      </c>
      <c r="R20" s="36">
        <v>487609</v>
      </c>
      <c r="S20" s="36">
        <v>498303</v>
      </c>
      <c r="T20" s="36">
        <v>499527</v>
      </c>
      <c r="U20" s="36">
        <v>499515</v>
      </c>
      <c r="V20" s="36">
        <v>505138</v>
      </c>
      <c r="W20" s="36">
        <v>508375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61977</v>
      </c>
      <c r="D24" s="52">
        <v>61990</v>
      </c>
      <c r="E24" s="52">
        <v>62087</v>
      </c>
      <c r="F24" s="52">
        <v>62354</v>
      </c>
      <c r="G24" s="52">
        <v>62891</v>
      </c>
      <c r="H24" s="52">
        <v>63786</v>
      </c>
      <c r="I24" s="52">
        <v>65147</v>
      </c>
      <c r="J24" s="52">
        <v>67077</v>
      </c>
      <c r="K24" s="52">
        <v>69700</v>
      </c>
      <c r="L24" s="52">
        <v>73099</v>
      </c>
      <c r="M24" s="52">
        <v>77421</v>
      </c>
      <c r="N24" s="52">
        <v>82780</v>
      </c>
      <c r="O24" s="52">
        <v>76956</v>
      </c>
      <c r="P24" s="52">
        <v>35293</v>
      </c>
      <c r="Q24" s="52">
        <v>44695</v>
      </c>
      <c r="R24" s="52">
        <v>55691</v>
      </c>
      <c r="S24" s="52">
        <v>68319</v>
      </c>
      <c r="T24" s="52">
        <v>71835</v>
      </c>
      <c r="U24" s="52">
        <v>73886</v>
      </c>
      <c r="V24" s="52">
        <v>76070</v>
      </c>
      <c r="W24" s="52">
        <v>78867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5898</v>
      </c>
      <c r="D26" s="52">
        <v>5918</v>
      </c>
      <c r="E26" s="52">
        <v>6054</v>
      </c>
      <c r="F26" s="52">
        <v>6434</v>
      </c>
      <c r="G26" s="52">
        <v>7248</v>
      </c>
      <c r="H26" s="52">
        <v>8716</v>
      </c>
      <c r="I26" s="52">
        <v>7560</v>
      </c>
      <c r="J26" s="52">
        <v>15204</v>
      </c>
      <c r="K26" s="52">
        <v>21902</v>
      </c>
      <c r="L26" s="52">
        <v>18943</v>
      </c>
      <c r="M26" s="52">
        <v>21597</v>
      </c>
      <c r="N26" s="52">
        <v>19033</v>
      </c>
      <c r="O26" s="52">
        <v>30139</v>
      </c>
      <c r="P26" s="52">
        <v>26884</v>
      </c>
      <c r="Q26" s="52">
        <v>29285</v>
      </c>
      <c r="R26" s="52">
        <v>28755</v>
      </c>
      <c r="S26" s="52">
        <v>31583</v>
      </c>
      <c r="T26" s="52">
        <v>33629</v>
      </c>
      <c r="U26" s="52">
        <v>34327</v>
      </c>
      <c r="V26" s="52">
        <v>36909</v>
      </c>
      <c r="W26" s="52">
        <v>37393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9417</v>
      </c>
      <c r="D28" s="52">
        <v>9418</v>
      </c>
      <c r="E28" s="52">
        <v>9436</v>
      </c>
      <c r="F28" s="52">
        <v>9482</v>
      </c>
      <c r="G28" s="52">
        <v>9578</v>
      </c>
      <c r="H28" s="52">
        <v>9748</v>
      </c>
      <c r="I28" s="52">
        <v>9995</v>
      </c>
      <c r="J28" s="52">
        <v>17471</v>
      </c>
      <c r="K28" s="52">
        <v>15090</v>
      </c>
      <c r="L28" s="52">
        <v>17283</v>
      </c>
      <c r="M28" s="52">
        <v>20513</v>
      </c>
      <c r="N28" s="52">
        <v>25361</v>
      </c>
      <c r="O28" s="52">
        <v>25824</v>
      </c>
      <c r="P28" s="52">
        <v>9873</v>
      </c>
      <c r="Q28" s="52">
        <v>14234</v>
      </c>
      <c r="R28" s="52">
        <v>18496</v>
      </c>
      <c r="S28" s="52">
        <v>28877</v>
      </c>
      <c r="T28" s="52">
        <v>27595</v>
      </c>
      <c r="U28" s="52">
        <v>24588</v>
      </c>
      <c r="V28" s="52">
        <v>18140</v>
      </c>
      <c r="W28" s="52">
        <v>13689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1</v>
      </c>
      <c r="D29" s="52">
        <v>2</v>
      </c>
      <c r="E29" s="52">
        <v>1</v>
      </c>
      <c r="F29" s="52">
        <v>2</v>
      </c>
      <c r="G29" s="52">
        <v>1</v>
      </c>
      <c r="H29" s="52">
        <v>1</v>
      </c>
      <c r="I29" s="52">
        <v>2</v>
      </c>
      <c r="J29" s="52">
        <v>3</v>
      </c>
      <c r="K29" s="52">
        <v>5</v>
      </c>
      <c r="L29" s="52">
        <v>6</v>
      </c>
      <c r="M29" s="52">
        <v>8</v>
      </c>
      <c r="N29" s="52">
        <v>10</v>
      </c>
      <c r="O29" s="52">
        <v>12</v>
      </c>
      <c r="P29" s="52">
        <v>1</v>
      </c>
      <c r="Q29" s="52">
        <v>0</v>
      </c>
      <c r="R29" s="52">
        <v>4</v>
      </c>
      <c r="S29" s="52">
        <v>12</v>
      </c>
      <c r="T29" s="52">
        <v>16</v>
      </c>
      <c r="U29" s="52">
        <v>16</v>
      </c>
      <c r="V29" s="52">
        <v>28</v>
      </c>
      <c r="W29" s="52">
        <v>26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4163</v>
      </c>
      <c r="D30" s="52">
        <v>4172</v>
      </c>
      <c r="E30" s="52">
        <v>4237</v>
      </c>
      <c r="F30" s="52">
        <v>4420</v>
      </c>
      <c r="G30" s="52">
        <v>4785</v>
      </c>
      <c r="H30" s="52">
        <v>5377</v>
      </c>
      <c r="I30" s="52">
        <v>3767</v>
      </c>
      <c r="J30" s="52">
        <v>4012</v>
      </c>
      <c r="K30" s="52">
        <v>5127</v>
      </c>
      <c r="L30" s="52">
        <v>5254</v>
      </c>
      <c r="M30" s="52">
        <v>5134</v>
      </c>
      <c r="N30" s="52">
        <v>4962</v>
      </c>
      <c r="O30" s="52">
        <v>4824</v>
      </c>
      <c r="P30" s="52">
        <v>4112</v>
      </c>
      <c r="Q30" s="52">
        <v>4439</v>
      </c>
      <c r="R30" s="52">
        <v>4587</v>
      </c>
      <c r="S30" s="52">
        <v>4667</v>
      </c>
      <c r="T30" s="52">
        <v>4369</v>
      </c>
      <c r="U30" s="52">
        <v>3923</v>
      </c>
      <c r="V30" s="52">
        <v>3515</v>
      </c>
      <c r="W30" s="52">
        <v>3815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1</v>
      </c>
      <c r="D31" s="52">
        <v>0</v>
      </c>
      <c r="E31" s="52">
        <v>1</v>
      </c>
      <c r="F31" s="52">
        <v>0</v>
      </c>
      <c r="G31" s="52">
        <v>1</v>
      </c>
      <c r="H31" s="52">
        <v>1</v>
      </c>
      <c r="I31" s="52">
        <v>0</v>
      </c>
      <c r="J31" s="52">
        <v>2</v>
      </c>
      <c r="K31" s="52">
        <v>2</v>
      </c>
      <c r="L31" s="52">
        <v>1</v>
      </c>
      <c r="M31" s="52">
        <v>2</v>
      </c>
      <c r="N31" s="52">
        <v>2</v>
      </c>
      <c r="O31" s="52">
        <v>5</v>
      </c>
      <c r="P31" s="52">
        <v>1</v>
      </c>
      <c r="Q31" s="52">
        <v>5</v>
      </c>
      <c r="R31" s="52">
        <v>6</v>
      </c>
      <c r="S31" s="52">
        <v>5</v>
      </c>
      <c r="T31" s="52">
        <v>4</v>
      </c>
      <c r="U31" s="52">
        <v>4</v>
      </c>
      <c r="V31" s="52">
        <v>6</v>
      </c>
      <c r="W31" s="52">
        <v>5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99379</v>
      </c>
      <c r="D32" s="52">
        <v>99555</v>
      </c>
      <c r="E32" s="52">
        <v>100803</v>
      </c>
      <c r="F32" s="52">
        <v>104236</v>
      </c>
      <c r="G32" s="52">
        <v>110978</v>
      </c>
      <c r="H32" s="52">
        <v>122232</v>
      </c>
      <c r="I32" s="52">
        <v>79715</v>
      </c>
      <c r="J32" s="52">
        <v>78281</v>
      </c>
      <c r="K32" s="52">
        <v>99879</v>
      </c>
      <c r="L32" s="52">
        <v>103702</v>
      </c>
      <c r="M32" s="52">
        <v>105058</v>
      </c>
      <c r="N32" s="52">
        <v>107265</v>
      </c>
      <c r="O32" s="52">
        <v>103038</v>
      </c>
      <c r="P32" s="52">
        <v>81854</v>
      </c>
      <c r="Q32" s="52">
        <v>87416</v>
      </c>
      <c r="R32" s="52">
        <v>94674</v>
      </c>
      <c r="S32" s="52">
        <v>103231</v>
      </c>
      <c r="T32" s="52">
        <v>109261</v>
      </c>
      <c r="U32" s="52">
        <v>110181</v>
      </c>
      <c r="V32" s="52">
        <v>109786</v>
      </c>
      <c r="W32" s="52">
        <v>100954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1575</v>
      </c>
      <c r="D33" s="52">
        <v>1581</v>
      </c>
      <c r="E33" s="52">
        <v>1618</v>
      </c>
      <c r="F33" s="52">
        <v>1726</v>
      </c>
      <c r="G33" s="52">
        <v>1955</v>
      </c>
      <c r="H33" s="52">
        <v>2348</v>
      </c>
      <c r="I33" s="52">
        <v>1994</v>
      </c>
      <c r="J33" s="52">
        <v>2722</v>
      </c>
      <c r="K33" s="52">
        <v>3553</v>
      </c>
      <c r="L33" s="52">
        <v>4102</v>
      </c>
      <c r="M33" s="52">
        <v>4899</v>
      </c>
      <c r="N33" s="52">
        <v>4981</v>
      </c>
      <c r="O33" s="52">
        <v>6163</v>
      </c>
      <c r="P33" s="52">
        <v>7065</v>
      </c>
      <c r="Q33" s="52">
        <v>9544</v>
      </c>
      <c r="R33" s="52">
        <v>10900</v>
      </c>
      <c r="S33" s="52">
        <v>12390</v>
      </c>
      <c r="T33" s="52">
        <v>14276</v>
      </c>
      <c r="U33" s="52">
        <v>17056</v>
      </c>
      <c r="V33" s="52">
        <v>18369</v>
      </c>
      <c r="W33" s="52">
        <v>20028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18119</v>
      </c>
      <c r="D35" s="52">
        <v>18163</v>
      </c>
      <c r="E35" s="52">
        <v>18467</v>
      </c>
      <c r="F35" s="52">
        <v>19287</v>
      </c>
      <c r="G35" s="52">
        <v>20859</v>
      </c>
      <c r="H35" s="52">
        <v>23448</v>
      </c>
      <c r="I35" s="52">
        <v>16428</v>
      </c>
      <c r="J35" s="52">
        <v>19558</v>
      </c>
      <c r="K35" s="52">
        <v>21441</v>
      </c>
      <c r="L35" s="52">
        <v>21583</v>
      </c>
      <c r="M35" s="52">
        <v>22626</v>
      </c>
      <c r="N35" s="52">
        <v>24238</v>
      </c>
      <c r="O35" s="52">
        <v>24972</v>
      </c>
      <c r="P35" s="52">
        <v>17161</v>
      </c>
      <c r="Q35" s="52">
        <v>21534</v>
      </c>
      <c r="R35" s="52">
        <v>27378</v>
      </c>
      <c r="S35" s="52">
        <v>31868</v>
      </c>
      <c r="T35" s="52">
        <v>31070</v>
      </c>
      <c r="U35" s="52">
        <v>29502</v>
      </c>
      <c r="V35" s="52">
        <v>25690</v>
      </c>
      <c r="W35" s="52">
        <v>21660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29972</v>
      </c>
      <c r="D36" s="52">
        <v>30060</v>
      </c>
      <c r="E36" s="52">
        <v>30667</v>
      </c>
      <c r="F36" s="52">
        <v>32331</v>
      </c>
      <c r="G36" s="52">
        <v>35587</v>
      </c>
      <c r="H36" s="52">
        <v>40937</v>
      </c>
      <c r="I36" s="52">
        <v>30903</v>
      </c>
      <c r="J36" s="52">
        <v>35838</v>
      </c>
      <c r="K36" s="52">
        <v>44628</v>
      </c>
      <c r="L36" s="52">
        <v>45743</v>
      </c>
      <c r="M36" s="52">
        <v>47278</v>
      </c>
      <c r="N36" s="52">
        <v>48423</v>
      </c>
      <c r="O36" s="52">
        <v>50543</v>
      </c>
      <c r="P36" s="52">
        <v>43389</v>
      </c>
      <c r="Q36" s="52">
        <v>50712</v>
      </c>
      <c r="R36" s="52">
        <v>53786</v>
      </c>
      <c r="S36" s="52">
        <v>52318</v>
      </c>
      <c r="T36" s="52">
        <v>50006</v>
      </c>
      <c r="U36" s="52">
        <v>45948</v>
      </c>
      <c r="V36" s="52">
        <v>42748</v>
      </c>
      <c r="W36" s="52">
        <v>44492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75863</v>
      </c>
      <c r="D37" s="36">
        <v>75959</v>
      </c>
      <c r="E37" s="36">
        <v>76654</v>
      </c>
      <c r="F37" s="36">
        <v>78634</v>
      </c>
      <c r="G37" s="36">
        <v>82600</v>
      </c>
      <c r="H37" s="36">
        <v>89373</v>
      </c>
      <c r="I37" s="36">
        <v>54383</v>
      </c>
      <c r="J37" s="36">
        <v>48157</v>
      </c>
      <c r="K37" s="36">
        <v>59427</v>
      </c>
      <c r="L37" s="36">
        <v>65434</v>
      </c>
      <c r="M37" s="36">
        <v>68660</v>
      </c>
      <c r="N37" s="36">
        <v>73576</v>
      </c>
      <c r="O37" s="36">
        <v>69954</v>
      </c>
      <c r="P37" s="36">
        <v>48088</v>
      </c>
      <c r="Q37" s="36">
        <v>51527</v>
      </c>
      <c r="R37" s="36">
        <v>56898</v>
      </c>
      <c r="S37" s="36">
        <v>71558</v>
      </c>
      <c r="T37" s="36">
        <v>80658</v>
      </c>
      <c r="U37" s="36">
        <v>87275</v>
      </c>
      <c r="V37" s="36">
        <v>89211</v>
      </c>
      <c r="W37" s="36">
        <v>80242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54373</v>
      </c>
      <c r="D41" s="52">
        <v>64035</v>
      </c>
      <c r="E41" s="52">
        <v>64281</v>
      </c>
      <c r="F41" s="52">
        <v>62376</v>
      </c>
      <c r="G41" s="52">
        <v>71401</v>
      </c>
      <c r="H41" s="52">
        <v>72339</v>
      </c>
      <c r="I41" s="52">
        <v>77226</v>
      </c>
      <c r="J41" s="52">
        <v>73780</v>
      </c>
      <c r="K41" s="52">
        <v>82422</v>
      </c>
      <c r="L41" s="52">
        <v>90703</v>
      </c>
      <c r="M41" s="52">
        <v>101954</v>
      </c>
      <c r="N41" s="52">
        <v>111273</v>
      </c>
      <c r="O41" s="52">
        <v>100703</v>
      </c>
      <c r="P41" s="52">
        <v>50396</v>
      </c>
      <c r="Q41" s="52">
        <v>51807</v>
      </c>
      <c r="R41" s="52">
        <v>42691</v>
      </c>
      <c r="S41" s="52">
        <v>60192</v>
      </c>
      <c r="T41" s="52">
        <v>56355</v>
      </c>
      <c r="U41" s="52">
        <v>63967</v>
      </c>
      <c r="V41" s="52">
        <v>75859</v>
      </c>
      <c r="W41" s="52">
        <v>73234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9996</v>
      </c>
      <c r="D43" s="52">
        <v>9929</v>
      </c>
      <c r="E43" s="52">
        <v>16005</v>
      </c>
      <c r="F43" s="52">
        <v>20370</v>
      </c>
      <c r="G43" s="52">
        <v>19741</v>
      </c>
      <c r="H43" s="52">
        <v>29852</v>
      </c>
      <c r="I43" s="52">
        <v>35386</v>
      </c>
      <c r="J43" s="52">
        <v>29502</v>
      </c>
      <c r="K43" s="52">
        <v>33892</v>
      </c>
      <c r="L43" s="52">
        <v>26817</v>
      </c>
      <c r="M43" s="52">
        <v>30290</v>
      </c>
      <c r="N43" s="52">
        <v>30941</v>
      </c>
      <c r="O43" s="52">
        <v>39476</v>
      </c>
      <c r="P43" s="52">
        <v>35909</v>
      </c>
      <c r="Q43" s="52">
        <v>39029</v>
      </c>
      <c r="R43" s="52">
        <v>36027</v>
      </c>
      <c r="S43" s="52">
        <v>31056</v>
      </c>
      <c r="T43" s="52">
        <v>33661</v>
      </c>
      <c r="U43" s="52">
        <v>30404</v>
      </c>
      <c r="V43" s="52">
        <v>39340</v>
      </c>
      <c r="W43" s="52">
        <v>49883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9179</v>
      </c>
      <c r="D45" s="52">
        <v>12004</v>
      </c>
      <c r="E45" s="52">
        <v>13373</v>
      </c>
      <c r="F45" s="52">
        <v>11198</v>
      </c>
      <c r="G45" s="52">
        <v>11497</v>
      </c>
      <c r="H45" s="52">
        <v>11127</v>
      </c>
      <c r="I45" s="52">
        <v>16889</v>
      </c>
      <c r="J45" s="52">
        <v>23605</v>
      </c>
      <c r="K45" s="52">
        <v>26535</v>
      </c>
      <c r="L45" s="52">
        <v>26679</v>
      </c>
      <c r="M45" s="52">
        <v>29193</v>
      </c>
      <c r="N45" s="52">
        <v>27193</v>
      </c>
      <c r="O45" s="52">
        <v>23686</v>
      </c>
      <c r="P45" s="52">
        <v>5461</v>
      </c>
      <c r="Q45" s="52">
        <v>7950</v>
      </c>
      <c r="R45" s="52">
        <v>10141</v>
      </c>
      <c r="S45" s="52">
        <v>16894</v>
      </c>
      <c r="T45" s="52">
        <v>16465</v>
      </c>
      <c r="U45" s="52">
        <v>15040</v>
      </c>
      <c r="V45" s="52">
        <v>12143</v>
      </c>
      <c r="W45" s="52">
        <v>10501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5</v>
      </c>
      <c r="D46" s="52">
        <v>2</v>
      </c>
      <c r="E46" s="52">
        <v>16</v>
      </c>
      <c r="F46" s="52">
        <v>0</v>
      </c>
      <c r="G46" s="52">
        <v>3</v>
      </c>
      <c r="H46" s="52">
        <v>4</v>
      </c>
      <c r="I46" s="52">
        <v>23</v>
      </c>
      <c r="J46" s="52">
        <v>10</v>
      </c>
      <c r="K46" s="52">
        <v>33</v>
      </c>
      <c r="L46" s="52">
        <v>27</v>
      </c>
      <c r="M46" s="52">
        <v>40</v>
      </c>
      <c r="N46" s="52">
        <v>36</v>
      </c>
      <c r="O46" s="52">
        <v>35</v>
      </c>
      <c r="P46" s="52">
        <v>26</v>
      </c>
      <c r="Q46" s="52">
        <v>10</v>
      </c>
      <c r="R46" s="52">
        <v>21</v>
      </c>
      <c r="S46" s="52">
        <v>0</v>
      </c>
      <c r="T46" s="52">
        <v>16</v>
      </c>
      <c r="U46" s="52">
        <v>11</v>
      </c>
      <c r="V46" s="52">
        <v>30</v>
      </c>
      <c r="W46" s="52">
        <v>8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4704</v>
      </c>
      <c r="D47" s="52">
        <v>5287</v>
      </c>
      <c r="E47" s="52">
        <v>5366</v>
      </c>
      <c r="F47" s="52">
        <v>4710</v>
      </c>
      <c r="G47" s="52">
        <v>4641</v>
      </c>
      <c r="H47" s="52">
        <v>5865</v>
      </c>
      <c r="I47" s="52">
        <v>4244</v>
      </c>
      <c r="J47" s="52">
        <v>4039</v>
      </c>
      <c r="K47" s="52">
        <v>5337</v>
      </c>
      <c r="L47" s="52">
        <v>5300</v>
      </c>
      <c r="M47" s="52">
        <v>5039</v>
      </c>
      <c r="N47" s="52">
        <v>2867</v>
      </c>
      <c r="O47" s="52">
        <v>3620</v>
      </c>
      <c r="P47" s="52">
        <v>3067</v>
      </c>
      <c r="Q47" s="52">
        <v>4416</v>
      </c>
      <c r="R47" s="52">
        <v>4444</v>
      </c>
      <c r="S47" s="52">
        <v>4374</v>
      </c>
      <c r="T47" s="52">
        <v>3733</v>
      </c>
      <c r="U47" s="52">
        <v>3488</v>
      </c>
      <c r="V47" s="52">
        <v>2762</v>
      </c>
      <c r="W47" s="52">
        <v>2803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2</v>
      </c>
      <c r="D48" s="52">
        <v>0</v>
      </c>
      <c r="E48" s="52">
        <v>5</v>
      </c>
      <c r="F48" s="52">
        <v>0</v>
      </c>
      <c r="G48" s="52">
        <v>2</v>
      </c>
      <c r="H48" s="52">
        <v>2</v>
      </c>
      <c r="I48" s="52">
        <v>3</v>
      </c>
      <c r="J48" s="52">
        <v>4</v>
      </c>
      <c r="K48" s="52">
        <v>9</v>
      </c>
      <c r="L48" s="52">
        <v>3</v>
      </c>
      <c r="M48" s="52">
        <v>4</v>
      </c>
      <c r="N48" s="52">
        <v>3</v>
      </c>
      <c r="O48" s="52">
        <v>10</v>
      </c>
      <c r="P48" s="52">
        <v>1</v>
      </c>
      <c r="Q48" s="52">
        <v>10</v>
      </c>
      <c r="R48" s="52">
        <v>9</v>
      </c>
      <c r="S48" s="52">
        <v>7</v>
      </c>
      <c r="T48" s="52">
        <v>5</v>
      </c>
      <c r="U48" s="52">
        <v>11</v>
      </c>
      <c r="V48" s="52">
        <v>4</v>
      </c>
      <c r="W48" s="52">
        <v>3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90283</v>
      </c>
      <c r="D49" s="52">
        <v>96758</v>
      </c>
      <c r="E49" s="52">
        <v>94110</v>
      </c>
      <c r="F49" s="52">
        <v>101225</v>
      </c>
      <c r="G49" s="52">
        <v>116013</v>
      </c>
      <c r="H49" s="52">
        <v>126668</v>
      </c>
      <c r="I49" s="52">
        <v>78347</v>
      </c>
      <c r="J49" s="52">
        <v>73529</v>
      </c>
      <c r="K49" s="52">
        <v>94388</v>
      </c>
      <c r="L49" s="52">
        <v>106615</v>
      </c>
      <c r="M49" s="52">
        <v>110342</v>
      </c>
      <c r="N49" s="52">
        <v>125713</v>
      </c>
      <c r="O49" s="52">
        <v>117635</v>
      </c>
      <c r="P49" s="52">
        <v>89421</v>
      </c>
      <c r="Q49" s="52">
        <v>89218</v>
      </c>
      <c r="R49" s="52">
        <v>84315</v>
      </c>
      <c r="S49" s="52">
        <v>99897</v>
      </c>
      <c r="T49" s="52">
        <v>96477</v>
      </c>
      <c r="U49" s="52">
        <v>99397</v>
      </c>
      <c r="V49" s="52">
        <v>115555</v>
      </c>
      <c r="W49" s="52">
        <v>98986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2759</v>
      </c>
      <c r="D50" s="52">
        <v>2722</v>
      </c>
      <c r="E50" s="52">
        <v>5420</v>
      </c>
      <c r="F50" s="52">
        <v>2755</v>
      </c>
      <c r="G50" s="52">
        <v>3652</v>
      </c>
      <c r="H50" s="52">
        <v>4594</v>
      </c>
      <c r="I50" s="52">
        <v>8046</v>
      </c>
      <c r="J50" s="52">
        <v>8007</v>
      </c>
      <c r="K50" s="52">
        <v>10076</v>
      </c>
      <c r="L50" s="52">
        <v>9328</v>
      </c>
      <c r="M50" s="52">
        <v>15529</v>
      </c>
      <c r="N50" s="52">
        <v>15262</v>
      </c>
      <c r="O50" s="52">
        <v>18627</v>
      </c>
      <c r="P50" s="52">
        <v>20033</v>
      </c>
      <c r="Q50" s="52">
        <v>21146</v>
      </c>
      <c r="R50" s="52">
        <v>16737</v>
      </c>
      <c r="S50" s="52">
        <v>19883</v>
      </c>
      <c r="T50" s="52">
        <v>23345</v>
      </c>
      <c r="U50" s="52">
        <v>27902</v>
      </c>
      <c r="V50" s="52">
        <v>19139</v>
      </c>
      <c r="W50" s="52">
        <v>20583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22656</v>
      </c>
      <c r="D52" s="52">
        <v>20689</v>
      </c>
      <c r="E52" s="52">
        <v>21506</v>
      </c>
      <c r="F52" s="52">
        <v>21460</v>
      </c>
      <c r="G52" s="52">
        <v>21448</v>
      </c>
      <c r="H52" s="52">
        <v>24475</v>
      </c>
      <c r="I52" s="52">
        <v>18359</v>
      </c>
      <c r="J52" s="52">
        <v>20168</v>
      </c>
      <c r="K52" s="52">
        <v>30687</v>
      </c>
      <c r="L52" s="52">
        <v>30780</v>
      </c>
      <c r="M52" s="52">
        <v>34201</v>
      </c>
      <c r="N52" s="52">
        <v>32451</v>
      </c>
      <c r="O52" s="52">
        <v>26235</v>
      </c>
      <c r="P52" s="52">
        <v>17528</v>
      </c>
      <c r="Q52" s="52">
        <v>15973</v>
      </c>
      <c r="R52" s="52">
        <v>18845</v>
      </c>
      <c r="S52" s="52">
        <v>17543</v>
      </c>
      <c r="T52" s="52">
        <v>20707</v>
      </c>
      <c r="U52" s="52">
        <v>23024</v>
      </c>
      <c r="V52" s="52">
        <v>28174</v>
      </c>
      <c r="W52" s="52">
        <v>23485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44399</v>
      </c>
      <c r="D53" s="52">
        <v>45067</v>
      </c>
      <c r="E53" s="52">
        <v>48147</v>
      </c>
      <c r="F53" s="52">
        <v>39981</v>
      </c>
      <c r="G53" s="52">
        <v>42827</v>
      </c>
      <c r="H53" s="52">
        <v>53187</v>
      </c>
      <c r="I53" s="52">
        <v>46127</v>
      </c>
      <c r="J53" s="52">
        <v>57053</v>
      </c>
      <c r="K53" s="52">
        <v>55287</v>
      </c>
      <c r="L53" s="52">
        <v>56108</v>
      </c>
      <c r="M53" s="52">
        <v>51058</v>
      </c>
      <c r="N53" s="52">
        <v>38068</v>
      </c>
      <c r="O53" s="52">
        <v>45930</v>
      </c>
      <c r="P53" s="52">
        <v>35486</v>
      </c>
      <c r="Q53" s="52">
        <v>48121</v>
      </c>
      <c r="R53" s="52">
        <v>48481</v>
      </c>
      <c r="S53" s="52">
        <v>47822</v>
      </c>
      <c r="T53" s="52">
        <v>43665</v>
      </c>
      <c r="U53" s="52">
        <v>42519</v>
      </c>
      <c r="V53" s="52">
        <v>34430</v>
      </c>
      <c r="W53" s="52">
        <v>33797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49295</v>
      </c>
      <c r="D54" s="36">
        <v>60471</v>
      </c>
      <c r="E54" s="36">
        <v>58329</v>
      </c>
      <c r="F54" s="36">
        <v>68833</v>
      </c>
      <c r="G54" s="36">
        <v>83281</v>
      </c>
      <c r="H54" s="36">
        <v>84649</v>
      </c>
      <c r="I54" s="36">
        <v>49307</v>
      </c>
      <c r="J54" s="36">
        <v>33035</v>
      </c>
      <c r="K54" s="36">
        <v>52244</v>
      </c>
      <c r="L54" s="36">
        <v>63476</v>
      </c>
      <c r="M54" s="36">
        <v>77838</v>
      </c>
      <c r="N54" s="36">
        <v>104211</v>
      </c>
      <c r="O54" s="36">
        <v>97051</v>
      </c>
      <c r="P54" s="36">
        <v>70727</v>
      </c>
      <c r="Q54" s="36">
        <v>66791</v>
      </c>
      <c r="R54" s="36">
        <v>57736</v>
      </c>
      <c r="S54" s="36">
        <v>82252</v>
      </c>
      <c r="T54" s="36">
        <v>81882</v>
      </c>
      <c r="U54" s="36">
        <v>87263</v>
      </c>
      <c r="V54" s="36">
        <v>94834</v>
      </c>
      <c r="W54" s="36">
        <v>83479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20066</v>
      </c>
      <c r="D58" s="52">
        <v>19818</v>
      </c>
      <c r="E58" s="52">
        <v>19568</v>
      </c>
      <c r="F58" s="52">
        <v>18969</v>
      </c>
      <c r="G58" s="52">
        <v>20704</v>
      </c>
      <c r="H58" s="52">
        <v>20574</v>
      </c>
      <c r="I58" s="52">
        <v>21051</v>
      </c>
      <c r="J58" s="52">
        <v>19861</v>
      </c>
      <c r="K58" s="52">
        <v>22331</v>
      </c>
      <c r="L58" s="52">
        <v>22906</v>
      </c>
      <c r="M58" s="52">
        <v>24461</v>
      </c>
      <c r="N58" s="52">
        <v>24769</v>
      </c>
      <c r="O58" s="52">
        <v>24387</v>
      </c>
      <c r="P58" s="52">
        <v>29072</v>
      </c>
      <c r="Q58" s="52">
        <v>24279</v>
      </c>
      <c r="R58" s="52">
        <v>17733</v>
      </c>
      <c r="S58" s="52">
        <v>18457</v>
      </c>
      <c r="T58" s="52">
        <v>17839</v>
      </c>
      <c r="U58" s="52">
        <v>18553</v>
      </c>
      <c r="V58" s="52">
        <v>20797</v>
      </c>
      <c r="W58" s="52">
        <v>19816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2562</v>
      </c>
      <c r="D60" s="52">
        <v>2499</v>
      </c>
      <c r="E60" s="52">
        <v>5237</v>
      </c>
      <c r="F60" s="52">
        <v>6771</v>
      </c>
      <c r="G60" s="52">
        <v>6531</v>
      </c>
      <c r="H60" s="52">
        <v>10174</v>
      </c>
      <c r="I60" s="52">
        <v>13354</v>
      </c>
      <c r="J60" s="52">
        <v>7564</v>
      </c>
      <c r="K60" s="52">
        <v>8416</v>
      </c>
      <c r="L60" s="52">
        <v>3876</v>
      </c>
      <c r="M60" s="52">
        <v>4912</v>
      </c>
      <c r="N60" s="52">
        <v>5425</v>
      </c>
      <c r="O60" s="52">
        <v>3482</v>
      </c>
      <c r="P60" s="52">
        <v>4618</v>
      </c>
      <c r="Q60" s="52">
        <v>2050</v>
      </c>
      <c r="R60" s="52">
        <v>2544</v>
      </c>
      <c r="S60" s="52">
        <v>1158</v>
      </c>
      <c r="T60" s="52">
        <v>2631</v>
      </c>
      <c r="U60" s="52">
        <v>436</v>
      </c>
      <c r="V60" s="52">
        <v>4598</v>
      </c>
      <c r="W60" s="52">
        <v>9612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235</v>
      </c>
      <c r="D62" s="52">
        <v>438</v>
      </c>
      <c r="E62" s="52">
        <v>559</v>
      </c>
      <c r="F62" s="52">
        <v>433</v>
      </c>
      <c r="G62" s="52">
        <v>456</v>
      </c>
      <c r="H62" s="52">
        <v>430</v>
      </c>
      <c r="I62" s="52">
        <v>880</v>
      </c>
      <c r="J62" s="52">
        <v>2906</v>
      </c>
      <c r="K62" s="52">
        <v>2714</v>
      </c>
      <c r="L62" s="52">
        <v>2528</v>
      </c>
      <c r="M62" s="52">
        <v>2785</v>
      </c>
      <c r="N62" s="52">
        <v>2353</v>
      </c>
      <c r="O62" s="52">
        <v>1994</v>
      </c>
      <c r="P62" s="52">
        <v>514</v>
      </c>
      <c r="Q62" s="52">
        <v>654</v>
      </c>
      <c r="R62" s="52">
        <v>704</v>
      </c>
      <c r="S62" s="52">
        <v>1063</v>
      </c>
      <c r="T62" s="52">
        <v>964</v>
      </c>
      <c r="U62" s="52">
        <v>933</v>
      </c>
      <c r="V62" s="52">
        <v>875</v>
      </c>
      <c r="W62" s="52">
        <v>899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1</v>
      </c>
      <c r="F63" s="52">
        <v>0</v>
      </c>
      <c r="G63" s="52">
        <v>0</v>
      </c>
      <c r="H63" s="52">
        <v>0</v>
      </c>
      <c r="I63" s="52">
        <v>1</v>
      </c>
      <c r="J63" s="52">
        <v>1</v>
      </c>
      <c r="K63" s="52">
        <v>4</v>
      </c>
      <c r="L63" s="52">
        <v>2</v>
      </c>
      <c r="M63" s="52">
        <v>4</v>
      </c>
      <c r="N63" s="52">
        <v>3</v>
      </c>
      <c r="O63" s="52">
        <v>3</v>
      </c>
      <c r="P63" s="52">
        <v>3</v>
      </c>
      <c r="Q63" s="52">
        <v>1</v>
      </c>
      <c r="R63" s="52">
        <v>1</v>
      </c>
      <c r="S63" s="52">
        <v>0</v>
      </c>
      <c r="T63" s="52">
        <v>1</v>
      </c>
      <c r="U63" s="52">
        <v>1</v>
      </c>
      <c r="V63" s="52">
        <v>3</v>
      </c>
      <c r="W63" s="52">
        <v>1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955</v>
      </c>
      <c r="D64" s="52">
        <v>978</v>
      </c>
      <c r="E64" s="52">
        <v>972</v>
      </c>
      <c r="F64" s="52">
        <v>803</v>
      </c>
      <c r="G64" s="52">
        <v>756</v>
      </c>
      <c r="H64" s="52">
        <v>862</v>
      </c>
      <c r="I64" s="52">
        <v>944</v>
      </c>
      <c r="J64" s="52">
        <v>800</v>
      </c>
      <c r="K64" s="52">
        <v>953</v>
      </c>
      <c r="L64" s="52">
        <v>891</v>
      </c>
      <c r="M64" s="52">
        <v>834</v>
      </c>
      <c r="N64" s="52">
        <v>446</v>
      </c>
      <c r="O64" s="52">
        <v>579</v>
      </c>
      <c r="P64" s="52">
        <v>778</v>
      </c>
      <c r="Q64" s="52">
        <v>908</v>
      </c>
      <c r="R64" s="52">
        <v>717</v>
      </c>
      <c r="S64" s="52">
        <v>613</v>
      </c>
      <c r="T64" s="52">
        <v>509</v>
      </c>
      <c r="U64" s="52">
        <v>470</v>
      </c>
      <c r="V64" s="52">
        <v>400</v>
      </c>
      <c r="W64" s="52">
        <v>433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1</v>
      </c>
      <c r="F65" s="52">
        <v>0</v>
      </c>
      <c r="G65" s="52">
        <v>0</v>
      </c>
      <c r="H65" s="52">
        <v>0</v>
      </c>
      <c r="I65" s="52">
        <v>1</v>
      </c>
      <c r="J65" s="52">
        <v>1</v>
      </c>
      <c r="K65" s="52">
        <v>2</v>
      </c>
      <c r="L65" s="52">
        <v>1</v>
      </c>
      <c r="M65" s="52">
        <v>1</v>
      </c>
      <c r="N65" s="52">
        <v>1</v>
      </c>
      <c r="O65" s="52">
        <v>2</v>
      </c>
      <c r="P65" s="52">
        <v>1</v>
      </c>
      <c r="Q65" s="52">
        <v>3</v>
      </c>
      <c r="R65" s="52">
        <v>2</v>
      </c>
      <c r="S65" s="52">
        <v>1</v>
      </c>
      <c r="T65" s="52">
        <v>1</v>
      </c>
      <c r="U65" s="52">
        <v>2</v>
      </c>
      <c r="V65" s="52">
        <v>1</v>
      </c>
      <c r="W65" s="52">
        <v>1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18316</v>
      </c>
      <c r="D66" s="52">
        <v>17898</v>
      </c>
      <c r="E66" s="52">
        <v>17053</v>
      </c>
      <c r="F66" s="52">
        <v>17263</v>
      </c>
      <c r="G66" s="52">
        <v>18897</v>
      </c>
      <c r="H66" s="52">
        <v>18607</v>
      </c>
      <c r="I66" s="52">
        <v>17435</v>
      </c>
      <c r="J66" s="52">
        <v>14567</v>
      </c>
      <c r="K66" s="52">
        <v>16858</v>
      </c>
      <c r="L66" s="52">
        <v>17916</v>
      </c>
      <c r="M66" s="52">
        <v>18266</v>
      </c>
      <c r="N66" s="52">
        <v>19588</v>
      </c>
      <c r="O66" s="52">
        <v>18828</v>
      </c>
      <c r="P66" s="52">
        <v>22693</v>
      </c>
      <c r="Q66" s="52">
        <v>18361</v>
      </c>
      <c r="R66" s="52">
        <v>13606</v>
      </c>
      <c r="S66" s="52">
        <v>13995</v>
      </c>
      <c r="T66" s="52">
        <v>13176</v>
      </c>
      <c r="U66" s="52">
        <v>13388</v>
      </c>
      <c r="V66" s="52">
        <v>16745</v>
      </c>
      <c r="W66" s="52">
        <v>15300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560</v>
      </c>
      <c r="D67" s="52">
        <v>504</v>
      </c>
      <c r="E67" s="52">
        <v>982</v>
      </c>
      <c r="F67" s="52">
        <v>470</v>
      </c>
      <c r="G67" s="52">
        <v>595</v>
      </c>
      <c r="H67" s="52">
        <v>675</v>
      </c>
      <c r="I67" s="52">
        <v>1790</v>
      </c>
      <c r="J67" s="52">
        <v>1586</v>
      </c>
      <c r="K67" s="52">
        <v>1800</v>
      </c>
      <c r="L67" s="52">
        <v>1568</v>
      </c>
      <c r="M67" s="52">
        <v>2571</v>
      </c>
      <c r="N67" s="52">
        <v>2378</v>
      </c>
      <c r="O67" s="52">
        <v>2981</v>
      </c>
      <c r="P67" s="52">
        <v>5083</v>
      </c>
      <c r="Q67" s="52">
        <v>4352</v>
      </c>
      <c r="R67" s="52">
        <v>2703</v>
      </c>
      <c r="S67" s="52">
        <v>2785</v>
      </c>
      <c r="T67" s="52">
        <v>3188</v>
      </c>
      <c r="U67" s="52">
        <v>3759</v>
      </c>
      <c r="V67" s="52">
        <v>2773</v>
      </c>
      <c r="W67" s="52">
        <v>3182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579</v>
      </c>
      <c r="D69" s="52">
        <v>761</v>
      </c>
      <c r="E69" s="52">
        <v>963</v>
      </c>
      <c r="F69" s="52">
        <v>946</v>
      </c>
      <c r="G69" s="52">
        <v>951</v>
      </c>
      <c r="H69" s="52">
        <v>1075</v>
      </c>
      <c r="I69" s="52">
        <v>944</v>
      </c>
      <c r="J69" s="52">
        <v>2406</v>
      </c>
      <c r="K69" s="52">
        <v>3197</v>
      </c>
      <c r="L69" s="52">
        <v>2941</v>
      </c>
      <c r="M69" s="52">
        <v>3253</v>
      </c>
      <c r="N69" s="52">
        <v>2819</v>
      </c>
      <c r="O69" s="52">
        <v>2057</v>
      </c>
      <c r="P69" s="52">
        <v>1862</v>
      </c>
      <c r="Q69" s="52">
        <v>1176</v>
      </c>
      <c r="R69" s="52">
        <v>1117</v>
      </c>
      <c r="S69" s="52">
        <v>945</v>
      </c>
      <c r="T69" s="52">
        <v>1187</v>
      </c>
      <c r="U69" s="52">
        <v>1428</v>
      </c>
      <c r="V69" s="52">
        <v>2111</v>
      </c>
      <c r="W69" s="52">
        <v>1919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9234</v>
      </c>
      <c r="D70" s="52">
        <v>8138</v>
      </c>
      <c r="E70" s="52">
        <v>8413</v>
      </c>
      <c r="F70" s="52">
        <v>6622</v>
      </c>
      <c r="G70" s="52">
        <v>6708</v>
      </c>
      <c r="H70" s="52">
        <v>7524</v>
      </c>
      <c r="I70" s="52">
        <v>9719</v>
      </c>
      <c r="J70" s="52">
        <v>11054</v>
      </c>
      <c r="K70" s="52">
        <v>9837</v>
      </c>
      <c r="L70" s="52">
        <v>9368</v>
      </c>
      <c r="M70" s="52">
        <v>8401</v>
      </c>
      <c r="N70" s="52">
        <v>5873</v>
      </c>
      <c r="O70" s="52">
        <v>7173</v>
      </c>
      <c r="P70" s="52">
        <v>9092</v>
      </c>
      <c r="Q70" s="52">
        <v>9675</v>
      </c>
      <c r="R70" s="52">
        <v>7584</v>
      </c>
      <c r="S70" s="52">
        <v>6438</v>
      </c>
      <c r="T70" s="52">
        <v>5792</v>
      </c>
      <c r="U70" s="52">
        <v>5610</v>
      </c>
      <c r="V70" s="52">
        <v>4977</v>
      </c>
      <c r="W70" s="52">
        <v>5159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10253</v>
      </c>
      <c r="D71" s="36">
        <v>10919</v>
      </c>
      <c r="E71" s="36">
        <v>10192</v>
      </c>
      <c r="F71" s="36">
        <v>11401</v>
      </c>
      <c r="G71" s="36">
        <v>13045</v>
      </c>
      <c r="H71" s="36">
        <v>11975</v>
      </c>
      <c r="I71" s="36">
        <v>10388</v>
      </c>
      <c r="J71" s="36">
        <v>6401</v>
      </c>
      <c r="K71" s="36">
        <v>9297</v>
      </c>
      <c r="L71" s="36">
        <v>10597</v>
      </c>
      <c r="M71" s="36">
        <v>12807</v>
      </c>
      <c r="N71" s="36">
        <v>16077</v>
      </c>
      <c r="O71" s="36">
        <v>15157</v>
      </c>
      <c r="P71" s="36">
        <v>18118</v>
      </c>
      <c r="Q71" s="36">
        <v>13428</v>
      </c>
      <c r="R71" s="36">
        <v>9032</v>
      </c>
      <c r="S71" s="36">
        <v>11074</v>
      </c>
      <c r="T71" s="36">
        <v>10860</v>
      </c>
      <c r="U71" s="36">
        <v>11515</v>
      </c>
      <c r="V71" s="36">
        <v>13709</v>
      </c>
      <c r="W71" s="36">
        <v>12738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34307</v>
      </c>
      <c r="D75" s="52">
        <v>44217</v>
      </c>
      <c r="E75" s="52">
        <v>44713</v>
      </c>
      <c r="F75" s="52">
        <v>43407</v>
      </c>
      <c r="G75" s="52">
        <v>50697</v>
      </c>
      <c r="H75" s="52">
        <v>51765</v>
      </c>
      <c r="I75" s="52">
        <v>56175</v>
      </c>
      <c r="J75" s="52">
        <v>53919</v>
      </c>
      <c r="K75" s="52">
        <v>60091</v>
      </c>
      <c r="L75" s="52">
        <v>67797</v>
      </c>
      <c r="M75" s="52">
        <v>77493</v>
      </c>
      <c r="N75" s="52">
        <v>86504</v>
      </c>
      <c r="O75" s="52">
        <v>76316</v>
      </c>
      <c r="P75" s="52">
        <v>21324</v>
      </c>
      <c r="Q75" s="52">
        <v>27528</v>
      </c>
      <c r="R75" s="52">
        <v>24958</v>
      </c>
      <c r="S75" s="52">
        <v>41735</v>
      </c>
      <c r="T75" s="52">
        <v>38516</v>
      </c>
      <c r="U75" s="52">
        <v>45414</v>
      </c>
      <c r="V75" s="52">
        <v>55062</v>
      </c>
      <c r="W75" s="52">
        <v>53418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7434</v>
      </c>
      <c r="D77" s="52">
        <v>7430</v>
      </c>
      <c r="E77" s="52">
        <v>10768</v>
      </c>
      <c r="F77" s="52">
        <v>13599</v>
      </c>
      <c r="G77" s="52">
        <v>13210</v>
      </c>
      <c r="H77" s="52">
        <v>19678</v>
      </c>
      <c r="I77" s="52">
        <v>22032</v>
      </c>
      <c r="J77" s="52">
        <v>21938</v>
      </c>
      <c r="K77" s="52">
        <v>25476</v>
      </c>
      <c r="L77" s="52">
        <v>22941</v>
      </c>
      <c r="M77" s="52">
        <v>25378</v>
      </c>
      <c r="N77" s="52">
        <v>25516</v>
      </c>
      <c r="O77" s="52">
        <v>35994</v>
      </c>
      <c r="P77" s="52">
        <v>31291</v>
      </c>
      <c r="Q77" s="52">
        <v>36979</v>
      </c>
      <c r="R77" s="52">
        <v>33483</v>
      </c>
      <c r="S77" s="52">
        <v>29898</v>
      </c>
      <c r="T77" s="52">
        <v>31030</v>
      </c>
      <c r="U77" s="52">
        <v>29968</v>
      </c>
      <c r="V77" s="52">
        <v>34742</v>
      </c>
      <c r="W77" s="52">
        <v>40271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8944</v>
      </c>
      <c r="D79" s="52">
        <f t="shared" si="0"/>
        <v>11566</v>
      </c>
      <c r="E79" s="52">
        <f t="shared" si="0"/>
        <v>12814</v>
      </c>
      <c r="F79" s="52">
        <f t="shared" si="0"/>
        <v>10765</v>
      </c>
      <c r="G79" s="52">
        <f t="shared" si="0"/>
        <v>11041</v>
      </c>
      <c r="H79" s="52">
        <f t="shared" si="0"/>
        <v>10697</v>
      </c>
      <c r="I79" s="52">
        <f t="shared" si="0"/>
        <v>16009</v>
      </c>
      <c r="J79" s="52">
        <f t="shared" si="0"/>
        <v>20699</v>
      </c>
      <c r="K79" s="52">
        <f t="shared" si="0"/>
        <v>23821</v>
      </c>
      <c r="L79" s="52">
        <f t="shared" si="0"/>
        <v>24151</v>
      </c>
      <c r="M79" s="52">
        <f t="shared" si="0"/>
        <v>26408</v>
      </c>
      <c r="N79" s="52">
        <f t="shared" si="0"/>
        <v>24840</v>
      </c>
      <c r="O79" s="52">
        <f t="shared" si="0"/>
        <v>21692</v>
      </c>
      <c r="P79" s="52">
        <f t="shared" si="0"/>
        <v>4947</v>
      </c>
      <c r="Q79" s="52">
        <f t="shared" si="0"/>
        <v>7296</v>
      </c>
      <c r="R79" s="52">
        <f t="shared" ref="R79:V79" si="1">R45-R62</f>
        <v>9437</v>
      </c>
      <c r="S79" s="52">
        <f t="shared" si="1"/>
        <v>15831</v>
      </c>
      <c r="T79" s="52">
        <f t="shared" si="1"/>
        <v>15501</v>
      </c>
      <c r="U79" s="52">
        <f t="shared" si="1"/>
        <v>14107</v>
      </c>
      <c r="V79" s="52">
        <f t="shared" si="1"/>
        <v>11268</v>
      </c>
      <c r="W79" s="52">
        <f t="shared" ref="W79" si="2">W45-W62</f>
        <v>9602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5</v>
      </c>
      <c r="D80" s="52">
        <f t="shared" si="3"/>
        <v>2</v>
      </c>
      <c r="E80" s="52">
        <f t="shared" si="3"/>
        <v>15</v>
      </c>
      <c r="F80" s="52">
        <f t="shared" si="3"/>
        <v>0</v>
      </c>
      <c r="G80" s="52">
        <f t="shared" si="3"/>
        <v>3</v>
      </c>
      <c r="H80" s="52">
        <f t="shared" si="3"/>
        <v>4</v>
      </c>
      <c r="I80" s="52">
        <f t="shared" si="3"/>
        <v>22</v>
      </c>
      <c r="J80" s="52">
        <f t="shared" si="3"/>
        <v>9</v>
      </c>
      <c r="K80" s="52">
        <f t="shared" si="3"/>
        <v>29</v>
      </c>
      <c r="L80" s="52">
        <f t="shared" si="3"/>
        <v>25</v>
      </c>
      <c r="M80" s="52">
        <f t="shared" si="3"/>
        <v>36</v>
      </c>
      <c r="N80" s="52">
        <f t="shared" si="3"/>
        <v>33</v>
      </c>
      <c r="O80" s="52">
        <f t="shared" si="3"/>
        <v>32</v>
      </c>
      <c r="P80" s="52">
        <f t="shared" si="3"/>
        <v>23</v>
      </c>
      <c r="Q80" s="52">
        <f t="shared" si="3"/>
        <v>9</v>
      </c>
      <c r="R80" s="52">
        <f t="shared" ref="R80:V80" si="4">R46-R63</f>
        <v>20</v>
      </c>
      <c r="S80" s="52">
        <f t="shared" si="4"/>
        <v>0</v>
      </c>
      <c r="T80" s="52">
        <f t="shared" si="4"/>
        <v>15</v>
      </c>
      <c r="U80" s="52">
        <f t="shared" si="4"/>
        <v>10</v>
      </c>
      <c r="V80" s="52">
        <f t="shared" si="4"/>
        <v>27</v>
      </c>
      <c r="W80" s="52">
        <f t="shared" ref="W80" si="5">W46-W63</f>
        <v>7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3749</v>
      </c>
      <c r="D81" s="52">
        <f t="shared" si="6"/>
        <v>4309</v>
      </c>
      <c r="E81" s="52">
        <f t="shared" si="6"/>
        <v>4394</v>
      </c>
      <c r="F81" s="52">
        <f t="shared" si="6"/>
        <v>3907</v>
      </c>
      <c r="G81" s="52">
        <f t="shared" si="6"/>
        <v>3885</v>
      </c>
      <c r="H81" s="52">
        <f t="shared" si="6"/>
        <v>5003</v>
      </c>
      <c r="I81" s="52">
        <f t="shared" si="6"/>
        <v>3300</v>
      </c>
      <c r="J81" s="52">
        <f t="shared" si="6"/>
        <v>3239</v>
      </c>
      <c r="K81" s="52">
        <f t="shared" si="6"/>
        <v>4384</v>
      </c>
      <c r="L81" s="52">
        <f t="shared" si="6"/>
        <v>4409</v>
      </c>
      <c r="M81" s="52">
        <f t="shared" si="6"/>
        <v>4205</v>
      </c>
      <c r="N81" s="52">
        <f t="shared" si="6"/>
        <v>2421</v>
      </c>
      <c r="O81" s="52">
        <f t="shared" si="6"/>
        <v>3041</v>
      </c>
      <c r="P81" s="52">
        <f t="shared" si="6"/>
        <v>2289</v>
      </c>
      <c r="Q81" s="52">
        <f t="shared" si="6"/>
        <v>3508</v>
      </c>
      <c r="R81" s="52">
        <f t="shared" ref="R81:V81" si="7">R47-R64</f>
        <v>3727</v>
      </c>
      <c r="S81" s="52">
        <f t="shared" si="7"/>
        <v>3761</v>
      </c>
      <c r="T81" s="52">
        <f t="shared" si="7"/>
        <v>3224</v>
      </c>
      <c r="U81" s="52">
        <f t="shared" si="7"/>
        <v>3018</v>
      </c>
      <c r="V81" s="52">
        <f t="shared" si="7"/>
        <v>2362</v>
      </c>
      <c r="W81" s="52">
        <f t="shared" ref="W81" si="8">W47-W64</f>
        <v>2370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2</v>
      </c>
      <c r="D82" s="52">
        <f t="shared" si="9"/>
        <v>0</v>
      </c>
      <c r="E82" s="52">
        <f t="shared" si="9"/>
        <v>4</v>
      </c>
      <c r="F82" s="52">
        <f t="shared" si="9"/>
        <v>0</v>
      </c>
      <c r="G82" s="52">
        <f t="shared" si="9"/>
        <v>2</v>
      </c>
      <c r="H82" s="52">
        <f t="shared" si="9"/>
        <v>2</v>
      </c>
      <c r="I82" s="52">
        <f t="shared" si="9"/>
        <v>2</v>
      </c>
      <c r="J82" s="52">
        <f t="shared" si="9"/>
        <v>3</v>
      </c>
      <c r="K82" s="52">
        <f t="shared" si="9"/>
        <v>7</v>
      </c>
      <c r="L82" s="52">
        <f t="shared" si="9"/>
        <v>2</v>
      </c>
      <c r="M82" s="52">
        <f t="shared" si="9"/>
        <v>3</v>
      </c>
      <c r="N82" s="52">
        <f t="shared" si="9"/>
        <v>2</v>
      </c>
      <c r="O82" s="52">
        <f t="shared" si="9"/>
        <v>8</v>
      </c>
      <c r="P82" s="52">
        <f t="shared" si="9"/>
        <v>0</v>
      </c>
      <c r="Q82" s="52">
        <f t="shared" si="9"/>
        <v>7</v>
      </c>
      <c r="R82" s="52">
        <f t="shared" ref="R82:V82" si="10">R48-R65</f>
        <v>7</v>
      </c>
      <c r="S82" s="52">
        <f t="shared" si="10"/>
        <v>6</v>
      </c>
      <c r="T82" s="52">
        <f t="shared" si="10"/>
        <v>4</v>
      </c>
      <c r="U82" s="52">
        <f t="shared" si="10"/>
        <v>9</v>
      </c>
      <c r="V82" s="52">
        <f t="shared" si="10"/>
        <v>3</v>
      </c>
      <c r="W82" s="52">
        <f t="shared" ref="W82" si="11">W48-W65</f>
        <v>2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71967</v>
      </c>
      <c r="D83" s="52">
        <f t="shared" si="12"/>
        <v>78860</v>
      </c>
      <c r="E83" s="52">
        <f t="shared" si="12"/>
        <v>77057</v>
      </c>
      <c r="F83" s="52">
        <f t="shared" si="12"/>
        <v>83962</v>
      </c>
      <c r="G83" s="52">
        <f t="shared" si="12"/>
        <v>97116</v>
      </c>
      <c r="H83" s="52">
        <f t="shared" si="12"/>
        <v>108061</v>
      </c>
      <c r="I83" s="52">
        <f t="shared" si="12"/>
        <v>60912</v>
      </c>
      <c r="J83" s="52">
        <f t="shared" si="12"/>
        <v>58962</v>
      </c>
      <c r="K83" s="52">
        <f t="shared" si="12"/>
        <v>77530</v>
      </c>
      <c r="L83" s="52">
        <f t="shared" si="12"/>
        <v>88699</v>
      </c>
      <c r="M83" s="52">
        <f t="shared" si="12"/>
        <v>92076</v>
      </c>
      <c r="N83" s="52">
        <f t="shared" si="12"/>
        <v>106125</v>
      </c>
      <c r="O83" s="52">
        <f t="shared" si="12"/>
        <v>98807</v>
      </c>
      <c r="P83" s="52">
        <f t="shared" si="12"/>
        <v>66728</v>
      </c>
      <c r="Q83" s="52">
        <f t="shared" si="12"/>
        <v>70857</v>
      </c>
      <c r="R83" s="52">
        <f t="shared" ref="R83:V83" si="13">R49-R66</f>
        <v>70709</v>
      </c>
      <c r="S83" s="52">
        <f t="shared" si="13"/>
        <v>85902</v>
      </c>
      <c r="T83" s="52">
        <f t="shared" si="13"/>
        <v>83301</v>
      </c>
      <c r="U83" s="52">
        <f t="shared" si="13"/>
        <v>86009</v>
      </c>
      <c r="V83" s="52">
        <f t="shared" si="13"/>
        <v>98810</v>
      </c>
      <c r="W83" s="52">
        <f t="shared" ref="W83" si="14">W49-W66</f>
        <v>83686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2199</v>
      </c>
      <c r="D84" s="52">
        <f t="shared" si="15"/>
        <v>2218</v>
      </c>
      <c r="E84" s="52">
        <f t="shared" si="15"/>
        <v>4438</v>
      </c>
      <c r="F84" s="52">
        <f t="shared" si="15"/>
        <v>2285</v>
      </c>
      <c r="G84" s="52">
        <f t="shared" si="15"/>
        <v>3057</v>
      </c>
      <c r="H84" s="52">
        <f t="shared" si="15"/>
        <v>3919</v>
      </c>
      <c r="I84" s="52">
        <f t="shared" si="15"/>
        <v>6256</v>
      </c>
      <c r="J84" s="52">
        <f t="shared" si="15"/>
        <v>6421</v>
      </c>
      <c r="K84" s="52">
        <f t="shared" si="15"/>
        <v>8276</v>
      </c>
      <c r="L84" s="52">
        <f t="shared" si="15"/>
        <v>7760</v>
      </c>
      <c r="M84" s="52">
        <f t="shared" si="15"/>
        <v>12958</v>
      </c>
      <c r="N84" s="52">
        <f t="shared" si="15"/>
        <v>12884</v>
      </c>
      <c r="O84" s="52">
        <f t="shared" si="15"/>
        <v>15646</v>
      </c>
      <c r="P84" s="52">
        <f t="shared" si="15"/>
        <v>14950</v>
      </c>
      <c r="Q84" s="52">
        <f t="shared" si="15"/>
        <v>16794</v>
      </c>
      <c r="R84" s="52">
        <f t="shared" ref="R84:V84" si="16">R50-R67</f>
        <v>14034</v>
      </c>
      <c r="S84" s="52">
        <f t="shared" si="16"/>
        <v>17098</v>
      </c>
      <c r="T84" s="52">
        <f t="shared" si="16"/>
        <v>20157</v>
      </c>
      <c r="U84" s="52">
        <f t="shared" si="16"/>
        <v>24143</v>
      </c>
      <c r="V84" s="52">
        <f t="shared" si="16"/>
        <v>16366</v>
      </c>
      <c r="W84" s="52">
        <f t="shared" ref="W84" si="17">W50-W67</f>
        <v>17401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22077</v>
      </c>
      <c r="D86" s="52">
        <v>19928</v>
      </c>
      <c r="E86" s="52">
        <v>20543</v>
      </c>
      <c r="F86" s="52">
        <v>20514</v>
      </c>
      <c r="G86" s="52">
        <v>20497</v>
      </c>
      <c r="H86" s="52">
        <v>23400</v>
      </c>
      <c r="I86" s="52">
        <v>17415</v>
      </c>
      <c r="J86" s="52">
        <v>17762</v>
      </c>
      <c r="K86" s="52">
        <v>27490</v>
      </c>
      <c r="L86" s="52">
        <v>27839</v>
      </c>
      <c r="M86" s="52">
        <v>30948</v>
      </c>
      <c r="N86" s="52">
        <v>29632</v>
      </c>
      <c r="O86" s="52">
        <v>24178</v>
      </c>
      <c r="P86" s="52">
        <v>15666</v>
      </c>
      <c r="Q86" s="52">
        <v>14797</v>
      </c>
      <c r="R86" s="52">
        <v>17728</v>
      </c>
      <c r="S86" s="52">
        <v>16598</v>
      </c>
      <c r="T86" s="52">
        <v>19520</v>
      </c>
      <c r="U86" s="52">
        <v>21596</v>
      </c>
      <c r="V86" s="52">
        <v>26063</v>
      </c>
      <c r="W86" s="52">
        <v>21566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35165</v>
      </c>
      <c r="D87" s="52">
        <v>36929</v>
      </c>
      <c r="E87" s="52">
        <v>39734</v>
      </c>
      <c r="F87" s="52">
        <v>33359</v>
      </c>
      <c r="G87" s="52">
        <v>36119</v>
      </c>
      <c r="H87" s="52">
        <v>45663</v>
      </c>
      <c r="I87" s="52">
        <v>36408</v>
      </c>
      <c r="J87" s="52">
        <v>45999</v>
      </c>
      <c r="K87" s="52">
        <v>45450</v>
      </c>
      <c r="L87" s="52">
        <v>46740</v>
      </c>
      <c r="M87" s="52">
        <v>42657</v>
      </c>
      <c r="N87" s="52">
        <v>32195</v>
      </c>
      <c r="O87" s="52">
        <v>38757</v>
      </c>
      <c r="P87" s="52">
        <v>26394</v>
      </c>
      <c r="Q87" s="52">
        <v>38446</v>
      </c>
      <c r="R87" s="52">
        <v>40897</v>
      </c>
      <c r="S87" s="52">
        <v>41384</v>
      </c>
      <c r="T87" s="52">
        <v>37873</v>
      </c>
      <c r="U87" s="52">
        <v>36909</v>
      </c>
      <c r="V87" s="52">
        <v>29453</v>
      </c>
      <c r="W87" s="52">
        <v>28638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39042</v>
      </c>
      <c r="D88" s="36">
        <v>49552</v>
      </c>
      <c r="E88" s="36">
        <v>48137</v>
      </c>
      <c r="F88" s="36">
        <v>57432</v>
      </c>
      <c r="G88" s="36">
        <v>70236</v>
      </c>
      <c r="H88" s="36">
        <v>72674</v>
      </c>
      <c r="I88" s="36">
        <v>38919</v>
      </c>
      <c r="J88" s="36">
        <v>26634</v>
      </c>
      <c r="K88" s="36">
        <v>42947</v>
      </c>
      <c r="L88" s="36">
        <v>52879</v>
      </c>
      <c r="M88" s="36">
        <v>65031</v>
      </c>
      <c r="N88" s="36">
        <v>88134</v>
      </c>
      <c r="O88" s="36">
        <v>81894</v>
      </c>
      <c r="P88" s="36">
        <v>52609</v>
      </c>
      <c r="Q88" s="36">
        <v>53363</v>
      </c>
      <c r="R88" s="36">
        <v>48704</v>
      </c>
      <c r="S88" s="36">
        <v>71178</v>
      </c>
      <c r="T88" s="36">
        <v>71022</v>
      </c>
      <c r="U88" s="36">
        <v>75748</v>
      </c>
      <c r="V88" s="36">
        <v>81125</v>
      </c>
      <c r="W88" s="36">
        <v>70741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12732</v>
      </c>
      <c r="I94" s="52">
        <f>RES_hhdet_numvin!I83</f>
        <v>25490</v>
      </c>
      <c r="J94" s="52">
        <f>RES_hhdet_numvin!J83</f>
        <v>34207</v>
      </c>
      <c r="K94" s="52">
        <f>RES_hhdet_numvin!K83</f>
        <v>47650</v>
      </c>
      <c r="L94" s="52">
        <f>RES_hhdet_numvin!L83</f>
        <v>61229</v>
      </c>
      <c r="M94" s="52">
        <f>RES_hhdet_numvin!M83</f>
        <v>77064</v>
      </c>
      <c r="N94" s="52">
        <f>RES_hhdet_numvin!N83</f>
        <v>91468</v>
      </c>
      <c r="O94" s="52">
        <f>RES_hhdet_numvin!O83</f>
        <v>88118</v>
      </c>
      <c r="P94" s="52">
        <f>RES_hhdet_numvin!P83</f>
        <v>46176</v>
      </c>
      <c r="Q94" s="52">
        <f>RES_hhdet_numvin!Q83</f>
        <v>49077</v>
      </c>
      <c r="R94" s="52">
        <f>RES_hhdet_numvin!R83</f>
        <v>41390</v>
      </c>
      <c r="S94" s="52">
        <f>RES_hhdet_numvin!S83</f>
        <v>59251</v>
      </c>
      <c r="T94" s="52">
        <f>RES_hhdet_numvin!T83</f>
        <v>55984</v>
      </c>
      <c r="U94" s="52">
        <f>RES_hhdet_numvin!U83</f>
        <v>63843</v>
      </c>
      <c r="V94" s="52">
        <f>RES_hhdet_numvin!V83</f>
        <v>75841</v>
      </c>
      <c r="W94" s="52">
        <f>RES_hhdet_numvin!W83</f>
        <v>73234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10855</v>
      </c>
      <c r="Q97" s="138">
        <f>RES_hhdet_numvin!Q86</f>
        <v>21060</v>
      </c>
      <c r="R97" s="138">
        <f>RES_hhdet_numvin!R86</f>
        <v>25545</v>
      </c>
      <c r="S97" s="138">
        <f>RES_hhdet_numvin!S86</f>
        <v>25898</v>
      </c>
      <c r="T97" s="138">
        <f>RES_hhdet_numvin!T86</f>
        <v>30339</v>
      </c>
      <c r="U97" s="138">
        <f>RES_hhdet_numvin!U86</f>
        <v>29231</v>
      </c>
      <c r="V97" s="138">
        <f>RES_hhdet_numvin!V86</f>
        <v>39032</v>
      </c>
      <c r="W97" s="138">
        <f>RES_hhdet_numvin!W86</f>
        <v>49883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233</v>
      </c>
      <c r="I99" s="138">
        <f>RES_hhdet_numvin!I88</f>
        <v>1055</v>
      </c>
      <c r="J99" s="138">
        <f>RES_hhdet_numvin!J88</f>
        <v>4740</v>
      </c>
      <c r="K99" s="138">
        <f>RES_hhdet_numvin!K88</f>
        <v>5291</v>
      </c>
      <c r="L99" s="138">
        <f>RES_hhdet_numvin!L88</f>
        <v>6378</v>
      </c>
      <c r="M99" s="138">
        <f>RES_hhdet_numvin!M88</f>
        <v>8423</v>
      </c>
      <c r="N99" s="138">
        <f>RES_hhdet_numvin!N88</f>
        <v>9224</v>
      </c>
      <c r="O99" s="138">
        <f>RES_hhdet_numvin!O88</f>
        <v>9054</v>
      </c>
      <c r="P99" s="138">
        <f>RES_hhdet_numvin!P88</f>
        <v>2507</v>
      </c>
      <c r="Q99" s="138">
        <f>RES_hhdet_numvin!Q88</f>
        <v>3905</v>
      </c>
      <c r="R99" s="138">
        <f>RES_hhdet_numvin!R88</f>
        <v>5541</v>
      </c>
      <c r="S99" s="138">
        <f>RES_hhdet_numvin!S88</f>
        <v>10536</v>
      </c>
      <c r="T99" s="138">
        <f>RES_hhdet_numvin!T88</f>
        <v>11600</v>
      </c>
      <c r="U99" s="138">
        <f>RES_hhdet_numvin!U88</f>
        <v>12629</v>
      </c>
      <c r="V99" s="138">
        <f>RES_hhdet_numvin!V88</f>
        <v>11560</v>
      </c>
      <c r="W99" s="138">
        <f>RES_hhdet_numvin!W88</f>
        <v>10501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1</v>
      </c>
      <c r="J100" s="138">
        <f>RES_hhdet_numvin!J89</f>
        <v>2</v>
      </c>
      <c r="K100" s="138">
        <f>RES_hhdet_numvin!K89</f>
        <v>10</v>
      </c>
      <c r="L100" s="138">
        <f>RES_hhdet_numvin!L89</f>
        <v>10</v>
      </c>
      <c r="M100" s="138">
        <f>RES_hhdet_numvin!M89</f>
        <v>21</v>
      </c>
      <c r="N100" s="138">
        <f>RES_hhdet_numvin!N89</f>
        <v>22</v>
      </c>
      <c r="O100" s="138">
        <f>RES_hhdet_numvin!O89</f>
        <v>29</v>
      </c>
      <c r="P100" s="138">
        <f>RES_hhdet_numvin!P89</f>
        <v>26</v>
      </c>
      <c r="Q100" s="138">
        <f>RES_hhdet_numvin!Q89</f>
        <v>10</v>
      </c>
      <c r="R100" s="138">
        <f>RES_hhdet_numvin!R89</f>
        <v>21</v>
      </c>
      <c r="S100" s="138">
        <f>RES_hhdet_numvin!S89</f>
        <v>0</v>
      </c>
      <c r="T100" s="138">
        <f>RES_hhdet_numvin!T89</f>
        <v>16</v>
      </c>
      <c r="U100" s="138">
        <f>RES_hhdet_numvin!U89</f>
        <v>11</v>
      </c>
      <c r="V100" s="138">
        <f>RES_hhdet_numvin!V89</f>
        <v>30</v>
      </c>
      <c r="W100" s="138">
        <f>RES_hhdet_numvin!W89</f>
        <v>8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988</v>
      </c>
      <c r="Q103" s="138">
        <f>RES_hhdet_numvin!Q92</f>
        <v>2544</v>
      </c>
      <c r="R103" s="138">
        <f>RES_hhdet_numvin!R92</f>
        <v>3331</v>
      </c>
      <c r="S103" s="138">
        <f>RES_hhdet_numvin!S92</f>
        <v>3792</v>
      </c>
      <c r="T103" s="138">
        <f>RES_hhdet_numvin!T92</f>
        <v>3491</v>
      </c>
      <c r="U103" s="138">
        <f>RES_hhdet_numvin!U92</f>
        <v>3395</v>
      </c>
      <c r="V103" s="138">
        <f>RES_hhdet_numvin!V92</f>
        <v>2745</v>
      </c>
      <c r="W103" s="138">
        <f>RES_hhdet_numvin!W92</f>
        <v>2803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8</v>
      </c>
      <c r="R104" s="138">
        <f>RES_hhdet_numvin!R93</f>
        <v>9</v>
      </c>
      <c r="S104" s="138">
        <f>RES_hhdet_numvin!S93</f>
        <v>7</v>
      </c>
      <c r="T104" s="138">
        <f>RES_hhdet_numvin!T93</f>
        <v>5</v>
      </c>
      <c r="U104" s="138">
        <f>RES_hhdet_numvin!U93</f>
        <v>11</v>
      </c>
      <c r="V104" s="138">
        <f>RES_hhdet_numvin!V93</f>
        <v>4</v>
      </c>
      <c r="W104" s="138">
        <f>RES_hhdet_numvin!W93</f>
        <v>3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28944</v>
      </c>
      <c r="Q107" s="138">
        <f>RES_hhdet_numvin!Q96</f>
        <v>51235</v>
      </c>
      <c r="R107" s="138">
        <f>RES_hhdet_numvin!R96</f>
        <v>63015</v>
      </c>
      <c r="S107" s="138">
        <f>RES_hhdet_numvin!S96</f>
        <v>86238</v>
      </c>
      <c r="T107" s="138">
        <f>RES_hhdet_numvin!T96</f>
        <v>89851</v>
      </c>
      <c r="U107" s="138">
        <f>RES_hhdet_numvin!U96</f>
        <v>96466</v>
      </c>
      <c r="V107" s="138">
        <f>RES_hhdet_numvin!V96</f>
        <v>114706</v>
      </c>
      <c r="W107" s="138">
        <f>RES_hhdet_numvin!W96</f>
        <v>98986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6484</v>
      </c>
      <c r="Q108" s="138">
        <f>RES_hhdet_numvin!Q97</f>
        <v>12154</v>
      </c>
      <c r="R108" s="138">
        <f>RES_hhdet_numvin!R97</f>
        <v>12522</v>
      </c>
      <c r="S108" s="138">
        <f>RES_hhdet_numvin!S97</f>
        <v>17179</v>
      </c>
      <c r="T108" s="138">
        <f>RES_hhdet_numvin!T97</f>
        <v>21758</v>
      </c>
      <c r="U108" s="138">
        <f>RES_hhdet_numvin!U97</f>
        <v>27096</v>
      </c>
      <c r="V108" s="138">
        <f>RES_hhdet_numvin!V97</f>
        <v>19007</v>
      </c>
      <c r="W108" s="138">
        <f>RES_hhdet_numvin!W97</f>
        <v>20583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5330</v>
      </c>
      <c r="Q112" s="138">
        <f>RES_hhdet_numvin!Q101</f>
        <v>8281</v>
      </c>
      <c r="R112" s="138">
        <f>RES_hhdet_numvin!R101</f>
        <v>12700</v>
      </c>
      <c r="S112" s="138">
        <f>RES_hhdet_numvin!S101</f>
        <v>13617</v>
      </c>
      <c r="T112" s="138">
        <f>RES_hhdet_numvin!T101</f>
        <v>18120</v>
      </c>
      <c r="U112" s="138">
        <f>RES_hhdet_numvin!U101</f>
        <v>21772</v>
      </c>
      <c r="V112" s="138">
        <f>RES_hhdet_numvin!V101</f>
        <v>27999</v>
      </c>
      <c r="W112" s="138">
        <f>RES_hhdet_numvin!W101</f>
        <v>23485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11493</v>
      </c>
      <c r="Q113" s="138">
        <f>RES_hhdet_numvin!Q102</f>
        <v>26956</v>
      </c>
      <c r="R113" s="138">
        <f>RES_hhdet_numvin!R102</f>
        <v>35358</v>
      </c>
      <c r="S113" s="138">
        <f>RES_hhdet_numvin!S102</f>
        <v>40480</v>
      </c>
      <c r="T113" s="138">
        <f>RES_hhdet_numvin!T102</f>
        <v>39891</v>
      </c>
      <c r="U113" s="138">
        <f>RES_hhdet_numvin!U102</f>
        <v>40908</v>
      </c>
      <c r="V113" s="138">
        <f>RES_hhdet_numvin!V102</f>
        <v>34192</v>
      </c>
      <c r="W113" s="138">
        <f>RES_hhdet_numvin!W102</f>
        <v>33797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22900</v>
      </c>
      <c r="Q114" s="39">
        <f>RES_hhdet_numvin!Q103</f>
        <v>37416</v>
      </c>
      <c r="R114" s="39">
        <f>RES_hhdet_numvin!R103</f>
        <v>42111</v>
      </c>
      <c r="S114" s="39">
        <f>RES_hhdet_numvin!S103</f>
        <v>69617</v>
      </c>
      <c r="T114" s="39">
        <f>RES_hhdet_numvin!T103</f>
        <v>74782</v>
      </c>
      <c r="U114" s="39">
        <f>RES_hhdet_numvin!U103</f>
        <v>83921</v>
      </c>
      <c r="V114" s="39">
        <f>RES_hhdet_numvin!V103</f>
        <v>94149</v>
      </c>
      <c r="W114" s="39">
        <f>RES_hhdet_numvin!W103</f>
        <v>83479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1120.4383853804</v>
      </c>
      <c r="C118" s="117">
        <f t="shared" si="18"/>
        <v>1211.4079338923934</v>
      </c>
      <c r="D118" s="117">
        <f t="shared" si="18"/>
        <v>1178.046707473284</v>
      </c>
      <c r="E118" s="117">
        <f t="shared" si="18"/>
        <v>1317.582145203603</v>
      </c>
      <c r="F118" s="117">
        <f t="shared" si="18"/>
        <v>1302.9513946136685</v>
      </c>
      <c r="G118" s="117">
        <f t="shared" si="18"/>
        <v>1378.1234260661547</v>
      </c>
      <c r="H118" s="117">
        <f t="shared" si="18"/>
        <v>1293.499829818807</v>
      </c>
      <c r="I118" s="117">
        <f t="shared" si="18"/>
        <v>1252.8234880539744</v>
      </c>
      <c r="J118" s="117">
        <f t="shared" si="18"/>
        <v>1268.2552251532122</v>
      </c>
      <c r="K118" s="117">
        <f t="shared" si="18"/>
        <v>1308.6111153992792</v>
      </c>
      <c r="L118" s="117">
        <f t="shared" si="18"/>
        <v>1395.7977963285553</v>
      </c>
      <c r="M118" s="117">
        <f t="shared" si="18"/>
        <v>1365.955780804444</v>
      </c>
      <c r="N118" s="117">
        <f t="shared" si="18"/>
        <v>1367.6900343748766</v>
      </c>
      <c r="O118" s="117">
        <f t="shared" si="18"/>
        <v>1355.56547997852</v>
      </c>
      <c r="P118" s="117">
        <f t="shared" si="18"/>
        <v>1210.5690559719867</v>
      </c>
      <c r="Q118" s="117">
        <f t="shared" si="18"/>
        <v>1373.5108760914502</v>
      </c>
      <c r="R118" s="117">
        <f t="shared" ref="R118:V118" si="19">R119+R122+R124+R137</f>
        <v>1337.501892725111</v>
      </c>
      <c r="S118" s="117">
        <f t="shared" si="19"/>
        <v>1304.8435961515397</v>
      </c>
      <c r="T118" s="117">
        <f t="shared" si="19"/>
        <v>1248.9469439074735</v>
      </c>
      <c r="U118" s="117">
        <f t="shared" si="19"/>
        <v>1217.4107901592251</v>
      </c>
      <c r="V118" s="117">
        <f t="shared" si="19"/>
        <v>1225.850679185397</v>
      </c>
      <c r="W118" s="117">
        <f t="shared" ref="W118" si="20">W119+W122+W124+W137</f>
        <v>1326.7104984697701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917.0608856975025</v>
      </c>
      <c r="C119" s="122">
        <f t="shared" si="21"/>
        <v>1012.2531474240818</v>
      </c>
      <c r="D119" s="122">
        <f t="shared" si="21"/>
        <v>968.06865507087457</v>
      </c>
      <c r="E119" s="122">
        <f t="shared" si="21"/>
        <v>1114.9661075466695</v>
      </c>
      <c r="F119" s="122">
        <f t="shared" si="21"/>
        <v>1089.3429016389755</v>
      </c>
      <c r="G119" s="122">
        <f t="shared" si="21"/>
        <v>1154.4898659369208</v>
      </c>
      <c r="H119" s="122">
        <f t="shared" si="21"/>
        <v>1057.4239295601649</v>
      </c>
      <c r="I119" s="122">
        <f t="shared" si="21"/>
        <v>1015.1130344157583</v>
      </c>
      <c r="J119" s="122">
        <f t="shared" si="21"/>
        <v>1021.0046948188931</v>
      </c>
      <c r="K119" s="122">
        <f t="shared" si="21"/>
        <v>1063.0349747546297</v>
      </c>
      <c r="L119" s="122">
        <f t="shared" si="21"/>
        <v>1145.9742207417355</v>
      </c>
      <c r="M119" s="122">
        <f t="shared" si="21"/>
        <v>1116.4657113810097</v>
      </c>
      <c r="N119" s="122">
        <f t="shared" si="21"/>
        <v>1114.820241997114</v>
      </c>
      <c r="O119" s="122">
        <f t="shared" si="21"/>
        <v>1112.6020012524866</v>
      </c>
      <c r="P119" s="122">
        <f t="shared" si="21"/>
        <v>975.31189596822708</v>
      </c>
      <c r="Q119" s="122">
        <f t="shared" si="21"/>
        <v>1126.2812783524378</v>
      </c>
      <c r="R119" s="122">
        <f t="shared" ref="R119:V119" si="22">SUM(R120:R121)</f>
        <v>1093.119048041013</v>
      </c>
      <c r="S119" s="122">
        <f t="shared" si="22"/>
        <v>1060.6279654090224</v>
      </c>
      <c r="T119" s="122">
        <f t="shared" si="22"/>
        <v>1013.0509432047705</v>
      </c>
      <c r="U119" s="122">
        <f t="shared" si="22"/>
        <v>983.78213247297174</v>
      </c>
      <c r="V119" s="122">
        <f t="shared" si="22"/>
        <v>995.53499581507413</v>
      </c>
      <c r="W119" s="122">
        <f t="shared" ref="W119" si="23">SUM(W120:W121)</f>
        <v>1083.6427561945331</v>
      </c>
      <c r="DA119" s="130" t="s">
        <v>1646</v>
      </c>
    </row>
    <row r="120" spans="1:105" ht="12" customHeight="1" x14ac:dyDescent="0.25">
      <c r="A120" s="97" t="s">
        <v>204</v>
      </c>
      <c r="B120" s="98">
        <v>913.32469481020814</v>
      </c>
      <c r="C120" s="98">
        <v>1008.1013876893276</v>
      </c>
      <c r="D120" s="98">
        <v>964.01899305689346</v>
      </c>
      <c r="E120" s="98">
        <v>1110.4849365789516</v>
      </c>
      <c r="F120" s="98">
        <v>1084.6780261163497</v>
      </c>
      <c r="G120" s="98">
        <v>1149.5337494757932</v>
      </c>
      <c r="H120" s="98">
        <v>1052.9388112603447</v>
      </c>
      <c r="I120" s="98">
        <v>1010.8389536825661</v>
      </c>
      <c r="J120" s="98">
        <v>1016.6325049728373</v>
      </c>
      <c r="K120" s="98">
        <v>1058.3846359258819</v>
      </c>
      <c r="L120" s="98">
        <v>1140.9798079678999</v>
      </c>
      <c r="M120" s="98">
        <v>1111.4727142447682</v>
      </c>
      <c r="N120" s="98">
        <v>1109.7103085888982</v>
      </c>
      <c r="O120" s="98">
        <v>1107.3953090665896</v>
      </c>
      <c r="P120" s="98">
        <v>970.74321677653495</v>
      </c>
      <c r="Q120" s="98">
        <v>1120.9718735072133</v>
      </c>
      <c r="R120" s="98">
        <v>1087.8828030954428</v>
      </c>
      <c r="S120" s="98">
        <v>1055.5510556988618</v>
      </c>
      <c r="T120" s="98">
        <v>1008.1564249546186</v>
      </c>
      <c r="U120" s="98">
        <v>978.9422709467849</v>
      </c>
      <c r="V120" s="98">
        <v>990.5670249355112</v>
      </c>
      <c r="W120" s="98">
        <v>1078.1676937040227</v>
      </c>
      <c r="DA120" s="63" t="s">
        <v>1647</v>
      </c>
    </row>
    <row r="121" spans="1:105" ht="12" customHeight="1" x14ac:dyDescent="0.25">
      <c r="A121" s="97" t="s">
        <v>53</v>
      </c>
      <c r="B121" s="98">
        <v>3.7361908872943688</v>
      </c>
      <c r="C121" s="98">
        <v>4.1517597347542372</v>
      </c>
      <c r="D121" s="98">
        <v>4.0496620139811554</v>
      </c>
      <c r="E121" s="98">
        <v>4.481170967717941</v>
      </c>
      <c r="F121" s="98">
        <v>4.6648755226257785</v>
      </c>
      <c r="G121" s="98">
        <v>4.9561164611275839</v>
      </c>
      <c r="H121" s="98">
        <v>4.4851182998201029</v>
      </c>
      <c r="I121" s="98">
        <v>4.2740807331922657</v>
      </c>
      <c r="J121" s="98">
        <v>4.3721898460558144</v>
      </c>
      <c r="K121" s="98">
        <v>4.6503388287479721</v>
      </c>
      <c r="L121" s="98">
        <v>4.9944127738355935</v>
      </c>
      <c r="M121" s="98">
        <v>4.992997136241403</v>
      </c>
      <c r="N121" s="98">
        <v>5.1099334082158165</v>
      </c>
      <c r="O121" s="98">
        <v>5.2066921858969701</v>
      </c>
      <c r="P121" s="98">
        <v>4.5686791916921106</v>
      </c>
      <c r="Q121" s="98">
        <v>5.3094048452244822</v>
      </c>
      <c r="R121" s="98">
        <v>5.2362449455703066</v>
      </c>
      <c r="S121" s="98">
        <v>5.0769097101605256</v>
      </c>
      <c r="T121" s="98">
        <v>4.8945182501518714</v>
      </c>
      <c r="U121" s="98">
        <v>4.839861526186839</v>
      </c>
      <c r="V121" s="98">
        <v>4.9679708795629356</v>
      </c>
      <c r="W121" s="98">
        <v>5.4750624905104086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4.4026962618870185</v>
      </c>
      <c r="C122" s="122">
        <f t="shared" si="24"/>
        <v>4.1700707715461052</v>
      </c>
      <c r="D122" s="122">
        <f t="shared" si="24"/>
        <v>4.0421414711020942</v>
      </c>
      <c r="E122" s="122">
        <f t="shared" si="24"/>
        <v>9.9962120082172472</v>
      </c>
      <c r="F122" s="122">
        <f t="shared" si="24"/>
        <v>4.6729982245313257</v>
      </c>
      <c r="G122" s="122">
        <f t="shared" si="24"/>
        <v>6.3242261241908757</v>
      </c>
      <c r="H122" s="122">
        <f t="shared" si="24"/>
        <v>10.426464674161672</v>
      </c>
      <c r="I122" s="122">
        <f t="shared" si="24"/>
        <v>13.983736076773395</v>
      </c>
      <c r="J122" s="122">
        <f t="shared" si="24"/>
        <v>14.858909345317574</v>
      </c>
      <c r="K122" s="122">
        <f t="shared" si="24"/>
        <v>14.567515753354188</v>
      </c>
      <c r="L122" s="122">
        <f t="shared" si="24"/>
        <v>18.806591483688592</v>
      </c>
      <c r="M122" s="122">
        <f t="shared" si="24"/>
        <v>24.543887997992506</v>
      </c>
      <c r="N122" s="122">
        <f t="shared" si="24"/>
        <v>26.03328537122897</v>
      </c>
      <c r="O122" s="122">
        <f t="shared" si="24"/>
        <v>21.481805357489591</v>
      </c>
      <c r="P122" s="122">
        <f t="shared" si="24"/>
        <v>16.975399344379699</v>
      </c>
      <c r="Q122" s="122">
        <f t="shared" si="24"/>
        <v>26.872120561187252</v>
      </c>
      <c r="R122" s="122">
        <f t="shared" si="24"/>
        <v>22.484800074362493</v>
      </c>
      <c r="S122" s="122">
        <f t="shared" si="24"/>
        <v>26.621006624851969</v>
      </c>
      <c r="T122" s="122">
        <f t="shared" si="24"/>
        <v>26.688755289412601</v>
      </c>
      <c r="U122" s="122">
        <f t="shared" si="24"/>
        <v>26.279222977439247</v>
      </c>
      <c r="V122" s="122">
        <f t="shared" si="24"/>
        <v>25.21574570412859</v>
      </c>
      <c r="W122" s="122">
        <f t="shared" si="24"/>
        <v>26.866683794143551</v>
      </c>
      <c r="DA122" s="130" t="s">
        <v>1649</v>
      </c>
    </row>
    <row r="123" spans="1:105" ht="12" customHeight="1" x14ac:dyDescent="0.25">
      <c r="A123" s="97" t="s">
        <v>53</v>
      </c>
      <c r="B123" s="98">
        <v>4.4026962618870185</v>
      </c>
      <c r="C123" s="98">
        <v>4.1700707715461052</v>
      </c>
      <c r="D123" s="98">
        <v>4.0421414711020942</v>
      </c>
      <c r="E123" s="98">
        <v>9.9962120082172472</v>
      </c>
      <c r="F123" s="98">
        <v>4.6729982245313257</v>
      </c>
      <c r="G123" s="98">
        <v>6.3242261241908757</v>
      </c>
      <c r="H123" s="98">
        <v>10.426464674161672</v>
      </c>
      <c r="I123" s="98">
        <v>13.983736076773395</v>
      </c>
      <c r="J123" s="98">
        <v>14.858909345317574</v>
      </c>
      <c r="K123" s="98">
        <v>14.567515753354188</v>
      </c>
      <c r="L123" s="98">
        <v>18.806591483688592</v>
      </c>
      <c r="M123" s="98">
        <v>24.543887997992506</v>
      </c>
      <c r="N123" s="98">
        <v>26.03328537122897</v>
      </c>
      <c r="O123" s="98">
        <v>21.481805357489591</v>
      </c>
      <c r="P123" s="98">
        <v>16.975399344379699</v>
      </c>
      <c r="Q123" s="98">
        <v>26.872120561187252</v>
      </c>
      <c r="R123" s="98">
        <v>22.484800074362493</v>
      </c>
      <c r="S123" s="98">
        <v>26.621006624851969</v>
      </c>
      <c r="T123" s="98">
        <v>26.688755289412601</v>
      </c>
      <c r="U123" s="98">
        <v>26.279222977439247</v>
      </c>
      <c r="V123" s="98">
        <v>25.21574570412859</v>
      </c>
      <c r="W123" s="98">
        <v>26.866683794143551</v>
      </c>
      <c r="DA123" s="63" t="s">
        <v>1650</v>
      </c>
    </row>
    <row r="124" spans="1:105" ht="12" customHeight="1" x14ac:dyDescent="0.25">
      <c r="A124" s="121" t="s">
        <v>55</v>
      </c>
      <c r="B124" s="122">
        <v>109.07592327311738</v>
      </c>
      <c r="C124" s="122">
        <v>105.67543904841322</v>
      </c>
      <c r="D124" s="122">
        <v>112.06258709094853</v>
      </c>
      <c r="E124" s="122">
        <v>102.38686434497092</v>
      </c>
      <c r="F124" s="122">
        <v>113.53186506686504</v>
      </c>
      <c r="G124" s="122">
        <v>117.99741099370225</v>
      </c>
      <c r="H124" s="122">
        <v>123.2132924689669</v>
      </c>
      <c r="I124" s="122">
        <v>121.55713344770427</v>
      </c>
      <c r="J124" s="122">
        <v>125.87355548723043</v>
      </c>
      <c r="K124" s="122">
        <v>122.83397562489691</v>
      </c>
      <c r="L124" s="122">
        <v>125.41959937366826</v>
      </c>
      <c r="M124" s="122">
        <v>123.31302423248299</v>
      </c>
      <c r="N124" s="122">
        <v>125.57168920541856</v>
      </c>
      <c r="O124" s="122">
        <v>123.51804618216129</v>
      </c>
      <c r="P124" s="122">
        <v>123.52834020584083</v>
      </c>
      <c r="Q124" s="122">
        <v>124.80025076126238</v>
      </c>
      <c r="R124" s="122">
        <v>125.14165023016805</v>
      </c>
      <c r="S124" s="122">
        <v>124.3099136191988</v>
      </c>
      <c r="T124" s="122">
        <v>121.26978303909803</v>
      </c>
      <c r="U124" s="122">
        <v>120.50002186398356</v>
      </c>
      <c r="V124" s="122">
        <v>119.24846789358256</v>
      </c>
      <c r="W124" s="122">
        <v>127.07146182711648</v>
      </c>
      <c r="DA124" s="130" t="s">
        <v>1651</v>
      </c>
    </row>
    <row r="125" spans="1:105" ht="12" customHeight="1" x14ac:dyDescent="0.25">
      <c r="A125" s="97" t="s">
        <v>132</v>
      </c>
      <c r="B125" s="98">
        <v>20.44576356683363</v>
      </c>
      <c r="C125" s="98">
        <v>20.7853883937915</v>
      </c>
      <c r="D125" s="98">
        <v>20.162300463645579</v>
      </c>
      <c r="E125" s="98">
        <v>21.989709564251747</v>
      </c>
      <c r="F125" s="98">
        <v>21.956819856111032</v>
      </c>
      <c r="G125" s="98">
        <v>22.523851347819772</v>
      </c>
      <c r="H125" s="98">
        <v>22.832886292829901</v>
      </c>
      <c r="I125" s="98">
        <v>23.935647003914291</v>
      </c>
      <c r="J125" s="98">
        <v>23.366795981534427</v>
      </c>
      <c r="K125" s="98">
        <v>24.866868766182108</v>
      </c>
      <c r="L125" s="98">
        <v>25.36436055237877</v>
      </c>
      <c r="M125" s="98">
        <v>25.245546460183245</v>
      </c>
      <c r="N125" s="98">
        <v>24.245931543900245</v>
      </c>
      <c r="O125" s="98">
        <v>22.364690203923796</v>
      </c>
      <c r="P125" s="98">
        <v>21.696136287604098</v>
      </c>
      <c r="Q125" s="98">
        <v>20.830928967770532</v>
      </c>
      <c r="R125" s="98">
        <v>20.66836776249383</v>
      </c>
      <c r="S125" s="98">
        <v>18.823420656958607</v>
      </c>
      <c r="T125" s="98">
        <v>17.12498327995641</v>
      </c>
      <c r="U125" s="98">
        <v>15.56093289637561</v>
      </c>
      <c r="V125" s="98">
        <v>15.561269815484522</v>
      </c>
      <c r="W125" s="98">
        <v>15.564794540888045</v>
      </c>
      <c r="DA125" s="63" t="s">
        <v>1652</v>
      </c>
    </row>
    <row r="126" spans="1:105" ht="12" customHeight="1" x14ac:dyDescent="0.25">
      <c r="A126" s="97" t="s">
        <v>131</v>
      </c>
      <c r="B126" s="98">
        <v>1.8728594365915816E-3</v>
      </c>
      <c r="C126" s="98">
        <v>2.2823956249198489E-3</v>
      </c>
      <c r="D126" s="98">
        <v>2.2249708987291976E-3</v>
      </c>
      <c r="E126" s="98">
        <v>3.7713385495370009E-3</v>
      </c>
      <c r="F126" s="98">
        <v>3.6703494241988651E-3</v>
      </c>
      <c r="G126" s="98">
        <v>3.9908647785833803E-3</v>
      </c>
      <c r="H126" s="98">
        <v>4.409870456397934E-3</v>
      </c>
      <c r="I126" s="98">
        <v>6.7281919513183675E-3</v>
      </c>
      <c r="J126" s="98">
        <v>7.2991322503636845E-3</v>
      </c>
      <c r="K126" s="98">
        <v>1.0322571916176851E-2</v>
      </c>
      <c r="L126" s="98">
        <v>1.250083381948543E-2</v>
      </c>
      <c r="M126" s="98">
        <v>1.5655258199169866E-2</v>
      </c>
      <c r="N126" s="98">
        <v>1.8080998389012323E-2</v>
      </c>
      <c r="O126" s="98">
        <v>1.9539549632027902E-2</v>
      </c>
      <c r="P126" s="98">
        <v>2.2004741077802335E-2</v>
      </c>
      <c r="Q126" s="98">
        <v>2.3206640193732066E-2</v>
      </c>
      <c r="R126" s="98">
        <v>2.6024293082867238E-2</v>
      </c>
      <c r="S126" s="98">
        <v>2.4719720125716344E-2</v>
      </c>
      <c r="T126" s="98">
        <v>2.475203597078808E-2</v>
      </c>
      <c r="U126" s="98">
        <v>2.4094407014645408E-2</v>
      </c>
      <c r="V126" s="98">
        <v>2.5408521233613916E-2</v>
      </c>
      <c r="W126" s="98">
        <v>2.4645826505640345E-2</v>
      </c>
      <c r="DA126" s="63" t="s">
        <v>1653</v>
      </c>
    </row>
    <row r="127" spans="1:105" ht="12" customHeight="1" x14ac:dyDescent="0.25">
      <c r="A127" s="100" t="s">
        <v>204</v>
      </c>
      <c r="B127" s="101">
        <v>9.2328047457785722E-4</v>
      </c>
      <c r="C127" s="101">
        <v>1.0531512174744037E-3</v>
      </c>
      <c r="D127" s="101">
        <v>1.0586147567531467E-3</v>
      </c>
      <c r="E127" s="101">
        <v>1.5072648972510943E-3</v>
      </c>
      <c r="F127" s="101">
        <v>1.6051219583632654E-3</v>
      </c>
      <c r="G127" s="101">
        <v>1.723158250821903E-3</v>
      </c>
      <c r="H127" s="101">
        <v>1.8904194356856609E-3</v>
      </c>
      <c r="I127" s="101">
        <v>2.7340212969138252E-3</v>
      </c>
      <c r="J127" s="101">
        <v>2.9656728034729032E-3</v>
      </c>
      <c r="K127" s="101">
        <v>3.8665043078716169E-3</v>
      </c>
      <c r="L127" s="101">
        <v>4.6324733210401708E-3</v>
      </c>
      <c r="M127" s="101">
        <v>5.9343843758124428E-3</v>
      </c>
      <c r="N127" s="101">
        <v>6.7196455523632851E-3</v>
      </c>
      <c r="O127" s="101">
        <v>6.9301266389372347E-3</v>
      </c>
      <c r="P127" s="101">
        <v>8.0530694227432097E-3</v>
      </c>
      <c r="Q127" s="101">
        <v>9.0920506683137055E-3</v>
      </c>
      <c r="R127" s="101">
        <v>9.835160979931765E-3</v>
      </c>
      <c r="S127" s="101">
        <v>9.0767157365047556E-3</v>
      </c>
      <c r="T127" s="101">
        <v>9.1764601792387948E-3</v>
      </c>
      <c r="U127" s="101">
        <v>8.977297567254924E-3</v>
      </c>
      <c r="V127" s="101">
        <v>8.2821096134120965E-3</v>
      </c>
      <c r="W127" s="101">
        <v>8.9133028112134312E-3</v>
      </c>
      <c r="DA127" s="131" t="s">
        <v>1654</v>
      </c>
    </row>
    <row r="128" spans="1:105" ht="12" customHeight="1" x14ac:dyDescent="0.25">
      <c r="A128" s="103" t="s">
        <v>52</v>
      </c>
      <c r="B128" s="104">
        <v>9.4957896201372429E-4</v>
      </c>
      <c r="C128" s="104">
        <v>1.2292444074454452E-3</v>
      </c>
      <c r="D128" s="104">
        <v>1.166356141976051E-3</v>
      </c>
      <c r="E128" s="104">
        <v>2.2640736522859064E-3</v>
      </c>
      <c r="F128" s="104">
        <v>2.0652274658355999E-3</v>
      </c>
      <c r="G128" s="104">
        <v>2.2677065277614769E-3</v>
      </c>
      <c r="H128" s="104">
        <v>2.5194510207122733E-3</v>
      </c>
      <c r="I128" s="104">
        <v>3.9941706544045427E-3</v>
      </c>
      <c r="J128" s="104">
        <v>4.3334594468907818E-3</v>
      </c>
      <c r="K128" s="104">
        <v>6.4560676083052337E-3</v>
      </c>
      <c r="L128" s="104">
        <v>7.8683604984452604E-3</v>
      </c>
      <c r="M128" s="104">
        <v>9.7208738233574253E-3</v>
      </c>
      <c r="N128" s="104">
        <v>1.136135283664904E-2</v>
      </c>
      <c r="O128" s="104">
        <v>1.2609422993090667E-2</v>
      </c>
      <c r="P128" s="104">
        <v>1.3951671655059127E-2</v>
      </c>
      <c r="Q128" s="104">
        <v>1.4114589525418358E-2</v>
      </c>
      <c r="R128" s="104">
        <v>1.6189132102935475E-2</v>
      </c>
      <c r="S128" s="104">
        <v>1.5643004389211589E-2</v>
      </c>
      <c r="T128" s="104">
        <v>1.5575575791549286E-2</v>
      </c>
      <c r="U128" s="104">
        <v>1.5117109447390484E-2</v>
      </c>
      <c r="V128" s="104">
        <v>1.7126411620201818E-2</v>
      </c>
      <c r="W128" s="104">
        <v>1.5732523694426914E-2</v>
      </c>
      <c r="DA128" s="132" t="s">
        <v>1655</v>
      </c>
    </row>
    <row r="129" spans="1:105" ht="12" customHeight="1" x14ac:dyDescent="0.25">
      <c r="A129" s="106" t="s">
        <v>124</v>
      </c>
      <c r="B129" s="101">
        <v>3.7538757524880215</v>
      </c>
      <c r="C129" s="101">
        <v>3.9935373984494618</v>
      </c>
      <c r="D129" s="101">
        <v>4.0418667969985131</v>
      </c>
      <c r="E129" s="101">
        <v>4.5073456605487907</v>
      </c>
      <c r="F129" s="101">
        <v>4.5851912285560816</v>
      </c>
      <c r="G129" s="101">
        <v>4.6308114503753028</v>
      </c>
      <c r="H129" s="101">
        <v>4.8391063360225175</v>
      </c>
      <c r="I129" s="101">
        <v>4.7974994899796313</v>
      </c>
      <c r="J129" s="101">
        <v>5.3511830783810499</v>
      </c>
      <c r="K129" s="101">
        <v>5.7690876573379146</v>
      </c>
      <c r="L129" s="101">
        <v>5.374557206290989</v>
      </c>
      <c r="M129" s="101">
        <v>4.7809319925892932</v>
      </c>
      <c r="N129" s="101">
        <v>4.3376899354169991</v>
      </c>
      <c r="O129" s="101">
        <v>4.1785767231612603</v>
      </c>
      <c r="P129" s="101">
        <v>3.7175138277328084</v>
      </c>
      <c r="Q129" s="101">
        <v>3.713874200101448</v>
      </c>
      <c r="R129" s="101">
        <v>3.8368171836610623</v>
      </c>
      <c r="S129" s="101">
        <v>3.6818613641210742</v>
      </c>
      <c r="T129" s="101">
        <v>3.3865653498543242</v>
      </c>
      <c r="U129" s="101">
        <v>3.4703895003453438</v>
      </c>
      <c r="V129" s="101">
        <v>3.249866498679816</v>
      </c>
      <c r="W129" s="101">
        <v>3.2349685928255409</v>
      </c>
      <c r="DA129" s="131" t="s">
        <v>1656</v>
      </c>
    </row>
    <row r="130" spans="1:105" ht="12" customHeight="1" x14ac:dyDescent="0.25">
      <c r="A130" s="107" t="s">
        <v>123</v>
      </c>
      <c r="B130" s="104">
        <v>3.7903342478646498E-4</v>
      </c>
      <c r="C130" s="104">
        <v>4.8850248130954163E-4</v>
      </c>
      <c r="D130" s="104">
        <v>4.8363714937959461E-4</v>
      </c>
      <c r="E130" s="104">
        <v>9.0528642816099683E-4</v>
      </c>
      <c r="F130" s="104">
        <v>9.386235001257702E-4</v>
      </c>
      <c r="G130" s="104">
        <v>1.0622295160909729E-3</v>
      </c>
      <c r="H130" s="104">
        <v>1.2096927990647543E-3</v>
      </c>
      <c r="I130" s="104">
        <v>1.5025577422421027E-3</v>
      </c>
      <c r="J130" s="104">
        <v>1.9197003441901108E-3</v>
      </c>
      <c r="K130" s="104">
        <v>2.928289268637098E-3</v>
      </c>
      <c r="L130" s="104">
        <v>2.9807567934132294E-3</v>
      </c>
      <c r="M130" s="104">
        <v>2.9110666080599257E-3</v>
      </c>
      <c r="N130" s="104">
        <v>2.9513650249851147E-3</v>
      </c>
      <c r="O130" s="104">
        <v>3.4875379743433375E-3</v>
      </c>
      <c r="P130" s="104">
        <v>3.2996895529263512E-3</v>
      </c>
      <c r="Q130" s="104">
        <v>3.8966204454940886E-3</v>
      </c>
      <c r="R130" s="104">
        <v>4.4205312131828708E-3</v>
      </c>
      <c r="S130" s="104">
        <v>4.6023518249388023E-3</v>
      </c>
      <c r="T130" s="104">
        <v>4.5718603329328849E-3</v>
      </c>
      <c r="U130" s="104">
        <v>5.6449319948390616E-3</v>
      </c>
      <c r="V130" s="104">
        <v>5.2451763849348529E-3</v>
      </c>
      <c r="W130" s="104">
        <v>5.3675135460988909E-3</v>
      </c>
      <c r="DA130" s="132" t="s">
        <v>1657</v>
      </c>
    </row>
    <row r="131" spans="1:105" ht="12" customHeight="1" x14ac:dyDescent="0.25">
      <c r="A131" s="108" t="s">
        <v>50</v>
      </c>
      <c r="B131" s="98">
        <v>1.7039544774876046E-4</v>
      </c>
      <c r="C131" s="98">
        <v>2.0869548997617699E-4</v>
      </c>
      <c r="D131" s="98">
        <v>2.1617226674393932E-4</v>
      </c>
      <c r="E131" s="98">
        <v>3.5218443940912287E-4</v>
      </c>
      <c r="F131" s="98">
        <v>4.0253746617005683E-4</v>
      </c>
      <c r="G131" s="98">
        <v>4.5236980663660397E-4</v>
      </c>
      <c r="H131" s="98">
        <v>5.1559956715231941E-4</v>
      </c>
      <c r="I131" s="98">
        <v>6.2985536665827321E-4</v>
      </c>
      <c r="J131" s="98">
        <v>8.1092736186540713E-4</v>
      </c>
      <c r="K131" s="98">
        <v>1.1713235014588824E-3</v>
      </c>
      <c r="L131" s="98">
        <v>1.1980866195997638E-3</v>
      </c>
      <c r="M131" s="98">
        <v>1.2078856295118403E-3</v>
      </c>
      <c r="N131" s="98">
        <v>1.2108228954008423E-3</v>
      </c>
      <c r="O131" s="98">
        <v>1.3624278421001128E-3</v>
      </c>
      <c r="P131" s="98">
        <v>1.3263915579394484E-3</v>
      </c>
      <c r="Q131" s="98">
        <v>1.6330528489273662E-3</v>
      </c>
      <c r="R131" s="98">
        <v>1.7523242919118198E-3</v>
      </c>
      <c r="S131" s="98">
        <v>1.7443752808268178E-3</v>
      </c>
      <c r="T131" s="98">
        <v>1.7337163080040909E-3</v>
      </c>
      <c r="U131" s="98">
        <v>2.124319314699849E-3</v>
      </c>
      <c r="V131" s="98">
        <v>1.7271450570325365E-3</v>
      </c>
      <c r="W131" s="98">
        <v>1.9544388700455193E-3</v>
      </c>
      <c r="DA131" s="63" t="s">
        <v>1658</v>
      </c>
    </row>
    <row r="132" spans="1:105" ht="12" customHeight="1" x14ac:dyDescent="0.25">
      <c r="A132" s="108" t="s">
        <v>52</v>
      </c>
      <c r="B132" s="98">
        <v>2.0863797703770455E-4</v>
      </c>
      <c r="C132" s="98">
        <v>2.7980699133336464E-4</v>
      </c>
      <c r="D132" s="98">
        <v>2.6746488263565529E-4</v>
      </c>
      <c r="E132" s="98">
        <v>5.5310198875187396E-4</v>
      </c>
      <c r="F132" s="98">
        <v>5.3608603395571342E-4</v>
      </c>
      <c r="G132" s="98">
        <v>6.0985970945436887E-4</v>
      </c>
      <c r="H132" s="98">
        <v>6.940932319124349E-4</v>
      </c>
      <c r="I132" s="98">
        <v>8.727023755838296E-4</v>
      </c>
      <c r="J132" s="98">
        <v>1.1087729823247036E-3</v>
      </c>
      <c r="K132" s="98">
        <v>1.7569657671782156E-3</v>
      </c>
      <c r="L132" s="98">
        <v>1.7826701738134654E-3</v>
      </c>
      <c r="M132" s="98">
        <v>1.7031809785480853E-3</v>
      </c>
      <c r="N132" s="98">
        <v>1.7405421295842722E-3</v>
      </c>
      <c r="O132" s="98">
        <v>2.1251101322432246E-3</v>
      </c>
      <c r="P132" s="98">
        <v>1.9732979949869025E-3</v>
      </c>
      <c r="Q132" s="98">
        <v>2.2635675965667224E-3</v>
      </c>
      <c r="R132" s="98">
        <v>2.6682069212710514E-3</v>
      </c>
      <c r="S132" s="98">
        <v>2.8579765441119846E-3</v>
      </c>
      <c r="T132" s="98">
        <v>2.8381440249287937E-3</v>
      </c>
      <c r="U132" s="98">
        <v>3.5206126801392125E-3</v>
      </c>
      <c r="V132" s="98">
        <v>3.5180313279023164E-3</v>
      </c>
      <c r="W132" s="98">
        <v>3.4130746760533712E-3</v>
      </c>
      <c r="DA132" s="63" t="s">
        <v>1659</v>
      </c>
    </row>
    <row r="133" spans="1:105" ht="12" customHeight="1" x14ac:dyDescent="0.25">
      <c r="A133" s="106" t="s">
        <v>122</v>
      </c>
      <c r="B133" s="101">
        <v>83.919951162547747</v>
      </c>
      <c r="C133" s="101">
        <v>79.872044871549335</v>
      </c>
      <c r="D133" s="101">
        <v>86.615271841281341</v>
      </c>
      <c r="E133" s="101">
        <v>74.506872749731826</v>
      </c>
      <c r="F133" s="101">
        <v>85.260851467049136</v>
      </c>
      <c r="G133" s="101">
        <v>88.869601604262655</v>
      </c>
      <c r="H133" s="101">
        <v>93.226371839965182</v>
      </c>
      <c r="I133" s="101">
        <v>89.945726765229097</v>
      </c>
      <c r="J133" s="101">
        <v>93.54452494511645</v>
      </c>
      <c r="K133" s="101">
        <v>88.105656305911822</v>
      </c>
      <c r="L133" s="101">
        <v>89.948453394990906</v>
      </c>
      <c r="M133" s="101">
        <v>87.57039998759366</v>
      </c>
      <c r="N133" s="101">
        <v>90.17903414175332</v>
      </c>
      <c r="O133" s="101">
        <v>89.137244226756039</v>
      </c>
      <c r="P133" s="101">
        <v>89.000231760486713</v>
      </c>
      <c r="Q133" s="101">
        <v>89.744609135262039</v>
      </c>
      <c r="R133" s="101">
        <v>89.362639594715375</v>
      </c>
      <c r="S133" s="101">
        <v>89.577268327789866</v>
      </c>
      <c r="T133" s="101">
        <v>87.44759510859059</v>
      </c>
      <c r="U133" s="101">
        <v>86.685975714813281</v>
      </c>
      <c r="V133" s="101">
        <v>85.841075830734155</v>
      </c>
      <c r="W133" s="101">
        <v>92.134278223691709</v>
      </c>
      <c r="DA133" s="131" t="s">
        <v>1660</v>
      </c>
    </row>
    <row r="134" spans="1:105" ht="12" customHeight="1" x14ac:dyDescent="0.25">
      <c r="A134" s="107" t="s">
        <v>121</v>
      </c>
      <c r="B134" s="104">
        <v>0.95408089838660515</v>
      </c>
      <c r="C134" s="104">
        <v>1.021697486516705</v>
      </c>
      <c r="D134" s="104">
        <v>1.2404393809749923</v>
      </c>
      <c r="E134" s="104">
        <v>1.3782597454608556</v>
      </c>
      <c r="F134" s="104">
        <v>1.7243935422244652</v>
      </c>
      <c r="G134" s="104">
        <v>1.9680934969498418</v>
      </c>
      <c r="H134" s="104">
        <v>2.309308436893831</v>
      </c>
      <c r="I134" s="104">
        <v>2.8700294388876952</v>
      </c>
      <c r="J134" s="104">
        <v>3.6018326496039617</v>
      </c>
      <c r="K134" s="104">
        <v>4.0791120342802634</v>
      </c>
      <c r="L134" s="104">
        <v>4.7167466293946845</v>
      </c>
      <c r="M134" s="104">
        <v>5.6975794673095486</v>
      </c>
      <c r="N134" s="104">
        <v>6.7880012209340101</v>
      </c>
      <c r="O134" s="104">
        <v>7.8145079407138294</v>
      </c>
      <c r="P134" s="104">
        <v>9.0891538993864849</v>
      </c>
      <c r="Q134" s="104">
        <v>10.483735197489136</v>
      </c>
      <c r="R134" s="104">
        <v>11.243380865001738</v>
      </c>
      <c r="S134" s="104">
        <v>12.198041198378597</v>
      </c>
      <c r="T134" s="104">
        <v>13.281315404392981</v>
      </c>
      <c r="U134" s="104">
        <v>14.752984413439826</v>
      </c>
      <c r="V134" s="104">
        <v>14.565602051065515</v>
      </c>
      <c r="W134" s="104">
        <v>16.107407129659446</v>
      </c>
      <c r="DA134" s="132" t="s">
        <v>1661</v>
      </c>
    </row>
    <row r="135" spans="1:105" ht="12" customHeight="1" x14ac:dyDescent="0.25">
      <c r="A135" s="108" t="s">
        <v>53</v>
      </c>
      <c r="B135" s="98">
        <v>0.40233644342103808</v>
      </c>
      <c r="C135" s="98">
        <v>0.4095544835251092</v>
      </c>
      <c r="D135" s="98">
        <v>0.51905354057847553</v>
      </c>
      <c r="E135" s="98">
        <v>0.5005956752758326</v>
      </c>
      <c r="F135" s="98">
        <v>0.69174349265379131</v>
      </c>
      <c r="G135" s="98">
        <v>0.78447022143326239</v>
      </c>
      <c r="H135" s="98">
        <v>0.9219041616099235</v>
      </c>
      <c r="I135" s="98">
        <v>1.1255073101038111</v>
      </c>
      <c r="J135" s="98">
        <v>1.4277463854912069</v>
      </c>
      <c r="K135" s="98">
        <v>1.5292727207801395</v>
      </c>
      <c r="L135" s="98">
        <v>1.7784301437657388</v>
      </c>
      <c r="M135" s="98">
        <v>2.2272737876073676</v>
      </c>
      <c r="N135" s="98">
        <v>2.6277591394607938</v>
      </c>
      <c r="O135" s="98">
        <v>2.9094274428673303</v>
      </c>
      <c r="P135" s="98">
        <v>3.4767955065843319</v>
      </c>
      <c r="Q135" s="98">
        <v>4.2580371491527469</v>
      </c>
      <c r="R135" s="98">
        <v>4.389716525072906</v>
      </c>
      <c r="S135" s="98">
        <v>4.5942589434335979</v>
      </c>
      <c r="T135" s="98">
        <v>5.0294021443684231</v>
      </c>
      <c r="U135" s="98">
        <v>5.5811959303965928</v>
      </c>
      <c r="V135" s="98">
        <v>4.8451042807589895</v>
      </c>
      <c r="W135" s="98">
        <v>5.9283642054734624</v>
      </c>
      <c r="DA135" s="63" t="s">
        <v>1662</v>
      </c>
    </row>
    <row r="136" spans="1:105" ht="12" customHeight="1" x14ac:dyDescent="0.25">
      <c r="A136" s="108" t="s">
        <v>52</v>
      </c>
      <c r="B136" s="98">
        <v>0.55174445496556712</v>
      </c>
      <c r="C136" s="98">
        <v>0.61214300299159585</v>
      </c>
      <c r="D136" s="98">
        <v>0.72138584039651676</v>
      </c>
      <c r="E136" s="98">
        <v>0.87766407018502302</v>
      </c>
      <c r="F136" s="98">
        <v>1.0326500495706739</v>
      </c>
      <c r="G136" s="98">
        <v>1.1836232755165794</v>
      </c>
      <c r="H136" s="98">
        <v>1.3874042752839078</v>
      </c>
      <c r="I136" s="98">
        <v>1.7445221287838841</v>
      </c>
      <c r="J136" s="98">
        <v>2.1740862641127547</v>
      </c>
      <c r="K136" s="98">
        <v>2.549839313500124</v>
      </c>
      <c r="L136" s="98">
        <v>2.9383164856289454</v>
      </c>
      <c r="M136" s="98">
        <v>3.4703056797021805</v>
      </c>
      <c r="N136" s="98">
        <v>4.1602420814732159</v>
      </c>
      <c r="O136" s="98">
        <v>4.905080497846499</v>
      </c>
      <c r="P136" s="98">
        <v>5.6123583928021539</v>
      </c>
      <c r="Q136" s="98">
        <v>6.2256980483363886</v>
      </c>
      <c r="R136" s="98">
        <v>6.853664339928832</v>
      </c>
      <c r="S136" s="98">
        <v>7.6037822549449983</v>
      </c>
      <c r="T136" s="98">
        <v>8.2519132600245584</v>
      </c>
      <c r="U136" s="98">
        <v>9.1717884830432332</v>
      </c>
      <c r="V136" s="98">
        <v>9.7204977703065243</v>
      </c>
      <c r="W136" s="98">
        <v>10.179042924185984</v>
      </c>
      <c r="DA136" s="63" t="s">
        <v>1663</v>
      </c>
    </row>
    <row r="137" spans="1:105" ht="12" customHeight="1" x14ac:dyDescent="0.25">
      <c r="A137" s="121" t="s">
        <v>54</v>
      </c>
      <c r="B137" s="122">
        <v>89.898880147892839</v>
      </c>
      <c r="C137" s="122">
        <v>89.30927664835238</v>
      </c>
      <c r="D137" s="122">
        <v>93.873323840358722</v>
      </c>
      <c r="E137" s="122">
        <v>90.232961303745213</v>
      </c>
      <c r="F137" s="122">
        <v>95.4036296832967</v>
      </c>
      <c r="G137" s="122">
        <v>99.311923011340951</v>
      </c>
      <c r="H137" s="122">
        <v>102.43614311551335</v>
      </c>
      <c r="I137" s="122">
        <v>102.16958411373844</v>
      </c>
      <c r="J137" s="122">
        <v>106.51806550177088</v>
      </c>
      <c r="K137" s="122">
        <v>108.17464926639836</v>
      </c>
      <c r="L137" s="122">
        <v>105.59738472946297</v>
      </c>
      <c r="M137" s="122">
        <v>101.63315719295889</v>
      </c>
      <c r="N137" s="122">
        <v>101.26481780111533</v>
      </c>
      <c r="O137" s="122">
        <v>97.963627186382695</v>
      </c>
      <c r="P137" s="122">
        <v>94.75342045353905</v>
      </c>
      <c r="Q137" s="122">
        <v>95.557226416562855</v>
      </c>
      <c r="R137" s="122">
        <v>96.756394379567425</v>
      </c>
      <c r="S137" s="122">
        <v>93.284710498466481</v>
      </c>
      <c r="T137" s="122">
        <v>87.937462374192393</v>
      </c>
      <c r="U137" s="122">
        <v>86.849412844830624</v>
      </c>
      <c r="V137" s="122">
        <v>85.851469772611637</v>
      </c>
      <c r="W137" s="122">
        <v>89.129596653976947</v>
      </c>
      <c r="DA137" s="130" t="s">
        <v>1664</v>
      </c>
    </row>
    <row r="138" spans="1:105" ht="12" customHeight="1" x14ac:dyDescent="0.25">
      <c r="A138" s="97" t="s">
        <v>207</v>
      </c>
      <c r="B138" s="98">
        <v>14.207982057015009</v>
      </c>
      <c r="C138" s="98">
        <v>17.113890456119275</v>
      </c>
      <c r="D138" s="98">
        <v>15.172763943809871</v>
      </c>
      <c r="E138" s="98">
        <v>18.64164538811594</v>
      </c>
      <c r="F138" s="98">
        <v>17.396223024239838</v>
      </c>
      <c r="G138" s="98">
        <v>17.9664713749717</v>
      </c>
      <c r="H138" s="98">
        <v>17.519619250089313</v>
      </c>
      <c r="I138" s="98">
        <v>19.822837261268564</v>
      </c>
      <c r="J138" s="98">
        <v>17.750699838860712</v>
      </c>
      <c r="K138" s="98">
        <v>20.470596129509534</v>
      </c>
      <c r="L138" s="98">
        <v>20.548103563580778</v>
      </c>
      <c r="M138" s="98">
        <v>21.278470430877992</v>
      </c>
      <c r="N138" s="98">
        <v>22.355354925002402</v>
      </c>
      <c r="O138" s="98">
        <v>20.085005254609733</v>
      </c>
      <c r="P138" s="98">
        <v>20.113212955001437</v>
      </c>
      <c r="Q138" s="98">
        <v>19.310117512181229</v>
      </c>
      <c r="R138" s="98">
        <v>19.149828030954485</v>
      </c>
      <c r="S138" s="98">
        <v>16.52624916403936</v>
      </c>
      <c r="T138" s="98">
        <v>14.713886500429979</v>
      </c>
      <c r="U138" s="98">
        <v>13.185583261679557</v>
      </c>
      <c r="V138" s="98">
        <v>15.240207318238259</v>
      </c>
      <c r="W138" s="98">
        <v>15.368228718830707</v>
      </c>
      <c r="DA138" s="63" t="s">
        <v>1665</v>
      </c>
    </row>
    <row r="139" spans="1:105" ht="12" customHeight="1" x14ac:dyDescent="0.25">
      <c r="A139" s="97" t="s">
        <v>50</v>
      </c>
      <c r="B139" s="98">
        <v>22.89559833004914</v>
      </c>
      <c r="C139" s="98">
        <v>28.989194112994518</v>
      </c>
      <c r="D139" s="98">
        <v>27.163773347711039</v>
      </c>
      <c r="E139" s="98">
        <v>34.607729361910216</v>
      </c>
      <c r="F139" s="98">
        <v>33.381796991598563</v>
      </c>
      <c r="G139" s="98">
        <v>34.792526049807599</v>
      </c>
      <c r="H139" s="98">
        <v>35.84504236661521</v>
      </c>
      <c r="I139" s="98">
        <v>39.579249451121925</v>
      </c>
      <c r="J139" s="98">
        <v>41.755456262152975</v>
      </c>
      <c r="K139" s="98">
        <v>49.721476391440618</v>
      </c>
      <c r="L139" s="98">
        <v>46.307902593941833</v>
      </c>
      <c r="M139" s="98">
        <v>41.6623320761841</v>
      </c>
      <c r="N139" s="98">
        <v>38.331748379327252</v>
      </c>
      <c r="O139" s="98">
        <v>37.383152601141433</v>
      </c>
      <c r="P139" s="98">
        <v>33.529770569155438</v>
      </c>
      <c r="Q139" s="98">
        <v>33.668308405421335</v>
      </c>
      <c r="R139" s="98">
        <v>34.883562121353009</v>
      </c>
      <c r="S139" s="98">
        <v>33.672347110402207</v>
      </c>
      <c r="T139" s="98">
        <v>31.159347626405349</v>
      </c>
      <c r="U139" s="98">
        <v>32.192428092529141</v>
      </c>
      <c r="V139" s="98">
        <v>30.244491165240031</v>
      </c>
      <c r="W139" s="98">
        <v>30.207617893048489</v>
      </c>
      <c r="DA139" s="63" t="s">
        <v>1666</v>
      </c>
    </row>
    <row r="140" spans="1:105" ht="12" customHeight="1" x14ac:dyDescent="0.25">
      <c r="A140" s="109" t="s">
        <v>120</v>
      </c>
      <c r="B140" s="33">
        <v>52.795299760828698</v>
      </c>
      <c r="C140" s="33">
        <v>43.206192079238583</v>
      </c>
      <c r="D140" s="33">
        <v>51.536786548837803</v>
      </c>
      <c r="E140" s="33">
        <v>36.983586553719057</v>
      </c>
      <c r="F140" s="33">
        <v>44.625609667458299</v>
      </c>
      <c r="G140" s="33">
        <v>46.552925586561649</v>
      </c>
      <c r="H140" s="33">
        <v>49.071481498808829</v>
      </c>
      <c r="I140" s="33">
        <v>42.767497401347946</v>
      </c>
      <c r="J140" s="33">
        <v>47.011909400757183</v>
      </c>
      <c r="K140" s="33">
        <v>37.982576745448213</v>
      </c>
      <c r="L140" s="33">
        <v>38.741378571940359</v>
      </c>
      <c r="M140" s="33">
        <v>38.692354685896809</v>
      </c>
      <c r="N140" s="33">
        <v>40.577714496785681</v>
      </c>
      <c r="O140" s="33">
        <v>40.495469330631522</v>
      </c>
      <c r="P140" s="33">
        <v>41.110436929382175</v>
      </c>
      <c r="Q140" s="33">
        <v>42.578800498960291</v>
      </c>
      <c r="R140" s="33">
        <v>42.723004227259935</v>
      </c>
      <c r="S140" s="33">
        <v>43.086114224024911</v>
      </c>
      <c r="T140" s="33">
        <v>42.064228247357065</v>
      </c>
      <c r="U140" s="33">
        <v>41.471401490621929</v>
      </c>
      <c r="V140" s="33">
        <v>40.366771289133347</v>
      </c>
      <c r="W140" s="33">
        <v>43.553750042097747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517.85039229159565</v>
      </c>
      <c r="C142" s="117">
        <f t="shared" si="25"/>
        <v>561.06203726170565</v>
      </c>
      <c r="D142" s="117">
        <f t="shared" si="25"/>
        <v>558.66442655597814</v>
      </c>
      <c r="E142" s="117">
        <f t="shared" si="25"/>
        <v>635.82096039804412</v>
      </c>
      <c r="F142" s="117">
        <f t="shared" si="25"/>
        <v>636.35745934748002</v>
      </c>
      <c r="G142" s="117">
        <f t="shared" si="25"/>
        <v>689.84549911755335</v>
      </c>
      <c r="H142" s="117">
        <f t="shared" si="25"/>
        <v>674.93368601430393</v>
      </c>
      <c r="I142" s="117">
        <f t="shared" si="25"/>
        <v>677.13997627620085</v>
      </c>
      <c r="J142" s="117">
        <f t="shared" si="25"/>
        <v>704.7021711005649</v>
      </c>
      <c r="K142" s="117">
        <f t="shared" si="25"/>
        <v>742.23311282024883</v>
      </c>
      <c r="L142" s="117">
        <f t="shared" si="25"/>
        <v>820.43362411224336</v>
      </c>
      <c r="M142" s="117">
        <f t="shared" si="25"/>
        <v>842.26847337422907</v>
      </c>
      <c r="N142" s="117">
        <f t="shared" si="25"/>
        <v>875.68499315468671</v>
      </c>
      <c r="O142" s="117">
        <f t="shared" si="25"/>
        <v>884.08660374345652</v>
      </c>
      <c r="P142" s="117">
        <f t="shared" si="25"/>
        <v>792.7231987190828</v>
      </c>
      <c r="Q142" s="117">
        <f t="shared" si="25"/>
        <v>926.54343377246573</v>
      </c>
      <c r="R142" s="117">
        <f t="shared" ref="R142:V142" si="26">R143+R146+R148+R161</f>
        <v>902.91417912357031</v>
      </c>
      <c r="S142" s="117">
        <f t="shared" si="26"/>
        <v>906.58394831132205</v>
      </c>
      <c r="T142" s="117">
        <f t="shared" si="26"/>
        <v>884.03443405779376</v>
      </c>
      <c r="U142" s="117">
        <f t="shared" si="26"/>
        <v>875.76250904518918</v>
      </c>
      <c r="V142" s="117">
        <f t="shared" si="26"/>
        <v>891.85214022393268</v>
      </c>
      <c r="W142" s="117">
        <f t="shared" ref="W142" si="27">W143+W146+W148+W161</f>
        <v>978.34992738100675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388.02782517742656</v>
      </c>
      <c r="C143" s="122">
        <f t="shared" si="28"/>
        <v>434.5986698174226</v>
      </c>
      <c r="D143" s="122">
        <f t="shared" si="28"/>
        <v>423.42573722953927</v>
      </c>
      <c r="E143" s="122">
        <f t="shared" si="28"/>
        <v>497.43113614839064</v>
      </c>
      <c r="F143" s="122">
        <f t="shared" si="28"/>
        <v>496.47863587797775</v>
      </c>
      <c r="G143" s="122">
        <f t="shared" si="28"/>
        <v>539.33345831844372</v>
      </c>
      <c r="H143" s="122">
        <f t="shared" si="28"/>
        <v>507.06072550355424</v>
      </c>
      <c r="I143" s="122">
        <f t="shared" si="28"/>
        <v>500.80568532564126</v>
      </c>
      <c r="J143" s="122">
        <f t="shared" si="28"/>
        <v>518.52203440936046</v>
      </c>
      <c r="K143" s="122">
        <f t="shared" si="28"/>
        <v>557.41786449421045</v>
      </c>
      <c r="L143" s="122">
        <f t="shared" si="28"/>
        <v>622.03694812131721</v>
      </c>
      <c r="M143" s="122">
        <f t="shared" si="28"/>
        <v>629.10022011041087</v>
      </c>
      <c r="N143" s="122">
        <f t="shared" si="28"/>
        <v>653.32642302933402</v>
      </c>
      <c r="O143" s="122">
        <f t="shared" si="28"/>
        <v>674.23300758021594</v>
      </c>
      <c r="P143" s="122">
        <f t="shared" si="28"/>
        <v>595.10104012263332</v>
      </c>
      <c r="Q143" s="122">
        <f t="shared" si="28"/>
        <v>692.72747930651099</v>
      </c>
      <c r="R143" s="122">
        <f t="shared" ref="R143:V143" si="29">SUM(R144:R145)</f>
        <v>678.24854365140084</v>
      </c>
      <c r="S143" s="122">
        <f t="shared" si="29"/>
        <v>666.36274936897701</v>
      </c>
      <c r="T143" s="122">
        <f t="shared" si="29"/>
        <v>644.48311641478676</v>
      </c>
      <c r="U143" s="122">
        <f t="shared" si="29"/>
        <v>634.35904685497189</v>
      </c>
      <c r="V143" s="122">
        <f t="shared" si="29"/>
        <v>651.48395690650045</v>
      </c>
      <c r="W143" s="122">
        <f t="shared" ref="W143" si="30">SUM(W144:W145)</f>
        <v>719.44227605993433</v>
      </c>
      <c r="DA143" s="130" t="s">
        <v>1814</v>
      </c>
    </row>
    <row r="144" spans="1:105" ht="12" customHeight="1" x14ac:dyDescent="0.25">
      <c r="A144" s="97" t="s">
        <v>204</v>
      </c>
      <c r="B144" s="98">
        <v>384.29163429013221</v>
      </c>
      <c r="C144" s="98">
        <v>430.44691008266835</v>
      </c>
      <c r="D144" s="98">
        <v>419.3760752155581</v>
      </c>
      <c r="E144" s="98">
        <v>492.94996518067268</v>
      </c>
      <c r="F144" s="98">
        <v>491.81376035535197</v>
      </c>
      <c r="G144" s="98">
        <v>534.37734185731608</v>
      </c>
      <c r="H144" s="98">
        <v>502.57560720373414</v>
      </c>
      <c r="I144" s="98">
        <v>496.53160459244901</v>
      </c>
      <c r="J144" s="98">
        <v>514.14984456330467</v>
      </c>
      <c r="K144" s="98">
        <v>552.76752566546247</v>
      </c>
      <c r="L144" s="98">
        <v>617.04253534748159</v>
      </c>
      <c r="M144" s="98">
        <v>624.10722297416942</v>
      </c>
      <c r="N144" s="98">
        <v>648.21648962111817</v>
      </c>
      <c r="O144" s="98">
        <v>669.026315394319</v>
      </c>
      <c r="P144" s="98">
        <v>590.53236093094119</v>
      </c>
      <c r="Q144" s="98">
        <v>687.41807446128655</v>
      </c>
      <c r="R144" s="98">
        <v>673.01229870583052</v>
      </c>
      <c r="S144" s="98">
        <v>661.28583965881649</v>
      </c>
      <c r="T144" s="98">
        <v>639.58859816463485</v>
      </c>
      <c r="U144" s="98">
        <v>629.51918532878506</v>
      </c>
      <c r="V144" s="98">
        <v>646.51598602693753</v>
      </c>
      <c r="W144" s="98">
        <v>713.96721356942396</v>
      </c>
      <c r="DA144" s="63" t="s">
        <v>1815</v>
      </c>
    </row>
    <row r="145" spans="1:105" ht="12" customHeight="1" x14ac:dyDescent="0.25">
      <c r="A145" s="97" t="s">
        <v>53</v>
      </c>
      <c r="B145" s="98">
        <v>3.7361908872943688</v>
      </c>
      <c r="C145" s="98">
        <v>4.1517597347542372</v>
      </c>
      <c r="D145" s="98">
        <v>4.0496620139811554</v>
      </c>
      <c r="E145" s="98">
        <v>4.481170967717941</v>
      </c>
      <c r="F145" s="98">
        <v>4.6648755226257785</v>
      </c>
      <c r="G145" s="98">
        <v>4.9561164611275839</v>
      </c>
      <c r="H145" s="98">
        <v>4.4851182998201029</v>
      </c>
      <c r="I145" s="98">
        <v>4.2740807331922657</v>
      </c>
      <c r="J145" s="98">
        <v>4.3721898460558144</v>
      </c>
      <c r="K145" s="98">
        <v>4.6503388287479721</v>
      </c>
      <c r="L145" s="98">
        <v>4.9944127738355935</v>
      </c>
      <c r="M145" s="98">
        <v>4.992997136241403</v>
      </c>
      <c r="N145" s="98">
        <v>5.1099334082158165</v>
      </c>
      <c r="O145" s="98">
        <v>5.2066921858969701</v>
      </c>
      <c r="P145" s="98">
        <v>4.5686791916921106</v>
      </c>
      <c r="Q145" s="98">
        <v>5.3094048452244822</v>
      </c>
      <c r="R145" s="98">
        <v>5.2362449455703066</v>
      </c>
      <c r="S145" s="98">
        <v>5.0769097101605256</v>
      </c>
      <c r="T145" s="98">
        <v>4.8945182501518714</v>
      </c>
      <c r="U145" s="98">
        <v>4.839861526186839</v>
      </c>
      <c r="V145" s="98">
        <v>4.9679708795629356</v>
      </c>
      <c r="W145" s="98">
        <v>5.4750624905104086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7.6177661830966708</v>
      </c>
      <c r="C146" s="122">
        <f t="shared" si="31"/>
        <v>7.6283609643637007</v>
      </c>
      <c r="D146" s="122">
        <f t="shared" si="31"/>
        <v>7.800967238194878</v>
      </c>
      <c r="E146" s="122">
        <f t="shared" si="31"/>
        <v>20.670154998005071</v>
      </c>
      <c r="F146" s="122">
        <f t="shared" si="31"/>
        <v>10.299020532174531</v>
      </c>
      <c r="G146" s="122">
        <f t="shared" si="31"/>
        <v>14.663709653543588</v>
      </c>
      <c r="H146" s="122">
        <f t="shared" si="31"/>
        <v>25.460736799536683</v>
      </c>
      <c r="I146" s="122">
        <f t="shared" si="31"/>
        <v>35.299569862009868</v>
      </c>
      <c r="J146" s="122">
        <f t="shared" si="31"/>
        <v>38.237337545342115</v>
      </c>
      <c r="K146" s="122">
        <f t="shared" si="31"/>
        <v>38.389151540245209</v>
      </c>
      <c r="L146" s="122">
        <f t="shared" si="31"/>
        <v>50.64539001157825</v>
      </c>
      <c r="M146" s="122">
        <f t="shared" si="31"/>
        <v>67.786569636222922</v>
      </c>
      <c r="N146" s="122">
        <f t="shared" si="31"/>
        <v>73.942955644327341</v>
      </c>
      <c r="O146" s="122">
        <f t="shared" si="31"/>
        <v>63.239770470874859</v>
      </c>
      <c r="P146" s="122">
        <f t="shared" si="31"/>
        <v>51.794261597447232</v>
      </c>
      <c r="Q146" s="122">
        <f t="shared" si="31"/>
        <v>85.247816571949187</v>
      </c>
      <c r="R146" s="122">
        <f t="shared" si="31"/>
        <v>73.768427814849247</v>
      </c>
      <c r="S146" s="122">
        <f t="shared" si="31"/>
        <v>89.986495575355619</v>
      </c>
      <c r="T146" s="122">
        <f t="shared" si="31"/>
        <v>92.715011025266904</v>
      </c>
      <c r="U146" s="122">
        <f t="shared" si="31"/>
        <v>93.577286704670868</v>
      </c>
      <c r="V146" s="122">
        <f t="shared" si="31"/>
        <v>92.006375953284845</v>
      </c>
      <c r="W146" s="122">
        <f t="shared" si="31"/>
        <v>100.2692031572853</v>
      </c>
      <c r="DA146" s="130" t="s">
        <v>1817</v>
      </c>
    </row>
    <row r="147" spans="1:105" ht="12" customHeight="1" x14ac:dyDescent="0.25">
      <c r="A147" s="97" t="s">
        <v>53</v>
      </c>
      <c r="B147" s="98">
        <v>7.6177661830966708</v>
      </c>
      <c r="C147" s="98">
        <v>7.6283609643637007</v>
      </c>
      <c r="D147" s="98">
        <v>7.800967238194878</v>
      </c>
      <c r="E147" s="98">
        <v>20.670154998005071</v>
      </c>
      <c r="F147" s="98">
        <v>10.299020532174531</v>
      </c>
      <c r="G147" s="98">
        <v>14.663709653543588</v>
      </c>
      <c r="H147" s="98">
        <v>25.460736799536683</v>
      </c>
      <c r="I147" s="98">
        <v>35.299569862009868</v>
      </c>
      <c r="J147" s="98">
        <v>38.237337545342115</v>
      </c>
      <c r="K147" s="98">
        <v>38.389151540245209</v>
      </c>
      <c r="L147" s="98">
        <v>50.64539001157825</v>
      </c>
      <c r="M147" s="98">
        <v>67.786569636222922</v>
      </c>
      <c r="N147" s="98">
        <v>73.942955644327341</v>
      </c>
      <c r="O147" s="98">
        <v>63.239770470874859</v>
      </c>
      <c r="P147" s="98">
        <v>51.794261597447232</v>
      </c>
      <c r="Q147" s="98">
        <v>85.247816571949187</v>
      </c>
      <c r="R147" s="98">
        <v>73.768427814849247</v>
      </c>
      <c r="S147" s="98">
        <v>89.986495575355619</v>
      </c>
      <c r="T147" s="98">
        <v>92.715011025266904</v>
      </c>
      <c r="U147" s="98">
        <v>93.577286704670868</v>
      </c>
      <c r="V147" s="98">
        <v>92.006375953284845</v>
      </c>
      <c r="W147" s="98">
        <v>100.2692031572853</v>
      </c>
      <c r="DA147" s="63" t="s">
        <v>1818</v>
      </c>
    </row>
    <row r="148" spans="1:105" ht="12" customHeight="1" x14ac:dyDescent="0.25">
      <c r="A148" s="121" t="s">
        <v>55</v>
      </c>
      <c r="B148" s="122">
        <v>61.791236385277472</v>
      </c>
      <c r="C148" s="122">
        <v>60.13594258737794</v>
      </c>
      <c r="D148" s="122">
        <v>64.613853237813828</v>
      </c>
      <c r="E148" s="122">
        <v>59.148238752029215</v>
      </c>
      <c r="F148" s="122">
        <v>66.577418947703521</v>
      </c>
      <c r="G148" s="122">
        <v>70.010865216208558</v>
      </c>
      <c r="H148" s="122">
        <v>74.05606297083699</v>
      </c>
      <c r="I148" s="122">
        <v>73.750025184903507</v>
      </c>
      <c r="J148" s="122">
        <v>77.312168160830481</v>
      </c>
      <c r="K148" s="122">
        <v>76.236066406537063</v>
      </c>
      <c r="L148" s="122">
        <v>78.857021919521358</v>
      </c>
      <c r="M148" s="122">
        <v>78.732306156206604</v>
      </c>
      <c r="N148" s="122">
        <v>81.524239655895229</v>
      </c>
      <c r="O148" s="122">
        <v>81.5240069309164</v>
      </c>
      <c r="P148" s="122">
        <v>82.410927260443486</v>
      </c>
      <c r="Q148" s="122">
        <v>84.253249338112539</v>
      </c>
      <c r="R148" s="122">
        <v>85.649363515035517</v>
      </c>
      <c r="S148" s="122">
        <v>86.612668714218444</v>
      </c>
      <c r="T148" s="122">
        <v>86.133100969876239</v>
      </c>
      <c r="U148" s="122">
        <v>87.31483869491268</v>
      </c>
      <c r="V148" s="122">
        <v>88.056210503167705</v>
      </c>
      <c r="W148" s="122">
        <v>95.032789772356608</v>
      </c>
      <c r="DA148" s="130" t="s">
        <v>1819</v>
      </c>
    </row>
    <row r="149" spans="1:105" ht="12" customHeight="1" x14ac:dyDescent="0.25">
      <c r="A149" s="97" t="s">
        <v>132</v>
      </c>
      <c r="B149" s="98">
        <v>9.1147571484283887</v>
      </c>
      <c r="C149" s="98">
        <v>9.4181757867029354</v>
      </c>
      <c r="D149" s="98">
        <v>9.3457502610655308</v>
      </c>
      <c r="E149" s="98">
        <v>10.463173090771727</v>
      </c>
      <c r="F149" s="98">
        <v>10.699396695804165</v>
      </c>
      <c r="G149" s="98">
        <v>11.261041724322348</v>
      </c>
      <c r="H149" s="98">
        <v>11.72152772575947</v>
      </c>
      <c r="I149" s="98">
        <v>12.732749024826385</v>
      </c>
      <c r="J149" s="98">
        <v>13.012406663373334</v>
      </c>
      <c r="K149" s="98">
        <v>14.46307439447555</v>
      </c>
      <c r="L149" s="98">
        <v>15.385304670754586</v>
      </c>
      <c r="M149" s="98">
        <v>15.990443435958312</v>
      </c>
      <c r="N149" s="98">
        <v>16.0333463847441</v>
      </c>
      <c r="O149" s="98">
        <v>15.303175617670981</v>
      </c>
      <c r="P149" s="98">
        <v>14.88837548903439</v>
      </c>
      <c r="Q149" s="98">
        <v>14.3533325012072</v>
      </c>
      <c r="R149" s="98">
        <v>14.333481445442331</v>
      </c>
      <c r="S149" s="98">
        <v>13.246907553280554</v>
      </c>
      <c r="T149" s="98">
        <v>12.252704647751916</v>
      </c>
      <c r="U149" s="98">
        <v>11.320780182893705</v>
      </c>
      <c r="V149" s="98">
        <v>11.488073431718515</v>
      </c>
      <c r="W149" s="98">
        <v>11.64714468540863</v>
      </c>
      <c r="DA149" s="63" t="s">
        <v>1820</v>
      </c>
    </row>
    <row r="150" spans="1:105" ht="12" customHeight="1" x14ac:dyDescent="0.25">
      <c r="A150" s="97" t="s">
        <v>131</v>
      </c>
      <c r="B150" s="98">
        <v>1.3611790119778234E-3</v>
      </c>
      <c r="C150" s="98">
        <v>1.7224527031138917E-3</v>
      </c>
      <c r="D150" s="98">
        <v>1.6732445980595339E-3</v>
      </c>
      <c r="E150" s="98">
        <v>3.0526667034982136E-3</v>
      </c>
      <c r="F150" s="98">
        <v>2.9134348625766086E-3</v>
      </c>
      <c r="G150" s="98">
        <v>3.1939801624566344E-3</v>
      </c>
      <c r="H150" s="98">
        <v>3.5566680802661772E-3</v>
      </c>
      <c r="I150" s="98">
        <v>5.5984124366470385E-3</v>
      </c>
      <c r="J150" s="98">
        <v>6.1085240793919762E-3</v>
      </c>
      <c r="K150" s="98">
        <v>8.8816917145338563E-3</v>
      </c>
      <c r="L150" s="98">
        <v>1.0861933963200298E-2</v>
      </c>
      <c r="M150" s="98">
        <v>1.3660984384047038E-2</v>
      </c>
      <c r="N150" s="98">
        <v>1.5921812650794849E-2</v>
      </c>
      <c r="O150" s="98">
        <v>1.7406687431384116E-2</v>
      </c>
      <c r="P150" s="98">
        <v>1.9563731948522286E-2</v>
      </c>
      <c r="Q150" s="98">
        <v>2.0466250007801987E-2</v>
      </c>
      <c r="R150" s="98">
        <v>2.3109724188965598E-2</v>
      </c>
      <c r="S150" s="98">
        <v>2.2042398011939746E-2</v>
      </c>
      <c r="T150" s="98">
        <v>2.2109897000638735E-2</v>
      </c>
      <c r="U150" s="98">
        <v>2.1563081415661184E-2</v>
      </c>
      <c r="V150" s="98">
        <v>2.319843818587191E-2</v>
      </c>
      <c r="W150" s="98">
        <v>2.233435298945758E-2</v>
      </c>
      <c r="DA150" s="63" t="s">
        <v>1821</v>
      </c>
    </row>
    <row r="151" spans="1:105" ht="12" customHeight="1" x14ac:dyDescent="0.25">
      <c r="A151" s="100" t="s">
        <v>204</v>
      </c>
      <c r="B151" s="101">
        <v>4.1160004996409913E-4</v>
      </c>
      <c r="C151" s="101">
        <v>4.9320829566844651E-4</v>
      </c>
      <c r="D151" s="101">
        <v>5.0688845608348287E-4</v>
      </c>
      <c r="E151" s="101">
        <v>7.8859305121230694E-4</v>
      </c>
      <c r="F151" s="101">
        <v>8.4820739674100855E-4</v>
      </c>
      <c r="G151" s="101">
        <v>9.2627363469515746E-4</v>
      </c>
      <c r="H151" s="101">
        <v>1.0372170595539039E-3</v>
      </c>
      <c r="I151" s="101">
        <v>1.6042417822424958E-3</v>
      </c>
      <c r="J151" s="101">
        <v>1.7750646325011942E-3</v>
      </c>
      <c r="K151" s="101">
        <v>2.4256241062286222E-3</v>
      </c>
      <c r="L151" s="101">
        <v>2.9935734647550372E-3</v>
      </c>
      <c r="M151" s="101">
        <v>3.9401105606896138E-3</v>
      </c>
      <c r="N151" s="101">
        <v>4.5604598141458109E-3</v>
      </c>
      <c r="O151" s="101">
        <v>4.7972644382934483E-3</v>
      </c>
      <c r="P151" s="101">
        <v>5.6120602934631595E-3</v>
      </c>
      <c r="Q151" s="101">
        <v>6.3516604823836264E-3</v>
      </c>
      <c r="R151" s="101">
        <v>6.9205920860301228E-3</v>
      </c>
      <c r="S151" s="101">
        <v>6.3993936227281552E-3</v>
      </c>
      <c r="T151" s="101">
        <v>6.5343212090894489E-3</v>
      </c>
      <c r="U151" s="101">
        <v>6.4459719682706989E-3</v>
      </c>
      <c r="V151" s="101">
        <v>6.0720265656700901E-3</v>
      </c>
      <c r="W151" s="101">
        <v>6.6018292950306666E-3</v>
      </c>
      <c r="DA151" s="131" t="s">
        <v>1822</v>
      </c>
    </row>
    <row r="152" spans="1:105" ht="12" customHeight="1" x14ac:dyDescent="0.25">
      <c r="A152" s="103" t="s">
        <v>52</v>
      </c>
      <c r="B152" s="104">
        <v>9.4957896201372429E-4</v>
      </c>
      <c r="C152" s="104">
        <v>1.2292444074454452E-3</v>
      </c>
      <c r="D152" s="104">
        <v>1.166356141976051E-3</v>
      </c>
      <c r="E152" s="104">
        <v>2.2640736522859064E-3</v>
      </c>
      <c r="F152" s="104">
        <v>2.0652274658355999E-3</v>
      </c>
      <c r="G152" s="104">
        <v>2.2677065277614769E-3</v>
      </c>
      <c r="H152" s="104">
        <v>2.5194510207122733E-3</v>
      </c>
      <c r="I152" s="104">
        <v>3.9941706544045427E-3</v>
      </c>
      <c r="J152" s="104">
        <v>4.3334594468907818E-3</v>
      </c>
      <c r="K152" s="104">
        <v>6.4560676083052337E-3</v>
      </c>
      <c r="L152" s="104">
        <v>7.8683604984452604E-3</v>
      </c>
      <c r="M152" s="104">
        <v>9.7208738233574253E-3</v>
      </c>
      <c r="N152" s="104">
        <v>1.136135283664904E-2</v>
      </c>
      <c r="O152" s="104">
        <v>1.2609422993090667E-2</v>
      </c>
      <c r="P152" s="104">
        <v>1.3951671655059127E-2</v>
      </c>
      <c r="Q152" s="104">
        <v>1.4114589525418358E-2</v>
      </c>
      <c r="R152" s="104">
        <v>1.6189132102935475E-2</v>
      </c>
      <c r="S152" s="104">
        <v>1.5643004389211589E-2</v>
      </c>
      <c r="T152" s="104">
        <v>1.5575575791549286E-2</v>
      </c>
      <c r="U152" s="104">
        <v>1.5117109447390484E-2</v>
      </c>
      <c r="V152" s="104">
        <v>1.7126411620201818E-2</v>
      </c>
      <c r="W152" s="104">
        <v>1.5732523694426914E-2</v>
      </c>
      <c r="DA152" s="132" t="s">
        <v>1823</v>
      </c>
    </row>
    <row r="153" spans="1:105" ht="12" customHeight="1" x14ac:dyDescent="0.25">
      <c r="A153" s="106" t="s">
        <v>124</v>
      </c>
      <c r="B153" s="101">
        <v>1.9920419154135167</v>
      </c>
      <c r="C153" s="101">
        <v>2.1315788145306178</v>
      </c>
      <c r="D153" s="101">
        <v>2.1718166363559095</v>
      </c>
      <c r="E153" s="101">
        <v>2.43870621984636</v>
      </c>
      <c r="F153" s="101">
        <v>2.4973596228467314</v>
      </c>
      <c r="G153" s="101">
        <v>2.5403146762208566</v>
      </c>
      <c r="H153" s="101">
        <v>2.6775437904384947</v>
      </c>
      <c r="I153" s="101">
        <v>2.6679515935937639</v>
      </c>
      <c r="J153" s="101">
        <v>2.9859318925057745</v>
      </c>
      <c r="K153" s="101">
        <v>3.2372334893096624</v>
      </c>
      <c r="L153" s="101">
        <v>3.0354979017451735</v>
      </c>
      <c r="M153" s="101">
        <v>2.7232355781879094</v>
      </c>
      <c r="N153" s="101">
        <v>2.4926665576976665</v>
      </c>
      <c r="O153" s="101">
        <v>2.4386161895443301</v>
      </c>
      <c r="P153" s="101">
        <v>2.2096991566275888</v>
      </c>
      <c r="Q153" s="101">
        <v>2.2758989790823554</v>
      </c>
      <c r="R153" s="101">
        <v>2.4339066966506278</v>
      </c>
      <c r="S153" s="101">
        <v>2.4265155788168435</v>
      </c>
      <c r="T153" s="101">
        <v>2.3136088970994018</v>
      </c>
      <c r="U153" s="101">
        <v>2.4466195553976582</v>
      </c>
      <c r="V153" s="101">
        <v>2.3428729508458792</v>
      </c>
      <c r="W153" s="101">
        <v>2.3798694724427722</v>
      </c>
      <c r="DA153" s="131" t="s">
        <v>1824</v>
      </c>
    </row>
    <row r="154" spans="1:105" ht="12" customHeight="1" x14ac:dyDescent="0.25">
      <c r="A154" s="107" t="s">
        <v>123</v>
      </c>
      <c r="B154" s="104">
        <v>2.9906048872744586E-4</v>
      </c>
      <c r="C154" s="104">
        <v>3.9205873475156784E-4</v>
      </c>
      <c r="D154" s="104">
        <v>3.8373818506036049E-4</v>
      </c>
      <c r="E154" s="104">
        <v>7.4574489008639284E-4</v>
      </c>
      <c r="F154" s="104">
        <v>7.5627175683702012E-4</v>
      </c>
      <c r="G154" s="104">
        <v>8.5901423108552036E-4</v>
      </c>
      <c r="H154" s="104">
        <v>9.7993459083181231E-4</v>
      </c>
      <c r="I154" s="104">
        <v>1.2230528380930538E-3</v>
      </c>
      <c r="J154" s="104">
        <v>1.5626749240570984E-3</v>
      </c>
      <c r="K154" s="104">
        <v>2.4183777353616953E-3</v>
      </c>
      <c r="L154" s="104">
        <v>2.4613615688000379E-3</v>
      </c>
      <c r="M154" s="104">
        <v>2.3921733405103721E-3</v>
      </c>
      <c r="N154" s="104">
        <v>2.4365252278629504E-3</v>
      </c>
      <c r="O154" s="104">
        <v>2.93212072054647E-3</v>
      </c>
      <c r="P154" s="104">
        <v>2.7625973951149324E-3</v>
      </c>
      <c r="Q154" s="104">
        <v>3.2786369747355654E-3</v>
      </c>
      <c r="R154" s="104">
        <v>3.8026318152803475E-3</v>
      </c>
      <c r="S154" s="104">
        <v>4.0236716433126214E-3</v>
      </c>
      <c r="T154" s="104">
        <v>4.0256040826846433E-3</v>
      </c>
      <c r="U154" s="104">
        <v>5.0214159151687962E-3</v>
      </c>
      <c r="V154" s="104">
        <v>4.7640950265047484E-3</v>
      </c>
      <c r="W154" s="104">
        <v>4.8466406336849814E-3</v>
      </c>
      <c r="DA154" s="132" t="s">
        <v>1825</v>
      </c>
    </row>
    <row r="155" spans="1:105" ht="12" customHeight="1" x14ac:dyDescent="0.25">
      <c r="A155" s="108" t="s">
        <v>50</v>
      </c>
      <c r="B155" s="98">
        <v>9.0422511689741315E-5</v>
      </c>
      <c r="C155" s="98">
        <v>1.122517434182032E-4</v>
      </c>
      <c r="D155" s="98">
        <v>1.1627330242470522E-4</v>
      </c>
      <c r="E155" s="98">
        <v>1.9264290133451885E-4</v>
      </c>
      <c r="F155" s="98">
        <v>2.2018572288130673E-4</v>
      </c>
      <c r="G155" s="98">
        <v>2.4915452163115149E-4</v>
      </c>
      <c r="H155" s="98">
        <v>2.8584135891937735E-4</v>
      </c>
      <c r="I155" s="98">
        <v>3.5035046250922426E-4</v>
      </c>
      <c r="J155" s="98">
        <v>4.5390194173239475E-4</v>
      </c>
      <c r="K155" s="98">
        <v>6.6141196818347956E-4</v>
      </c>
      <c r="L155" s="98">
        <v>6.7869139498657246E-4</v>
      </c>
      <c r="M155" s="98">
        <v>6.8899236196228689E-4</v>
      </c>
      <c r="N155" s="98">
        <v>6.9598309827867812E-4</v>
      </c>
      <c r="O155" s="98">
        <v>8.0701058830324535E-4</v>
      </c>
      <c r="P155" s="98">
        <v>7.892994001280297E-4</v>
      </c>
      <c r="Q155" s="98">
        <v>1.015069378168843E-3</v>
      </c>
      <c r="R155" s="98">
        <v>1.1344248940092958E-3</v>
      </c>
      <c r="S155" s="98">
        <v>1.1656950992006366E-3</v>
      </c>
      <c r="T155" s="98">
        <v>1.1874600577558494E-3</v>
      </c>
      <c r="U155" s="98">
        <v>1.5008032350295837E-3</v>
      </c>
      <c r="V155" s="98">
        <v>1.2460636986024317E-3</v>
      </c>
      <c r="W155" s="98">
        <v>1.43356595763161E-3</v>
      </c>
      <c r="DA155" s="63" t="s">
        <v>1826</v>
      </c>
    </row>
    <row r="156" spans="1:105" ht="12" customHeight="1" x14ac:dyDescent="0.25">
      <c r="A156" s="108" t="s">
        <v>52</v>
      </c>
      <c r="B156" s="98">
        <v>2.0863797703770455E-4</v>
      </c>
      <c r="C156" s="98">
        <v>2.7980699133336464E-4</v>
      </c>
      <c r="D156" s="98">
        <v>2.6746488263565529E-4</v>
      </c>
      <c r="E156" s="98">
        <v>5.5310198875187396E-4</v>
      </c>
      <c r="F156" s="98">
        <v>5.3608603395571342E-4</v>
      </c>
      <c r="G156" s="98">
        <v>6.0985970945436887E-4</v>
      </c>
      <c r="H156" s="98">
        <v>6.940932319124349E-4</v>
      </c>
      <c r="I156" s="98">
        <v>8.727023755838296E-4</v>
      </c>
      <c r="J156" s="98">
        <v>1.1087729823247036E-3</v>
      </c>
      <c r="K156" s="98">
        <v>1.7569657671782156E-3</v>
      </c>
      <c r="L156" s="98">
        <v>1.7826701738134654E-3</v>
      </c>
      <c r="M156" s="98">
        <v>1.7031809785480853E-3</v>
      </c>
      <c r="N156" s="98">
        <v>1.7405421295842722E-3</v>
      </c>
      <c r="O156" s="98">
        <v>2.1251101322432246E-3</v>
      </c>
      <c r="P156" s="98">
        <v>1.9732979949869025E-3</v>
      </c>
      <c r="Q156" s="98">
        <v>2.2635675965667224E-3</v>
      </c>
      <c r="R156" s="98">
        <v>2.6682069212710514E-3</v>
      </c>
      <c r="S156" s="98">
        <v>2.8579765441119846E-3</v>
      </c>
      <c r="T156" s="98">
        <v>2.8381440249287937E-3</v>
      </c>
      <c r="U156" s="98">
        <v>3.5206126801392125E-3</v>
      </c>
      <c r="V156" s="98">
        <v>3.5180313279023164E-3</v>
      </c>
      <c r="W156" s="98">
        <v>3.4130746760533712E-3</v>
      </c>
      <c r="DA156" s="63" t="s">
        <v>1827</v>
      </c>
    </row>
    <row r="157" spans="1:105" ht="12" customHeight="1" x14ac:dyDescent="0.25">
      <c r="A157" s="106" t="s">
        <v>122</v>
      </c>
      <c r="B157" s="101">
        <v>49.891836775613733</v>
      </c>
      <c r="C157" s="101">
        <v>47.726334067901739</v>
      </c>
      <c r="D157" s="101">
        <v>52.059246608857599</v>
      </c>
      <c r="E157" s="101">
        <v>45.059514402949226</v>
      </c>
      <c r="F157" s="101">
        <v>51.920210688915127</v>
      </c>
      <c r="G157" s="101">
        <v>54.538255461894096</v>
      </c>
      <c r="H157" s="101">
        <v>57.693677392248468</v>
      </c>
      <c r="I157" s="101">
        <v>55.897530032615535</v>
      </c>
      <c r="J157" s="101">
        <v>58.241052377137365</v>
      </c>
      <c r="K157" s="101">
        <v>55.016974304021936</v>
      </c>
      <c r="L157" s="101">
        <v>56.367365997760047</v>
      </c>
      <c r="M157" s="101">
        <v>55.125666541988622</v>
      </c>
      <c r="N157" s="101">
        <v>57.149917521732341</v>
      </c>
      <c r="O157" s="101">
        <v>56.990621461991559</v>
      </c>
      <c r="P157" s="101">
        <v>57.420901156780971</v>
      </c>
      <c r="Q157" s="101">
        <v>58.569459428470921</v>
      </c>
      <c r="R157" s="101">
        <v>59.072534281944556</v>
      </c>
      <c r="S157" s="101">
        <v>60.197619539923942</v>
      </c>
      <c r="T157" s="101">
        <v>59.824723338028782</v>
      </c>
      <c r="U157" s="101">
        <v>60.433373197454863</v>
      </c>
      <c r="V157" s="101">
        <v>61.029212162480725</v>
      </c>
      <c r="W157" s="101">
        <v>66.522332621177497</v>
      </c>
      <c r="DA157" s="131" t="s">
        <v>1828</v>
      </c>
    </row>
    <row r="158" spans="1:105" ht="12" customHeight="1" x14ac:dyDescent="0.25">
      <c r="A158" s="107" t="s">
        <v>121</v>
      </c>
      <c r="B158" s="104">
        <v>0.7909403063211361</v>
      </c>
      <c r="C158" s="104">
        <v>0.85773940680478189</v>
      </c>
      <c r="D158" s="104">
        <v>1.0349827487516667</v>
      </c>
      <c r="E158" s="104">
        <v>1.1830466268683177</v>
      </c>
      <c r="F158" s="104">
        <v>1.4567822335180785</v>
      </c>
      <c r="G158" s="104">
        <v>1.6672003593777194</v>
      </c>
      <c r="H158" s="104">
        <v>1.9587774597194634</v>
      </c>
      <c r="I158" s="104">
        <v>2.4449730685930868</v>
      </c>
      <c r="J158" s="104">
        <v>3.0651060288105638</v>
      </c>
      <c r="K158" s="104">
        <v>3.5074841492800108</v>
      </c>
      <c r="L158" s="104">
        <v>4.0555300537295498</v>
      </c>
      <c r="M158" s="104">
        <v>4.8769074423471981</v>
      </c>
      <c r="N158" s="104">
        <v>5.8299508538424645</v>
      </c>
      <c r="O158" s="104">
        <v>6.7712548535575916</v>
      </c>
      <c r="P158" s="104">
        <v>7.8696251286569119</v>
      </c>
      <c r="Q158" s="104">
        <v>9.0308135423695362</v>
      </c>
      <c r="R158" s="104">
        <v>9.7825287349937629</v>
      </c>
      <c r="S158" s="104">
        <v>10.715559972541861</v>
      </c>
      <c r="T158" s="104">
        <v>11.715928585912824</v>
      </c>
      <c r="U158" s="104">
        <v>13.087481261835617</v>
      </c>
      <c r="V158" s="104">
        <v>13.168089424910203</v>
      </c>
      <c r="W158" s="104">
        <v>14.456261999704569</v>
      </c>
      <c r="DA158" s="132" t="s">
        <v>1829</v>
      </c>
    </row>
    <row r="159" spans="1:105" ht="12" customHeight="1" x14ac:dyDescent="0.25">
      <c r="A159" s="108" t="s">
        <v>53</v>
      </c>
      <c r="B159" s="98">
        <v>0.23919585135556901</v>
      </c>
      <c r="C159" s="98">
        <v>0.24559640381318609</v>
      </c>
      <c r="D159" s="98">
        <v>0.31359690835514986</v>
      </c>
      <c r="E159" s="98">
        <v>0.30538255668329478</v>
      </c>
      <c r="F159" s="98">
        <v>0.42413218394740454</v>
      </c>
      <c r="G159" s="98">
        <v>0.48357708386113996</v>
      </c>
      <c r="H159" s="98">
        <v>0.57137318443555574</v>
      </c>
      <c r="I159" s="98">
        <v>0.70045093980920259</v>
      </c>
      <c r="J159" s="98">
        <v>0.89101976469780886</v>
      </c>
      <c r="K159" s="98">
        <v>0.9576448357798869</v>
      </c>
      <c r="L159" s="98">
        <v>1.1172135681006043</v>
      </c>
      <c r="M159" s="98">
        <v>1.4066017626450174</v>
      </c>
      <c r="N159" s="98">
        <v>1.6697087723692485</v>
      </c>
      <c r="O159" s="98">
        <v>1.8661743557110921</v>
      </c>
      <c r="P159" s="98">
        <v>2.2572667358547576</v>
      </c>
      <c r="Q159" s="98">
        <v>2.8051154940331484</v>
      </c>
      <c r="R159" s="98">
        <v>2.9288643950649309</v>
      </c>
      <c r="S159" s="98">
        <v>3.1117777175968633</v>
      </c>
      <c r="T159" s="98">
        <v>3.4640153258882656</v>
      </c>
      <c r="U159" s="98">
        <v>3.9156927787923825</v>
      </c>
      <c r="V159" s="98">
        <v>3.4475916546036784</v>
      </c>
      <c r="W159" s="98">
        <v>4.2772190755185848</v>
      </c>
      <c r="DA159" s="63" t="s">
        <v>1830</v>
      </c>
    </row>
    <row r="160" spans="1:105" ht="12" customHeight="1" x14ac:dyDescent="0.25">
      <c r="A160" s="108" t="s">
        <v>52</v>
      </c>
      <c r="B160" s="98">
        <v>0.55174445496556712</v>
      </c>
      <c r="C160" s="98">
        <v>0.61214300299159585</v>
      </c>
      <c r="D160" s="98">
        <v>0.72138584039651676</v>
      </c>
      <c r="E160" s="98">
        <v>0.87766407018502302</v>
      </c>
      <c r="F160" s="98">
        <v>1.0326500495706739</v>
      </c>
      <c r="G160" s="98">
        <v>1.1836232755165794</v>
      </c>
      <c r="H160" s="98">
        <v>1.3874042752839078</v>
      </c>
      <c r="I160" s="98">
        <v>1.7445221287838841</v>
      </c>
      <c r="J160" s="98">
        <v>2.1740862641127547</v>
      </c>
      <c r="K160" s="98">
        <v>2.549839313500124</v>
      </c>
      <c r="L160" s="98">
        <v>2.9383164856289454</v>
      </c>
      <c r="M160" s="98">
        <v>3.4703056797021805</v>
      </c>
      <c r="N160" s="98">
        <v>4.1602420814732159</v>
      </c>
      <c r="O160" s="98">
        <v>4.905080497846499</v>
      </c>
      <c r="P160" s="98">
        <v>5.6123583928021539</v>
      </c>
      <c r="Q160" s="98">
        <v>6.2256980483363886</v>
      </c>
      <c r="R160" s="98">
        <v>6.853664339928832</v>
      </c>
      <c r="S160" s="98">
        <v>7.6037822549449983</v>
      </c>
      <c r="T160" s="98">
        <v>8.2519132600245584</v>
      </c>
      <c r="U160" s="98">
        <v>9.1717884830432332</v>
      </c>
      <c r="V160" s="98">
        <v>9.7204977703065243</v>
      </c>
      <c r="W160" s="98">
        <v>10.179042924185984</v>
      </c>
      <c r="DA160" s="63" t="s">
        <v>1831</v>
      </c>
    </row>
    <row r="161" spans="1:105" ht="12" customHeight="1" x14ac:dyDescent="0.25">
      <c r="A161" s="121" t="s">
        <v>54</v>
      </c>
      <c r="B161" s="122">
        <v>60.413564545795019</v>
      </c>
      <c r="C161" s="122">
        <v>58.699063892541432</v>
      </c>
      <c r="D161" s="122">
        <v>62.823868850430145</v>
      </c>
      <c r="E161" s="122">
        <v>58.571430499619119</v>
      </c>
      <c r="F161" s="122">
        <v>63.002383989624164</v>
      </c>
      <c r="G161" s="122">
        <v>65.837465929357506</v>
      </c>
      <c r="H161" s="122">
        <v>68.356160740376055</v>
      </c>
      <c r="I161" s="122">
        <v>67.284695903646281</v>
      </c>
      <c r="J161" s="122">
        <v>70.6306309850319</v>
      </c>
      <c r="K161" s="122">
        <v>70.190030379256243</v>
      </c>
      <c r="L161" s="122">
        <v>68.894264059826597</v>
      </c>
      <c r="M161" s="122">
        <v>66.649377471388632</v>
      </c>
      <c r="N161" s="122">
        <v>66.891374825130185</v>
      </c>
      <c r="O161" s="122">
        <v>65.089818761449337</v>
      </c>
      <c r="P161" s="122">
        <v>63.416969738558812</v>
      </c>
      <c r="Q161" s="122">
        <v>64.31488855589302</v>
      </c>
      <c r="R161" s="122">
        <v>65.24784414228472</v>
      </c>
      <c r="S161" s="122">
        <v>63.622034652770957</v>
      </c>
      <c r="T161" s="122">
        <v>60.70320564786379</v>
      </c>
      <c r="U161" s="122">
        <v>60.511336790633656</v>
      </c>
      <c r="V161" s="122">
        <v>60.305596860979691</v>
      </c>
      <c r="W161" s="122">
        <v>63.605658391430474</v>
      </c>
      <c r="DA161" s="130" t="s">
        <v>1832</v>
      </c>
    </row>
    <row r="162" spans="1:105" ht="12" customHeight="1" x14ac:dyDescent="0.25">
      <c r="A162" s="97" t="s">
        <v>207</v>
      </c>
      <c r="B162" s="98">
        <v>8.19460965445227</v>
      </c>
      <c r="C162" s="98">
        <v>9.8904578976325332</v>
      </c>
      <c r="D162" s="98">
        <v>8.7850190140204578</v>
      </c>
      <c r="E162" s="98">
        <v>10.814361731128029</v>
      </c>
      <c r="F162" s="98">
        <v>10.111372553383019</v>
      </c>
      <c r="G162" s="98">
        <v>10.463293575910834</v>
      </c>
      <c r="H162" s="98">
        <v>10.224608471622954</v>
      </c>
      <c r="I162" s="98">
        <v>11.581252027364005</v>
      </c>
      <c r="J162" s="98">
        <v>10.375923073805001</v>
      </c>
      <c r="K162" s="98">
        <v>11.975011868686193</v>
      </c>
      <c r="L162" s="98">
        <v>12.028738016824866</v>
      </c>
      <c r="M162" s="98">
        <v>12.464108602305764</v>
      </c>
      <c r="N162" s="98">
        <v>13.101045311173564</v>
      </c>
      <c r="O162" s="98">
        <v>11.774444450042449</v>
      </c>
      <c r="P162" s="98">
        <v>11.792583764084183</v>
      </c>
      <c r="Q162" s="98">
        <v>11.322964989813954</v>
      </c>
      <c r="R162" s="98">
        <v>11.232702413168989</v>
      </c>
      <c r="S162" s="98">
        <v>9.7006321475511879</v>
      </c>
      <c r="T162" s="98">
        <v>8.6490812659843179</v>
      </c>
      <c r="U162" s="98">
        <v>7.7686572795287949</v>
      </c>
      <c r="V162" s="98">
        <v>9.0082182365118193</v>
      </c>
      <c r="W162" s="98">
        <v>9.1110535264058026</v>
      </c>
      <c r="DA162" s="63" t="s">
        <v>1833</v>
      </c>
    </row>
    <row r="163" spans="1:105" ht="12" customHeight="1" x14ac:dyDescent="0.25">
      <c r="A163" s="97" t="s">
        <v>50</v>
      </c>
      <c r="B163" s="98">
        <v>13.331023880066214</v>
      </c>
      <c r="C163" s="98">
        <v>16.919071221310542</v>
      </c>
      <c r="D163" s="98">
        <v>15.889942462691479</v>
      </c>
      <c r="E163" s="98">
        <v>20.290096892408314</v>
      </c>
      <c r="F163" s="98">
        <v>19.609610422039957</v>
      </c>
      <c r="G163" s="98">
        <v>20.479757131895738</v>
      </c>
      <c r="H163" s="98">
        <v>21.145920740507105</v>
      </c>
      <c r="I163" s="98">
        <v>23.378108541400024</v>
      </c>
      <c r="J163" s="98">
        <v>24.6846533117387</v>
      </c>
      <c r="K163" s="98">
        <v>29.422789981272516</v>
      </c>
      <c r="L163" s="98">
        <v>27.428560123766346</v>
      </c>
      <c r="M163" s="98">
        <v>24.696694910971512</v>
      </c>
      <c r="N163" s="98">
        <v>22.735669357596347</v>
      </c>
      <c r="O163" s="98">
        <v>22.184799460410201</v>
      </c>
      <c r="P163" s="98">
        <v>19.904315784818348</v>
      </c>
      <c r="Q163" s="98">
        <v>19.992441508858889</v>
      </c>
      <c r="R163" s="98">
        <v>20.728028635635166</v>
      </c>
      <c r="S163" s="98">
        <v>20.034976246261479</v>
      </c>
      <c r="T163" s="98">
        <v>18.577043671881729</v>
      </c>
      <c r="U163" s="98">
        <v>19.245640346934167</v>
      </c>
      <c r="V163" s="98">
        <v>18.134975787341155</v>
      </c>
      <c r="W163" s="98">
        <v>18.178959906612342</v>
      </c>
      <c r="DA163" s="63" t="s">
        <v>1834</v>
      </c>
    </row>
    <row r="164" spans="1:105" ht="12" customHeight="1" x14ac:dyDescent="0.25">
      <c r="A164" s="109" t="s">
        <v>120</v>
      </c>
      <c r="B164" s="33">
        <v>38.887931011276535</v>
      </c>
      <c r="C164" s="33">
        <v>31.889534773598353</v>
      </c>
      <c r="D164" s="33">
        <v>38.14890737371821</v>
      </c>
      <c r="E164" s="33">
        <v>27.466971876082773</v>
      </c>
      <c r="F164" s="33">
        <v>33.281401014201187</v>
      </c>
      <c r="G164" s="33">
        <v>34.894415221550943</v>
      </c>
      <c r="H164" s="33">
        <v>36.985631528245996</v>
      </c>
      <c r="I164" s="33">
        <v>32.325335334882247</v>
      </c>
      <c r="J164" s="33">
        <v>35.570054599488209</v>
      </c>
      <c r="K164" s="33">
        <v>28.792228529297528</v>
      </c>
      <c r="L164" s="33">
        <v>29.436965919235384</v>
      </c>
      <c r="M164" s="33">
        <v>29.48857395811136</v>
      </c>
      <c r="N164" s="33">
        <v>31.054660156360274</v>
      </c>
      <c r="O164" s="33">
        <v>31.130574850996688</v>
      </c>
      <c r="P164" s="33">
        <v>31.720070189656283</v>
      </c>
      <c r="Q164" s="33">
        <v>32.99948205722017</v>
      </c>
      <c r="R164" s="33">
        <v>33.287113093480556</v>
      </c>
      <c r="S164" s="33">
        <v>33.886426258958288</v>
      </c>
      <c r="T164" s="33">
        <v>33.477080709997743</v>
      </c>
      <c r="U164" s="33">
        <v>33.497039164170694</v>
      </c>
      <c r="V164" s="33">
        <v>33.162402837126713</v>
      </c>
      <c r="W164" s="33">
        <v>36.315644958412328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0.46218551510601835</v>
      </c>
      <c r="C166" s="119">
        <f t="shared" si="32"/>
        <v>0.46314872270891327</v>
      </c>
      <c r="D166" s="119">
        <f t="shared" si="32"/>
        <v>0.47422943675486456</v>
      </c>
      <c r="E166" s="119">
        <f t="shared" si="32"/>
        <v>0.4825664667001025</v>
      </c>
      <c r="F166" s="119">
        <f t="shared" si="32"/>
        <v>0.48839692867911094</v>
      </c>
      <c r="G166" s="119">
        <f t="shared" si="32"/>
        <v>0.50056873431628202</v>
      </c>
      <c r="H166" s="119">
        <f t="shared" si="32"/>
        <v>0.52178877063234586</v>
      </c>
      <c r="I166" s="119">
        <f t="shared" si="32"/>
        <v>0.54049112483356332</v>
      </c>
      <c r="J166" s="119">
        <f t="shared" si="32"/>
        <v>0.5556469684683798</v>
      </c>
      <c r="K166" s="119">
        <f t="shared" si="32"/>
        <v>0.56719150868115698</v>
      </c>
      <c r="L166" s="119">
        <f t="shared" si="32"/>
        <v>0.58778830735388443</v>
      </c>
      <c r="M166" s="119">
        <f t="shared" si="32"/>
        <v>0.61661474347156175</v>
      </c>
      <c r="N166" s="119">
        <f t="shared" si="32"/>
        <v>0.64026568238828452</v>
      </c>
      <c r="O166" s="119">
        <f t="shared" si="32"/>
        <v>0.65219026067074648</v>
      </c>
      <c r="P166" s="119">
        <f t="shared" si="32"/>
        <v>0.65483517425826787</v>
      </c>
      <c r="Q166" s="119">
        <f t="shared" si="32"/>
        <v>0.67458033998907718</v>
      </c>
      <c r="R166" s="119">
        <f t="shared" ref="R166:V166" si="33">IF(R142=0,"",R142/R118)</f>
        <v>0.67507506646133841</v>
      </c>
      <c r="S166" s="119">
        <f t="shared" si="33"/>
        <v>0.69478361313583425</v>
      </c>
      <c r="T166" s="119">
        <f t="shared" si="33"/>
        <v>0.70782384982022606</v>
      </c>
      <c r="U166" s="119">
        <f t="shared" si="33"/>
        <v>0.71936483241671301</v>
      </c>
      <c r="V166" s="119">
        <f t="shared" si="33"/>
        <v>0.72753733824790701</v>
      </c>
      <c r="W166" s="119">
        <f t="shared" ref="W166" si="34">IF(W142=0,"",W142/W118)</f>
        <v>0.73742533017522438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0.42312111576135814</v>
      </c>
      <c r="C167" s="124">
        <f t="shared" si="35"/>
        <v>0.42933792888010475</v>
      </c>
      <c r="D167" s="124">
        <f t="shared" si="35"/>
        <v>0.43739226036457018</v>
      </c>
      <c r="E167" s="124">
        <f t="shared" si="35"/>
        <v>0.4461401407464482</v>
      </c>
      <c r="F167" s="124">
        <f t="shared" si="35"/>
        <v>0.45575973839917505</v>
      </c>
      <c r="G167" s="124">
        <f t="shared" si="35"/>
        <v>0.46716170858784473</v>
      </c>
      <c r="H167" s="124">
        <f t="shared" si="35"/>
        <v>0.47952454198238731</v>
      </c>
      <c r="I167" s="124">
        <f t="shared" si="35"/>
        <v>0.49334967471270497</v>
      </c>
      <c r="J167" s="124">
        <f t="shared" si="35"/>
        <v>0.5078547013942345</v>
      </c>
      <c r="K167" s="124">
        <f t="shared" si="35"/>
        <v>0.52436455782922275</v>
      </c>
      <c r="L167" s="124">
        <f t="shared" si="35"/>
        <v>0.54280186836899502</v>
      </c>
      <c r="M167" s="124">
        <f t="shared" si="35"/>
        <v>0.56347473433129158</v>
      </c>
      <c r="N167" s="124">
        <f t="shared" si="35"/>
        <v>0.58603746004732604</v>
      </c>
      <c r="O167" s="124">
        <f t="shared" si="35"/>
        <v>0.60599657992814437</v>
      </c>
      <c r="P167" s="124">
        <f t="shared" si="35"/>
        <v>0.61016485350243288</v>
      </c>
      <c r="Q167" s="124">
        <f t="shared" si="35"/>
        <v>0.61505726200106614</v>
      </c>
      <c r="R167" s="124">
        <f t="shared" ref="R167:V167" si="36">IF(R143=0,"",R143/R119)</f>
        <v>0.62047088546018403</v>
      </c>
      <c r="S167" s="124">
        <f t="shared" si="36"/>
        <v>0.62827190221408102</v>
      </c>
      <c r="T167" s="124">
        <f t="shared" si="36"/>
        <v>0.6361803626340593</v>
      </c>
      <c r="U167" s="124">
        <f t="shared" si="36"/>
        <v>0.64481659700441873</v>
      </c>
      <c r="V167" s="124">
        <f t="shared" si="36"/>
        <v>0.6544058819078592</v>
      </c>
      <c r="W167" s="124">
        <f t="shared" ref="W167" si="37">IF(W143=0,"",W143/W119)</f>
        <v>0.66391093554339387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0.42076124348087324</v>
      </c>
      <c r="C168" s="111">
        <f t="shared" si="38"/>
        <v>0.42698771704827931</v>
      </c>
      <c r="D168" s="111">
        <f t="shared" si="38"/>
        <v>0.43502885133592778</v>
      </c>
      <c r="E168" s="111">
        <f t="shared" si="38"/>
        <v>0.44390513454355679</v>
      </c>
      <c r="F168" s="111">
        <f t="shared" si="38"/>
        <v>0.45341912393696526</v>
      </c>
      <c r="G168" s="111">
        <f t="shared" si="38"/>
        <v>0.46486442185886334</v>
      </c>
      <c r="H168" s="111">
        <f t="shared" si="38"/>
        <v>0.47730751476637295</v>
      </c>
      <c r="I168" s="111">
        <f t="shared" si="38"/>
        <v>0.49120743001003792</v>
      </c>
      <c r="J168" s="111">
        <f t="shared" si="38"/>
        <v>0.50573815223136298</v>
      </c>
      <c r="K168" s="111">
        <f t="shared" si="38"/>
        <v>0.52227470704154522</v>
      </c>
      <c r="L168" s="111">
        <f t="shared" si="38"/>
        <v>0.54080057424192507</v>
      </c>
      <c r="M168" s="111">
        <f t="shared" si="38"/>
        <v>0.56151376005504772</v>
      </c>
      <c r="N168" s="111">
        <f t="shared" si="38"/>
        <v>0.58413126795711834</v>
      </c>
      <c r="O168" s="111">
        <f t="shared" si="38"/>
        <v>0.60414407566728212</v>
      </c>
      <c r="P168" s="111">
        <f t="shared" si="38"/>
        <v>0.6083301440847273</v>
      </c>
      <c r="Q168" s="111">
        <f t="shared" si="38"/>
        <v>0.61323400765671676</v>
      </c>
      <c r="R168" s="111">
        <f t="shared" ref="R168:V168" si="39">IF(R144=0,"",R144/R120)</f>
        <v>0.61864411937651098</v>
      </c>
      <c r="S168" s="111">
        <f t="shared" si="39"/>
        <v>0.62648399249716136</v>
      </c>
      <c r="T168" s="111">
        <f t="shared" si="39"/>
        <v>0.6344140475952682</v>
      </c>
      <c r="U168" s="111">
        <f t="shared" si="39"/>
        <v>0.64306058080416229</v>
      </c>
      <c r="V168" s="111">
        <f t="shared" si="39"/>
        <v>0.65267263067739167</v>
      </c>
      <c r="W168" s="111">
        <f t="shared" ref="W168" si="40">IF(W144=0,"",W144/W120)</f>
        <v>0.66220423570345022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1.7302502216747646</v>
      </c>
      <c r="C170" s="124">
        <f t="shared" si="44"/>
        <v>1.8293121105796946</v>
      </c>
      <c r="D170" s="124">
        <f t="shared" si="44"/>
        <v>1.9299095031594566</v>
      </c>
      <c r="E170" s="124">
        <f t="shared" si="44"/>
        <v>2.0677987802793156</v>
      </c>
      <c r="F170" s="124">
        <f t="shared" si="44"/>
        <v>2.2039427445336686</v>
      </c>
      <c r="G170" s="124">
        <f t="shared" si="44"/>
        <v>2.3186567598291989</v>
      </c>
      <c r="H170" s="124">
        <f t="shared" si="44"/>
        <v>2.4419338285039389</v>
      </c>
      <c r="I170" s="124">
        <f t="shared" si="44"/>
        <v>2.5243303841125471</v>
      </c>
      <c r="J170" s="124">
        <f t="shared" si="44"/>
        <v>2.5733609820690968</v>
      </c>
      <c r="K170" s="124">
        <f t="shared" si="44"/>
        <v>2.63525725252132</v>
      </c>
      <c r="L170" s="124">
        <f t="shared" si="44"/>
        <v>2.6929595432273952</v>
      </c>
      <c r="M170" s="124">
        <f t="shared" si="44"/>
        <v>2.7618513269685439</v>
      </c>
      <c r="N170" s="124">
        <f t="shared" si="44"/>
        <v>2.8403236314555356</v>
      </c>
      <c r="O170" s="124">
        <f t="shared" si="44"/>
        <v>2.943875964727817</v>
      </c>
      <c r="P170" s="124">
        <f t="shared" si="44"/>
        <v>3.0511365621920135</v>
      </c>
      <c r="Q170" s="124">
        <f t="shared" si="44"/>
        <v>3.172351671236429</v>
      </c>
      <c r="R170" s="124">
        <f t="shared" ref="R170:V170" si="45">IF(R146=0,"",R146/R122)</f>
        <v>3.2808131524798889</v>
      </c>
      <c r="S170" s="124">
        <f t="shared" si="45"/>
        <v>3.3802814763341433</v>
      </c>
      <c r="T170" s="124">
        <f t="shared" si="45"/>
        <v>3.4739353716524519</v>
      </c>
      <c r="U170" s="124">
        <f t="shared" si="45"/>
        <v>3.5608848398983146</v>
      </c>
      <c r="V170" s="124">
        <f t="shared" si="45"/>
        <v>3.6487668075674073</v>
      </c>
      <c r="W170" s="124">
        <f t="shared" ref="W170" si="46">IF(W146=0,"",W146/W122)</f>
        <v>3.7321019566673193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1.7302502216747646</v>
      </c>
      <c r="C171" s="111">
        <f t="shared" si="47"/>
        <v>1.8293121105796946</v>
      </c>
      <c r="D171" s="111">
        <f t="shared" si="47"/>
        <v>1.9299095031594566</v>
      </c>
      <c r="E171" s="111">
        <f t="shared" si="47"/>
        <v>2.0677987802793156</v>
      </c>
      <c r="F171" s="111">
        <f t="shared" si="47"/>
        <v>2.2039427445336686</v>
      </c>
      <c r="G171" s="111">
        <f t="shared" si="47"/>
        <v>2.3186567598291989</v>
      </c>
      <c r="H171" s="111">
        <f t="shared" si="47"/>
        <v>2.4419338285039389</v>
      </c>
      <c r="I171" s="111">
        <f t="shared" si="47"/>
        <v>2.5243303841125471</v>
      </c>
      <c r="J171" s="111">
        <f t="shared" si="47"/>
        <v>2.5733609820690968</v>
      </c>
      <c r="K171" s="111">
        <f t="shared" si="47"/>
        <v>2.63525725252132</v>
      </c>
      <c r="L171" s="111">
        <f t="shared" si="47"/>
        <v>2.6929595432273952</v>
      </c>
      <c r="M171" s="111">
        <f t="shared" si="47"/>
        <v>2.7618513269685439</v>
      </c>
      <c r="N171" s="111">
        <f t="shared" si="47"/>
        <v>2.8403236314555356</v>
      </c>
      <c r="O171" s="111">
        <f t="shared" si="47"/>
        <v>2.943875964727817</v>
      </c>
      <c r="P171" s="111">
        <f t="shared" si="47"/>
        <v>3.0511365621920135</v>
      </c>
      <c r="Q171" s="111">
        <f t="shared" si="47"/>
        <v>3.172351671236429</v>
      </c>
      <c r="R171" s="111">
        <f t="shared" ref="R171:V171" si="48">IF(R147=0,"",R147/R123)</f>
        <v>3.2808131524798889</v>
      </c>
      <c r="S171" s="111">
        <f t="shared" si="48"/>
        <v>3.3802814763341433</v>
      </c>
      <c r="T171" s="111">
        <f t="shared" si="48"/>
        <v>3.4739353716524519</v>
      </c>
      <c r="U171" s="111">
        <f t="shared" si="48"/>
        <v>3.5608848398983146</v>
      </c>
      <c r="V171" s="111">
        <f t="shared" si="48"/>
        <v>3.6487668075674073</v>
      </c>
      <c r="W171" s="111">
        <f t="shared" ref="W171" si="49">IF(W147=0,"",W147/W123)</f>
        <v>3.7321019566673193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0.56649748662275501</v>
      </c>
      <c r="C172" s="124">
        <f t="shared" si="50"/>
        <v>0.56906262352813863</v>
      </c>
      <c r="D172" s="124">
        <f t="shared" si="50"/>
        <v>0.57658719930652746</v>
      </c>
      <c r="E172" s="124">
        <f t="shared" si="50"/>
        <v>0.57769362437687044</v>
      </c>
      <c r="F172" s="124">
        <f t="shared" si="50"/>
        <v>0.58642055169702789</v>
      </c>
      <c r="G172" s="124">
        <f t="shared" si="50"/>
        <v>0.59332543508047964</v>
      </c>
      <c r="H172" s="124">
        <f t="shared" si="50"/>
        <v>0.60103955901908157</v>
      </c>
      <c r="I172" s="124">
        <f t="shared" si="50"/>
        <v>0.60671079592899324</v>
      </c>
      <c r="J172" s="124">
        <f t="shared" si="50"/>
        <v>0.61420500804613887</v>
      </c>
      <c r="K172" s="124">
        <f t="shared" si="50"/>
        <v>0.62064315690100458</v>
      </c>
      <c r="L172" s="124">
        <f t="shared" si="50"/>
        <v>0.62874560525886458</v>
      </c>
      <c r="M172" s="124">
        <f t="shared" si="50"/>
        <v>0.6384751865932019</v>
      </c>
      <c r="N172" s="124">
        <f t="shared" si="50"/>
        <v>0.6492246793186992</v>
      </c>
      <c r="O172" s="124">
        <f t="shared" si="50"/>
        <v>0.66001697282911087</v>
      </c>
      <c r="P172" s="124">
        <f t="shared" si="50"/>
        <v>0.66714186496085393</v>
      </c>
      <c r="Q172" s="124">
        <f t="shared" si="50"/>
        <v>0.67510480807675188</v>
      </c>
      <c r="R172" s="124">
        <f t="shared" ref="R172:V172" si="51">IF(R148=0,"",R148/R124)</f>
        <v>0.68441932288334106</v>
      </c>
      <c r="S172" s="124">
        <f t="shared" si="51"/>
        <v>0.69674787949367323</v>
      </c>
      <c r="T172" s="124">
        <f t="shared" si="51"/>
        <v>0.71026020506779053</v>
      </c>
      <c r="U172" s="124">
        <f t="shared" si="51"/>
        <v>0.72460433902220189</v>
      </c>
      <c r="V172" s="124">
        <f t="shared" si="51"/>
        <v>0.73842634675817509</v>
      </c>
      <c r="W172" s="124">
        <f t="shared" ref="W172" si="52">IF(W148=0,"",W148/W124)</f>
        <v>0.74786886375519002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0.44580174854481908</v>
      </c>
      <c r="C173" s="111">
        <f t="shared" si="53"/>
        <v>0.45311521768417379</v>
      </c>
      <c r="D173" s="111">
        <f t="shared" si="53"/>
        <v>0.46352598890770175</v>
      </c>
      <c r="E173" s="111">
        <f t="shared" si="53"/>
        <v>0.47582134089581196</v>
      </c>
      <c r="F173" s="111">
        <f t="shared" si="53"/>
        <v>0.48729263918546489</v>
      </c>
      <c r="G173" s="111">
        <f t="shared" si="53"/>
        <v>0.49996075495376491</v>
      </c>
      <c r="H173" s="111">
        <f t="shared" si="53"/>
        <v>0.51336163003800028</v>
      </c>
      <c r="I173" s="111">
        <f t="shared" si="53"/>
        <v>0.53195758705599849</v>
      </c>
      <c r="J173" s="111">
        <f t="shared" si="53"/>
        <v>0.55687594797576734</v>
      </c>
      <c r="K173" s="111">
        <f t="shared" si="53"/>
        <v>0.58162024863157358</v>
      </c>
      <c r="L173" s="111">
        <f t="shared" si="53"/>
        <v>0.60657175405558139</v>
      </c>
      <c r="M173" s="111">
        <f t="shared" si="53"/>
        <v>0.63339660566183864</v>
      </c>
      <c r="N173" s="111">
        <f t="shared" si="53"/>
        <v>0.66127986692174523</v>
      </c>
      <c r="O173" s="111">
        <f t="shared" si="53"/>
        <v>0.68425609646880325</v>
      </c>
      <c r="P173" s="111">
        <f t="shared" si="53"/>
        <v>0.68622243572191866</v>
      </c>
      <c r="Q173" s="111">
        <f t="shared" si="53"/>
        <v>0.68903948179241437</v>
      </c>
      <c r="R173" s="111">
        <f t="shared" ref="R173:V173" si="54">IF(R149=0,"",R149/R125)</f>
        <v>0.69349847119774999</v>
      </c>
      <c r="S173" s="111">
        <f t="shared" si="54"/>
        <v>0.70374602973043909</v>
      </c>
      <c r="T173" s="111">
        <f t="shared" si="54"/>
        <v>0.71548710135634674</v>
      </c>
      <c r="U173" s="111">
        <f t="shared" si="54"/>
        <v>0.72751294914525955</v>
      </c>
      <c r="V173" s="111">
        <f t="shared" si="54"/>
        <v>0.73824781447379706</v>
      </c>
      <c r="W173" s="111">
        <f t="shared" ref="W173" si="55">IF(W149=0,"",W149/W125)</f>
        <v>0.74830057376035919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0.72679186989870104</v>
      </c>
      <c r="C174" s="111">
        <f t="shared" si="56"/>
        <v>0.75466877184115666</v>
      </c>
      <c r="D174" s="111">
        <f t="shared" si="56"/>
        <v>0.75202988003807836</v>
      </c>
      <c r="E174" s="111">
        <f t="shared" si="56"/>
        <v>0.80943852253014592</v>
      </c>
      <c r="F174" s="111">
        <f t="shared" si="56"/>
        <v>0.79377588503376084</v>
      </c>
      <c r="G174" s="111">
        <f t="shared" si="56"/>
        <v>0.80032282216046102</v>
      </c>
      <c r="H174" s="111">
        <f t="shared" si="56"/>
        <v>0.80652439009996024</v>
      </c>
      <c r="I174" s="111">
        <f t="shared" si="56"/>
        <v>0.83208274632385415</v>
      </c>
      <c r="J174" s="111">
        <f t="shared" si="56"/>
        <v>0.83688360066193002</v>
      </c>
      <c r="K174" s="111">
        <f t="shared" si="56"/>
        <v>0.86041461242958817</v>
      </c>
      <c r="L174" s="111">
        <f t="shared" si="56"/>
        <v>0.86889675681229128</v>
      </c>
      <c r="M174" s="111">
        <f t="shared" si="56"/>
        <v>0.87261316359326635</v>
      </c>
      <c r="N174" s="111">
        <f t="shared" si="56"/>
        <v>0.88058260435830837</v>
      </c>
      <c r="O174" s="111">
        <f t="shared" si="56"/>
        <v>0.89084384027215535</v>
      </c>
      <c r="P174" s="111">
        <f t="shared" si="56"/>
        <v>0.88906894561270433</v>
      </c>
      <c r="Q174" s="111">
        <f t="shared" si="56"/>
        <v>0.88191353151283669</v>
      </c>
      <c r="R174" s="111">
        <f t="shared" ref="R174:V174" si="57">IF(R150=0,"",R150/R126)</f>
        <v>0.88800583805980848</v>
      </c>
      <c r="S174" s="111">
        <f t="shared" si="57"/>
        <v>0.89169286301945894</v>
      </c>
      <c r="T174" s="111">
        <f t="shared" si="57"/>
        <v>0.89325569123818538</v>
      </c>
      <c r="U174" s="111">
        <f t="shared" si="57"/>
        <v>0.89494136139372105</v>
      </c>
      <c r="V174" s="111">
        <f t="shared" si="57"/>
        <v>0.91301803723948316</v>
      </c>
      <c r="W174" s="111">
        <f t="shared" ref="W174" si="58">IF(W150=0,"",W150/W126)</f>
        <v>0.90621237572804592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0.44580174854481908</v>
      </c>
      <c r="C175" s="112">
        <f t="shared" si="59"/>
        <v>0.46831669325818698</v>
      </c>
      <c r="D175" s="112">
        <f t="shared" si="59"/>
        <v>0.47882239771354496</v>
      </c>
      <c r="E175" s="112">
        <f t="shared" si="59"/>
        <v>0.52319473017020424</v>
      </c>
      <c r="F175" s="112">
        <f t="shared" si="59"/>
        <v>0.52843797464830722</v>
      </c>
      <c r="G175" s="112">
        <f t="shared" si="59"/>
        <v>0.53754414851529064</v>
      </c>
      <c r="H175" s="112">
        <f t="shared" si="59"/>
        <v>0.54867033208305016</v>
      </c>
      <c r="I175" s="112">
        <f t="shared" si="59"/>
        <v>0.58677003871673228</v>
      </c>
      <c r="J175" s="112">
        <f t="shared" si="59"/>
        <v>0.59853690886686273</v>
      </c>
      <c r="K175" s="112">
        <f t="shared" si="59"/>
        <v>0.62734292091448574</v>
      </c>
      <c r="L175" s="112">
        <f t="shared" si="59"/>
        <v>0.64621493903884231</v>
      </c>
      <c r="M175" s="112">
        <f t="shared" si="59"/>
        <v>0.66394596493426428</v>
      </c>
      <c r="N175" s="112">
        <f t="shared" si="59"/>
        <v>0.67867565016757569</v>
      </c>
      <c r="O175" s="112">
        <f t="shared" si="59"/>
        <v>0.69223330080864576</v>
      </c>
      <c r="P175" s="112">
        <f t="shared" si="59"/>
        <v>0.69688462856333588</v>
      </c>
      <c r="Q175" s="112">
        <f t="shared" si="59"/>
        <v>0.69859492804186751</v>
      </c>
      <c r="R175" s="112">
        <f t="shared" ref="R175:V175" si="60">IF(R151=0,"",R151/R127)</f>
        <v>0.70365824211228489</v>
      </c>
      <c r="S175" s="112">
        <f t="shared" si="60"/>
        <v>0.70503404628956923</v>
      </c>
      <c r="T175" s="112">
        <f t="shared" si="60"/>
        <v>0.71207427280869906</v>
      </c>
      <c r="U175" s="112">
        <f t="shared" si="60"/>
        <v>0.71803033373680925</v>
      </c>
      <c r="V175" s="112">
        <f t="shared" si="60"/>
        <v>0.73314974675498312</v>
      </c>
      <c r="W175" s="112">
        <f t="shared" ref="W175" si="61">IF(W151=0,"",W151/W127)</f>
        <v>0.74067149235917329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0.53066271948218224</v>
      </c>
      <c r="C177" s="112">
        <f t="shared" si="65"/>
        <v>0.53375706844719384</v>
      </c>
      <c r="D177" s="112">
        <f t="shared" si="65"/>
        <v>0.53733008667398408</v>
      </c>
      <c r="E177" s="112">
        <f t="shared" si="65"/>
        <v>0.54105151978724353</v>
      </c>
      <c r="F177" s="112">
        <f t="shared" si="65"/>
        <v>0.54465768129657111</v>
      </c>
      <c r="G177" s="112">
        <f t="shared" si="65"/>
        <v>0.54856793532696679</v>
      </c>
      <c r="H177" s="112">
        <f t="shared" si="65"/>
        <v>0.55331369151918453</v>
      </c>
      <c r="I177" s="112">
        <f t="shared" si="65"/>
        <v>0.55611294991614291</v>
      </c>
      <c r="J177" s="112">
        <f t="shared" si="65"/>
        <v>0.55799471794733291</v>
      </c>
      <c r="K177" s="112">
        <f t="shared" si="65"/>
        <v>0.56113439101451446</v>
      </c>
      <c r="L177" s="112">
        <f t="shared" si="65"/>
        <v>0.56479032322738776</v>
      </c>
      <c r="M177" s="112">
        <f t="shared" si="65"/>
        <v>0.56960349622397344</v>
      </c>
      <c r="N177" s="112">
        <f t="shared" si="65"/>
        <v>0.57465300535780151</v>
      </c>
      <c r="O177" s="112">
        <f t="shared" si="65"/>
        <v>0.58359971614914363</v>
      </c>
      <c r="P177" s="112">
        <f t="shared" si="65"/>
        <v>0.59440240413986922</v>
      </c>
      <c r="Q177" s="112">
        <f t="shared" si="65"/>
        <v>0.61280992743916507</v>
      </c>
      <c r="R177" s="112">
        <f t="shared" ref="R177:V177" si="66">IF(R153=0,"",R153/R129)</f>
        <v>0.63435565995047283</v>
      </c>
      <c r="S177" s="112">
        <f t="shared" si="66"/>
        <v>0.65904588436237765</v>
      </c>
      <c r="T177" s="112">
        <f t="shared" si="66"/>
        <v>0.68317267144982852</v>
      </c>
      <c r="U177" s="112">
        <f t="shared" si="66"/>
        <v>0.70499854703749865</v>
      </c>
      <c r="V177" s="112">
        <f t="shared" si="66"/>
        <v>0.72091359808091127</v>
      </c>
      <c r="W177" s="112">
        <f t="shared" ref="W177" si="67">IF(W153=0,"",W153/W129)</f>
        <v>0.73567003949305931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0.78900822241713042</v>
      </c>
      <c r="C178" s="113">
        <f t="shared" si="68"/>
        <v>0.80257265776944575</v>
      </c>
      <c r="D178" s="113">
        <f t="shared" si="68"/>
        <v>0.79344232665463432</v>
      </c>
      <c r="E178" s="113">
        <f t="shared" si="68"/>
        <v>0.82376678462009267</v>
      </c>
      <c r="F178" s="113">
        <f t="shared" si="68"/>
        <v>0.80572429385763733</v>
      </c>
      <c r="G178" s="113">
        <f t="shared" si="68"/>
        <v>0.80868985287352102</v>
      </c>
      <c r="H178" s="113">
        <f t="shared" si="68"/>
        <v>0.81006896262375527</v>
      </c>
      <c r="I178" s="113">
        <f t="shared" si="68"/>
        <v>0.81398059036854431</v>
      </c>
      <c r="J178" s="113">
        <f t="shared" si="68"/>
        <v>0.81402023434879611</v>
      </c>
      <c r="K178" s="113">
        <f t="shared" si="68"/>
        <v>0.82586708945160714</v>
      </c>
      <c r="L178" s="113">
        <f t="shared" si="68"/>
        <v>0.82575055242315221</v>
      </c>
      <c r="M178" s="113">
        <f t="shared" si="68"/>
        <v>0.82175149613104559</v>
      </c>
      <c r="N178" s="113">
        <f t="shared" si="68"/>
        <v>0.82555875238619092</v>
      </c>
      <c r="O178" s="113">
        <f t="shared" si="68"/>
        <v>0.8407423064973375</v>
      </c>
      <c r="P178" s="113">
        <f t="shared" si="68"/>
        <v>0.83722948804832409</v>
      </c>
      <c r="Q178" s="113">
        <f t="shared" si="68"/>
        <v>0.84140526915493219</v>
      </c>
      <c r="R178" s="113">
        <f t="shared" ref="R178:V178" si="69">IF(R154=0,"",R154/R130)</f>
        <v>0.86022055538035136</v>
      </c>
      <c r="S178" s="113">
        <f t="shared" si="69"/>
        <v>0.87426424496917388</v>
      </c>
      <c r="T178" s="113">
        <f t="shared" si="69"/>
        <v>0.88051773009920142</v>
      </c>
      <c r="U178" s="113">
        <f t="shared" si="69"/>
        <v>0.8895440936683876</v>
      </c>
      <c r="V178" s="113">
        <f t="shared" si="69"/>
        <v>0.90828118577444561</v>
      </c>
      <c r="W178" s="113">
        <f t="shared" ref="W178" si="70">IF(W154=0,"",W154/W130)</f>
        <v>0.90295824911471723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0.53066271948218224</v>
      </c>
      <c r="C179" s="111">
        <f t="shared" si="71"/>
        <v>0.53787335524604274</v>
      </c>
      <c r="D179" s="111">
        <f t="shared" si="71"/>
        <v>0.53787335524604296</v>
      </c>
      <c r="E179" s="111">
        <f t="shared" si="71"/>
        <v>0.54699435800663232</v>
      </c>
      <c r="F179" s="111">
        <f t="shared" si="71"/>
        <v>0.54699435800663232</v>
      </c>
      <c r="G179" s="111">
        <f t="shared" si="71"/>
        <v>0.55077619676615897</v>
      </c>
      <c r="H179" s="111">
        <f t="shared" si="71"/>
        <v>0.55438634384061369</v>
      </c>
      <c r="I179" s="111">
        <f t="shared" si="71"/>
        <v>0.55623954491016703</v>
      </c>
      <c r="J179" s="111">
        <f t="shared" si="71"/>
        <v>0.55973193540820576</v>
      </c>
      <c r="K179" s="111">
        <f t="shared" si="71"/>
        <v>0.56467062033647542</v>
      </c>
      <c r="L179" s="111">
        <f t="shared" si="71"/>
        <v>0.56647940464713487</v>
      </c>
      <c r="M179" s="111">
        <f t="shared" si="71"/>
        <v>0.57041192073850489</v>
      </c>
      <c r="N179" s="111">
        <f t="shared" si="71"/>
        <v>0.57480173270779888</v>
      </c>
      <c r="O179" s="111">
        <f t="shared" si="71"/>
        <v>0.5923327191106722</v>
      </c>
      <c r="P179" s="111">
        <f t="shared" si="71"/>
        <v>0.5950726958442103</v>
      </c>
      <c r="Q179" s="111">
        <f t="shared" si="71"/>
        <v>0.62157778839525513</v>
      </c>
      <c r="R179" s="111">
        <f t="shared" ref="R179:V179" si="72">IF(R155=0,"",R155/R131)</f>
        <v>0.6473829640126807</v>
      </c>
      <c r="S179" s="111">
        <f t="shared" si="72"/>
        <v>0.66825935451694085</v>
      </c>
      <c r="T179" s="111">
        <f t="shared" si="72"/>
        <v>0.68492177888255024</v>
      </c>
      <c r="U179" s="111">
        <f t="shared" si="72"/>
        <v>0.70648664946194129</v>
      </c>
      <c r="V179" s="111">
        <f t="shared" si="72"/>
        <v>0.72145862533592509</v>
      </c>
      <c r="W179" s="111">
        <f t="shared" ref="W179" si="73">IF(W155=0,"",W155/W131)</f>
        <v>0.73349234893093485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0.5945169901133085</v>
      </c>
      <c r="C181" s="112">
        <f t="shared" si="77"/>
        <v>0.59753489652926117</v>
      </c>
      <c r="D181" s="112">
        <f t="shared" si="77"/>
        <v>0.60104004180987702</v>
      </c>
      <c r="E181" s="112">
        <f t="shared" si="77"/>
        <v>0.60476990564754862</v>
      </c>
      <c r="F181" s="112">
        <f t="shared" si="77"/>
        <v>0.60895721536373337</v>
      </c>
      <c r="G181" s="112">
        <f t="shared" si="77"/>
        <v>0.61368853328220785</v>
      </c>
      <c r="H181" s="112">
        <f t="shared" si="77"/>
        <v>0.61885576209365878</v>
      </c>
      <c r="I181" s="112">
        <f t="shared" si="77"/>
        <v>0.62145842879802271</v>
      </c>
      <c r="J181" s="112">
        <f t="shared" si="77"/>
        <v>0.62260247097633992</v>
      </c>
      <c r="K181" s="112">
        <f t="shared" si="77"/>
        <v>0.62444315848459708</v>
      </c>
      <c r="L181" s="112">
        <f t="shared" si="77"/>
        <v>0.62666298163275658</v>
      </c>
      <c r="M181" s="112">
        <f t="shared" si="77"/>
        <v>0.62950113908122407</v>
      </c>
      <c r="N181" s="112">
        <f t="shared" si="77"/>
        <v>0.63373840788644753</v>
      </c>
      <c r="O181" s="112">
        <f t="shared" si="77"/>
        <v>0.6393581264080056</v>
      </c>
      <c r="P181" s="112">
        <f t="shared" si="77"/>
        <v>0.64517698460953932</v>
      </c>
      <c r="Q181" s="112">
        <f t="shared" si="77"/>
        <v>0.65262370623505317</v>
      </c>
      <c r="R181" s="112">
        <f t="shared" ref="R181:V181" si="78">IF(R157=0,"",R157/R133)</f>
        <v>0.66104285358909565</v>
      </c>
      <c r="S181" s="112">
        <f t="shared" si="78"/>
        <v>0.67201892470802915</v>
      </c>
      <c r="T181" s="112">
        <f t="shared" si="78"/>
        <v>0.68412085276604462</v>
      </c>
      <c r="U181" s="112">
        <f t="shared" si="78"/>
        <v>0.69715282892210373</v>
      </c>
      <c r="V181" s="112">
        <f t="shared" si="78"/>
        <v>0.71095581656992812</v>
      </c>
      <c r="W181" s="112">
        <f t="shared" ref="W181" si="79">IF(W157=0,"",W157/W133)</f>
        <v>0.72201501877150132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0.8290075900886944</v>
      </c>
      <c r="C182" s="113">
        <f t="shared" si="80"/>
        <v>0.83952384940193125</v>
      </c>
      <c r="D182" s="113">
        <f t="shared" si="80"/>
        <v>0.83436785757169729</v>
      </c>
      <c r="E182" s="113">
        <f t="shared" si="80"/>
        <v>0.8583626060069951</v>
      </c>
      <c r="F182" s="113">
        <f t="shared" si="80"/>
        <v>0.84480844879460137</v>
      </c>
      <c r="G182" s="113">
        <f t="shared" si="80"/>
        <v>0.84711440892495826</v>
      </c>
      <c r="H182" s="113">
        <f t="shared" si="80"/>
        <v>0.84820954551837413</v>
      </c>
      <c r="I182" s="113">
        <f t="shared" si="80"/>
        <v>0.85189825423555843</v>
      </c>
      <c r="J182" s="113">
        <f t="shared" si="80"/>
        <v>0.8509851309020664</v>
      </c>
      <c r="K182" s="113">
        <f t="shared" si="80"/>
        <v>0.8598646273511551</v>
      </c>
      <c r="L182" s="113">
        <f t="shared" si="80"/>
        <v>0.85981511672803357</v>
      </c>
      <c r="M182" s="113">
        <f t="shared" si="80"/>
        <v>0.85596128502093893</v>
      </c>
      <c r="N182" s="113">
        <f t="shared" si="80"/>
        <v>0.85886119699905994</v>
      </c>
      <c r="O182" s="113">
        <f t="shared" si="80"/>
        <v>0.86649791707026658</v>
      </c>
      <c r="P182" s="113">
        <f t="shared" si="80"/>
        <v>0.86582593008884023</v>
      </c>
      <c r="Q182" s="113">
        <f t="shared" si="80"/>
        <v>0.86141183197114946</v>
      </c>
      <c r="R182" s="113">
        <f t="shared" ref="R182:V182" si="81">IF(R158=0,"",R158/R134)</f>
        <v>0.87007003075424594</v>
      </c>
      <c r="S182" s="113">
        <f t="shared" si="81"/>
        <v>0.87846563216774576</v>
      </c>
      <c r="T182" s="113">
        <f t="shared" si="81"/>
        <v>0.88213616115446036</v>
      </c>
      <c r="U182" s="113">
        <f t="shared" si="81"/>
        <v>0.8871073740112575</v>
      </c>
      <c r="V182" s="113">
        <f t="shared" si="81"/>
        <v>0.90405390582169043</v>
      </c>
      <c r="W182" s="113">
        <f t="shared" ref="W182" si="82">IF(W158=0,"",W158/W134)</f>
        <v>0.89749156293972765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0.5945169901133085</v>
      </c>
      <c r="C183" s="111">
        <f t="shared" si="83"/>
        <v>0.59966723279231038</v>
      </c>
      <c r="D183" s="111">
        <f t="shared" si="83"/>
        <v>0.60417063720565689</v>
      </c>
      <c r="E183" s="111">
        <f t="shared" si="83"/>
        <v>0.61003834384910804</v>
      </c>
      <c r="F183" s="111">
        <f t="shared" si="83"/>
        <v>0.61313505432522686</v>
      </c>
      <c r="G183" s="111">
        <f t="shared" si="83"/>
        <v>0.61643778265747662</v>
      </c>
      <c r="H183" s="111">
        <f t="shared" si="83"/>
        <v>0.61977503544160739</v>
      </c>
      <c r="I183" s="111">
        <f t="shared" si="83"/>
        <v>0.62234241707821203</v>
      </c>
      <c r="J183" s="111">
        <f t="shared" si="83"/>
        <v>0.62407425699155894</v>
      </c>
      <c r="K183" s="111">
        <f t="shared" si="83"/>
        <v>0.62620932340397484</v>
      </c>
      <c r="L183" s="111">
        <f t="shared" si="83"/>
        <v>0.62820210960603673</v>
      </c>
      <c r="M183" s="111">
        <f t="shared" si="83"/>
        <v>0.63153518461511138</v>
      </c>
      <c r="N183" s="111">
        <f t="shared" si="83"/>
        <v>0.63541165067048966</v>
      </c>
      <c r="O183" s="111">
        <f t="shared" si="83"/>
        <v>0.64142323270035562</v>
      </c>
      <c r="P183" s="111">
        <f t="shared" si="83"/>
        <v>0.64923770511666878</v>
      </c>
      <c r="Q183" s="111">
        <f t="shared" si="83"/>
        <v>0.65878135764769052</v>
      </c>
      <c r="R183" s="111">
        <f t="shared" ref="R183:V183" si="84">IF(R159=0,"",R159/R135)</f>
        <v>0.6672103718625173</v>
      </c>
      <c r="S183" s="111">
        <f t="shared" si="84"/>
        <v>0.67731874844460183</v>
      </c>
      <c r="T183" s="111">
        <f t="shared" si="84"/>
        <v>0.68875290272165457</v>
      </c>
      <c r="U183" s="111">
        <f t="shared" si="84"/>
        <v>0.70158668995412576</v>
      </c>
      <c r="V183" s="111">
        <f t="shared" si="84"/>
        <v>0.71156190967753752</v>
      </c>
      <c r="W183" s="111">
        <f t="shared" ref="W183" si="85">IF(W159=0,"",W159/W135)</f>
        <v>0.72148385748122057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0.67201687547618538</v>
      </c>
      <c r="C185" s="124">
        <f t="shared" si="89"/>
        <v>0.6572560667316113</v>
      </c>
      <c r="D185" s="124">
        <f t="shared" si="89"/>
        <v>0.66924091190452162</v>
      </c>
      <c r="E185" s="124">
        <f t="shared" si="89"/>
        <v>0.64911346866311981</v>
      </c>
      <c r="F185" s="124">
        <f t="shared" si="89"/>
        <v>0.66037722253092268</v>
      </c>
      <c r="G185" s="124">
        <f t="shared" si="89"/>
        <v>0.66293617053250675</v>
      </c>
      <c r="H185" s="124">
        <f t="shared" si="89"/>
        <v>0.66730510014705857</v>
      </c>
      <c r="I185" s="124">
        <f t="shared" si="89"/>
        <v>0.65855896828103766</v>
      </c>
      <c r="J185" s="124">
        <f t="shared" si="89"/>
        <v>0.66308593431841523</v>
      </c>
      <c r="K185" s="124">
        <f t="shared" si="89"/>
        <v>0.64885840495217528</v>
      </c>
      <c r="L185" s="124">
        <f t="shared" si="89"/>
        <v>0.65242396141089509</v>
      </c>
      <c r="M185" s="124">
        <f t="shared" si="89"/>
        <v>0.65578379450369051</v>
      </c>
      <c r="N185" s="124">
        <f t="shared" si="89"/>
        <v>0.66055888192585521</v>
      </c>
      <c r="O185" s="124">
        <f t="shared" si="89"/>
        <v>0.66442842747759201</v>
      </c>
      <c r="P185" s="124">
        <f t="shared" si="89"/>
        <v>0.66928422673305388</v>
      </c>
      <c r="Q185" s="124">
        <f t="shared" si="89"/>
        <v>0.6730510184078069</v>
      </c>
      <c r="R185" s="124">
        <f t="shared" ref="R185:V185" si="90">IF(R161=0,"",R161/R137)</f>
        <v>0.67435175277742121</v>
      </c>
      <c r="S185" s="124">
        <f t="shared" si="90"/>
        <v>0.68201996139353238</v>
      </c>
      <c r="T185" s="124">
        <f t="shared" si="90"/>
        <v>0.69029971992549533</v>
      </c>
      <c r="U185" s="124">
        <f t="shared" si="90"/>
        <v>0.69673858243286169</v>
      </c>
      <c r="V185" s="124">
        <f t="shared" si="90"/>
        <v>0.70244105337633256</v>
      </c>
      <c r="W185" s="124">
        <f t="shared" ref="W185" si="91">IF(W161=0,"",W161/W137)</f>
        <v>0.7136311705567715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0.57676097995959152</v>
      </c>
      <c r="C186" s="111">
        <f t="shared" si="92"/>
        <v>0.57791990213984823</v>
      </c>
      <c r="D186" s="111">
        <f t="shared" si="92"/>
        <v>0.57899925462193313</v>
      </c>
      <c r="E186" s="111">
        <f t="shared" si="92"/>
        <v>0.58011841261727848</v>
      </c>
      <c r="F186" s="111">
        <f t="shared" si="92"/>
        <v>0.58123953339146472</v>
      </c>
      <c r="G186" s="111">
        <f t="shared" si="92"/>
        <v>0.58237888551041728</v>
      </c>
      <c r="H186" s="111">
        <f t="shared" si="92"/>
        <v>0.58360905711868305</v>
      </c>
      <c r="I186" s="111">
        <f t="shared" si="92"/>
        <v>0.58423786033860936</v>
      </c>
      <c r="J186" s="111">
        <f t="shared" si="92"/>
        <v>0.58453599959419722</v>
      </c>
      <c r="K186" s="111">
        <f t="shared" si="92"/>
        <v>0.58498598638383226</v>
      </c>
      <c r="L186" s="111">
        <f t="shared" si="92"/>
        <v>0.58539407199331339</v>
      </c>
      <c r="M186" s="111">
        <f t="shared" si="92"/>
        <v>0.58576149271606592</v>
      </c>
      <c r="N186" s="111">
        <f t="shared" si="92"/>
        <v>0.58603611327687999</v>
      </c>
      <c r="O186" s="111">
        <f t="shared" si="92"/>
        <v>0.58623058848043275</v>
      </c>
      <c r="P186" s="111">
        <f t="shared" si="92"/>
        <v>0.58631029216800434</v>
      </c>
      <c r="Q186" s="111">
        <f t="shared" si="92"/>
        <v>0.586374732451586</v>
      </c>
      <c r="R186" s="111">
        <f t="shared" ref="R186:V186" si="93">IF(R162=0,"",R162/R138)</f>
        <v>0.58656936213798039</v>
      </c>
      <c r="S186" s="111">
        <f t="shared" si="93"/>
        <v>0.58698329253436909</v>
      </c>
      <c r="T186" s="111">
        <f t="shared" si="93"/>
        <v>0.58781758753756652</v>
      </c>
      <c r="U186" s="111">
        <f t="shared" si="93"/>
        <v>0.58917812927596169</v>
      </c>
      <c r="V186" s="111">
        <f t="shared" si="93"/>
        <v>0.59108239464246037</v>
      </c>
      <c r="W186" s="111">
        <f t="shared" ref="W186" si="94">IF(W162=0,"",W162/W138)</f>
        <v>0.5928499434187896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0.58225269712956229</v>
      </c>
      <c r="C187" s="111">
        <f t="shared" si="95"/>
        <v>0.58363372073618647</v>
      </c>
      <c r="D187" s="111">
        <f t="shared" si="95"/>
        <v>0.58496815811601699</v>
      </c>
      <c r="E187" s="111">
        <f t="shared" si="95"/>
        <v>0.58628801329970803</v>
      </c>
      <c r="F187" s="111">
        <f t="shared" si="95"/>
        <v>0.58743423629876035</v>
      </c>
      <c r="G187" s="111">
        <f t="shared" si="95"/>
        <v>0.58862518641439632</v>
      </c>
      <c r="H187" s="111">
        <f t="shared" si="95"/>
        <v>0.58992595194145059</v>
      </c>
      <c r="I187" s="111">
        <f t="shared" si="95"/>
        <v>0.59066578739120945</v>
      </c>
      <c r="J187" s="111">
        <f t="shared" si="95"/>
        <v>0.59117192150317366</v>
      </c>
      <c r="K187" s="111">
        <f t="shared" si="95"/>
        <v>0.59175213844489838</v>
      </c>
      <c r="L187" s="111">
        <f t="shared" si="95"/>
        <v>0.59230840930711137</v>
      </c>
      <c r="M187" s="111">
        <f t="shared" si="95"/>
        <v>0.59278234511238892</v>
      </c>
      <c r="N187" s="111">
        <f t="shared" si="95"/>
        <v>0.59312894190492893</v>
      </c>
      <c r="O187" s="111">
        <f t="shared" si="95"/>
        <v>0.59344378193862724</v>
      </c>
      <c r="P187" s="111">
        <f t="shared" si="95"/>
        <v>0.59363113576233772</v>
      </c>
      <c r="Q187" s="111">
        <f t="shared" si="95"/>
        <v>0.59380593964262451</v>
      </c>
      <c r="R187" s="111">
        <f t="shared" ref="R187:V187" si="96">IF(R163=0,"",R163/R139)</f>
        <v>0.59420619269117236</v>
      </c>
      <c r="S187" s="111">
        <f t="shared" si="96"/>
        <v>0.59499791269591029</v>
      </c>
      <c r="T187" s="111">
        <f t="shared" si="96"/>
        <v>0.59619488490635131</v>
      </c>
      <c r="U187" s="111">
        <f t="shared" si="96"/>
        <v>0.59783127546693127</v>
      </c>
      <c r="V187" s="111">
        <f t="shared" si="96"/>
        <v>0.5996125273942009</v>
      </c>
      <c r="W187" s="111">
        <f t="shared" ref="W187" si="97">IF(W163=0,"",W163/W139)</f>
        <v>0.60180051174428306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0.736579414975295</v>
      </c>
      <c r="C188" s="45">
        <f t="shared" si="98"/>
        <v>0.73807788279777364</v>
      </c>
      <c r="D188" s="45">
        <f t="shared" si="98"/>
        <v>0.74022673760551916</v>
      </c>
      <c r="E188" s="45">
        <f t="shared" si="98"/>
        <v>0.74268004905870066</v>
      </c>
      <c r="F188" s="45">
        <f t="shared" si="98"/>
        <v>0.74579151438395952</v>
      </c>
      <c r="G188" s="45">
        <f t="shared" si="98"/>
        <v>0.74956438895913025</v>
      </c>
      <c r="H188" s="45">
        <f t="shared" si="98"/>
        <v>0.75370929098897887</v>
      </c>
      <c r="I188" s="45">
        <f t="shared" si="98"/>
        <v>0.75583883320382028</v>
      </c>
      <c r="J188" s="45">
        <f t="shared" si="98"/>
        <v>0.75661795176767088</v>
      </c>
      <c r="K188" s="45">
        <f t="shared" si="98"/>
        <v>0.75803778985974024</v>
      </c>
      <c r="L188" s="45">
        <f t="shared" si="98"/>
        <v>0.75983269063522729</v>
      </c>
      <c r="M188" s="45">
        <f t="shared" si="98"/>
        <v>0.76212921641752174</v>
      </c>
      <c r="N188" s="45">
        <f t="shared" si="98"/>
        <v>0.76531319078653959</v>
      </c>
      <c r="O188" s="45">
        <f t="shared" si="98"/>
        <v>0.76874216710087484</v>
      </c>
      <c r="P188" s="45">
        <f t="shared" si="98"/>
        <v>0.77158192806716508</v>
      </c>
      <c r="Q188" s="45">
        <f t="shared" si="98"/>
        <v>0.77502141137174507</v>
      </c>
      <c r="R188" s="45">
        <f t="shared" ref="R188:V188" si="99">IF(R164=0,"",R164/R140)</f>
        <v>0.77913793038555346</v>
      </c>
      <c r="S188" s="45">
        <f t="shared" si="99"/>
        <v>0.78648137269392338</v>
      </c>
      <c r="T188" s="45">
        <f t="shared" si="99"/>
        <v>0.79585629179114059</v>
      </c>
      <c r="U188" s="45">
        <f t="shared" si="99"/>
        <v>0.8077141827904103</v>
      </c>
      <c r="V188" s="45">
        <f t="shared" si="99"/>
        <v>0.82152725566272788</v>
      </c>
      <c r="W188" s="45">
        <f t="shared" ref="W188" si="100">IF(W164=0,"",W164/W140)</f>
        <v>0.8338121269307629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70.404917576769591</v>
      </c>
      <c r="C190" s="117">
        <f t="shared" si="101"/>
        <v>87.136666630844786</v>
      </c>
      <c r="D190" s="117">
        <f t="shared" si="101"/>
        <v>82.441840592815225</v>
      </c>
      <c r="E190" s="117">
        <f t="shared" si="101"/>
        <v>103.3379049674305</v>
      </c>
      <c r="F190" s="117">
        <f t="shared" si="101"/>
        <v>100.30494099474832</v>
      </c>
      <c r="G190" s="117">
        <f t="shared" si="101"/>
        <v>104.15255928286118</v>
      </c>
      <c r="H190" s="117">
        <f t="shared" si="101"/>
        <v>107.48362662779746</v>
      </c>
      <c r="I190" s="117">
        <f t="shared" si="101"/>
        <v>117.23930122292855</v>
      </c>
      <c r="J190" s="117">
        <f t="shared" si="101"/>
        <v>124.45179732520636</v>
      </c>
      <c r="K190" s="117">
        <f t="shared" si="101"/>
        <v>146.60199532135366</v>
      </c>
      <c r="L190" s="117">
        <f t="shared" si="101"/>
        <v>136.54154660846515</v>
      </c>
      <c r="M190" s="117">
        <f t="shared" si="101"/>
        <v>122.70029427775599</v>
      </c>
      <c r="N190" s="117">
        <f t="shared" si="101"/>
        <v>112.73034197377538</v>
      </c>
      <c r="O190" s="117">
        <f t="shared" si="101"/>
        <v>109.80431845771218</v>
      </c>
      <c r="P190" s="117">
        <f t="shared" si="101"/>
        <v>98.406017182560987</v>
      </c>
      <c r="Q190" s="117">
        <f t="shared" si="101"/>
        <v>98.763210980435005</v>
      </c>
      <c r="R190" s="117">
        <f t="shared" ref="R190:V190" si="102">R191+R194+R196+R209</f>
        <v>102.29886886521992</v>
      </c>
      <c r="S190" s="117">
        <f t="shared" si="102"/>
        <v>98.68960104007428</v>
      </c>
      <c r="T190" s="117">
        <f t="shared" si="102"/>
        <v>91.270419005811149</v>
      </c>
      <c r="U190" s="117">
        <f t="shared" si="102"/>
        <v>94.222168621508786</v>
      </c>
      <c r="V190" s="117">
        <f t="shared" si="102"/>
        <v>88.492328371159601</v>
      </c>
      <c r="W190" s="117">
        <f t="shared" ref="W190" si="103">W191+W194+W196+W209</f>
        <v>88.356156088486387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9.9177049000839936</v>
      </c>
      <c r="C196" s="122">
        <v>10.550961188192661</v>
      </c>
      <c r="D196" s="122">
        <v>10.678660967679182</v>
      </c>
      <c r="E196" s="122">
        <v>11.908755311897254</v>
      </c>
      <c r="F196" s="122">
        <v>12.11454627111622</v>
      </c>
      <c r="G196" s="122">
        <v>12.235200653635118</v>
      </c>
      <c r="H196" s="122">
        <v>12.78565587467383</v>
      </c>
      <c r="I196" s="122">
        <v>12.67603781209348</v>
      </c>
      <c r="J196" s="122">
        <v>14.139276685547243</v>
      </c>
      <c r="K196" s="122">
        <v>15.244278709917303</v>
      </c>
      <c r="L196" s="122">
        <v>14.202050936285934</v>
      </c>
      <c r="M196" s="122">
        <v>12.633795705781818</v>
      </c>
      <c r="N196" s="122">
        <v>11.462815217483389</v>
      </c>
      <c r="O196" s="122">
        <v>11.042859188812569</v>
      </c>
      <c r="P196" s="122">
        <v>9.8246953852098269</v>
      </c>
      <c r="Q196" s="122">
        <v>9.815890118757812</v>
      </c>
      <c r="R196" s="122">
        <v>10.141004696831331</v>
      </c>
      <c r="S196" s="122">
        <v>9.7316104416382938</v>
      </c>
      <c r="T196" s="122">
        <v>8.951448364561525</v>
      </c>
      <c r="U196" s="122">
        <v>9.1739328627563381</v>
      </c>
      <c r="V196" s="122">
        <v>8.5902903008539848</v>
      </c>
      <c r="W196" s="122">
        <v>8.5515324392840455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9.9172547373261324</v>
      </c>
      <c r="C201" s="101">
        <v>10.5504098416716</v>
      </c>
      <c r="D201" s="101">
        <v>10.678089868479901</v>
      </c>
      <c r="E201" s="101">
        <v>11.907824886110564</v>
      </c>
      <c r="F201" s="101">
        <v>12.11348281913844</v>
      </c>
      <c r="G201" s="101">
        <v>12.234005551052164</v>
      </c>
      <c r="H201" s="101">
        <v>12.784293727232878</v>
      </c>
      <c r="I201" s="101">
        <v>12.674373815592082</v>
      </c>
      <c r="J201" s="101">
        <v>14.137134320229009</v>
      </c>
      <c r="K201" s="101">
        <v>15.241184224561446</v>
      </c>
      <c r="L201" s="101">
        <v>14.198885746229742</v>
      </c>
      <c r="M201" s="101">
        <v>12.630604628007472</v>
      </c>
      <c r="N201" s="101">
        <v>11.459616379832058</v>
      </c>
      <c r="O201" s="101">
        <v>11.039259830479418</v>
      </c>
      <c r="P201" s="101">
        <v>9.8211912300835404</v>
      </c>
      <c r="Q201" s="101">
        <v>9.8115758041213734</v>
      </c>
      <c r="R201" s="101">
        <v>10.136375282452398</v>
      </c>
      <c r="S201" s="101">
        <v>9.7270020275196352</v>
      </c>
      <c r="T201" s="101">
        <v>8.9468681100719252</v>
      </c>
      <c r="U201" s="101">
        <v>9.1683206855889559</v>
      </c>
      <c r="V201" s="101">
        <v>8.5857274067604461</v>
      </c>
      <c r="W201" s="101">
        <v>8.5463690643028869</v>
      </c>
      <c r="DA201" s="131" t="s">
        <v>2160</v>
      </c>
    </row>
    <row r="202" spans="1:105" ht="12" customHeight="1" x14ac:dyDescent="0.25">
      <c r="A202" s="107" t="s">
        <v>123</v>
      </c>
      <c r="B202" s="104">
        <v>4.5016275786037606E-4</v>
      </c>
      <c r="C202" s="104">
        <v>5.5134652105975478E-4</v>
      </c>
      <c r="D202" s="104">
        <v>5.7109919928062449E-4</v>
      </c>
      <c r="E202" s="104">
        <v>9.3042578668933111E-4</v>
      </c>
      <c r="F202" s="104">
        <v>1.0634519777806611E-3</v>
      </c>
      <c r="G202" s="104">
        <v>1.1951025829548905E-3</v>
      </c>
      <c r="H202" s="104">
        <v>1.3621474409523521E-3</v>
      </c>
      <c r="I202" s="104">
        <v>1.6639965013977858E-3</v>
      </c>
      <c r="J202" s="104">
        <v>2.1423653182332529E-3</v>
      </c>
      <c r="K202" s="104">
        <v>3.0944853558579791E-3</v>
      </c>
      <c r="L202" s="104">
        <v>3.1651900561913242E-3</v>
      </c>
      <c r="M202" s="104">
        <v>3.1910777743469499E-3</v>
      </c>
      <c r="N202" s="104">
        <v>3.1988376513309401E-3</v>
      </c>
      <c r="O202" s="104">
        <v>3.5993583331512991E-3</v>
      </c>
      <c r="P202" s="104">
        <v>3.5041551262867381E-3</v>
      </c>
      <c r="Q202" s="104">
        <v>4.3143146364380209E-3</v>
      </c>
      <c r="R202" s="104">
        <v>4.6294143789325139E-3</v>
      </c>
      <c r="S202" s="104">
        <v>4.6084141186581709E-3</v>
      </c>
      <c r="T202" s="104">
        <v>4.5802544895998144E-3</v>
      </c>
      <c r="U202" s="104">
        <v>5.612177167381543E-3</v>
      </c>
      <c r="V202" s="104">
        <v>4.5628940935385932E-3</v>
      </c>
      <c r="W202" s="104">
        <v>5.1633749811582528E-3</v>
      </c>
      <c r="DA202" s="132" t="s">
        <v>2161</v>
      </c>
    </row>
    <row r="203" spans="1:105" ht="12" customHeight="1" x14ac:dyDescent="0.25">
      <c r="A203" s="108" t="s">
        <v>50</v>
      </c>
      <c r="B203" s="98">
        <v>4.5016275786037606E-4</v>
      </c>
      <c r="C203" s="98">
        <v>5.5134652105975478E-4</v>
      </c>
      <c r="D203" s="98">
        <v>5.7109919928062449E-4</v>
      </c>
      <c r="E203" s="98">
        <v>9.3042578668933111E-4</v>
      </c>
      <c r="F203" s="98">
        <v>1.0634519777806611E-3</v>
      </c>
      <c r="G203" s="98">
        <v>1.1951025829548905E-3</v>
      </c>
      <c r="H203" s="98">
        <v>1.3621474409523521E-3</v>
      </c>
      <c r="I203" s="98">
        <v>1.6639965013977858E-3</v>
      </c>
      <c r="J203" s="98">
        <v>2.1423653182332529E-3</v>
      </c>
      <c r="K203" s="98">
        <v>3.0944853558579791E-3</v>
      </c>
      <c r="L203" s="98">
        <v>3.1651900561913242E-3</v>
      </c>
      <c r="M203" s="98">
        <v>3.1910777743469499E-3</v>
      </c>
      <c r="N203" s="98">
        <v>3.1988376513309401E-3</v>
      </c>
      <c r="O203" s="98">
        <v>3.5993583331512991E-3</v>
      </c>
      <c r="P203" s="98">
        <v>3.5041551262867381E-3</v>
      </c>
      <c r="Q203" s="98">
        <v>4.3143146364380209E-3</v>
      </c>
      <c r="R203" s="98">
        <v>4.6294143789325139E-3</v>
      </c>
      <c r="S203" s="98">
        <v>4.6084141186581709E-3</v>
      </c>
      <c r="T203" s="98">
        <v>4.5802544895998144E-3</v>
      </c>
      <c r="U203" s="98">
        <v>5.612177167381543E-3</v>
      </c>
      <c r="V203" s="98">
        <v>4.5628940935385932E-3</v>
      </c>
      <c r="W203" s="98">
        <v>5.1633749811582528E-3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60.487212676685594</v>
      </c>
      <c r="C209" s="122">
        <v>76.585705442652127</v>
      </c>
      <c r="D209" s="122">
        <v>71.763179625136047</v>
      </c>
      <c r="E209" s="122">
        <v>91.429149655533251</v>
      </c>
      <c r="F209" s="122">
        <v>88.190394723632096</v>
      </c>
      <c r="G209" s="122">
        <v>91.917358629226058</v>
      </c>
      <c r="H209" s="122">
        <v>94.697970753123627</v>
      </c>
      <c r="I209" s="122">
        <v>104.56326341083506</v>
      </c>
      <c r="J209" s="122">
        <v>110.31252063965911</v>
      </c>
      <c r="K209" s="122">
        <v>131.35771661143636</v>
      </c>
      <c r="L209" s="122">
        <v>122.33949567217921</v>
      </c>
      <c r="M209" s="122">
        <v>110.06649857197417</v>
      </c>
      <c r="N209" s="122">
        <v>101.267526756292</v>
      </c>
      <c r="O209" s="122">
        <v>98.761459268899614</v>
      </c>
      <c r="P209" s="122">
        <v>88.581321797351166</v>
      </c>
      <c r="Q209" s="122">
        <v>88.947320861677198</v>
      </c>
      <c r="R209" s="122">
        <v>92.157864168388585</v>
      </c>
      <c r="S209" s="122">
        <v>88.957990598435984</v>
      </c>
      <c r="T209" s="122">
        <v>82.318970641249621</v>
      </c>
      <c r="U209" s="122">
        <v>85.048235758752455</v>
      </c>
      <c r="V209" s="122">
        <v>79.902038070305622</v>
      </c>
      <c r="W209" s="122">
        <v>79.804623649202341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60.487212676685594</v>
      </c>
      <c r="C211" s="98">
        <v>76.585705442652127</v>
      </c>
      <c r="D211" s="98">
        <v>71.763179625136047</v>
      </c>
      <c r="E211" s="98">
        <v>91.429149655533251</v>
      </c>
      <c r="F211" s="98">
        <v>88.190394723632096</v>
      </c>
      <c r="G211" s="98">
        <v>91.917358629226058</v>
      </c>
      <c r="H211" s="98">
        <v>94.697970753123627</v>
      </c>
      <c r="I211" s="98">
        <v>104.56326341083506</v>
      </c>
      <c r="J211" s="98">
        <v>110.31252063965911</v>
      </c>
      <c r="K211" s="98">
        <v>131.35771661143636</v>
      </c>
      <c r="L211" s="98">
        <v>122.33949567217921</v>
      </c>
      <c r="M211" s="98">
        <v>110.06649857197417</v>
      </c>
      <c r="N211" s="98">
        <v>101.267526756292</v>
      </c>
      <c r="O211" s="98">
        <v>98.761459268899614</v>
      </c>
      <c r="P211" s="98">
        <v>88.581321797351166</v>
      </c>
      <c r="Q211" s="98">
        <v>88.947320861677198</v>
      </c>
      <c r="R211" s="98">
        <v>92.157864168388585</v>
      </c>
      <c r="S211" s="98">
        <v>88.957990598435984</v>
      </c>
      <c r="T211" s="98">
        <v>82.318970641249621</v>
      </c>
      <c r="U211" s="98">
        <v>85.048235758752455</v>
      </c>
      <c r="V211" s="98">
        <v>79.902038070305622</v>
      </c>
      <c r="W211" s="98">
        <v>79.804623649202341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16425.774632266468</v>
      </c>
      <c r="C214" s="117">
        <f t="shared" si="108"/>
        <v>17931.274718174445</v>
      </c>
      <c r="D214" s="117">
        <f t="shared" si="108"/>
        <v>17392.193716417656</v>
      </c>
      <c r="E214" s="117">
        <f t="shared" si="108"/>
        <v>19398.210185694286</v>
      </c>
      <c r="F214" s="117">
        <f t="shared" si="108"/>
        <v>19182.273542950592</v>
      </c>
      <c r="G214" s="117">
        <f t="shared" si="108"/>
        <v>20072.732953629584</v>
      </c>
      <c r="H214" s="117">
        <f t="shared" si="108"/>
        <v>18640.497009760158</v>
      </c>
      <c r="I214" s="117">
        <f t="shared" si="108"/>
        <v>17788.075509143157</v>
      </c>
      <c r="J214" s="117">
        <f t="shared" si="108"/>
        <v>17861.019203608401</v>
      </c>
      <c r="K214" s="117">
        <f t="shared" si="108"/>
        <v>18149.751317890812</v>
      </c>
      <c r="L214" s="117">
        <f t="shared" si="108"/>
        <v>18960.922530183405</v>
      </c>
      <c r="M214" s="117">
        <f t="shared" si="108"/>
        <v>18038.63395981428</v>
      </c>
      <c r="N214" s="117">
        <f t="shared" si="108"/>
        <v>17495.490462403639</v>
      </c>
      <c r="O214" s="117">
        <f t="shared" si="108"/>
        <v>16898.997149936586</v>
      </c>
      <c r="P214" s="117">
        <f t="shared" si="108"/>
        <v>14850.991465249601</v>
      </c>
      <c r="Q214" s="117">
        <f t="shared" si="108"/>
        <v>16724.458278656559</v>
      </c>
      <c r="R214" s="117">
        <f t="shared" ref="R214:V214" si="109">R215+R218+R220+R233</f>
        <v>16510.721531765503</v>
      </c>
      <c r="S214" s="117">
        <f t="shared" si="109"/>
        <v>16247.729942646929</v>
      </c>
      <c r="T214" s="117">
        <f t="shared" si="109"/>
        <v>15813.809605749175</v>
      </c>
      <c r="U214" s="117">
        <f t="shared" si="109"/>
        <v>15582.785224655778</v>
      </c>
      <c r="V214" s="117">
        <f t="shared" si="109"/>
        <v>15694.459959165162</v>
      </c>
      <c r="W214" s="117">
        <f t="shared" ref="W214" si="110">W215+W218+W220+W233</f>
        <v>17091.747139534611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13444.233640227947</v>
      </c>
      <c r="C215" s="122">
        <f t="shared" si="111"/>
        <v>14983.383188251646</v>
      </c>
      <c r="D215" s="122">
        <f t="shared" si="111"/>
        <v>14292.164710427143</v>
      </c>
      <c r="E215" s="122">
        <f t="shared" si="111"/>
        <v>16415.179108831609</v>
      </c>
      <c r="F215" s="122">
        <f t="shared" si="111"/>
        <v>16037.492732034058</v>
      </c>
      <c r="G215" s="122">
        <f t="shared" si="111"/>
        <v>16815.450879296648</v>
      </c>
      <c r="H215" s="122">
        <f t="shared" si="111"/>
        <v>15238.430761739019</v>
      </c>
      <c r="I215" s="122">
        <f t="shared" si="111"/>
        <v>14412.969966384453</v>
      </c>
      <c r="J215" s="122">
        <f t="shared" si="111"/>
        <v>14378.954724142024</v>
      </c>
      <c r="K215" s="122">
        <f t="shared" si="111"/>
        <v>14743.738767746901</v>
      </c>
      <c r="L215" s="122">
        <f t="shared" si="111"/>
        <v>15567.246544037844</v>
      </c>
      <c r="M215" s="122">
        <f t="shared" si="111"/>
        <v>14743.900629363747</v>
      </c>
      <c r="N215" s="122">
        <f t="shared" si="111"/>
        <v>14260.780162860345</v>
      </c>
      <c r="O215" s="122">
        <f t="shared" si="111"/>
        <v>13870.121603035686</v>
      </c>
      <c r="P215" s="122">
        <f t="shared" si="111"/>
        <v>11964.909041352304</v>
      </c>
      <c r="Q215" s="122">
        <f t="shared" si="111"/>
        <v>13714.084524353751</v>
      </c>
      <c r="R215" s="122">
        <f t="shared" ref="R215:V215" si="112">SUM(R216:R217)</f>
        <v>13493.950402194385</v>
      </c>
      <c r="S215" s="122">
        <f t="shared" si="112"/>
        <v>13206.791068608281</v>
      </c>
      <c r="T215" s="122">
        <f t="shared" si="112"/>
        <v>12826.961797627566</v>
      </c>
      <c r="U215" s="122">
        <f t="shared" si="112"/>
        <v>12592.352394194861</v>
      </c>
      <c r="V215" s="122">
        <f t="shared" si="112"/>
        <v>12745.748234320075</v>
      </c>
      <c r="W215" s="122">
        <f t="shared" ref="W215" si="113">SUM(W216:W217)</f>
        <v>13960.353822350742</v>
      </c>
      <c r="DA215" s="130" t="s">
        <v>2318</v>
      </c>
    </row>
    <row r="216" spans="1:105" ht="12" customHeight="1" x14ac:dyDescent="0.25">
      <c r="A216" s="97" t="s">
        <v>204</v>
      </c>
      <c r="B216" s="98">
        <v>13389.460588627266</v>
      </c>
      <c r="C216" s="98">
        <v>14921.928791029293</v>
      </c>
      <c r="D216" s="98">
        <v>14232.377177567563</v>
      </c>
      <c r="E216" s="98">
        <v>16349.204705166332</v>
      </c>
      <c r="F216" s="98">
        <v>15968.815635797973</v>
      </c>
      <c r="G216" s="98">
        <v>16743.263729488684</v>
      </c>
      <c r="H216" s="98">
        <v>15173.796169349525</v>
      </c>
      <c r="I216" s="98">
        <v>14352.284904570763</v>
      </c>
      <c r="J216" s="98">
        <v>14317.380551015483</v>
      </c>
      <c r="K216" s="98">
        <v>14679.241001915259</v>
      </c>
      <c r="L216" s="98">
        <v>15499.400990808324</v>
      </c>
      <c r="M216" s="98">
        <v>14677.963760126284</v>
      </c>
      <c r="N216" s="98">
        <v>14195.413896411075</v>
      </c>
      <c r="O216" s="98">
        <v>13805.212989095868</v>
      </c>
      <c r="P216" s="98">
        <v>11908.861502925176</v>
      </c>
      <c r="Q216" s="98">
        <v>13649.434930845515</v>
      </c>
      <c r="R216" s="98">
        <v>13429.311852792202</v>
      </c>
      <c r="S216" s="98">
        <v>13143.574099036467</v>
      </c>
      <c r="T216" s="98">
        <v>12764.988805021805</v>
      </c>
      <c r="U216" s="98">
        <v>12530.402456434098</v>
      </c>
      <c r="V216" s="98">
        <v>12682.143733893146</v>
      </c>
      <c r="W216" s="98">
        <v>13889.819682635341</v>
      </c>
      <c r="DA216" s="63" t="s">
        <v>2319</v>
      </c>
    </row>
    <row r="217" spans="1:105" ht="12" customHeight="1" x14ac:dyDescent="0.25">
      <c r="A217" s="97" t="s">
        <v>53</v>
      </c>
      <c r="B217" s="98">
        <v>54.77305160068159</v>
      </c>
      <c r="C217" s="98">
        <v>61.45439722235318</v>
      </c>
      <c r="D217" s="98">
        <v>59.787532859579436</v>
      </c>
      <c r="E217" s="98">
        <v>65.974403665276668</v>
      </c>
      <c r="F217" s="98">
        <v>68.677096236083628</v>
      </c>
      <c r="G217" s="98">
        <v>72.187149807963678</v>
      </c>
      <c r="H217" s="98">
        <v>64.634592389493051</v>
      </c>
      <c r="I217" s="98">
        <v>60.685061813689849</v>
      </c>
      <c r="J217" s="98">
        <v>61.574173126541361</v>
      </c>
      <c r="K217" s="98">
        <v>64.497765831642582</v>
      </c>
      <c r="L217" s="98">
        <v>67.845553229519552</v>
      </c>
      <c r="M217" s="98">
        <v>65.936869237463242</v>
      </c>
      <c r="N217" s="98">
        <v>65.366266449268608</v>
      </c>
      <c r="O217" s="98">
        <v>64.908613939818096</v>
      </c>
      <c r="P217" s="98">
        <v>56.047538427128821</v>
      </c>
      <c r="Q217" s="98">
        <v>64.64959350823635</v>
      </c>
      <c r="R217" s="98">
        <v>64.638549402183429</v>
      </c>
      <c r="S217" s="98">
        <v>63.216969571815447</v>
      </c>
      <c r="T217" s="98">
        <v>61.972992605761533</v>
      </c>
      <c r="U217" s="98">
        <v>61.949937760762118</v>
      </c>
      <c r="V217" s="98">
        <v>63.604500426929199</v>
      </c>
      <c r="W217" s="98">
        <v>70.534139715399817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64.544108373728776</v>
      </c>
      <c r="C218" s="122">
        <f t="shared" si="114"/>
        <v>61.725437407829418</v>
      </c>
      <c r="D218" s="122">
        <f t="shared" si="114"/>
        <v>59.676502679047971</v>
      </c>
      <c r="E218" s="122">
        <f t="shared" si="114"/>
        <v>147.17004347853779</v>
      </c>
      <c r="F218" s="122">
        <f t="shared" si="114"/>
        <v>68.796680044431497</v>
      </c>
      <c r="G218" s="122">
        <f t="shared" si="114"/>
        <v>92.114029649444106</v>
      </c>
      <c r="H218" s="122">
        <f t="shared" si="114"/>
        <v>150.25474228961104</v>
      </c>
      <c r="I218" s="122">
        <f t="shared" si="114"/>
        <v>198.54652758781768</v>
      </c>
      <c r="J218" s="122">
        <f t="shared" si="114"/>
        <v>209.26013936140683</v>
      </c>
      <c r="K218" s="122">
        <f t="shared" si="114"/>
        <v>202.04381968906279</v>
      </c>
      <c r="L218" s="122">
        <f t="shared" si="114"/>
        <v>255.47419914043837</v>
      </c>
      <c r="M218" s="122">
        <f t="shared" si="114"/>
        <v>324.12338508185582</v>
      </c>
      <c r="N218" s="122">
        <f t="shared" si="114"/>
        <v>333.01777776391106</v>
      </c>
      <c r="O218" s="122">
        <f t="shared" si="114"/>
        <v>267.80039243656557</v>
      </c>
      <c r="P218" s="122">
        <f t="shared" si="114"/>
        <v>208.25041705710046</v>
      </c>
      <c r="Q218" s="122">
        <f t="shared" si="114"/>
        <v>327.20648012887096</v>
      </c>
      <c r="R218" s="122">
        <f t="shared" si="114"/>
        <v>277.56242794455488</v>
      </c>
      <c r="S218" s="122">
        <f t="shared" si="114"/>
        <v>331.48105084601815</v>
      </c>
      <c r="T218" s="122">
        <f t="shared" si="114"/>
        <v>337.92539932942833</v>
      </c>
      <c r="U218" s="122">
        <f t="shared" si="114"/>
        <v>336.37248070942093</v>
      </c>
      <c r="V218" s="122">
        <f t="shared" si="114"/>
        <v>322.83500593801483</v>
      </c>
      <c r="W218" s="122">
        <f t="shared" si="114"/>
        <v>346.11813686329776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64.544108373728776</v>
      </c>
      <c r="C219" s="98">
        <f>RES_hhdet_fech!C86</f>
        <v>61.725437407829418</v>
      </c>
      <c r="D219" s="98">
        <f>RES_hhdet_fech!D86</f>
        <v>59.676502679047971</v>
      </c>
      <c r="E219" s="98">
        <f>RES_hhdet_fech!E86</f>
        <v>147.17004347853779</v>
      </c>
      <c r="F219" s="98">
        <f>RES_hhdet_fech!F86</f>
        <v>68.796680044431497</v>
      </c>
      <c r="G219" s="98">
        <f>RES_hhdet_fech!G86</f>
        <v>92.114029649444106</v>
      </c>
      <c r="H219" s="98">
        <f>RES_hhdet_fech!H86</f>
        <v>150.25474228961104</v>
      </c>
      <c r="I219" s="98">
        <f>RES_hhdet_fech!I86</f>
        <v>198.54652758781768</v>
      </c>
      <c r="J219" s="98">
        <f>RES_hhdet_fech!J86</f>
        <v>209.26013936140683</v>
      </c>
      <c r="K219" s="98">
        <f>RES_hhdet_fech!K86</f>
        <v>202.04381968906279</v>
      </c>
      <c r="L219" s="98">
        <f>RES_hhdet_fech!L86</f>
        <v>255.47419914043837</v>
      </c>
      <c r="M219" s="98">
        <f>RES_hhdet_fech!M86</f>
        <v>324.12338508185582</v>
      </c>
      <c r="N219" s="98">
        <f>RES_hhdet_fech!N86</f>
        <v>333.01777776391106</v>
      </c>
      <c r="O219" s="98">
        <f>RES_hhdet_fech!O86</f>
        <v>267.80039243656557</v>
      </c>
      <c r="P219" s="98">
        <f>RES_hhdet_fech!P86</f>
        <v>208.25041705710046</v>
      </c>
      <c r="Q219" s="98">
        <f>RES_hhdet_fech!Q86</f>
        <v>327.20648012887096</v>
      </c>
      <c r="R219" s="98">
        <f>RES_hhdet_fech!R86</f>
        <v>277.56242794455488</v>
      </c>
      <c r="S219" s="98">
        <f>RES_hhdet_fech!S86</f>
        <v>331.48105084601815</v>
      </c>
      <c r="T219" s="98">
        <f>RES_hhdet_fech!T86</f>
        <v>337.92539932942833</v>
      </c>
      <c r="U219" s="98">
        <f>RES_hhdet_fech!U86</f>
        <v>336.37248070942093</v>
      </c>
      <c r="V219" s="98">
        <f>RES_hhdet_fech!V86</f>
        <v>322.83500593801483</v>
      </c>
      <c r="W219" s="98">
        <f>RES_hhdet_fech!W86</f>
        <v>346.11813686329776</v>
      </c>
      <c r="DA219" s="63" t="s">
        <v>2322</v>
      </c>
    </row>
    <row r="220" spans="1:105" ht="12" customHeight="1" x14ac:dyDescent="0.25">
      <c r="A220" s="121" t="s">
        <v>55</v>
      </c>
      <c r="B220" s="122">
        <v>1599.0674336655563</v>
      </c>
      <c r="C220" s="122">
        <v>1564.2091119977065</v>
      </c>
      <c r="D220" s="122">
        <v>1654.445626548217</v>
      </c>
      <c r="E220" s="122">
        <v>1507.3989292037675</v>
      </c>
      <c r="F220" s="122">
        <v>1671.4355581926293</v>
      </c>
      <c r="G220" s="122">
        <v>1718.6635647412345</v>
      </c>
      <c r="H220" s="122">
        <v>1775.6144661821959</v>
      </c>
      <c r="I220" s="122">
        <v>1725.9154933321295</v>
      </c>
      <c r="J220" s="122">
        <v>1772.6952329427954</v>
      </c>
      <c r="K220" s="122">
        <v>1703.6429575944042</v>
      </c>
      <c r="L220" s="122">
        <v>1703.7362530202699</v>
      </c>
      <c r="M220" s="122">
        <v>1628.455721529629</v>
      </c>
      <c r="N220" s="122">
        <v>1606.3130063278247</v>
      </c>
      <c r="O220" s="122">
        <v>1539.823152202986</v>
      </c>
      <c r="P220" s="122">
        <v>1515.4181556709505</v>
      </c>
      <c r="Q220" s="122">
        <v>1519.621448475257</v>
      </c>
      <c r="R220" s="122">
        <v>1544.8044972602909</v>
      </c>
      <c r="S220" s="122">
        <v>1547.8896563814253</v>
      </c>
      <c r="T220" s="122">
        <v>1535.48336802118</v>
      </c>
      <c r="U220" s="122">
        <v>1542.3930652259069</v>
      </c>
      <c r="V220" s="122">
        <v>1526.727795094343</v>
      </c>
      <c r="W220" s="122">
        <v>1637.0363366425013</v>
      </c>
      <c r="DA220" s="130" t="s">
        <v>2323</v>
      </c>
    </row>
    <row r="221" spans="1:105" ht="12" customHeight="1" x14ac:dyDescent="0.25">
      <c r="A221" s="97" t="s">
        <v>132</v>
      </c>
      <c r="B221" s="98">
        <v>1972.789220142992</v>
      </c>
      <c r="C221" s="98">
        <v>2009.5272168170911</v>
      </c>
      <c r="D221" s="98">
        <v>1908.2646028010911</v>
      </c>
      <c r="E221" s="98">
        <v>2016.6091472929327</v>
      </c>
      <c r="F221" s="98">
        <v>1986.7101439052331</v>
      </c>
      <c r="G221" s="98">
        <v>2008.0366048442643</v>
      </c>
      <c r="H221" s="98">
        <v>2014.2945709704982</v>
      </c>
      <c r="I221" s="98">
        <v>2006.6431764679992</v>
      </c>
      <c r="J221" s="98">
        <v>1876.0024386834466</v>
      </c>
      <c r="K221" s="98">
        <v>1850.2513291451141</v>
      </c>
      <c r="L221" s="98">
        <v>1780.2505324331025</v>
      </c>
      <c r="M221" s="98">
        <v>1683.7120388343337</v>
      </c>
      <c r="N221" s="98">
        <v>1600.2325826592958</v>
      </c>
      <c r="O221" s="98">
        <v>1494.1998636880508</v>
      </c>
      <c r="P221" s="98">
        <v>1487.227929794743</v>
      </c>
      <c r="Q221" s="98">
        <v>1482.8416549056255</v>
      </c>
      <c r="R221" s="98">
        <v>1550.5642200047944</v>
      </c>
      <c r="S221" s="98">
        <v>1530.4556923967323</v>
      </c>
      <c r="T221" s="98">
        <v>1509.844254005709</v>
      </c>
      <c r="U221" s="98">
        <v>1479.00205607009</v>
      </c>
      <c r="V221" s="98">
        <v>1555.2577489286728</v>
      </c>
      <c r="W221" s="98">
        <v>1599.4288637313939</v>
      </c>
      <c r="DA221" s="63" t="s">
        <v>2324</v>
      </c>
    </row>
    <row r="222" spans="1:105" ht="12" customHeight="1" x14ac:dyDescent="0.25">
      <c r="A222" s="97" t="s">
        <v>131</v>
      </c>
      <c r="B222" s="98">
        <v>1210.0752915311161</v>
      </c>
      <c r="C222" s="98">
        <v>1206.5573235371749</v>
      </c>
      <c r="D222" s="98">
        <v>1176.200525100935</v>
      </c>
      <c r="E222" s="98">
        <v>1185.4234413814952</v>
      </c>
      <c r="F222" s="98">
        <v>1219.6046800980801</v>
      </c>
      <c r="G222" s="98">
        <v>1254.4258749979654</v>
      </c>
      <c r="H222" s="98">
        <v>1282.1698351976993</v>
      </c>
      <c r="I222" s="98">
        <v>1282.7683998988953</v>
      </c>
      <c r="J222" s="98">
        <v>1248.3662951724948</v>
      </c>
      <c r="K222" s="98">
        <v>1250.5365769285081</v>
      </c>
      <c r="L222" s="98">
        <v>1242.6042506035517</v>
      </c>
      <c r="M222" s="98">
        <v>1221.9506903110437</v>
      </c>
      <c r="N222" s="98">
        <v>1201.6114929383618</v>
      </c>
      <c r="O222" s="98">
        <v>1147.7018293963863</v>
      </c>
      <c r="P222" s="98">
        <v>1147.6015189903189</v>
      </c>
      <c r="Q222" s="98">
        <v>1158.3400234038795</v>
      </c>
      <c r="R222" s="98">
        <v>1210.6501142149841</v>
      </c>
      <c r="S222" s="98">
        <v>1207.942626311265</v>
      </c>
      <c r="T222" s="98">
        <v>1209.5217577322073</v>
      </c>
      <c r="U222" s="98">
        <v>1202.6521612889533</v>
      </c>
      <c r="V222" s="98">
        <v>1257.45149764651</v>
      </c>
      <c r="W222" s="98">
        <v>1320.8800104174986</v>
      </c>
      <c r="DA222" s="63" t="s">
        <v>2325</v>
      </c>
    </row>
    <row r="223" spans="1:105" ht="12" customHeight="1" x14ac:dyDescent="0.25">
      <c r="A223" s="100" t="s">
        <v>204</v>
      </c>
      <c r="B223" s="101">
        <v>596.54177329669324</v>
      </c>
      <c r="C223" s="101">
        <v>556.734029964878</v>
      </c>
      <c r="D223" s="101">
        <v>559.62225550177709</v>
      </c>
      <c r="E223" s="101">
        <v>473.77002040622233</v>
      </c>
      <c r="F223" s="101">
        <v>533.35909645042227</v>
      </c>
      <c r="G223" s="101">
        <v>541.63055289347926</v>
      </c>
      <c r="H223" s="101">
        <v>549.63945092560584</v>
      </c>
      <c r="I223" s="101">
        <v>521.25684726406212</v>
      </c>
      <c r="J223" s="101">
        <v>507.21727506455682</v>
      </c>
      <c r="K223" s="101">
        <v>468.41088646403023</v>
      </c>
      <c r="L223" s="101">
        <v>460.47576686920672</v>
      </c>
      <c r="M223" s="101">
        <v>463.20060597784368</v>
      </c>
      <c r="N223" s="101">
        <v>446.56844442277151</v>
      </c>
      <c r="O223" s="101">
        <v>407.05743843858608</v>
      </c>
      <c r="P223" s="101">
        <v>419.98743222647323</v>
      </c>
      <c r="Q223" s="101">
        <v>453.82209988192443</v>
      </c>
      <c r="R223" s="101">
        <v>457.53168878642572</v>
      </c>
      <c r="S223" s="101">
        <v>443.53867233424501</v>
      </c>
      <c r="T223" s="101">
        <v>448.41273901070247</v>
      </c>
      <c r="U223" s="101">
        <v>448.09429488057833</v>
      </c>
      <c r="V223" s="101">
        <v>409.87631831481997</v>
      </c>
      <c r="W223" s="101">
        <v>477.7037405272452</v>
      </c>
      <c r="DA223" s="131" t="s">
        <v>2326</v>
      </c>
    </row>
    <row r="224" spans="1:105" ht="12" customHeight="1" x14ac:dyDescent="0.25">
      <c r="A224" s="103" t="s">
        <v>52</v>
      </c>
      <c r="B224" s="104">
        <v>613.53351823442301</v>
      </c>
      <c r="C224" s="104">
        <v>649.82329357229673</v>
      </c>
      <c r="D224" s="104">
        <v>616.57826959915792</v>
      </c>
      <c r="E224" s="104">
        <v>711.65342097527275</v>
      </c>
      <c r="F224" s="104">
        <v>686.2455836476579</v>
      </c>
      <c r="G224" s="104">
        <v>712.79532210448588</v>
      </c>
      <c r="H224" s="104">
        <v>732.53038427209344</v>
      </c>
      <c r="I224" s="104">
        <v>761.51155263483327</v>
      </c>
      <c r="J224" s="104">
        <v>741.1490201079381</v>
      </c>
      <c r="K224" s="104">
        <v>782.12569046447777</v>
      </c>
      <c r="L224" s="104">
        <v>782.12848373434508</v>
      </c>
      <c r="M224" s="104">
        <v>758.75008433320045</v>
      </c>
      <c r="N224" s="104">
        <v>755.04304851559039</v>
      </c>
      <c r="O224" s="104">
        <v>740.64439095780028</v>
      </c>
      <c r="P224" s="104">
        <v>727.61408676384599</v>
      </c>
      <c r="Q224" s="104">
        <v>704.51792352195503</v>
      </c>
      <c r="R224" s="104">
        <v>753.11842542855823</v>
      </c>
      <c r="S224" s="104">
        <v>764.40395397702002</v>
      </c>
      <c r="T224" s="104">
        <v>761.10901872150498</v>
      </c>
      <c r="U224" s="104">
        <v>754.55786640837471</v>
      </c>
      <c r="V224" s="104">
        <v>847.57517933169004</v>
      </c>
      <c r="W224" s="104">
        <v>843.17626989025337</v>
      </c>
      <c r="DA224" s="132" t="s">
        <v>2327</v>
      </c>
    </row>
    <row r="225" spans="1:105" ht="12" customHeight="1" x14ac:dyDescent="0.25">
      <c r="A225" s="106" t="s">
        <v>124</v>
      </c>
      <c r="B225" s="101">
        <v>1638.5518316107075</v>
      </c>
      <c r="C225" s="101">
        <v>1708.4730529323981</v>
      </c>
      <c r="D225" s="101">
        <v>1661.021584773594</v>
      </c>
      <c r="E225" s="101">
        <v>1781.250808120644</v>
      </c>
      <c r="F225" s="101">
        <v>1794.3327160438516</v>
      </c>
      <c r="G225" s="101">
        <v>1821.0088645093754</v>
      </c>
      <c r="H225" s="101">
        <v>1872.028962110963</v>
      </c>
      <c r="I225" s="101">
        <v>1826.9456145534743</v>
      </c>
      <c r="J225" s="101">
        <v>2035.9950011964409</v>
      </c>
      <c r="K225" s="101">
        <v>2180.0204521181386</v>
      </c>
      <c r="L225" s="101">
        <v>2027.9044969394349</v>
      </c>
      <c r="M225" s="101">
        <v>1809.4974965443073</v>
      </c>
      <c r="N225" s="101">
        <v>1761.8598801697237</v>
      </c>
      <c r="O225" s="101">
        <v>1771.7323741428947</v>
      </c>
      <c r="P225" s="101">
        <v>1638.670626763666</v>
      </c>
      <c r="Q225" s="101">
        <v>1638.4946302181193</v>
      </c>
      <c r="R225" s="101">
        <v>1701.9674973673871</v>
      </c>
      <c r="S225" s="101">
        <v>1651.6893988323277</v>
      </c>
      <c r="T225" s="101">
        <v>1557.4263521217049</v>
      </c>
      <c r="U225" s="101">
        <v>1623.9088230874847</v>
      </c>
      <c r="V225" s="101">
        <v>1568.2314999230846</v>
      </c>
      <c r="W225" s="101">
        <v>1629.4635858876973</v>
      </c>
      <c r="DA225" s="131" t="s">
        <v>2328</v>
      </c>
    </row>
    <row r="226" spans="1:105" ht="12" customHeight="1" x14ac:dyDescent="0.25">
      <c r="A226" s="107" t="s">
        <v>123</v>
      </c>
      <c r="B226" s="104">
        <v>1102.0396825666469</v>
      </c>
      <c r="C226" s="104">
        <v>1136.2567715259938</v>
      </c>
      <c r="D226" s="104">
        <v>1124.9400094569371</v>
      </c>
      <c r="E226" s="104">
        <v>1169.8312399458216</v>
      </c>
      <c r="F226" s="104">
        <v>1212.9101451625231</v>
      </c>
      <c r="G226" s="104">
        <v>1235.3729272138014</v>
      </c>
      <c r="H226" s="104">
        <v>1278.9752048293722</v>
      </c>
      <c r="I226" s="104">
        <v>1248.1961815911181</v>
      </c>
      <c r="J226" s="104">
        <v>1395.3821876831867</v>
      </c>
      <c r="K226" s="104">
        <v>1480.6958345325847</v>
      </c>
      <c r="L226" s="104">
        <v>1386.6480602958345</v>
      </c>
      <c r="M226" s="104">
        <v>1253.9149871013681</v>
      </c>
      <c r="N226" s="104">
        <v>1225.8705443063172</v>
      </c>
      <c r="O226" s="104">
        <v>1229.0929285337277</v>
      </c>
      <c r="P226" s="104">
        <v>1162.8905909252564</v>
      </c>
      <c r="Q226" s="104">
        <v>1192.5709416077959</v>
      </c>
      <c r="R226" s="104">
        <v>1253.9214148613851</v>
      </c>
      <c r="S226" s="104">
        <v>1244.7756214892622</v>
      </c>
      <c r="T226" s="104">
        <v>1208.4258107274875</v>
      </c>
      <c r="U226" s="104">
        <v>1287.2658647054566</v>
      </c>
      <c r="V226" s="104">
        <v>1244.9265583018844</v>
      </c>
      <c r="W226" s="104">
        <v>1328.1740966197895</v>
      </c>
      <c r="DA226" s="132" t="s">
        <v>2329</v>
      </c>
    </row>
    <row r="227" spans="1:105" ht="12" customHeight="1" x14ac:dyDescent="0.25">
      <c r="A227" s="108" t="s">
        <v>50</v>
      </c>
      <c r="B227" s="98">
        <v>495.42476432952105</v>
      </c>
      <c r="C227" s="98">
        <v>485.42570968458767</v>
      </c>
      <c r="D227" s="98">
        <v>502.8166924464029</v>
      </c>
      <c r="E227" s="98">
        <v>455.10055892534433</v>
      </c>
      <c r="F227" s="98">
        <v>520.16785906197356</v>
      </c>
      <c r="G227" s="98">
        <v>526.1060851183704</v>
      </c>
      <c r="H227" s="98">
        <v>545.12936054377042</v>
      </c>
      <c r="I227" s="98">
        <v>523.22985101683696</v>
      </c>
      <c r="J227" s="98">
        <v>589.44282615591783</v>
      </c>
      <c r="K227" s="98">
        <v>592.28227486812193</v>
      </c>
      <c r="L227" s="98">
        <v>557.34989543781012</v>
      </c>
      <c r="M227" s="98">
        <v>520.28555078602608</v>
      </c>
      <c r="N227" s="98">
        <v>502.92393833970704</v>
      </c>
      <c r="O227" s="98">
        <v>480.15260010982757</v>
      </c>
      <c r="P227" s="98">
        <v>467.45253996472076</v>
      </c>
      <c r="Q227" s="98">
        <v>499.80012192171768</v>
      </c>
      <c r="R227" s="98">
        <v>497.06174426669423</v>
      </c>
      <c r="S227" s="98">
        <v>471.79266316316023</v>
      </c>
      <c r="T227" s="98">
        <v>458.25274232017222</v>
      </c>
      <c r="U227" s="98">
        <v>484.42811039135773</v>
      </c>
      <c r="V227" s="98">
        <v>409.93259210792655</v>
      </c>
      <c r="W227" s="98">
        <v>483.6196608219019</v>
      </c>
      <c r="DA227" s="63" t="s">
        <v>2330</v>
      </c>
    </row>
    <row r="228" spans="1:105" ht="12" customHeight="1" x14ac:dyDescent="0.25">
      <c r="A228" s="108" t="s">
        <v>52</v>
      </c>
      <c r="B228" s="98">
        <v>606.61491823712595</v>
      </c>
      <c r="C228" s="98">
        <v>650.83106184140615</v>
      </c>
      <c r="D228" s="98">
        <v>622.12331701053415</v>
      </c>
      <c r="E228" s="98">
        <v>714.73068102047716</v>
      </c>
      <c r="F228" s="98">
        <v>692.74228610054968</v>
      </c>
      <c r="G228" s="98">
        <v>709.266842095431</v>
      </c>
      <c r="H228" s="98">
        <v>733.84584428560163</v>
      </c>
      <c r="I228" s="98">
        <v>724.9663305742813</v>
      </c>
      <c r="J228" s="98">
        <v>805.93936152726894</v>
      </c>
      <c r="K228" s="98">
        <v>888.41355966446292</v>
      </c>
      <c r="L228" s="98">
        <v>829.29816485802428</v>
      </c>
      <c r="M228" s="98">
        <v>733.62943631534199</v>
      </c>
      <c r="N228" s="98">
        <v>722.94660596661015</v>
      </c>
      <c r="O228" s="98">
        <v>748.94032842390004</v>
      </c>
      <c r="P228" s="98">
        <v>695.43805096053563</v>
      </c>
      <c r="Q228" s="98">
        <v>692.77081968607843</v>
      </c>
      <c r="R228" s="98">
        <v>756.8596705946909</v>
      </c>
      <c r="S228" s="98">
        <v>772.98295832610177</v>
      </c>
      <c r="T228" s="98">
        <v>750.17306840731533</v>
      </c>
      <c r="U228" s="98">
        <v>802.8377543140989</v>
      </c>
      <c r="V228" s="98">
        <v>834.99396619395804</v>
      </c>
      <c r="W228" s="98">
        <v>844.55443579788744</v>
      </c>
      <c r="DA228" s="63" t="s">
        <v>2331</v>
      </c>
    </row>
    <row r="229" spans="1:105" ht="12" customHeight="1" x14ac:dyDescent="0.25">
      <c r="A229" s="106" t="s">
        <v>122</v>
      </c>
      <c r="B229" s="101">
        <v>1534.5088054759158</v>
      </c>
      <c r="C229" s="101">
        <v>1481.6812087073679</v>
      </c>
      <c r="D229" s="101">
        <v>1613.9732998268032</v>
      </c>
      <c r="E229" s="101">
        <v>1403.3971344296558</v>
      </c>
      <c r="F229" s="101">
        <v>1613.8269657435046</v>
      </c>
      <c r="G229" s="101">
        <v>1668.4614411751668</v>
      </c>
      <c r="H229" s="101">
        <v>1737.8120959876567</v>
      </c>
      <c r="I229" s="101">
        <v>1680.342732481032</v>
      </c>
      <c r="J229" s="101">
        <v>1761.0169705958979</v>
      </c>
      <c r="K229" s="101">
        <v>1673.5023972917318</v>
      </c>
      <c r="L229" s="101">
        <v>1700.4151686252249</v>
      </c>
      <c r="M229" s="101">
        <v>1641.3619493328856</v>
      </c>
      <c r="N229" s="101">
        <v>1641.4536174549698</v>
      </c>
      <c r="O229" s="101">
        <v>1586.2515536456865</v>
      </c>
      <c r="P229" s="101">
        <v>1565.6848601714123</v>
      </c>
      <c r="Q229" s="101">
        <v>1574.4882029791743</v>
      </c>
      <c r="R229" s="101">
        <v>1592.6752584301698</v>
      </c>
      <c r="S229" s="101">
        <v>1604.6993115491432</v>
      </c>
      <c r="T229" s="101">
        <v>1598.0156799757845</v>
      </c>
      <c r="U229" s="101">
        <v>1611.4025598799285</v>
      </c>
      <c r="V229" s="101">
        <v>1581.1173295145275</v>
      </c>
      <c r="W229" s="101">
        <v>1702.3385126509629</v>
      </c>
      <c r="DA229" s="131" t="s">
        <v>2332</v>
      </c>
    </row>
    <row r="230" spans="1:105" ht="12" customHeight="1" x14ac:dyDescent="0.25">
      <c r="A230" s="107" t="s">
        <v>121</v>
      </c>
      <c r="B230" s="104">
        <v>1100.4622481638617</v>
      </c>
      <c r="C230" s="104">
        <v>1054.6145174571118</v>
      </c>
      <c r="D230" s="104">
        <v>1162.6619923226274</v>
      </c>
      <c r="E230" s="104">
        <v>988.84397530596857</v>
      </c>
      <c r="F230" s="104">
        <v>1163.3329599205599</v>
      </c>
      <c r="G230" s="104">
        <v>1208.7519734646526</v>
      </c>
      <c r="H230" s="104">
        <v>1267.9282938851504</v>
      </c>
      <c r="I230" s="104">
        <v>1225.6165959559337</v>
      </c>
      <c r="J230" s="104">
        <v>1288.1488888002114</v>
      </c>
      <c r="K230" s="104">
        <v>1215.1035540873793</v>
      </c>
      <c r="L230" s="104">
        <v>1239.1741958041969</v>
      </c>
      <c r="M230" s="104">
        <v>1207.0175453533834</v>
      </c>
      <c r="N230" s="104">
        <v>1211.1946209586299</v>
      </c>
      <c r="O230" s="104">
        <v>1170.520553694497</v>
      </c>
      <c r="P230" s="104">
        <v>1166.6007421821282</v>
      </c>
      <c r="Q230" s="104">
        <v>1192.860402755018</v>
      </c>
      <c r="R230" s="104">
        <v>1210.1852795925054</v>
      </c>
      <c r="S230" s="104">
        <v>1227.7958780466413</v>
      </c>
      <c r="T230" s="104">
        <v>1239.5411208638843</v>
      </c>
      <c r="U230" s="104">
        <v>1266.6450761734648</v>
      </c>
      <c r="V230" s="104">
        <v>1243.4885034933486</v>
      </c>
      <c r="W230" s="104">
        <v>1369.5352852177491</v>
      </c>
      <c r="DA230" s="132" t="s">
        <v>2333</v>
      </c>
    </row>
    <row r="231" spans="1:105" ht="12" customHeight="1" x14ac:dyDescent="0.25">
      <c r="A231" s="108" t="s">
        <v>53</v>
      </c>
      <c r="B231" s="98">
        <v>464.06553971899962</v>
      </c>
      <c r="C231" s="98">
        <v>422.74950238723875</v>
      </c>
      <c r="D231" s="98">
        <v>486.5081138723138</v>
      </c>
      <c r="E231" s="98">
        <v>359.15655172473367</v>
      </c>
      <c r="F231" s="98">
        <v>466.67305641647391</v>
      </c>
      <c r="G231" s="98">
        <v>481.80126084013739</v>
      </c>
      <c r="H231" s="98">
        <v>506.17247660860215</v>
      </c>
      <c r="I231" s="98">
        <v>480.63633753790572</v>
      </c>
      <c r="J231" s="98">
        <v>510.61503930818094</v>
      </c>
      <c r="K231" s="98">
        <v>455.54637935231341</v>
      </c>
      <c r="L231" s="98">
        <v>467.22559347599946</v>
      </c>
      <c r="M231" s="98">
        <v>471.84221920422755</v>
      </c>
      <c r="N231" s="98">
        <v>468.87553954385663</v>
      </c>
      <c r="O231" s="98">
        <v>435.79770437189507</v>
      </c>
      <c r="P231" s="98">
        <v>446.24970192996187</v>
      </c>
      <c r="Q231" s="98">
        <v>484.48800098467365</v>
      </c>
      <c r="R231" s="98">
        <v>472.48869214806012</v>
      </c>
      <c r="S231" s="98">
        <v>462.43590275596739</v>
      </c>
      <c r="T231" s="98">
        <v>469.3925700494716</v>
      </c>
      <c r="U231" s="98">
        <v>479.18401770668675</v>
      </c>
      <c r="V231" s="98">
        <v>413.63422193107914</v>
      </c>
      <c r="W231" s="98">
        <v>504.06026852500941</v>
      </c>
      <c r="DA231" s="63" t="s">
        <v>2334</v>
      </c>
    </row>
    <row r="232" spans="1:105" ht="12" customHeight="1" x14ac:dyDescent="0.25">
      <c r="A232" s="108" t="s">
        <v>52</v>
      </c>
      <c r="B232" s="98">
        <v>636.39670844486227</v>
      </c>
      <c r="C232" s="98">
        <v>631.86501506987304</v>
      </c>
      <c r="D232" s="98">
        <v>676.15387845031353</v>
      </c>
      <c r="E232" s="98">
        <v>629.68742358123495</v>
      </c>
      <c r="F232" s="98">
        <v>696.65990350408595</v>
      </c>
      <c r="G232" s="98">
        <v>726.95071262451506</v>
      </c>
      <c r="H232" s="98">
        <v>761.75581727654833</v>
      </c>
      <c r="I232" s="98">
        <v>744.9802584180278</v>
      </c>
      <c r="J232" s="98">
        <v>777.53384949203041</v>
      </c>
      <c r="K232" s="98">
        <v>759.55717473506593</v>
      </c>
      <c r="L232" s="98">
        <v>771.94860232819713</v>
      </c>
      <c r="M232" s="98">
        <v>735.17532614915581</v>
      </c>
      <c r="N232" s="98">
        <v>742.31908141477311</v>
      </c>
      <c r="O232" s="98">
        <v>734.72284932260186</v>
      </c>
      <c r="P232" s="98">
        <v>720.3510402521664</v>
      </c>
      <c r="Q232" s="98">
        <v>708.37240177034425</v>
      </c>
      <c r="R232" s="98">
        <v>737.69658744444541</v>
      </c>
      <c r="S232" s="98">
        <v>765.35997529067379</v>
      </c>
      <c r="T232" s="98">
        <v>770.14855081441283</v>
      </c>
      <c r="U232" s="98">
        <v>787.46105846677801</v>
      </c>
      <c r="V232" s="98">
        <v>829.85428156226976</v>
      </c>
      <c r="W232" s="98">
        <v>865.47501669273959</v>
      </c>
      <c r="DA232" s="63" t="s">
        <v>2335</v>
      </c>
    </row>
    <row r="233" spans="1:105" ht="12" customHeight="1" x14ac:dyDescent="0.25">
      <c r="A233" s="121" t="s">
        <v>54</v>
      </c>
      <c r="B233" s="122">
        <v>1317.9294499992357</v>
      </c>
      <c r="C233" s="122">
        <v>1321.9569805172664</v>
      </c>
      <c r="D233" s="122">
        <v>1385.9068767632482</v>
      </c>
      <c r="E233" s="122">
        <v>1328.4621041803734</v>
      </c>
      <c r="F233" s="122">
        <v>1404.5485726794739</v>
      </c>
      <c r="G233" s="122">
        <v>1446.5044799422587</v>
      </c>
      <c r="H233" s="122">
        <v>1476.1970395493342</v>
      </c>
      <c r="I233" s="122">
        <v>1450.6435218387562</v>
      </c>
      <c r="J233" s="122">
        <v>1500.1091071621743</v>
      </c>
      <c r="K233" s="122">
        <v>1500.3257728604428</v>
      </c>
      <c r="L233" s="122">
        <v>1434.4655339848509</v>
      </c>
      <c r="M233" s="122">
        <v>1342.1542238390496</v>
      </c>
      <c r="N233" s="122">
        <v>1295.3795154515601</v>
      </c>
      <c r="O233" s="122">
        <v>1221.2520022613467</v>
      </c>
      <c r="P233" s="122">
        <v>1162.4138511692458</v>
      </c>
      <c r="Q233" s="122">
        <v>1163.5458256986801</v>
      </c>
      <c r="R233" s="122">
        <v>1194.4042043662714</v>
      </c>
      <c r="S233" s="122">
        <v>1161.5681668112052</v>
      </c>
      <c r="T233" s="122">
        <v>1113.4390407710009</v>
      </c>
      <c r="U233" s="122">
        <v>1111.667284525588</v>
      </c>
      <c r="V233" s="122">
        <v>1099.1489238127288</v>
      </c>
      <c r="W233" s="122">
        <v>1148.2388436780695</v>
      </c>
      <c r="DA233" s="130" t="s">
        <v>2336</v>
      </c>
    </row>
    <row r="234" spans="1:105" ht="12" customHeight="1" x14ac:dyDescent="0.25">
      <c r="A234" s="97" t="s">
        <v>207</v>
      </c>
      <c r="B234" s="98">
        <v>1424.9394743371497</v>
      </c>
      <c r="C234" s="98">
        <v>1651.7526784841964</v>
      </c>
      <c r="D234" s="98">
        <v>1434.3364736151905</v>
      </c>
      <c r="E234" s="98">
        <v>1719.7799202293149</v>
      </c>
      <c r="F234" s="98">
        <v>1577.6887619946608</v>
      </c>
      <c r="G234" s="98">
        <v>1621.9556773548884</v>
      </c>
      <c r="H234" s="98">
        <v>1569.106388597404</v>
      </c>
      <c r="I234" s="98">
        <v>1749.3747142942495</v>
      </c>
      <c r="J234" s="98">
        <v>1559.28999143428</v>
      </c>
      <c r="K234" s="98">
        <v>1680.8319188519899</v>
      </c>
      <c r="L234" s="98">
        <v>1584.3224437269664</v>
      </c>
      <c r="M234" s="98">
        <v>1523.7089076614477</v>
      </c>
      <c r="N234" s="98">
        <v>1523.7671957671967</v>
      </c>
      <c r="O234" s="98">
        <v>1358.9582234426557</v>
      </c>
      <c r="P234" s="98">
        <v>1357.9673546002539</v>
      </c>
      <c r="Q234" s="98">
        <v>1347.2390527953478</v>
      </c>
      <c r="R234" s="98">
        <v>1408.1379101042651</v>
      </c>
      <c r="S234" s="98">
        <v>1336.2459869419183</v>
      </c>
      <c r="T234" s="98">
        <v>1282.0757756250375</v>
      </c>
      <c r="U234" s="98">
        <v>1207.5147315511103</v>
      </c>
      <c r="V234" s="98">
        <v>1368.8985172198654</v>
      </c>
      <c r="W234" s="98">
        <v>1361.2113873149419</v>
      </c>
      <c r="DA234" s="63" t="s">
        <v>2337</v>
      </c>
    </row>
    <row r="235" spans="1:105" ht="12" customHeight="1" x14ac:dyDescent="0.25">
      <c r="A235" s="97" t="s">
        <v>50</v>
      </c>
      <c r="B235" s="98">
        <v>1388.1256181628548</v>
      </c>
      <c r="C235" s="98">
        <v>1634.6312383170323</v>
      </c>
      <c r="D235" s="98">
        <v>1427.8113516070805</v>
      </c>
      <c r="E235" s="98">
        <v>1685.8978984452237</v>
      </c>
      <c r="F235" s="98">
        <v>1575.6867177471765</v>
      </c>
      <c r="G235" s="98">
        <v>1595.395926156664</v>
      </c>
      <c r="H235" s="98">
        <v>1567.9290604101691</v>
      </c>
      <c r="I235" s="98">
        <v>1637.5076346541398</v>
      </c>
      <c r="J235" s="98">
        <v>1606.3137578397482</v>
      </c>
      <c r="K235" s="98">
        <v>1847.6201703403917</v>
      </c>
      <c r="L235" s="98">
        <v>1665.6127962972328</v>
      </c>
      <c r="M235" s="98">
        <v>1481.2039644230151</v>
      </c>
      <c r="N235" s="98">
        <v>1407.342434641268</v>
      </c>
      <c r="O235" s="98">
        <v>1392.7979700700455</v>
      </c>
      <c r="P235" s="98">
        <v>1281.680301460239</v>
      </c>
      <c r="Q235" s="98">
        <v>1298.0299833754343</v>
      </c>
      <c r="R235" s="98">
        <v>1368.9568133763521</v>
      </c>
      <c r="S235" s="98">
        <v>1341.7805812894546</v>
      </c>
      <c r="T235" s="98">
        <v>1269.2176399131897</v>
      </c>
      <c r="U235" s="98">
        <v>1327.2380913619647</v>
      </c>
      <c r="V235" s="98">
        <v>1284.8136474111172</v>
      </c>
      <c r="W235" s="98">
        <v>1335.4161212435768</v>
      </c>
      <c r="DA235" s="63" t="s">
        <v>2338</v>
      </c>
    </row>
    <row r="236" spans="1:105" ht="12" customHeight="1" x14ac:dyDescent="0.25">
      <c r="A236" s="109" t="s">
        <v>120</v>
      </c>
      <c r="B236" s="33">
        <v>1264.6375163606135</v>
      </c>
      <c r="C236" s="33">
        <v>1094.8548522979311</v>
      </c>
      <c r="D236" s="33">
        <v>1351.5643308911701</v>
      </c>
      <c r="E236" s="33">
        <v>1011.7093190723846</v>
      </c>
      <c r="F236" s="33">
        <v>1249.5686435993164</v>
      </c>
      <c r="G236" s="33">
        <v>1301.4019113739739</v>
      </c>
      <c r="H236" s="33">
        <v>1387.5650195142357</v>
      </c>
      <c r="I236" s="33">
        <v>1224.4221612808708</v>
      </c>
      <c r="J236" s="33">
        <v>1397.9798115842946</v>
      </c>
      <c r="K236" s="33">
        <v>1150.6094238051103</v>
      </c>
      <c r="L236" s="33">
        <v>1179.6119803529873</v>
      </c>
      <c r="M236" s="33">
        <v>1150.4747325661149</v>
      </c>
      <c r="N236" s="33">
        <v>1118.8982163250141</v>
      </c>
      <c r="O236" s="33">
        <v>1049.2222843135278</v>
      </c>
      <c r="P236" s="33">
        <v>1014.0133263953975</v>
      </c>
      <c r="Q236" s="33">
        <v>1017.2985855831761</v>
      </c>
      <c r="R236" s="33">
        <v>1018.9896805904589</v>
      </c>
      <c r="S236" s="33">
        <v>1005.5960097077676</v>
      </c>
      <c r="T236" s="33">
        <v>979.34040505670896</v>
      </c>
      <c r="U236" s="33">
        <v>965.56139322329261</v>
      </c>
      <c r="V236" s="33">
        <v>929.38078325649792</v>
      </c>
      <c r="W236" s="33">
        <v>996.37101153596609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7591.7551094294513</v>
      </c>
      <c r="C238" s="117">
        <f t="shared" si="115"/>
        <v>8304.8469822651241</v>
      </c>
      <c r="D238" s="117">
        <f t="shared" si="115"/>
        <v>8247.8902300682403</v>
      </c>
      <c r="E238" s="117">
        <f t="shared" si="115"/>
        <v>9360.9257496164319</v>
      </c>
      <c r="F238" s="117">
        <f t="shared" si="115"/>
        <v>9368.5634834596349</v>
      </c>
      <c r="G238" s="117">
        <f t="shared" si="115"/>
        <v>10047.782528867083</v>
      </c>
      <c r="H238" s="117">
        <f t="shared" si="115"/>
        <v>9726.4020186986763</v>
      </c>
      <c r="I238" s="117">
        <f t="shared" si="115"/>
        <v>9614.2969405611439</v>
      </c>
      <c r="J238" s="117">
        <f t="shared" si="115"/>
        <v>9924.4211742405296</v>
      </c>
      <c r="K238" s="117">
        <f t="shared" si="115"/>
        <v>10294.38483218231</v>
      </c>
      <c r="L238" s="117">
        <f t="shared" si="115"/>
        <v>11145.008559884634</v>
      </c>
      <c r="M238" s="117">
        <f t="shared" si="115"/>
        <v>11122.887651708286</v>
      </c>
      <c r="N238" s="117">
        <f t="shared" si="115"/>
        <v>11201.762139628589</v>
      </c>
      <c r="O238" s="117">
        <f t="shared" si="115"/>
        <v>11021.361356291342</v>
      </c>
      <c r="P238" s="117">
        <f t="shared" si="115"/>
        <v>9724.951584054772</v>
      </c>
      <c r="Q238" s="117">
        <f t="shared" si="115"/>
        <v>11281.990751749279</v>
      </c>
      <c r="R238" s="117">
        <f t="shared" ref="R238:V238" si="116">R239+R242+R244+R257</f>
        <v>11145.976435381248</v>
      </c>
      <c r="S238" s="117">
        <f t="shared" si="116"/>
        <v>11288.656514807517</v>
      </c>
      <c r="T238" s="117">
        <f t="shared" si="116"/>
        <v>11193.391595465453</v>
      </c>
      <c r="U238" s="117">
        <f t="shared" si="116"/>
        <v>11209.707681720134</v>
      </c>
      <c r="V238" s="117">
        <f t="shared" si="116"/>
        <v>11418.30562392938</v>
      </c>
      <c r="W238" s="117">
        <f t="shared" ref="W238" si="117">W239+W242+W244+W257</f>
        <v>12603.887277642758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5688.5391384096356</v>
      </c>
      <c r="C239" s="122">
        <f t="shared" si="118"/>
        <v>6432.9347056609413</v>
      </c>
      <c r="D239" s="122">
        <f t="shared" si="118"/>
        <v>6251.2822281964709</v>
      </c>
      <c r="E239" s="122">
        <f t="shared" si="118"/>
        <v>7323.4703179922899</v>
      </c>
      <c r="F239" s="122">
        <f t="shared" si="118"/>
        <v>7309.243492130513</v>
      </c>
      <c r="G239" s="122">
        <f t="shared" si="118"/>
        <v>7855.5347634471955</v>
      </c>
      <c r="H239" s="122">
        <f t="shared" si="118"/>
        <v>7307.2015315532253</v>
      </c>
      <c r="I239" s="122">
        <f t="shared" si="118"/>
        <v>7110.6340445597561</v>
      </c>
      <c r="J239" s="122">
        <f t="shared" si="118"/>
        <v>7302.4197577903669</v>
      </c>
      <c r="K239" s="122">
        <f t="shared" si="118"/>
        <v>7731.0940596991741</v>
      </c>
      <c r="L239" s="122">
        <f t="shared" si="118"/>
        <v>8449.9305094645224</v>
      </c>
      <c r="M239" s="122">
        <f t="shared" si="118"/>
        <v>8307.8154901377002</v>
      </c>
      <c r="N239" s="122">
        <f t="shared" si="118"/>
        <v>8357.3513849359679</v>
      </c>
      <c r="O239" s="122">
        <f t="shared" si="118"/>
        <v>8405.2462546270981</v>
      </c>
      <c r="P239" s="122">
        <f t="shared" si="118"/>
        <v>7300.5669723866631</v>
      </c>
      <c r="Q239" s="122">
        <f t="shared" si="118"/>
        <v>8434.9472784002119</v>
      </c>
      <c r="R239" s="122">
        <f t="shared" ref="R239:V239" si="119">SUM(R240:R241)</f>
        <v>8372.6033544053553</v>
      </c>
      <c r="S239" s="122">
        <f t="shared" si="119"/>
        <v>8297.4557468184612</v>
      </c>
      <c r="T239" s="122">
        <f t="shared" si="119"/>
        <v>8160.2612079079327</v>
      </c>
      <c r="U239" s="122">
        <f t="shared" si="119"/>
        <v>8119.7578191051743</v>
      </c>
      <c r="V239" s="122">
        <f t="shared" si="119"/>
        <v>8340.892613855769</v>
      </c>
      <c r="W239" s="122">
        <f t="shared" ref="W239" si="120">SUM(W240:W241)</f>
        <v>9268.4315667136761</v>
      </c>
      <c r="DA239" s="130" t="s">
        <v>2486</v>
      </c>
    </row>
    <row r="240" spans="1:105" ht="12" customHeight="1" x14ac:dyDescent="0.25">
      <c r="A240" s="97" t="s">
        <v>204</v>
      </c>
      <c r="B240" s="98">
        <v>5633.7660868089542</v>
      </c>
      <c r="C240" s="98">
        <v>6371.4803084385885</v>
      </c>
      <c r="D240" s="98">
        <v>6191.4946953368917</v>
      </c>
      <c r="E240" s="98">
        <v>7257.4959143270135</v>
      </c>
      <c r="F240" s="98">
        <v>7240.5663958944297</v>
      </c>
      <c r="G240" s="98">
        <v>7783.3476136392319</v>
      </c>
      <c r="H240" s="98">
        <v>7242.5669391637321</v>
      </c>
      <c r="I240" s="98">
        <v>7049.9489827460666</v>
      </c>
      <c r="J240" s="98">
        <v>7240.8455846638253</v>
      </c>
      <c r="K240" s="98">
        <v>7666.5962938675311</v>
      </c>
      <c r="L240" s="98">
        <v>8382.0849562350031</v>
      </c>
      <c r="M240" s="98">
        <v>8241.8786209002374</v>
      </c>
      <c r="N240" s="98">
        <v>8291.9851184866984</v>
      </c>
      <c r="O240" s="98">
        <v>8340.3376406872794</v>
      </c>
      <c r="P240" s="98">
        <v>7244.5194339595346</v>
      </c>
      <c r="Q240" s="98">
        <v>8370.2976848919752</v>
      </c>
      <c r="R240" s="98">
        <v>8307.9648050031719</v>
      </c>
      <c r="S240" s="98">
        <v>8234.2387772466464</v>
      </c>
      <c r="T240" s="98">
        <v>8098.288215302171</v>
      </c>
      <c r="U240" s="98">
        <v>8057.8078813444126</v>
      </c>
      <c r="V240" s="98">
        <v>8277.28811342884</v>
      </c>
      <c r="W240" s="98">
        <v>9197.8974269982755</v>
      </c>
      <c r="DA240" s="63" t="s">
        <v>2487</v>
      </c>
    </row>
    <row r="241" spans="1:105" ht="12" customHeight="1" x14ac:dyDescent="0.25">
      <c r="A241" s="97" t="s">
        <v>53</v>
      </c>
      <c r="B241" s="98">
        <v>54.77305160068159</v>
      </c>
      <c r="C241" s="98">
        <v>61.45439722235318</v>
      </c>
      <c r="D241" s="98">
        <v>59.787532859579436</v>
      </c>
      <c r="E241" s="98">
        <v>65.974403665276668</v>
      </c>
      <c r="F241" s="98">
        <v>68.677096236083628</v>
      </c>
      <c r="G241" s="98">
        <v>72.187149807963678</v>
      </c>
      <c r="H241" s="98">
        <v>64.634592389493051</v>
      </c>
      <c r="I241" s="98">
        <v>60.685061813689849</v>
      </c>
      <c r="J241" s="98">
        <v>61.574173126541361</v>
      </c>
      <c r="K241" s="98">
        <v>64.497765831642582</v>
      </c>
      <c r="L241" s="98">
        <v>67.845553229519552</v>
      </c>
      <c r="M241" s="98">
        <v>65.936869237463242</v>
      </c>
      <c r="N241" s="98">
        <v>65.366266449268608</v>
      </c>
      <c r="O241" s="98">
        <v>64.908613939818096</v>
      </c>
      <c r="P241" s="98">
        <v>56.047538427128821</v>
      </c>
      <c r="Q241" s="98">
        <v>64.64959350823635</v>
      </c>
      <c r="R241" s="98">
        <v>64.638549402183429</v>
      </c>
      <c r="S241" s="98">
        <v>63.216969571815447</v>
      </c>
      <c r="T241" s="98">
        <v>61.972992605761533</v>
      </c>
      <c r="U241" s="98">
        <v>61.949937760762118</v>
      </c>
      <c r="V241" s="98">
        <v>63.604500426929199</v>
      </c>
      <c r="W241" s="98">
        <v>70.534139715399817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111.67745782144424</v>
      </c>
      <c r="C242" s="122">
        <f t="shared" si="121"/>
        <v>112.91509018097125</v>
      </c>
      <c r="D242" s="122">
        <f t="shared" si="121"/>
        <v>115.17024963561545</v>
      </c>
      <c r="E242" s="122">
        <f t="shared" si="121"/>
        <v>304.31803639857429</v>
      </c>
      <c r="F242" s="122">
        <f t="shared" si="121"/>
        <v>151.62394383192898</v>
      </c>
      <c r="G242" s="122">
        <f t="shared" si="121"/>
        <v>213.58081752179083</v>
      </c>
      <c r="H242" s="122">
        <f t="shared" si="121"/>
        <v>366.91213809014266</v>
      </c>
      <c r="I242" s="122">
        <f t="shared" si="121"/>
        <v>501.19703224996829</v>
      </c>
      <c r="J242" s="122">
        <f t="shared" si="121"/>
        <v>538.50187773498612</v>
      </c>
      <c r="K242" s="122">
        <f t="shared" si="121"/>
        <v>532.43744116271262</v>
      </c>
      <c r="L242" s="122">
        <f t="shared" si="121"/>
        <v>687.98168262361946</v>
      </c>
      <c r="M242" s="122">
        <f t="shared" si="121"/>
        <v>895.18060118985977</v>
      </c>
      <c r="N242" s="122">
        <f t="shared" si="121"/>
        <v>945.87826387764449</v>
      </c>
      <c r="O242" s="122">
        <f t="shared" si="121"/>
        <v>788.37113863868251</v>
      </c>
      <c r="P242" s="122">
        <f t="shared" si="121"/>
        <v>635.4004615746544</v>
      </c>
      <c r="Q242" s="122">
        <f t="shared" si="121"/>
        <v>1038.0140240762132</v>
      </c>
      <c r="R242" s="122">
        <f t="shared" si="121"/>
        <v>910.63046423474691</v>
      </c>
      <c r="S242" s="122">
        <f t="shared" si="121"/>
        <v>1120.4992559305713</v>
      </c>
      <c r="T242" s="122">
        <f t="shared" si="121"/>
        <v>1173.930997710281</v>
      </c>
      <c r="U242" s="122">
        <f t="shared" si="121"/>
        <v>1197.7836671171656</v>
      </c>
      <c r="V242" s="122">
        <f t="shared" si="121"/>
        <v>1177.9496539874556</v>
      </c>
      <c r="W242" s="122">
        <f t="shared" si="121"/>
        <v>1291.7481758255606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111.67745782144424</v>
      </c>
      <c r="C243" s="98">
        <f>RES_hhdet_tesh!C86</f>
        <v>112.91509018097125</v>
      </c>
      <c r="D243" s="98">
        <f>RES_hhdet_tesh!D86</f>
        <v>115.17024963561545</v>
      </c>
      <c r="E243" s="98">
        <f>RES_hhdet_tesh!E86</f>
        <v>304.31803639857429</v>
      </c>
      <c r="F243" s="98">
        <f>RES_hhdet_tesh!F86</f>
        <v>151.62394383192898</v>
      </c>
      <c r="G243" s="98">
        <f>RES_hhdet_tesh!G86</f>
        <v>213.58081752179083</v>
      </c>
      <c r="H243" s="98">
        <f>RES_hhdet_tesh!H86</f>
        <v>366.91213809014266</v>
      </c>
      <c r="I243" s="98">
        <f>RES_hhdet_tesh!I86</f>
        <v>501.19703224996829</v>
      </c>
      <c r="J243" s="98">
        <f>RES_hhdet_tesh!J86</f>
        <v>538.50187773498612</v>
      </c>
      <c r="K243" s="98">
        <f>RES_hhdet_tesh!K86</f>
        <v>532.43744116271262</v>
      </c>
      <c r="L243" s="98">
        <f>RES_hhdet_tesh!L86</f>
        <v>687.98168262361946</v>
      </c>
      <c r="M243" s="98">
        <f>RES_hhdet_tesh!M86</f>
        <v>895.18060118985977</v>
      </c>
      <c r="N243" s="98">
        <f>RES_hhdet_tesh!N86</f>
        <v>945.87826387764449</v>
      </c>
      <c r="O243" s="98">
        <f>RES_hhdet_tesh!O86</f>
        <v>788.37113863868251</v>
      </c>
      <c r="P243" s="98">
        <f>RES_hhdet_tesh!P86</f>
        <v>635.4004615746544</v>
      </c>
      <c r="Q243" s="98">
        <f>RES_hhdet_tesh!Q86</f>
        <v>1038.0140240762132</v>
      </c>
      <c r="R243" s="98">
        <f>RES_hhdet_tesh!R86</f>
        <v>910.63046423474691</v>
      </c>
      <c r="S243" s="98">
        <f>RES_hhdet_tesh!S86</f>
        <v>1120.4992559305713</v>
      </c>
      <c r="T243" s="98">
        <f>RES_hhdet_tesh!T86</f>
        <v>1173.930997710281</v>
      </c>
      <c r="U243" s="98">
        <f>RES_hhdet_tesh!U86</f>
        <v>1197.7836671171656</v>
      </c>
      <c r="V243" s="98">
        <f>RES_hhdet_tesh!V86</f>
        <v>1177.9496539874556</v>
      </c>
      <c r="W243" s="98">
        <f>RES_hhdet_tesh!W86</f>
        <v>1291.7481758255606</v>
      </c>
      <c r="DA243" s="63" t="s">
        <v>2490</v>
      </c>
    </row>
    <row r="244" spans="1:105" ht="12" customHeight="1" x14ac:dyDescent="0.25">
      <c r="A244" s="121" t="s">
        <v>55</v>
      </c>
      <c r="B244" s="122">
        <v>905.86768211183687</v>
      </c>
      <c r="C244" s="122">
        <v>890.13294102003476</v>
      </c>
      <c r="D244" s="122">
        <v>953.93217021636951</v>
      </c>
      <c r="E244" s="122">
        <v>870.814750793538</v>
      </c>
      <c r="F244" s="122">
        <v>980.16416216135144</v>
      </c>
      <c r="G244" s="122">
        <v>1019.7268073070609</v>
      </c>
      <c r="H244" s="122">
        <v>1067.2145357420488</v>
      </c>
      <c r="I244" s="122">
        <v>1047.1315626657174</v>
      </c>
      <c r="J244" s="122">
        <v>1088.7982898129819</v>
      </c>
      <c r="K244" s="122">
        <v>1057.3543434335554</v>
      </c>
      <c r="L244" s="122">
        <v>1071.2166816066997</v>
      </c>
      <c r="M244" s="122">
        <v>1039.7285706623975</v>
      </c>
      <c r="N244" s="122">
        <v>1042.8580464186377</v>
      </c>
      <c r="O244" s="122">
        <v>1016.3094156091942</v>
      </c>
      <c r="P244" s="122">
        <v>1010.9988945698553</v>
      </c>
      <c r="Q244" s="122">
        <v>1025.9037463222041</v>
      </c>
      <c r="R244" s="122">
        <v>1057.2940480020286</v>
      </c>
      <c r="S244" s="122">
        <v>1078.4888357739485</v>
      </c>
      <c r="T244" s="122">
        <v>1090.5927318489048</v>
      </c>
      <c r="U244" s="122">
        <v>1117.6247075404463</v>
      </c>
      <c r="V244" s="122">
        <v>1127.3760282256796</v>
      </c>
      <c r="W244" s="122">
        <v>1224.2885050107861</v>
      </c>
      <c r="DA244" s="130" t="s">
        <v>2491</v>
      </c>
    </row>
    <row r="245" spans="1:105" ht="12" customHeight="1" x14ac:dyDescent="0.25">
      <c r="A245" s="97" t="s">
        <v>132</v>
      </c>
      <c r="B245" s="98">
        <v>879.47288385011575</v>
      </c>
      <c r="C245" s="98">
        <v>910.54736229034813</v>
      </c>
      <c r="D245" s="98">
        <v>884.53023711093851</v>
      </c>
      <c r="E245" s="98">
        <v>959.54566852768312</v>
      </c>
      <c r="F245" s="98">
        <v>968.10922932011567</v>
      </c>
      <c r="G245" s="98">
        <v>1003.9394969327332</v>
      </c>
      <c r="H245" s="98">
        <v>1034.0615443301094</v>
      </c>
      <c r="I245" s="98">
        <v>1067.449062236301</v>
      </c>
      <c r="J245" s="98">
        <v>1044.7006364466954</v>
      </c>
      <c r="K245" s="98">
        <v>1076.1436380882808</v>
      </c>
      <c r="L245" s="98">
        <v>1079.8496881163296</v>
      </c>
      <c r="M245" s="98">
        <v>1066.4574903096407</v>
      </c>
      <c r="N245" s="98">
        <v>1058.2015893047801</v>
      </c>
      <c r="O245" s="98">
        <v>1022.4153660714037</v>
      </c>
      <c r="P245" s="98">
        <v>1020.5691724574151</v>
      </c>
      <c r="Q245" s="98">
        <v>1021.7364454763784</v>
      </c>
      <c r="R245" s="98">
        <v>1075.3139160672565</v>
      </c>
      <c r="S245" s="98">
        <v>1077.0521172025506</v>
      </c>
      <c r="T245" s="98">
        <v>1080.2740887980806</v>
      </c>
      <c r="U245" s="98">
        <v>1075.9931476034535</v>
      </c>
      <c r="V245" s="98">
        <v>1148.1656340900299</v>
      </c>
      <c r="W245" s="98">
        <v>1196.8535364190814</v>
      </c>
      <c r="DA245" s="63" t="s">
        <v>2492</v>
      </c>
    </row>
    <row r="246" spans="1:105" ht="12" customHeight="1" x14ac:dyDescent="0.25">
      <c r="A246" s="97" t="s">
        <v>131</v>
      </c>
      <c r="B246" s="98">
        <v>879.47288385011586</v>
      </c>
      <c r="C246" s="98">
        <v>910.55113350975273</v>
      </c>
      <c r="D246" s="98">
        <v>884.53793979238083</v>
      </c>
      <c r="E246" s="98">
        <v>959.52739896443859</v>
      </c>
      <c r="F246" s="98">
        <v>968.09278433617021</v>
      </c>
      <c r="G246" s="98">
        <v>1003.9456564694774</v>
      </c>
      <c r="H246" s="98">
        <v>1034.1012443373911</v>
      </c>
      <c r="I246" s="98">
        <v>1067.3694530853288</v>
      </c>
      <c r="J246" s="98">
        <v>1044.7372800489513</v>
      </c>
      <c r="K246" s="98">
        <v>1075.9799441669663</v>
      </c>
      <c r="L246" s="98">
        <v>1079.6948033505937</v>
      </c>
      <c r="M246" s="98">
        <v>1066.2902576272957</v>
      </c>
      <c r="N246" s="98">
        <v>1058.1181778785376</v>
      </c>
      <c r="O246" s="98">
        <v>1022.423105186855</v>
      </c>
      <c r="P246" s="98">
        <v>1020.2968724722609</v>
      </c>
      <c r="Q246" s="98">
        <v>1021.5557407327773</v>
      </c>
      <c r="R246" s="98">
        <v>1075.0643692706797</v>
      </c>
      <c r="S246" s="98">
        <v>1077.1138188187363</v>
      </c>
      <c r="T246" s="98">
        <v>1080.412193770708</v>
      </c>
      <c r="U246" s="98">
        <v>1076.3031625070369</v>
      </c>
      <c r="V246" s="98">
        <v>1148.075898305065</v>
      </c>
      <c r="W246" s="98">
        <v>1196.9978122921273</v>
      </c>
      <c r="DA246" s="63" t="s">
        <v>2493</v>
      </c>
    </row>
    <row r="247" spans="1:105" ht="12" customHeight="1" x14ac:dyDescent="0.25">
      <c r="A247" s="100" t="s">
        <v>204</v>
      </c>
      <c r="B247" s="101">
        <v>265.93936561569296</v>
      </c>
      <c r="C247" s="101">
        <v>260.727839937456</v>
      </c>
      <c r="D247" s="101">
        <v>267.95967019322296</v>
      </c>
      <c r="E247" s="101">
        <v>247.87397798916567</v>
      </c>
      <c r="F247" s="101">
        <v>281.84720068851226</v>
      </c>
      <c r="G247" s="101">
        <v>291.15033436499141</v>
      </c>
      <c r="H247" s="101">
        <v>301.57086006529755</v>
      </c>
      <c r="I247" s="101">
        <v>305.85790045049549</v>
      </c>
      <c r="J247" s="101">
        <v>303.58825994101306</v>
      </c>
      <c r="K247" s="101">
        <v>293.85425370248828</v>
      </c>
      <c r="L247" s="101">
        <v>297.56631961624851</v>
      </c>
      <c r="M247" s="101">
        <v>307.54017329409538</v>
      </c>
      <c r="N247" s="101">
        <v>303.07512936294734</v>
      </c>
      <c r="O247" s="101">
        <v>281.77871422905457</v>
      </c>
      <c r="P247" s="101">
        <v>292.682785708415</v>
      </c>
      <c r="Q247" s="101">
        <v>317.0378172108222</v>
      </c>
      <c r="R247" s="101">
        <v>321.94594384212132</v>
      </c>
      <c r="S247" s="101">
        <v>312.70986484171613</v>
      </c>
      <c r="T247" s="101">
        <v>319.30317504920288</v>
      </c>
      <c r="U247" s="101">
        <v>321.74529609866198</v>
      </c>
      <c r="V247" s="101">
        <v>300.50071897337511</v>
      </c>
      <c r="W247" s="101">
        <v>353.8215424018739</v>
      </c>
      <c r="DA247" s="131" t="s">
        <v>2494</v>
      </c>
    </row>
    <row r="248" spans="1:105" ht="12" customHeight="1" x14ac:dyDescent="0.25">
      <c r="A248" s="103" t="s">
        <v>52</v>
      </c>
      <c r="B248" s="104">
        <v>613.53351823442301</v>
      </c>
      <c r="C248" s="104">
        <v>649.82329357229673</v>
      </c>
      <c r="D248" s="104">
        <v>616.57826959915792</v>
      </c>
      <c r="E248" s="104">
        <v>711.65342097527275</v>
      </c>
      <c r="F248" s="104">
        <v>686.2455836476579</v>
      </c>
      <c r="G248" s="104">
        <v>712.79532210448588</v>
      </c>
      <c r="H248" s="104">
        <v>732.53038427209344</v>
      </c>
      <c r="I248" s="104">
        <v>761.51155263483327</v>
      </c>
      <c r="J248" s="104">
        <v>741.1490201079381</v>
      </c>
      <c r="K248" s="104">
        <v>782.12569046447777</v>
      </c>
      <c r="L248" s="104">
        <v>782.12848373434508</v>
      </c>
      <c r="M248" s="104">
        <v>758.75008433320045</v>
      </c>
      <c r="N248" s="104">
        <v>755.04304851559039</v>
      </c>
      <c r="O248" s="104">
        <v>740.64439095780028</v>
      </c>
      <c r="P248" s="104">
        <v>727.61408676384599</v>
      </c>
      <c r="Q248" s="104">
        <v>704.51792352195503</v>
      </c>
      <c r="R248" s="104">
        <v>753.11842542855823</v>
      </c>
      <c r="S248" s="104">
        <v>764.40395397702002</v>
      </c>
      <c r="T248" s="104">
        <v>761.10901872150498</v>
      </c>
      <c r="U248" s="104">
        <v>754.55786640837471</v>
      </c>
      <c r="V248" s="104">
        <v>847.57517933169004</v>
      </c>
      <c r="W248" s="104">
        <v>843.17626989025337</v>
      </c>
      <c r="DA248" s="132" t="s">
        <v>2495</v>
      </c>
    </row>
    <row r="249" spans="1:105" ht="12" customHeight="1" x14ac:dyDescent="0.25">
      <c r="A249" s="106" t="s">
        <v>124</v>
      </c>
      <c r="B249" s="101">
        <v>869.51837097504881</v>
      </c>
      <c r="C249" s="101">
        <v>911.90956825422427</v>
      </c>
      <c r="D249" s="101">
        <v>892.51687211375349</v>
      </c>
      <c r="E249" s="101">
        <v>963.74845685593004</v>
      </c>
      <c r="F249" s="101">
        <v>977.29709659502294</v>
      </c>
      <c r="G249" s="101">
        <v>998.94707301601227</v>
      </c>
      <c r="H249" s="101">
        <v>1035.8192556564445</v>
      </c>
      <c r="I249" s="101">
        <v>1015.9881150456933</v>
      </c>
      <c r="J249" s="101">
        <v>1136.0744564347879</v>
      </c>
      <c r="K249" s="101">
        <v>1223.2844487984978</v>
      </c>
      <c r="L249" s="101">
        <v>1145.3408363006963</v>
      </c>
      <c r="M249" s="101">
        <v>1030.6961004401649</v>
      </c>
      <c r="N249" s="101">
        <v>1012.4580751588677</v>
      </c>
      <c r="O249" s="101">
        <v>1033.9825106420417</v>
      </c>
      <c r="P249" s="101">
        <v>974.02976014170918</v>
      </c>
      <c r="Q249" s="101">
        <v>1004.0857754534271</v>
      </c>
      <c r="R249" s="101">
        <v>1079.6527150067434</v>
      </c>
      <c r="S249" s="101">
        <v>1088.5391005454153</v>
      </c>
      <c r="T249" s="101">
        <v>1063.9911215653462</v>
      </c>
      <c r="U249" s="101">
        <v>1144.8533607980512</v>
      </c>
      <c r="V249" s="101">
        <v>1130.5594132333752</v>
      </c>
      <c r="W249" s="101">
        <v>1198.7475405825044</v>
      </c>
      <c r="DA249" s="131" t="s">
        <v>2496</v>
      </c>
    </row>
    <row r="250" spans="1:105" ht="12" customHeight="1" x14ac:dyDescent="0.25">
      <c r="A250" s="107" t="s">
        <v>123</v>
      </c>
      <c r="B250" s="104">
        <v>869.51837097504881</v>
      </c>
      <c r="C250" s="104">
        <v>911.9286170321468</v>
      </c>
      <c r="D250" s="104">
        <v>892.57501845039837</v>
      </c>
      <c r="E250" s="104">
        <v>963.66811907830538</v>
      </c>
      <c r="F250" s="104">
        <v>977.27117022383811</v>
      </c>
      <c r="G250" s="104">
        <v>999.0335507524602</v>
      </c>
      <c r="H250" s="104">
        <v>1036.0581173976343</v>
      </c>
      <c r="I250" s="104">
        <v>1016.007464787301</v>
      </c>
      <c r="J250" s="104">
        <v>1135.8693354240036</v>
      </c>
      <c r="K250" s="104">
        <v>1222.8579592285441</v>
      </c>
      <c r="L250" s="104">
        <v>1145.0254018057776</v>
      </c>
      <c r="M250" s="104">
        <v>1030.4065166716898</v>
      </c>
      <c r="N250" s="104">
        <v>1012.028157144504</v>
      </c>
      <c r="O250" s="104">
        <v>1033.3504236350136</v>
      </c>
      <c r="P250" s="104">
        <v>973.60629409656565</v>
      </c>
      <c r="Q250" s="104">
        <v>1003.4354741098587</v>
      </c>
      <c r="R250" s="104">
        <v>1078.6489758953767</v>
      </c>
      <c r="S250" s="104">
        <v>1088.2628188773438</v>
      </c>
      <c r="T250" s="104">
        <v>1064.0403518550547</v>
      </c>
      <c r="U250" s="104">
        <v>1145.0797469296688</v>
      </c>
      <c r="V250" s="104">
        <v>1130.7433705765352</v>
      </c>
      <c r="W250" s="104">
        <v>1199.2857568033262</v>
      </c>
      <c r="DA250" s="132" t="s">
        <v>2497</v>
      </c>
    </row>
    <row r="251" spans="1:105" ht="12" customHeight="1" x14ac:dyDescent="0.25">
      <c r="A251" s="108" t="s">
        <v>50</v>
      </c>
      <c r="B251" s="98">
        <v>262.90345273792286</v>
      </c>
      <c r="C251" s="98">
        <v>261.09755519074059</v>
      </c>
      <c r="D251" s="98">
        <v>270.45170143986439</v>
      </c>
      <c r="E251" s="98">
        <v>248.93743805782827</v>
      </c>
      <c r="F251" s="98">
        <v>284.52888412328861</v>
      </c>
      <c r="G251" s="98">
        <v>289.7667086570292</v>
      </c>
      <c r="H251" s="98">
        <v>302.21227311203262</v>
      </c>
      <c r="I251" s="98">
        <v>291.04113421301992</v>
      </c>
      <c r="J251" s="98">
        <v>329.92997389673445</v>
      </c>
      <c r="K251" s="98">
        <v>334.44439956408115</v>
      </c>
      <c r="L251" s="98">
        <v>315.72723694775351</v>
      </c>
      <c r="M251" s="98">
        <v>296.77708035634799</v>
      </c>
      <c r="N251" s="98">
        <v>289.0815511778938</v>
      </c>
      <c r="O251" s="98">
        <v>284.41009521111346</v>
      </c>
      <c r="P251" s="98">
        <v>278.1682431360299</v>
      </c>
      <c r="Q251" s="98">
        <v>310.66465442378012</v>
      </c>
      <c r="R251" s="98">
        <v>321.78930530068561</v>
      </c>
      <c r="S251" s="98">
        <v>315.27986055124194</v>
      </c>
      <c r="T251" s="98">
        <v>313.86728344773923</v>
      </c>
      <c r="U251" s="98">
        <v>342.24199261556976</v>
      </c>
      <c r="V251" s="98">
        <v>295.74940438257715</v>
      </c>
      <c r="W251" s="98">
        <v>354.73132100543887</v>
      </c>
      <c r="DA251" s="63" t="s">
        <v>2498</v>
      </c>
    </row>
    <row r="252" spans="1:105" ht="12" customHeight="1" x14ac:dyDescent="0.25">
      <c r="A252" s="108" t="s">
        <v>52</v>
      </c>
      <c r="B252" s="98">
        <v>606.61491823712595</v>
      </c>
      <c r="C252" s="98">
        <v>650.83106184140615</v>
      </c>
      <c r="D252" s="98">
        <v>622.12331701053415</v>
      </c>
      <c r="E252" s="98">
        <v>714.73068102047716</v>
      </c>
      <c r="F252" s="98">
        <v>692.74228610054968</v>
      </c>
      <c r="G252" s="98">
        <v>709.266842095431</v>
      </c>
      <c r="H252" s="98">
        <v>733.84584428560163</v>
      </c>
      <c r="I252" s="98">
        <v>724.9663305742813</v>
      </c>
      <c r="J252" s="98">
        <v>805.93936152726894</v>
      </c>
      <c r="K252" s="98">
        <v>888.41355966446292</v>
      </c>
      <c r="L252" s="98">
        <v>829.29816485802428</v>
      </c>
      <c r="M252" s="98">
        <v>733.62943631534199</v>
      </c>
      <c r="N252" s="98">
        <v>722.94660596661015</v>
      </c>
      <c r="O252" s="98">
        <v>748.94032842390004</v>
      </c>
      <c r="P252" s="98">
        <v>695.43805096053563</v>
      </c>
      <c r="Q252" s="98">
        <v>692.77081968607843</v>
      </c>
      <c r="R252" s="98">
        <v>756.8596705946909</v>
      </c>
      <c r="S252" s="98">
        <v>772.98295832610177</v>
      </c>
      <c r="T252" s="98">
        <v>750.17306840731533</v>
      </c>
      <c r="U252" s="98">
        <v>802.8377543140989</v>
      </c>
      <c r="V252" s="98">
        <v>834.99396619395804</v>
      </c>
      <c r="W252" s="98">
        <v>844.55443579788744</v>
      </c>
      <c r="DA252" s="63" t="s">
        <v>2499</v>
      </c>
    </row>
    <row r="253" spans="1:105" ht="12" customHeight="1" x14ac:dyDescent="0.25">
      <c r="A253" s="106" t="s">
        <v>122</v>
      </c>
      <c r="B253" s="101">
        <v>912.29155633390985</v>
      </c>
      <c r="C253" s="101">
        <v>885.35622773430771</v>
      </c>
      <c r="D253" s="101">
        <v>970.06257960792709</v>
      </c>
      <c r="E253" s="101">
        <v>848.73235257506303</v>
      </c>
      <c r="F253" s="101">
        <v>982.75157513806778</v>
      </c>
      <c r="G253" s="101">
        <v>1023.9156546727068</v>
      </c>
      <c r="H253" s="101">
        <v>1075.45502903802</v>
      </c>
      <c r="I253" s="101">
        <v>1044.2631543698385</v>
      </c>
      <c r="J253" s="101">
        <v>1096.4135173242744</v>
      </c>
      <c r="K253" s="101">
        <v>1045.0071226963939</v>
      </c>
      <c r="L253" s="101">
        <v>1065.5872395842498</v>
      </c>
      <c r="M253" s="101">
        <v>1033.23921674963</v>
      </c>
      <c r="N253" s="101">
        <v>1040.2522021453624</v>
      </c>
      <c r="O253" s="101">
        <v>1014.1828213506941</v>
      </c>
      <c r="P253" s="101">
        <v>1010.1438369342001</v>
      </c>
      <c r="Q253" s="101">
        <v>1027.5483264516372</v>
      </c>
      <c r="R253" s="101">
        <v>1052.8265976734297</v>
      </c>
      <c r="S253" s="101">
        <v>1078.3883058269698</v>
      </c>
      <c r="T253" s="101">
        <v>1093.2358497185439</v>
      </c>
      <c r="U253" s="101">
        <v>1123.3938531526119</v>
      </c>
      <c r="V253" s="101">
        <v>1124.104562097865</v>
      </c>
      <c r="W253" s="101">
        <v>1229.1139731671344</v>
      </c>
      <c r="DA253" s="131" t="s">
        <v>2500</v>
      </c>
    </row>
    <row r="254" spans="1:105" ht="12" customHeight="1" x14ac:dyDescent="0.25">
      <c r="A254" s="107" t="s">
        <v>121</v>
      </c>
      <c r="B254" s="104">
        <v>912.29155633390985</v>
      </c>
      <c r="C254" s="104">
        <v>885.37403933075473</v>
      </c>
      <c r="D254" s="104">
        <v>970.08779561427184</v>
      </c>
      <c r="E254" s="104">
        <v>848.78669157794786</v>
      </c>
      <c r="F254" s="104">
        <v>982.79351330212046</v>
      </c>
      <c r="G254" s="104">
        <v>1023.9512135383858</v>
      </c>
      <c r="H254" s="104">
        <v>1075.468881906211</v>
      </c>
      <c r="I254" s="104">
        <v>1044.1006384569876</v>
      </c>
      <c r="J254" s="104">
        <v>1096.1955507569992</v>
      </c>
      <c r="K254" s="104">
        <v>1044.8245647284086</v>
      </c>
      <c r="L254" s="104">
        <v>1065.4607058117526</v>
      </c>
      <c r="M254" s="104">
        <v>1033.1602891635016</v>
      </c>
      <c r="N254" s="104">
        <v>1040.2480619553517</v>
      </c>
      <c r="O254" s="104">
        <v>1014.2536216642168</v>
      </c>
      <c r="P254" s="104">
        <v>1010.0731726421724</v>
      </c>
      <c r="Q254" s="104">
        <v>1027.5440648230431</v>
      </c>
      <c r="R254" s="104">
        <v>1052.9459434333869</v>
      </c>
      <c r="S254" s="104">
        <v>1078.5764821811952</v>
      </c>
      <c r="T254" s="104">
        <v>1093.4440459519637</v>
      </c>
      <c r="U254" s="104">
        <v>1123.6501873285315</v>
      </c>
      <c r="V254" s="104">
        <v>1124.1806384275308</v>
      </c>
      <c r="W254" s="104">
        <v>1229.146363631183</v>
      </c>
      <c r="DA254" s="132" t="s">
        <v>2501</v>
      </c>
    </row>
    <row r="255" spans="1:105" ht="12" customHeight="1" x14ac:dyDescent="0.25">
      <c r="A255" s="108" t="s">
        <v>53</v>
      </c>
      <c r="B255" s="98">
        <v>275.89484788904764</v>
      </c>
      <c r="C255" s="98">
        <v>253.50902426088172</v>
      </c>
      <c r="D255" s="98">
        <v>293.93391716395814</v>
      </c>
      <c r="E255" s="98">
        <v>219.09926799671305</v>
      </c>
      <c r="F255" s="98">
        <v>286.1336097980344</v>
      </c>
      <c r="G255" s="98">
        <v>297.00050091387084</v>
      </c>
      <c r="H255" s="98">
        <v>313.7130646296626</v>
      </c>
      <c r="I255" s="98">
        <v>299.12038003895958</v>
      </c>
      <c r="J255" s="98">
        <v>318.66170126496871</v>
      </c>
      <c r="K255" s="98">
        <v>285.2673899933427</v>
      </c>
      <c r="L255" s="98">
        <v>293.51210348355534</v>
      </c>
      <c r="M255" s="98">
        <v>297.98496301434574</v>
      </c>
      <c r="N255" s="98">
        <v>297.92898054057838</v>
      </c>
      <c r="O255" s="98">
        <v>279.53077234161486</v>
      </c>
      <c r="P255" s="98">
        <v>289.72213239000598</v>
      </c>
      <c r="Q255" s="98">
        <v>319.17166305269893</v>
      </c>
      <c r="R255" s="98">
        <v>315.24935598894166</v>
      </c>
      <c r="S255" s="98">
        <v>313.21650689052143</v>
      </c>
      <c r="T255" s="98">
        <v>323.2954951375512</v>
      </c>
      <c r="U255" s="98">
        <v>336.18912886175355</v>
      </c>
      <c r="V255" s="98">
        <v>294.32635686526106</v>
      </c>
      <c r="W255" s="98">
        <v>363.67134693844366</v>
      </c>
      <c r="DA255" s="63" t="s">
        <v>2502</v>
      </c>
    </row>
    <row r="256" spans="1:105" ht="12" customHeight="1" x14ac:dyDescent="0.25">
      <c r="A256" s="108" t="s">
        <v>52</v>
      </c>
      <c r="B256" s="98">
        <v>636.39670844486227</v>
      </c>
      <c r="C256" s="98">
        <v>631.86501506987304</v>
      </c>
      <c r="D256" s="98">
        <v>676.15387845031353</v>
      </c>
      <c r="E256" s="98">
        <v>629.68742358123495</v>
      </c>
      <c r="F256" s="98">
        <v>696.65990350408595</v>
      </c>
      <c r="G256" s="98">
        <v>726.95071262451506</v>
      </c>
      <c r="H256" s="98">
        <v>761.75581727654833</v>
      </c>
      <c r="I256" s="98">
        <v>744.9802584180278</v>
      </c>
      <c r="J256" s="98">
        <v>777.53384949203041</v>
      </c>
      <c r="K256" s="98">
        <v>759.55717473506593</v>
      </c>
      <c r="L256" s="98">
        <v>771.94860232819713</v>
      </c>
      <c r="M256" s="98">
        <v>735.17532614915581</v>
      </c>
      <c r="N256" s="98">
        <v>742.31908141477311</v>
      </c>
      <c r="O256" s="98">
        <v>734.72284932260186</v>
      </c>
      <c r="P256" s="98">
        <v>720.3510402521664</v>
      </c>
      <c r="Q256" s="98">
        <v>708.37240177034425</v>
      </c>
      <c r="R256" s="98">
        <v>737.69658744444541</v>
      </c>
      <c r="S256" s="98">
        <v>765.35997529067379</v>
      </c>
      <c r="T256" s="98">
        <v>770.14855081441283</v>
      </c>
      <c r="U256" s="98">
        <v>787.46105846677801</v>
      </c>
      <c r="V256" s="98">
        <v>829.85428156226976</v>
      </c>
      <c r="W256" s="98">
        <v>865.47501669273959</v>
      </c>
      <c r="DA256" s="63" t="s">
        <v>2503</v>
      </c>
    </row>
    <row r="257" spans="1:105" ht="12" customHeight="1" x14ac:dyDescent="0.25">
      <c r="A257" s="121" t="s">
        <v>54</v>
      </c>
      <c r="B257" s="122">
        <v>885.67083108653401</v>
      </c>
      <c r="C257" s="122">
        <v>868.86424540317591</v>
      </c>
      <c r="D257" s="122">
        <v>927.50558201978367</v>
      </c>
      <c r="E257" s="122">
        <v>862.32264443202916</v>
      </c>
      <c r="F257" s="122">
        <v>927.53188533584273</v>
      </c>
      <c r="G257" s="122">
        <v>958.94014059103631</v>
      </c>
      <c r="H257" s="122">
        <v>985.07381331325985</v>
      </c>
      <c r="I257" s="122">
        <v>955.33430108570212</v>
      </c>
      <c r="J257" s="122">
        <v>994.70124890219427</v>
      </c>
      <c r="K257" s="122">
        <v>973.49898788686653</v>
      </c>
      <c r="L257" s="122">
        <v>935.87968618979141</v>
      </c>
      <c r="M257" s="122">
        <v>880.16298971832748</v>
      </c>
      <c r="N257" s="122">
        <v>855.67444439633857</v>
      </c>
      <c r="O257" s="122">
        <v>811.43454741636731</v>
      </c>
      <c r="P257" s="122">
        <v>777.9852555235999</v>
      </c>
      <c r="Q257" s="122">
        <v>783.12570295064916</v>
      </c>
      <c r="R257" s="122">
        <v>805.44856873911647</v>
      </c>
      <c r="S257" s="122">
        <v>792.21267628453438</v>
      </c>
      <c r="T257" s="122">
        <v>768.60665799833419</v>
      </c>
      <c r="U257" s="122">
        <v>774.54148795734682</v>
      </c>
      <c r="V257" s="122">
        <v>772.08732786047551</v>
      </c>
      <c r="W257" s="122">
        <v>819.41903009273437</v>
      </c>
      <c r="DA257" s="130" t="s">
        <v>2504</v>
      </c>
    </row>
    <row r="258" spans="1:105" ht="12" customHeight="1" x14ac:dyDescent="0.25">
      <c r="A258" s="97" t="s">
        <v>207</v>
      </c>
      <c r="B258" s="98">
        <v>821.84948760179975</v>
      </c>
      <c r="C258" s="98">
        <v>954.5807463088189</v>
      </c>
      <c r="D258" s="98">
        <v>830.47974910024732</v>
      </c>
      <c r="E258" s="98">
        <v>997.67599737450007</v>
      </c>
      <c r="F258" s="98">
        <v>917.01507985873434</v>
      </c>
      <c r="G258" s="98">
        <v>944.59273972523408</v>
      </c>
      <c r="H258" s="98">
        <v>915.74469996823291</v>
      </c>
      <c r="I258" s="98">
        <v>1022.0509400097385</v>
      </c>
      <c r="J258" s="98">
        <v>911.46113380026418</v>
      </c>
      <c r="K258" s="98">
        <v>983.26311799506095</v>
      </c>
      <c r="L258" s="98">
        <v>927.45296668372589</v>
      </c>
      <c r="M258" s="98">
        <v>892.53000421653599</v>
      </c>
      <c r="N258" s="98">
        <v>892.98260494621854</v>
      </c>
      <c r="O258" s="98">
        <v>796.66287904911155</v>
      </c>
      <c r="P258" s="98">
        <v>796.19023643028686</v>
      </c>
      <c r="Q258" s="98">
        <v>789.98693913120019</v>
      </c>
      <c r="R258" s="98">
        <v>825.97055573216744</v>
      </c>
      <c r="S258" s="98">
        <v>784.35406905100467</v>
      </c>
      <c r="T258" s="98">
        <v>753.62668946826409</v>
      </c>
      <c r="U258" s="98">
        <v>711.44127060844824</v>
      </c>
      <c r="V258" s="98">
        <v>809.13181358083136</v>
      </c>
      <c r="W258" s="98">
        <v>806.99409395067551</v>
      </c>
      <c r="DA258" s="63" t="s">
        <v>2505</v>
      </c>
    </row>
    <row r="259" spans="1:105" ht="12" customHeight="1" x14ac:dyDescent="0.25">
      <c r="A259" s="97" t="s">
        <v>50</v>
      </c>
      <c r="B259" s="98">
        <v>808.23988512996323</v>
      </c>
      <c r="C259" s="98">
        <v>954.02591165056958</v>
      </c>
      <c r="D259" s="98">
        <v>835.22417648673445</v>
      </c>
      <c r="E259" s="98">
        <v>988.42172950560314</v>
      </c>
      <c r="F259" s="98">
        <v>925.61232368591288</v>
      </c>
      <c r="G259" s="98">
        <v>939.09022443873482</v>
      </c>
      <c r="H259" s="98">
        <v>924.96204353913299</v>
      </c>
      <c r="I259" s="98">
        <v>967.21973638210432</v>
      </c>
      <c r="J259" s="98">
        <v>949.60759075910732</v>
      </c>
      <c r="K259" s="98">
        <v>1093.3331868328542</v>
      </c>
      <c r="L259" s="98">
        <v>986.55646589638366</v>
      </c>
      <c r="M259" s="98">
        <v>878.03155962044218</v>
      </c>
      <c r="N259" s="98">
        <v>834.73552915668199</v>
      </c>
      <c r="O259" s="98">
        <v>826.5472948348106</v>
      </c>
      <c r="P259" s="98">
        <v>760.84533304005708</v>
      </c>
      <c r="Q259" s="98">
        <v>770.77791396254997</v>
      </c>
      <c r="R259" s="98">
        <v>813.44261603500195</v>
      </c>
      <c r="S259" s="98">
        <v>798.35664516313068</v>
      </c>
      <c r="T259" s="98">
        <v>756.70106474915497</v>
      </c>
      <c r="U259" s="98">
        <v>793.46444100721885</v>
      </c>
      <c r="V259" s="98">
        <v>770.39035835474181</v>
      </c>
      <c r="W259" s="98">
        <v>803.65410515594988</v>
      </c>
      <c r="DA259" s="63" t="s">
        <v>2506</v>
      </c>
    </row>
    <row r="260" spans="1:105" ht="12" customHeight="1" x14ac:dyDescent="0.25">
      <c r="A260" s="109" t="s">
        <v>120</v>
      </c>
      <c r="B260" s="33">
        <v>931.50596195671073</v>
      </c>
      <c r="C260" s="33">
        <v>808.08815135492637</v>
      </c>
      <c r="D260" s="33">
        <v>1000.4640553195572</v>
      </c>
      <c r="E260" s="33">
        <v>751.37632672182326</v>
      </c>
      <c r="F260" s="33">
        <v>931.91769103664421</v>
      </c>
      <c r="G260" s="33">
        <v>975.48452848927684</v>
      </c>
      <c r="H260" s="33">
        <v>1045.8206470591833</v>
      </c>
      <c r="I260" s="33">
        <v>925.46581773143316</v>
      </c>
      <c r="J260" s="33">
        <v>1057.7366216534635</v>
      </c>
      <c r="K260" s="33">
        <v>872.20542461301488</v>
      </c>
      <c r="L260" s="33">
        <v>896.30774493715933</v>
      </c>
      <c r="M260" s="33">
        <v>876.81040643877088</v>
      </c>
      <c r="N260" s="33">
        <v>856.30756410106437</v>
      </c>
      <c r="O260" s="33">
        <v>806.58141261371168</v>
      </c>
      <c r="P260" s="33">
        <v>782.3943574659603</v>
      </c>
      <c r="Q260" s="33">
        <v>788.42818558515319</v>
      </c>
      <c r="R260" s="33">
        <v>793.93351081948629</v>
      </c>
      <c r="S260" s="33">
        <v>790.88253009049697</v>
      </c>
      <c r="T260" s="33">
        <v>779.414223169666</v>
      </c>
      <c r="U260" s="33">
        <v>779.89763166132173</v>
      </c>
      <c r="V260" s="33">
        <v>763.51164433438726</v>
      </c>
      <c r="W260" s="33">
        <v>830.78623234095971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88.748528411121015</v>
      </c>
      <c r="C262" s="117">
        <f t="shared" si="122"/>
        <v>110.90266389231158</v>
      </c>
      <c r="D262" s="117">
        <f t="shared" si="122"/>
        <v>104.65496064459013</v>
      </c>
      <c r="E262" s="117">
        <f t="shared" si="122"/>
        <v>130.81691333100048</v>
      </c>
      <c r="F262" s="117">
        <f t="shared" si="122"/>
        <v>126.97390516636601</v>
      </c>
      <c r="G262" s="117">
        <f t="shared" si="122"/>
        <v>130.43934911282278</v>
      </c>
      <c r="H262" s="117">
        <f t="shared" si="122"/>
        <v>133.18450738734896</v>
      </c>
      <c r="I262" s="117">
        <f t="shared" si="122"/>
        <v>143.13063033636453</v>
      </c>
      <c r="J262" s="117">
        <f t="shared" si="122"/>
        <v>150.7027007728247</v>
      </c>
      <c r="K262" s="117">
        <f t="shared" si="122"/>
        <v>174.83172415763937</v>
      </c>
      <c r="L262" s="117">
        <f t="shared" si="122"/>
        <v>159.48581371238348</v>
      </c>
      <c r="M262" s="117">
        <f t="shared" si="122"/>
        <v>139.32623298623656</v>
      </c>
      <c r="N262" s="117">
        <f t="shared" si="122"/>
        <v>123.99367986538746</v>
      </c>
      <c r="O262" s="117">
        <f t="shared" si="122"/>
        <v>117.70099597893491</v>
      </c>
      <c r="P262" s="117">
        <f t="shared" si="122"/>
        <v>103.80250163770184</v>
      </c>
      <c r="Q262" s="117">
        <f t="shared" si="122"/>
        <v>103.4035486286964</v>
      </c>
      <c r="R262" s="117">
        <f t="shared" ref="R262:V262" si="123">R263+R266+R268+R281</f>
        <v>108.58323200047968</v>
      </c>
      <c r="S262" s="117">
        <f t="shared" si="123"/>
        <v>105.66372380219025</v>
      </c>
      <c r="T262" s="117">
        <f t="shared" si="123"/>
        <v>99.367152710087183</v>
      </c>
      <c r="U262" s="117">
        <f t="shared" si="123"/>
        <v>103.70061195546192</v>
      </c>
      <c r="V262" s="117">
        <f t="shared" si="123"/>
        <v>97.416991184549758</v>
      </c>
      <c r="W262" s="117">
        <f t="shared" ref="W262" si="124">W263+W266+W268+W281</f>
        <v>97.874012287385483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12.501707911787092</v>
      </c>
      <c r="C268" s="122">
        <v>13.428671851222164</v>
      </c>
      <c r="D268" s="122">
        <v>13.555918151186713</v>
      </c>
      <c r="E268" s="122">
        <v>15.075461535702264</v>
      </c>
      <c r="F268" s="122">
        <v>15.335548120633471</v>
      </c>
      <c r="G268" s="122">
        <v>15.323210687416786</v>
      </c>
      <c r="H268" s="122">
        <v>15.842890054216001</v>
      </c>
      <c r="I268" s="122">
        <v>15.475435824737769</v>
      </c>
      <c r="J268" s="122">
        <v>17.121706791570993</v>
      </c>
      <c r="K268" s="122">
        <v>18.179722073716093</v>
      </c>
      <c r="L268" s="122">
        <v>16.588545437040299</v>
      </c>
      <c r="M268" s="122">
        <v>14.345680052076112</v>
      </c>
      <c r="N268" s="122">
        <v>12.608110784968343</v>
      </c>
      <c r="O268" s="122">
        <v>11.837016460139809</v>
      </c>
      <c r="P268" s="122">
        <v>10.363471543830485</v>
      </c>
      <c r="Q268" s="122">
        <v>10.277084565729488</v>
      </c>
      <c r="R268" s="122">
        <v>10.763980852659873</v>
      </c>
      <c r="S268" s="122">
        <v>10.41931659484805</v>
      </c>
      <c r="T268" s="122">
        <v>9.7455445730035741</v>
      </c>
      <c r="U268" s="122">
        <v>10.096800634335908</v>
      </c>
      <c r="V268" s="122">
        <v>9.4566416085368736</v>
      </c>
      <c r="W268" s="122">
        <v>9.4727161987474382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372.21343406868834</v>
      </c>
      <c r="C273" s="101">
        <v>388.09673870412365</v>
      </c>
      <c r="D273" s="101">
        <v>377.31766319716968</v>
      </c>
      <c r="E273" s="101">
        <v>404.62893357268558</v>
      </c>
      <c r="F273" s="101">
        <v>407.6006197765214</v>
      </c>
      <c r="G273" s="101">
        <v>413.66037366194979</v>
      </c>
      <c r="H273" s="101">
        <v>425.25009903312639</v>
      </c>
      <c r="I273" s="101">
        <v>415.00896580196735</v>
      </c>
      <c r="J273" s="101">
        <v>462.4966244717836</v>
      </c>
      <c r="K273" s="101">
        <v>495.21344590315641</v>
      </c>
      <c r="L273" s="101">
        <v>460.6587855247621</v>
      </c>
      <c r="M273" s="101">
        <v>411.04545131500493</v>
      </c>
      <c r="N273" s="101">
        <v>400.22409037935449</v>
      </c>
      <c r="O273" s="101">
        <v>402.46672611029999</v>
      </c>
      <c r="P273" s="101">
        <v>372.24041957563446</v>
      </c>
      <c r="Q273" s="101">
        <v>372.200440200348</v>
      </c>
      <c r="R273" s="101">
        <v>386.61893670197571</v>
      </c>
      <c r="S273" s="101">
        <v>375.1977638387516</v>
      </c>
      <c r="T273" s="101">
        <v>353.78497014796653</v>
      </c>
      <c r="U273" s="101">
        <v>368.88712825255317</v>
      </c>
      <c r="V273" s="101">
        <v>356.239467522528</v>
      </c>
      <c r="W273" s="101">
        <v>370.14894817024935</v>
      </c>
      <c r="DA273" s="131" t="s">
        <v>2664</v>
      </c>
    </row>
    <row r="274" spans="1:105" ht="12" customHeight="1" x14ac:dyDescent="0.25">
      <c r="A274" s="107" t="s">
        <v>123</v>
      </c>
      <c r="B274" s="104">
        <v>112.54068946509402</v>
      </c>
      <c r="C274" s="104">
        <v>110.26930421195095</v>
      </c>
      <c r="D274" s="104">
        <v>114.21983985612489</v>
      </c>
      <c r="E274" s="104">
        <v>103.38064296548123</v>
      </c>
      <c r="F274" s="104">
        <v>118.16133086451789</v>
      </c>
      <c r="G274" s="104">
        <v>119.51025829548905</v>
      </c>
      <c r="H274" s="104">
        <v>123.83158554112292</v>
      </c>
      <c r="I274" s="104">
        <v>118.85689295698469</v>
      </c>
      <c r="J274" s="104">
        <v>133.8978323895783</v>
      </c>
      <c r="K274" s="104">
        <v>134.54284155904256</v>
      </c>
      <c r="L274" s="104">
        <v>126.60760224765298</v>
      </c>
      <c r="M274" s="104">
        <v>118.18806571655369</v>
      </c>
      <c r="N274" s="104">
        <v>114.24420183324786</v>
      </c>
      <c r="O274" s="104">
        <v>109.07146464094846</v>
      </c>
      <c r="P274" s="104">
        <v>106.186518978386</v>
      </c>
      <c r="Q274" s="104">
        <v>113.53459569573739</v>
      </c>
      <c r="R274" s="104">
        <v>112.91254582762228</v>
      </c>
      <c r="S274" s="104">
        <v>107.17242136414352</v>
      </c>
      <c r="T274" s="104">
        <v>104.09669294545033</v>
      </c>
      <c r="U274" s="104">
        <v>110.04268955650085</v>
      </c>
      <c r="V274" s="104">
        <v>93.120287623236607</v>
      </c>
      <c r="W274" s="104">
        <v>109.85904215230326</v>
      </c>
      <c r="DA274" s="132" t="s">
        <v>2665</v>
      </c>
    </row>
    <row r="275" spans="1:105" ht="12" customHeight="1" x14ac:dyDescent="0.25">
      <c r="A275" s="108" t="s">
        <v>50</v>
      </c>
      <c r="B275" s="98">
        <v>112.54068946509402</v>
      </c>
      <c r="C275" s="98">
        <v>110.26930421195095</v>
      </c>
      <c r="D275" s="98">
        <v>114.21983985612489</v>
      </c>
      <c r="E275" s="98">
        <v>103.38064296548123</v>
      </c>
      <c r="F275" s="98">
        <v>118.16133086451789</v>
      </c>
      <c r="G275" s="98">
        <v>119.51025829548905</v>
      </c>
      <c r="H275" s="98">
        <v>123.83158554112292</v>
      </c>
      <c r="I275" s="98">
        <v>118.85689295698469</v>
      </c>
      <c r="J275" s="98">
        <v>133.8978323895783</v>
      </c>
      <c r="K275" s="98">
        <v>134.54284155904256</v>
      </c>
      <c r="L275" s="98">
        <v>126.60760224765298</v>
      </c>
      <c r="M275" s="98">
        <v>118.18806571655369</v>
      </c>
      <c r="N275" s="98">
        <v>114.24420183324786</v>
      </c>
      <c r="O275" s="98">
        <v>109.07146464094846</v>
      </c>
      <c r="P275" s="98">
        <v>106.186518978386</v>
      </c>
      <c r="Q275" s="98">
        <v>113.53459569573739</v>
      </c>
      <c r="R275" s="98">
        <v>112.91254582762228</v>
      </c>
      <c r="S275" s="98">
        <v>107.17242136414352</v>
      </c>
      <c r="T275" s="98">
        <v>104.09669294545033</v>
      </c>
      <c r="U275" s="98">
        <v>110.04268955650085</v>
      </c>
      <c r="V275" s="98">
        <v>93.120287623236607</v>
      </c>
      <c r="W275" s="98">
        <v>109.85904215230326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76.246820499333921</v>
      </c>
      <c r="C281" s="122">
        <v>97.473992041089417</v>
      </c>
      <c r="D281" s="122">
        <v>91.099042493403417</v>
      </c>
      <c r="E281" s="122">
        <v>115.7414517952982</v>
      </c>
      <c r="F281" s="122">
        <v>111.63835704573253</v>
      </c>
      <c r="G281" s="122">
        <v>115.11613842540601</v>
      </c>
      <c r="H281" s="122">
        <v>117.34161733313296</v>
      </c>
      <c r="I281" s="122">
        <v>127.65519451162676</v>
      </c>
      <c r="J281" s="122">
        <v>133.5809939812537</v>
      </c>
      <c r="K281" s="122">
        <v>156.65200208392326</v>
      </c>
      <c r="L281" s="122">
        <v>142.89726827534318</v>
      </c>
      <c r="M281" s="122">
        <v>124.98055293416046</v>
      </c>
      <c r="N281" s="122">
        <v>111.38556908041912</v>
      </c>
      <c r="O281" s="122">
        <v>105.86397951879511</v>
      </c>
      <c r="P281" s="122">
        <v>93.439030093871352</v>
      </c>
      <c r="Q281" s="122">
        <v>93.126464062966903</v>
      </c>
      <c r="R281" s="122">
        <v>97.819251147819813</v>
      </c>
      <c r="S281" s="122">
        <v>95.244407207342192</v>
      </c>
      <c r="T281" s="122">
        <v>89.621608137083612</v>
      </c>
      <c r="U281" s="122">
        <v>93.603811321126017</v>
      </c>
      <c r="V281" s="122">
        <v>87.960349576012888</v>
      </c>
      <c r="W281" s="122">
        <v>88.401296088638048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315.32661542187418</v>
      </c>
      <c r="C283" s="98">
        <v>371.3228320960971</v>
      </c>
      <c r="D283" s="98">
        <v>324.3416266310644</v>
      </c>
      <c r="E283" s="98">
        <v>382.96856661081711</v>
      </c>
      <c r="F283" s="98">
        <v>357.93299480344859</v>
      </c>
      <c r="G283" s="98">
        <v>362.41013858574786</v>
      </c>
      <c r="H283" s="98">
        <v>356.17076536277398</v>
      </c>
      <c r="I283" s="98">
        <v>371.97623428803445</v>
      </c>
      <c r="J283" s="98">
        <v>364.89023323087719</v>
      </c>
      <c r="K283" s="98">
        <v>419.7053978945234</v>
      </c>
      <c r="L283" s="98">
        <v>378.36060280687946</v>
      </c>
      <c r="M283" s="98">
        <v>336.47029255833212</v>
      </c>
      <c r="N283" s="98">
        <v>319.6919074531105</v>
      </c>
      <c r="O283" s="98">
        <v>316.38798688111154</v>
      </c>
      <c r="P283" s="98">
        <v>291.146497279708</v>
      </c>
      <c r="Q283" s="98">
        <v>294.86049102356367</v>
      </c>
      <c r="R283" s="98">
        <v>310.97222972657227</v>
      </c>
      <c r="S283" s="98">
        <v>304.79887684571258</v>
      </c>
      <c r="T283" s="98">
        <v>288.31547908268027</v>
      </c>
      <c r="U283" s="98">
        <v>301.49540483378394</v>
      </c>
      <c r="V283" s="98">
        <v>291.85826814590939</v>
      </c>
      <c r="W283" s="98">
        <v>303.35312610169098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208.92393111380841</v>
      </c>
      <c r="C286" s="118">
        <f t="shared" si="129"/>
        <v>227.77216287925631</v>
      </c>
      <c r="D286" s="118">
        <f t="shared" si="129"/>
        <v>220.63261966172618</v>
      </c>
      <c r="E286" s="118">
        <f t="shared" si="129"/>
        <v>245.6523571670285</v>
      </c>
      <c r="F286" s="118">
        <f t="shared" si="129"/>
        <v>242.3898837533529</v>
      </c>
      <c r="G286" s="118">
        <f t="shared" si="129"/>
        <v>252.95396643398425</v>
      </c>
      <c r="H286" s="118">
        <f t="shared" si="129"/>
        <v>234.14378941931383</v>
      </c>
      <c r="I286" s="118">
        <f t="shared" si="129"/>
        <v>222.64383885825862</v>
      </c>
      <c r="J286" s="118">
        <f t="shared" si="129"/>
        <v>222.68802382797492</v>
      </c>
      <c r="K286" s="118">
        <f t="shared" si="129"/>
        <v>225.39817271264391</v>
      </c>
      <c r="L286" s="118">
        <f t="shared" si="129"/>
        <v>234.48460199311663</v>
      </c>
      <c r="M286" s="118">
        <f t="shared" si="129"/>
        <v>222.07373742170765</v>
      </c>
      <c r="N286" s="118">
        <f t="shared" si="129"/>
        <v>214.40552037259363</v>
      </c>
      <c r="O286" s="118">
        <f t="shared" si="129"/>
        <v>206.12013233128306</v>
      </c>
      <c r="P286" s="118">
        <f t="shared" si="129"/>
        <v>180.25557459772241</v>
      </c>
      <c r="Q286" s="118">
        <f t="shared" si="129"/>
        <v>201.96214075383438</v>
      </c>
      <c r="R286" s="118">
        <f t="shared" ref="R286:V286" si="130">R287+R290+R292+R305</f>
        <v>198.27611388738168</v>
      </c>
      <c r="S286" s="118">
        <f t="shared" si="130"/>
        <v>194.05031706975365</v>
      </c>
      <c r="T286" s="118">
        <f t="shared" si="130"/>
        <v>187.71459096923266</v>
      </c>
      <c r="U286" s="118">
        <f t="shared" si="130"/>
        <v>183.81748614320716</v>
      </c>
      <c r="V286" s="118">
        <f t="shared" si="130"/>
        <v>184.01979415396065</v>
      </c>
      <c r="W286" s="118">
        <f t="shared" ref="W286" si="131">W287+W290+W292+W305</f>
        <v>199.10109520053911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171.00089376675936</v>
      </c>
      <c r="C287" s="123">
        <f t="shared" si="132"/>
        <v>190.32654675563498</v>
      </c>
      <c r="D287" s="123">
        <f t="shared" si="132"/>
        <v>181.30649831261877</v>
      </c>
      <c r="E287" s="123">
        <f t="shared" si="132"/>
        <v>207.87626295426293</v>
      </c>
      <c r="F287" s="123">
        <f t="shared" si="132"/>
        <v>202.65199483830497</v>
      </c>
      <c r="G287" s="123">
        <f t="shared" si="132"/>
        <v>211.90612195758746</v>
      </c>
      <c r="H287" s="123">
        <f t="shared" si="132"/>
        <v>191.41034284060234</v>
      </c>
      <c r="I287" s="123">
        <f t="shared" si="132"/>
        <v>180.39944574190733</v>
      </c>
      <c r="J287" s="123">
        <f t="shared" si="132"/>
        <v>179.27426065273016</v>
      </c>
      <c r="K287" s="123">
        <f t="shared" si="132"/>
        <v>183.09957635215198</v>
      </c>
      <c r="L287" s="123">
        <f t="shared" si="132"/>
        <v>192.51592870529629</v>
      </c>
      <c r="M287" s="123">
        <f t="shared" si="132"/>
        <v>181.51225443297287</v>
      </c>
      <c r="N287" s="123">
        <f t="shared" si="132"/>
        <v>174.76446278015129</v>
      </c>
      <c r="O287" s="123">
        <f t="shared" si="132"/>
        <v>169.17638809587183</v>
      </c>
      <c r="P287" s="123">
        <f t="shared" si="132"/>
        <v>145.22542547445974</v>
      </c>
      <c r="Q287" s="123">
        <f t="shared" si="132"/>
        <v>165.60930242818009</v>
      </c>
      <c r="R287" s="123">
        <f t="shared" ref="R287:V287" si="133">SUM(R288:R289)</f>
        <v>162.04791786892176</v>
      </c>
      <c r="S287" s="123">
        <f t="shared" si="133"/>
        <v>157.73169565125863</v>
      </c>
      <c r="T287" s="123">
        <f t="shared" si="133"/>
        <v>152.25982525705024</v>
      </c>
      <c r="U287" s="123">
        <f t="shared" si="133"/>
        <v>148.54177403843585</v>
      </c>
      <c r="V287" s="123">
        <f t="shared" si="133"/>
        <v>149.44572623208313</v>
      </c>
      <c r="W287" s="123">
        <f t="shared" ref="W287" si="134">SUM(W288:W289)</f>
        <v>162.62361669204688</v>
      </c>
      <c r="DA287" s="130" t="s">
        <v>2822</v>
      </c>
    </row>
    <row r="288" spans="1:105" ht="12" customHeight="1" x14ac:dyDescent="0.25">
      <c r="A288" s="97" t="s">
        <v>204</v>
      </c>
      <c r="B288" s="99">
        <v>170.30422030595133</v>
      </c>
      <c r="C288" s="99">
        <v>189.54592177532675</v>
      </c>
      <c r="D288" s="99">
        <v>180.5480499987946</v>
      </c>
      <c r="E288" s="99">
        <v>207.04078547371597</v>
      </c>
      <c r="F288" s="99">
        <v>201.78418147218292</v>
      </c>
      <c r="G288" s="99">
        <v>210.99642889727167</v>
      </c>
      <c r="H288" s="99">
        <v>190.59846596941566</v>
      </c>
      <c r="I288" s="99">
        <v>179.63988324080339</v>
      </c>
      <c r="J288" s="99">
        <v>178.50656476840902</v>
      </c>
      <c r="K288" s="99">
        <v>182.29859135197901</v>
      </c>
      <c r="L288" s="99">
        <v>191.67690109360166</v>
      </c>
      <c r="M288" s="99">
        <v>180.70050521637086</v>
      </c>
      <c r="N288" s="99">
        <v>173.963405593273</v>
      </c>
      <c r="O288" s="99">
        <v>168.38468596254341</v>
      </c>
      <c r="P288" s="99">
        <v>144.54514219050458</v>
      </c>
      <c r="Q288" s="99">
        <v>164.82860328168209</v>
      </c>
      <c r="R288" s="99">
        <v>161.2716779960534</v>
      </c>
      <c r="S288" s="99">
        <v>156.97668107181264</v>
      </c>
      <c r="T288" s="99">
        <v>151.5241875297628</v>
      </c>
      <c r="U288" s="99">
        <v>147.81100083828329</v>
      </c>
      <c r="V288" s="99">
        <v>148.69995434147444</v>
      </c>
      <c r="W288" s="99">
        <v>161.80196725201506</v>
      </c>
      <c r="DA288" s="63" t="s">
        <v>2823</v>
      </c>
    </row>
    <row r="289" spans="1:105" ht="12" customHeight="1" x14ac:dyDescent="0.25">
      <c r="A289" s="97" t="s">
        <v>53</v>
      </c>
      <c r="B289" s="99">
        <v>0.69667346080803283</v>
      </c>
      <c r="C289" s="99">
        <v>0.78062498030822736</v>
      </c>
      <c r="D289" s="99">
        <v>0.75844831382418443</v>
      </c>
      <c r="E289" s="99">
        <v>0.83547748054696092</v>
      </c>
      <c r="F289" s="99">
        <v>0.86781336612206295</v>
      </c>
      <c r="G289" s="99">
        <v>0.90969306031577668</v>
      </c>
      <c r="H289" s="99">
        <v>0.81187687118667473</v>
      </c>
      <c r="I289" s="99">
        <v>0.7595625011039463</v>
      </c>
      <c r="J289" s="99">
        <v>0.76769588432114444</v>
      </c>
      <c r="K289" s="99">
        <v>0.80098500017297569</v>
      </c>
      <c r="L289" s="99">
        <v>0.83902761169463103</v>
      </c>
      <c r="M289" s="99">
        <v>0.81174921660202271</v>
      </c>
      <c r="N289" s="99">
        <v>0.80105718687829186</v>
      </c>
      <c r="O289" s="99">
        <v>0.79170213332840744</v>
      </c>
      <c r="P289" s="99">
        <v>0.68028328395515858</v>
      </c>
      <c r="Q289" s="99">
        <v>0.78069914649800132</v>
      </c>
      <c r="R289" s="99">
        <v>0.77623987286835539</v>
      </c>
      <c r="S289" s="99">
        <v>0.75501457944600003</v>
      </c>
      <c r="T289" s="99">
        <v>0.73563772728745236</v>
      </c>
      <c r="U289" s="99">
        <v>0.73077320015254099</v>
      </c>
      <c r="V289" s="99">
        <v>0.74577189060869153</v>
      </c>
      <c r="W289" s="99">
        <v>0.82164944003181251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0.82095421090131127</v>
      </c>
      <c r="C290" s="123">
        <f t="shared" si="135"/>
        <v>0.78406787046765059</v>
      </c>
      <c r="D290" s="123">
        <f t="shared" si="135"/>
        <v>0.75703981527641084</v>
      </c>
      <c r="E290" s="123">
        <f t="shared" si="135"/>
        <v>1.8637115351775393</v>
      </c>
      <c r="F290" s="123">
        <f t="shared" si="135"/>
        <v>0.86932444380215756</v>
      </c>
      <c r="G290" s="123">
        <f t="shared" si="135"/>
        <v>1.1608090048261843</v>
      </c>
      <c r="H290" s="123">
        <f t="shared" si="135"/>
        <v>1.8873539004615103</v>
      </c>
      <c r="I290" s="123">
        <f t="shared" si="135"/>
        <v>2.4851008233806531</v>
      </c>
      <c r="J290" s="123">
        <f t="shared" si="135"/>
        <v>2.6090183527121411</v>
      </c>
      <c r="K290" s="123">
        <f t="shared" si="135"/>
        <v>2.5091422448806262</v>
      </c>
      <c r="L290" s="123">
        <f t="shared" si="135"/>
        <v>3.1593803418370103</v>
      </c>
      <c r="M290" s="123">
        <f t="shared" si="135"/>
        <v>3.9902850554679228</v>
      </c>
      <c r="N290" s="123">
        <f t="shared" si="135"/>
        <v>4.0811002176949884</v>
      </c>
      <c r="O290" s="123">
        <f t="shared" si="135"/>
        <v>3.2664099435984326</v>
      </c>
      <c r="P290" s="123">
        <f t="shared" si="135"/>
        <v>2.5276627944120942</v>
      </c>
      <c r="Q290" s="123">
        <f t="shared" si="135"/>
        <v>3.9512981583199052</v>
      </c>
      <c r="R290" s="123">
        <f t="shared" si="135"/>
        <v>3.3332280159962169</v>
      </c>
      <c r="S290" s="123">
        <f t="shared" si="135"/>
        <v>3.9589532350884133</v>
      </c>
      <c r="T290" s="123">
        <f t="shared" si="135"/>
        <v>4.0112743035793681</v>
      </c>
      <c r="U290" s="123">
        <f t="shared" si="135"/>
        <v>3.9679134968714194</v>
      </c>
      <c r="V290" s="123">
        <f t="shared" si="135"/>
        <v>3.7852867504187921</v>
      </c>
      <c r="W290" s="123">
        <f t="shared" si="135"/>
        <v>4.0319166645551654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0.82095421090131127</v>
      </c>
      <c r="C291" s="99">
        <f>RES_hhdet_fecs!C86</f>
        <v>0.78406787046765059</v>
      </c>
      <c r="D291" s="99">
        <f>RES_hhdet_fecs!D86</f>
        <v>0.75703981527641084</v>
      </c>
      <c r="E291" s="99">
        <f>RES_hhdet_fecs!E86</f>
        <v>1.8637115351775393</v>
      </c>
      <c r="F291" s="99">
        <f>RES_hhdet_fecs!F86</f>
        <v>0.86932444380215756</v>
      </c>
      <c r="G291" s="99">
        <f>RES_hhdet_fecs!G86</f>
        <v>1.1608090048261843</v>
      </c>
      <c r="H291" s="99">
        <f>RES_hhdet_fecs!H86</f>
        <v>1.8873539004615103</v>
      </c>
      <c r="I291" s="99">
        <f>RES_hhdet_fecs!I86</f>
        <v>2.4851008233806531</v>
      </c>
      <c r="J291" s="99">
        <f>RES_hhdet_fecs!J86</f>
        <v>2.6090183527121411</v>
      </c>
      <c r="K291" s="99">
        <f>RES_hhdet_fecs!K86</f>
        <v>2.5091422448806262</v>
      </c>
      <c r="L291" s="99">
        <f>RES_hhdet_fecs!L86</f>
        <v>3.1593803418370103</v>
      </c>
      <c r="M291" s="99">
        <f>RES_hhdet_fecs!M86</f>
        <v>3.9902850554679228</v>
      </c>
      <c r="N291" s="99">
        <f>RES_hhdet_fecs!N86</f>
        <v>4.0811002176949884</v>
      </c>
      <c r="O291" s="99">
        <f>RES_hhdet_fecs!O86</f>
        <v>3.2664099435984326</v>
      </c>
      <c r="P291" s="99">
        <f>RES_hhdet_fecs!P86</f>
        <v>2.5276627944120942</v>
      </c>
      <c r="Q291" s="99">
        <f>RES_hhdet_fecs!Q86</f>
        <v>3.9512981583199052</v>
      </c>
      <c r="R291" s="99">
        <f>RES_hhdet_fecs!R86</f>
        <v>3.3332280159962169</v>
      </c>
      <c r="S291" s="99">
        <f>RES_hhdet_fecs!S86</f>
        <v>3.9589532350884133</v>
      </c>
      <c r="T291" s="99">
        <f>RES_hhdet_fecs!T86</f>
        <v>4.0112743035793681</v>
      </c>
      <c r="U291" s="99">
        <f>RES_hhdet_fecs!U86</f>
        <v>3.9679134968714194</v>
      </c>
      <c r="V291" s="99">
        <f>RES_hhdet_fecs!V86</f>
        <v>3.7852867504187921</v>
      </c>
      <c r="W291" s="99">
        <f>RES_hhdet_fecs!W86</f>
        <v>4.0319166645551654</v>
      </c>
      <c r="DA291" s="63" t="s">
        <v>2826</v>
      </c>
    </row>
    <row r="292" spans="1:105" ht="12" customHeight="1" x14ac:dyDescent="0.25">
      <c r="A292" s="121" t="s">
        <v>55</v>
      </c>
      <c r="B292" s="123">
        <v>20.338977115953494</v>
      </c>
      <c r="C292" s="123">
        <v>19.869378961331925</v>
      </c>
      <c r="D292" s="123">
        <v>20.987845387706773</v>
      </c>
      <c r="E292" s="123">
        <v>19.089188982138396</v>
      </c>
      <c r="F292" s="123">
        <v>21.12049282085329</v>
      </c>
      <c r="G292" s="123">
        <v>21.65837440627411</v>
      </c>
      <c r="H292" s="123">
        <v>22.30354155481827</v>
      </c>
      <c r="I292" s="123">
        <v>21.602362255708709</v>
      </c>
      <c r="J292" s="123">
        <v>22.101650178705988</v>
      </c>
      <c r="K292" s="123">
        <v>21.157205014595622</v>
      </c>
      <c r="L292" s="123">
        <v>21.069645559426142</v>
      </c>
      <c r="M292" s="123">
        <v>20.047928746239254</v>
      </c>
      <c r="N292" s="123">
        <v>19.685208410880207</v>
      </c>
      <c r="O292" s="123">
        <v>18.781502185178127</v>
      </c>
      <c r="P292" s="123">
        <v>18.393557833863913</v>
      </c>
      <c r="Q292" s="123">
        <v>18.350728959704078</v>
      </c>
      <c r="R292" s="123">
        <v>18.551450452557432</v>
      </c>
      <c r="S292" s="123">
        <v>18.486796596821961</v>
      </c>
      <c r="T292" s="123">
        <v>18.226641116468699</v>
      </c>
      <c r="U292" s="123">
        <v>18.194360751757383</v>
      </c>
      <c r="V292" s="123">
        <v>17.901102383476704</v>
      </c>
      <c r="W292" s="123">
        <v>19.069772378897675</v>
      </c>
      <c r="DA292" s="130" t="s">
        <v>2827</v>
      </c>
    </row>
    <row r="293" spans="1:105" ht="12" customHeight="1" x14ac:dyDescent="0.25">
      <c r="A293" s="97" t="s">
        <v>132</v>
      </c>
      <c r="B293" s="99">
        <v>25.092446983996336</v>
      </c>
      <c r="C293" s="99">
        <v>25.526035807997488</v>
      </c>
      <c r="D293" s="99">
        <v>24.207723602245416</v>
      </c>
      <c r="E293" s="99">
        <v>25.537654545182455</v>
      </c>
      <c r="F293" s="99">
        <v>25.104346455833298</v>
      </c>
      <c r="G293" s="99">
        <v>25.305015770069367</v>
      </c>
      <c r="H293" s="99">
        <v>25.30160883622554</v>
      </c>
      <c r="I293" s="99">
        <v>25.116080702374195</v>
      </c>
      <c r="J293" s="99">
        <v>23.389666121767512</v>
      </c>
      <c r="K293" s="99">
        <v>22.977905390767312</v>
      </c>
      <c r="L293" s="99">
        <v>22.01587696385004</v>
      </c>
      <c r="M293" s="99">
        <v>20.728189620058874</v>
      </c>
      <c r="N293" s="99">
        <v>19.61069341494235</v>
      </c>
      <c r="O293" s="99">
        <v>18.225026662834953</v>
      </c>
      <c r="P293" s="99">
        <v>18.05139580547371</v>
      </c>
      <c r="Q293" s="99">
        <v>17.906581488853767</v>
      </c>
      <c r="R293" s="99">
        <v>18.620618564965589</v>
      </c>
      <c r="S293" s="99">
        <v>18.278578818033523</v>
      </c>
      <c r="T293" s="99">
        <v>17.922297260040963</v>
      </c>
      <c r="U293" s="99">
        <v>17.446588400466396</v>
      </c>
      <c r="V293" s="99">
        <v>18.235620184374302</v>
      </c>
      <c r="W293" s="99">
        <v>18.631684395077318</v>
      </c>
      <c r="DA293" s="63" t="s">
        <v>2828</v>
      </c>
    </row>
    <row r="294" spans="1:105" ht="12" customHeight="1" x14ac:dyDescent="0.25">
      <c r="A294" s="97" t="s">
        <v>131</v>
      </c>
      <c r="B294" s="99">
        <v>15.391279407532252</v>
      </c>
      <c r="C294" s="99">
        <v>15.326304210894822</v>
      </c>
      <c r="D294" s="99">
        <v>14.920958639941439</v>
      </c>
      <c r="E294" s="99">
        <v>15.011800564526807</v>
      </c>
      <c r="F294" s="99">
        <v>15.411094830448706</v>
      </c>
      <c r="G294" s="99">
        <v>15.808111501866005</v>
      </c>
      <c r="H294" s="99">
        <v>16.105370137670441</v>
      </c>
      <c r="I294" s="99">
        <v>16.055726813884721</v>
      </c>
      <c r="J294" s="99">
        <v>15.564409853456214</v>
      </c>
      <c r="K294" s="99">
        <v>15.530166469672954</v>
      </c>
      <c r="L294" s="99">
        <v>15.366950773302403</v>
      </c>
      <c r="M294" s="99">
        <v>15.043442721158414</v>
      </c>
      <c r="N294" s="99">
        <v>14.725631040911297</v>
      </c>
      <c r="O294" s="99">
        <v>13.998727312225538</v>
      </c>
      <c r="P294" s="99">
        <v>13.929142151812705</v>
      </c>
      <c r="Q294" s="99">
        <v>13.987946691585524</v>
      </c>
      <c r="R294" s="99">
        <v>14.538613558591944</v>
      </c>
      <c r="S294" s="99">
        <v>14.426732255225147</v>
      </c>
      <c r="T294" s="99">
        <v>14.357380522562099</v>
      </c>
      <c r="U294" s="99">
        <v>14.186712696459798</v>
      </c>
      <c r="V294" s="99">
        <v>14.743799172291427</v>
      </c>
      <c r="W294" s="99">
        <v>15.386879676818364</v>
      </c>
      <c r="DA294" s="63" t="s">
        <v>2829</v>
      </c>
    </row>
    <row r="295" spans="1:105" ht="12" customHeight="1" x14ac:dyDescent="0.25">
      <c r="A295" s="100" t="s">
        <v>204</v>
      </c>
      <c r="B295" s="102">
        <v>7.5875783724636703</v>
      </c>
      <c r="C295" s="102">
        <v>7.0719185415779018</v>
      </c>
      <c r="D295" s="102">
        <v>7.0992150999220112</v>
      </c>
      <c r="E295" s="102">
        <v>5.9996629149677512</v>
      </c>
      <c r="F295" s="102">
        <v>6.7395999279199836</v>
      </c>
      <c r="G295" s="102">
        <v>6.8255576862772704</v>
      </c>
      <c r="H295" s="102">
        <v>6.9040360772938536</v>
      </c>
      <c r="I295" s="102">
        <v>6.5242935047341772</v>
      </c>
      <c r="J295" s="102">
        <v>6.3238951455086827</v>
      </c>
      <c r="K295" s="102">
        <v>5.817102176139981</v>
      </c>
      <c r="L295" s="102">
        <v>5.6945792985504431</v>
      </c>
      <c r="M295" s="102">
        <v>5.7024656065784809</v>
      </c>
      <c r="N295" s="102">
        <v>5.4726525051810233</v>
      </c>
      <c r="O295" s="102">
        <v>4.9649533835035493</v>
      </c>
      <c r="P295" s="102">
        <v>5.0976445644689852</v>
      </c>
      <c r="Q295" s="102">
        <v>5.4802900809362631</v>
      </c>
      <c r="R295" s="102">
        <v>5.4944664325159227</v>
      </c>
      <c r="S295" s="102">
        <v>5.2972827775309677</v>
      </c>
      <c r="T295" s="102">
        <v>5.3227916604096226</v>
      </c>
      <c r="U295" s="102">
        <v>5.2858051787645284</v>
      </c>
      <c r="V295" s="102">
        <v>4.8058586227957427</v>
      </c>
      <c r="W295" s="102">
        <v>5.5647522247955781</v>
      </c>
      <c r="DA295" s="131" t="s">
        <v>2830</v>
      </c>
    </row>
    <row r="296" spans="1:105" ht="12" customHeight="1" x14ac:dyDescent="0.25">
      <c r="A296" s="103" t="s">
        <v>52</v>
      </c>
      <c r="B296" s="105">
        <v>7.8037010350685829</v>
      </c>
      <c r="C296" s="105">
        <v>8.2543856693169193</v>
      </c>
      <c r="D296" s="105">
        <v>7.821743540019428</v>
      </c>
      <c r="E296" s="105">
        <v>9.0121376495590528</v>
      </c>
      <c r="F296" s="105">
        <v>8.6714949025287229</v>
      </c>
      <c r="G296" s="105">
        <v>8.9825538155887319</v>
      </c>
      <c r="H296" s="105">
        <v>9.2013340603765883</v>
      </c>
      <c r="I296" s="105">
        <v>9.5314333091505468</v>
      </c>
      <c r="J296" s="105">
        <v>9.2405147079475327</v>
      </c>
      <c r="K296" s="105">
        <v>9.7130642935329714</v>
      </c>
      <c r="L296" s="105">
        <v>9.6723714747519605</v>
      </c>
      <c r="M296" s="105">
        <v>9.340977114579939</v>
      </c>
      <c r="N296" s="105">
        <v>9.252978535730275</v>
      </c>
      <c r="O296" s="105">
        <v>9.0337739287219918</v>
      </c>
      <c r="P296" s="105">
        <v>8.8314975873437245</v>
      </c>
      <c r="Q296" s="105">
        <v>8.5076566106492599</v>
      </c>
      <c r="R296" s="105">
        <v>9.0441471260760196</v>
      </c>
      <c r="S296" s="105">
        <v>9.1294494776941786</v>
      </c>
      <c r="T296" s="105">
        <v>9.0345888621524768</v>
      </c>
      <c r="U296" s="105">
        <v>8.9009075176952681</v>
      </c>
      <c r="V296" s="105">
        <v>9.9379405494956856</v>
      </c>
      <c r="W296" s="105">
        <v>9.8221274520227837</v>
      </c>
      <c r="DA296" s="132" t="s">
        <v>2831</v>
      </c>
    </row>
    <row r="297" spans="1:105" ht="12" customHeight="1" x14ac:dyDescent="0.25">
      <c r="A297" s="106" t="s">
        <v>124</v>
      </c>
      <c r="B297" s="102">
        <v>20.841189999122992</v>
      </c>
      <c r="C297" s="102">
        <v>21.701892843843304</v>
      </c>
      <c r="D297" s="102">
        <v>21.071266197853422</v>
      </c>
      <c r="E297" s="102">
        <v>22.557156332041746</v>
      </c>
      <c r="F297" s="102">
        <v>22.673438447370152</v>
      </c>
      <c r="G297" s="102">
        <v>22.948116544628277</v>
      </c>
      <c r="H297" s="102">
        <v>23.514606657851431</v>
      </c>
      <c r="I297" s="102">
        <v>22.866902313314917</v>
      </c>
      <c r="J297" s="102">
        <v>25.384425052769306</v>
      </c>
      <c r="K297" s="102">
        <v>27.073242920924098</v>
      </c>
      <c r="L297" s="102">
        <v>25.078546578518999</v>
      </c>
      <c r="M297" s="102">
        <v>22.276735190038472</v>
      </c>
      <c r="N297" s="102">
        <v>21.591420100119166</v>
      </c>
      <c r="O297" s="102">
        <v>21.610141014511161</v>
      </c>
      <c r="P297" s="102">
        <v>19.88954852575764</v>
      </c>
      <c r="Q297" s="102">
        <v>19.786224320031923</v>
      </c>
      <c r="R297" s="102">
        <v>20.438810059959465</v>
      </c>
      <c r="S297" s="102">
        <v>19.726500420399606</v>
      </c>
      <c r="T297" s="102">
        <v>18.487110819074509</v>
      </c>
      <c r="U297" s="102">
        <v>19.155936071903952</v>
      </c>
      <c r="V297" s="102">
        <v>18.387739275672008</v>
      </c>
      <c r="W297" s="102">
        <v>18.98155770098013</v>
      </c>
      <c r="DA297" s="131" t="s">
        <v>2832</v>
      </c>
    </row>
    <row r="298" spans="1:105" ht="12" customHeight="1" x14ac:dyDescent="0.25">
      <c r="A298" s="107" t="s">
        <v>123</v>
      </c>
      <c r="B298" s="105">
        <v>14.017144876257687</v>
      </c>
      <c r="C298" s="105">
        <v>14.433310877467015</v>
      </c>
      <c r="D298" s="105">
        <v>14.27068173777756</v>
      </c>
      <c r="E298" s="105">
        <v>14.8143462118092</v>
      </c>
      <c r="F298" s="105">
        <v>15.326501753346605</v>
      </c>
      <c r="G298" s="105">
        <v>15.568008735322081</v>
      </c>
      <c r="H298" s="105">
        <v>16.065242298812791</v>
      </c>
      <c r="I298" s="105">
        <v>15.623004825610453</v>
      </c>
      <c r="J298" s="105">
        <v>17.397377961339881</v>
      </c>
      <c r="K298" s="105">
        <v>18.388468778516174</v>
      </c>
      <c r="L298" s="105">
        <v>17.148301619048432</v>
      </c>
      <c r="M298" s="105">
        <v>15.436955382266657</v>
      </c>
      <c r="N298" s="105">
        <v>15.022923337087223</v>
      </c>
      <c r="O298" s="105">
        <v>14.991469306080502</v>
      </c>
      <c r="P298" s="105">
        <v>14.114714977246402</v>
      </c>
      <c r="Q298" s="105">
        <v>14.401314311943969</v>
      </c>
      <c r="R298" s="105">
        <v>15.058255617754183</v>
      </c>
      <c r="S298" s="105">
        <v>14.866637055351008</v>
      </c>
      <c r="T298" s="105">
        <v>14.344371307904542</v>
      </c>
      <c r="U298" s="105">
        <v>15.184831969173583</v>
      </c>
      <c r="V298" s="105">
        <v>14.596942461962705</v>
      </c>
      <c r="W298" s="105">
        <v>15.471848202242194</v>
      </c>
      <c r="DA298" s="132" t="s">
        <v>2833</v>
      </c>
    </row>
    <row r="299" spans="1:105" ht="12" customHeight="1" x14ac:dyDescent="0.25">
      <c r="A299" s="108" t="s">
        <v>50</v>
      </c>
      <c r="B299" s="99">
        <v>6.3014434114742022</v>
      </c>
      <c r="C299" s="99">
        <v>6.1661240235191181</v>
      </c>
      <c r="D299" s="99">
        <v>6.3785952406551667</v>
      </c>
      <c r="E299" s="99">
        <v>5.7632391843289872</v>
      </c>
      <c r="F299" s="99">
        <v>6.5729136125575378</v>
      </c>
      <c r="G299" s="99">
        <v>6.629920365262632</v>
      </c>
      <c r="H299" s="99">
        <v>6.8473847094642499</v>
      </c>
      <c r="I299" s="99">
        <v>6.5489885387401747</v>
      </c>
      <c r="J299" s="99">
        <v>7.3490687524550395</v>
      </c>
      <c r="K299" s="99">
        <v>7.3554364545903086</v>
      </c>
      <c r="L299" s="99">
        <v>6.8925954522834054</v>
      </c>
      <c r="M299" s="99">
        <v>6.4052387252251819</v>
      </c>
      <c r="N299" s="99">
        <v>6.1632835580846459</v>
      </c>
      <c r="O299" s="99">
        <v>5.8565083238811422</v>
      </c>
      <c r="P299" s="99">
        <v>5.6737576333318129</v>
      </c>
      <c r="Q299" s="99">
        <v>6.0355140292439948</v>
      </c>
      <c r="R299" s="99">
        <v>5.9691801370200368</v>
      </c>
      <c r="S299" s="99">
        <v>5.6347265864932261</v>
      </c>
      <c r="T299" s="99">
        <v>5.4395954061497696</v>
      </c>
      <c r="U299" s="99">
        <v>5.7144057487457571</v>
      </c>
      <c r="V299" s="99">
        <v>4.8065184410915407</v>
      </c>
      <c r="W299" s="99">
        <v>5.6336665493622426</v>
      </c>
      <c r="DA299" s="63" t="s">
        <v>2834</v>
      </c>
    </row>
    <row r="300" spans="1:105" ht="12" customHeight="1" x14ac:dyDescent="0.25">
      <c r="A300" s="108" t="s">
        <v>52</v>
      </c>
      <c r="B300" s="99">
        <v>7.7157014647834865</v>
      </c>
      <c r="C300" s="99">
        <v>8.2671868539478979</v>
      </c>
      <c r="D300" s="99">
        <v>7.8920864971223921</v>
      </c>
      <c r="E300" s="99">
        <v>9.0511070274802119</v>
      </c>
      <c r="F300" s="99">
        <v>8.7535881407890681</v>
      </c>
      <c r="G300" s="99">
        <v>8.9380883700594485</v>
      </c>
      <c r="H300" s="99">
        <v>9.2178575893485419</v>
      </c>
      <c r="I300" s="99">
        <v>9.0740162868702807</v>
      </c>
      <c r="J300" s="99">
        <v>10.048309208884843</v>
      </c>
      <c r="K300" s="99">
        <v>11.033032323925864</v>
      </c>
      <c r="L300" s="99">
        <v>10.255706166765027</v>
      </c>
      <c r="M300" s="99">
        <v>9.0317166570414749</v>
      </c>
      <c r="N300" s="99">
        <v>8.8596397790025758</v>
      </c>
      <c r="O300" s="99">
        <v>9.1349609821993596</v>
      </c>
      <c r="P300" s="99">
        <v>8.4409573439145884</v>
      </c>
      <c r="Q300" s="99">
        <v>8.3658002826999756</v>
      </c>
      <c r="R300" s="99">
        <v>9.0890754807341452</v>
      </c>
      <c r="S300" s="99">
        <v>9.2319104688577784</v>
      </c>
      <c r="T300" s="99">
        <v>8.904775901754773</v>
      </c>
      <c r="U300" s="99">
        <v>9.4704262204278269</v>
      </c>
      <c r="V300" s="99">
        <v>9.7904240208711659</v>
      </c>
      <c r="W300" s="99">
        <v>9.8381816528799515</v>
      </c>
      <c r="DA300" s="63" t="s">
        <v>2835</v>
      </c>
    </row>
    <row r="301" spans="1:105" ht="12" customHeight="1" x14ac:dyDescent="0.25">
      <c r="A301" s="106" t="s">
        <v>122</v>
      </c>
      <c r="B301" s="102">
        <v>19.517838223532603</v>
      </c>
      <c r="C301" s="102">
        <v>18.821067598878813</v>
      </c>
      <c r="D301" s="102">
        <v>20.474424503950079</v>
      </c>
      <c r="E301" s="102">
        <v>17.772145513112406</v>
      </c>
      <c r="F301" s="102">
        <v>20.392542612257227</v>
      </c>
      <c r="G301" s="102">
        <v>21.025733783356362</v>
      </c>
      <c r="H301" s="102">
        <v>21.828704955678951</v>
      </c>
      <c r="I301" s="102">
        <v>21.031952352847529</v>
      </c>
      <c r="J301" s="102">
        <v>21.956047672257203</v>
      </c>
      <c r="K301" s="102">
        <v>20.782895356145321</v>
      </c>
      <c r="L301" s="102">
        <v>21.028574606717065</v>
      </c>
      <c r="M301" s="102">
        <v>20.206817398820718</v>
      </c>
      <c r="N301" s="102">
        <v>20.115853155085418</v>
      </c>
      <c r="O301" s="102">
        <v>19.347797815882775</v>
      </c>
      <c r="P301" s="102">
        <v>19.003675597655405</v>
      </c>
      <c r="Q301" s="102">
        <v>19.013291956436092</v>
      </c>
      <c r="R301" s="102">
        <v>19.126327115296451</v>
      </c>
      <c r="S301" s="102">
        <v>19.165287169771695</v>
      </c>
      <c r="T301" s="102">
        <v>18.968918129633924</v>
      </c>
      <c r="U301" s="102">
        <v>19.008409822217796</v>
      </c>
      <c r="V301" s="102">
        <v>18.538827475908906</v>
      </c>
      <c r="W301" s="102">
        <v>19.830474877952849</v>
      </c>
      <c r="DA301" s="131" t="s">
        <v>2836</v>
      </c>
    </row>
    <row r="302" spans="1:105" ht="12" customHeight="1" x14ac:dyDescent="0.25">
      <c r="A302" s="107" t="s">
        <v>121</v>
      </c>
      <c r="B302" s="105">
        <v>13.997081055592776</v>
      </c>
      <c r="C302" s="105">
        <v>13.396249481449308</v>
      </c>
      <c r="D302" s="105">
        <v>14.749212510502087</v>
      </c>
      <c r="E302" s="105">
        <v>12.522384852983382</v>
      </c>
      <c r="F302" s="105">
        <v>14.700037526324145</v>
      </c>
      <c r="G302" s="105">
        <v>15.232534943255056</v>
      </c>
      <c r="H302" s="105">
        <v>15.926481750287534</v>
      </c>
      <c r="I302" s="105">
        <v>15.340388214102241</v>
      </c>
      <c r="J302" s="105">
        <v>16.060412184382425</v>
      </c>
      <c r="K302" s="105">
        <v>15.09013076548106</v>
      </c>
      <c r="L302" s="105">
        <v>15.32453221306827</v>
      </c>
      <c r="M302" s="105">
        <v>14.859600678596014</v>
      </c>
      <c r="N302" s="105">
        <v>14.843071335277328</v>
      </c>
      <c r="O302" s="105">
        <v>14.27705142993659</v>
      </c>
      <c r="P302" s="105">
        <v>14.159747354257512</v>
      </c>
      <c r="Q302" s="105">
        <v>14.404809802917965</v>
      </c>
      <c r="R302" s="105">
        <v>14.533031391733392</v>
      </c>
      <c r="S302" s="105">
        <v>14.663844135328675</v>
      </c>
      <c r="T302" s="105">
        <v>14.713719229800041</v>
      </c>
      <c r="U302" s="105">
        <v>14.94158524173721</v>
      </c>
      <c r="V302" s="105">
        <v>14.580081063065425</v>
      </c>
      <c r="W302" s="105">
        <v>15.953663073561081</v>
      </c>
      <c r="DA302" s="132" t="s">
        <v>2837</v>
      </c>
    </row>
    <row r="303" spans="1:105" ht="12" customHeight="1" x14ac:dyDescent="0.25">
      <c r="A303" s="108" t="s">
        <v>53</v>
      </c>
      <c r="B303" s="99">
        <v>5.9025768356817272</v>
      </c>
      <c r="C303" s="99">
        <v>5.3699789908005968</v>
      </c>
      <c r="D303" s="99">
        <v>6.1717090667526886</v>
      </c>
      <c r="E303" s="99">
        <v>4.5482368052815714</v>
      </c>
      <c r="F303" s="99">
        <v>5.8969458256516738</v>
      </c>
      <c r="G303" s="99">
        <v>6.0715967399132875</v>
      </c>
      <c r="H303" s="99">
        <v>6.3580462318596735</v>
      </c>
      <c r="I303" s="99">
        <v>6.0158682837392421</v>
      </c>
      <c r="J303" s="99">
        <v>6.3662578682749817</v>
      </c>
      <c r="K303" s="99">
        <v>5.6573404061276547</v>
      </c>
      <c r="L303" s="99">
        <v>5.7780525790776345</v>
      </c>
      <c r="M303" s="99">
        <v>5.8088525619771634</v>
      </c>
      <c r="N303" s="99">
        <v>5.7460237689198124</v>
      </c>
      <c r="O303" s="99">
        <v>5.315503618221598</v>
      </c>
      <c r="P303" s="99">
        <v>5.4164058085731099</v>
      </c>
      <c r="Q303" s="99">
        <v>5.8506070700826589</v>
      </c>
      <c r="R303" s="99">
        <v>5.6740840522692286</v>
      </c>
      <c r="S303" s="99">
        <v>5.5229766786494414</v>
      </c>
      <c r="T303" s="99">
        <v>5.571828451684409</v>
      </c>
      <c r="U303" s="99">
        <v>5.652545438120864</v>
      </c>
      <c r="V303" s="99">
        <v>4.84992058171078</v>
      </c>
      <c r="W303" s="99">
        <v>5.8717783905349696</v>
      </c>
      <c r="DA303" s="63" t="s">
        <v>2838</v>
      </c>
    </row>
    <row r="304" spans="1:105" ht="12" customHeight="1" x14ac:dyDescent="0.25">
      <c r="A304" s="108" t="s">
        <v>52</v>
      </c>
      <c r="B304" s="99">
        <v>8.0945042199110517</v>
      </c>
      <c r="C304" s="99">
        <v>8.0262704906487112</v>
      </c>
      <c r="D304" s="99">
        <v>8.5775034437493964</v>
      </c>
      <c r="E304" s="99">
        <v>7.9741480477018118</v>
      </c>
      <c r="F304" s="99">
        <v>8.8030917006724714</v>
      </c>
      <c r="G304" s="99">
        <v>9.1609382033417681</v>
      </c>
      <c r="H304" s="99">
        <v>9.5684355184278598</v>
      </c>
      <c r="I304" s="99">
        <v>9.324519930362996</v>
      </c>
      <c r="J304" s="99">
        <v>9.6941543161074435</v>
      </c>
      <c r="K304" s="99">
        <v>9.4327903593534064</v>
      </c>
      <c r="L304" s="99">
        <v>9.5464796339906322</v>
      </c>
      <c r="M304" s="99">
        <v>9.0507481166188484</v>
      </c>
      <c r="N304" s="99">
        <v>9.0970475663575137</v>
      </c>
      <c r="O304" s="99">
        <v>8.9615478117149898</v>
      </c>
      <c r="P304" s="99">
        <v>8.7433415456844017</v>
      </c>
      <c r="Q304" s="99">
        <v>8.5542027328353054</v>
      </c>
      <c r="R304" s="99">
        <v>8.8589473394641658</v>
      </c>
      <c r="S304" s="99">
        <v>9.1408674566792314</v>
      </c>
      <c r="T304" s="99">
        <v>9.1418907781156342</v>
      </c>
      <c r="U304" s="99">
        <v>9.2890398036163457</v>
      </c>
      <c r="V304" s="99">
        <v>9.7301604813546483</v>
      </c>
      <c r="W304" s="99">
        <v>10.081884683026111</v>
      </c>
      <c r="DA304" s="63" t="s">
        <v>2839</v>
      </c>
    </row>
    <row r="305" spans="1:105" ht="12" customHeight="1" x14ac:dyDescent="0.25">
      <c r="A305" s="121" t="s">
        <v>54</v>
      </c>
      <c r="B305" s="123">
        <v>16.763106020194233</v>
      </c>
      <c r="C305" s="123">
        <v>16.792169291821747</v>
      </c>
      <c r="D305" s="123">
        <v>17.581236146124215</v>
      </c>
      <c r="E305" s="123">
        <v>16.82319369544965</v>
      </c>
      <c r="F305" s="123">
        <v>17.748071650392497</v>
      </c>
      <c r="G305" s="123">
        <v>18.228661065296514</v>
      </c>
      <c r="H305" s="123">
        <v>18.542551123431718</v>
      </c>
      <c r="I305" s="123">
        <v>18.15693003726194</v>
      </c>
      <c r="J305" s="123">
        <v>18.703094643826603</v>
      </c>
      <c r="K305" s="123">
        <v>18.63224910101567</v>
      </c>
      <c r="L305" s="123">
        <v>17.739647386557188</v>
      </c>
      <c r="M305" s="123">
        <v>16.523269187027598</v>
      </c>
      <c r="N305" s="123">
        <v>15.874748963867159</v>
      </c>
      <c r="O305" s="123">
        <v>14.895832106634671</v>
      </c>
      <c r="P305" s="123">
        <v>14.108928494986658</v>
      </c>
      <c r="Q305" s="123">
        <v>14.050811207630321</v>
      </c>
      <c r="R305" s="123">
        <v>14.343517549906304</v>
      </c>
      <c r="S305" s="123">
        <v>13.872871586584624</v>
      </c>
      <c r="T305" s="123">
        <v>13.216850292134366</v>
      </c>
      <c r="U305" s="123">
        <v>13.113437856142493</v>
      </c>
      <c r="V305" s="123">
        <v>12.887678787981999</v>
      </c>
      <c r="W305" s="123">
        <v>13.375789465039396</v>
      </c>
      <c r="DA305" s="130" t="s">
        <v>2840</v>
      </c>
    </row>
    <row r="306" spans="1:105" ht="12" customHeight="1" x14ac:dyDescent="0.25">
      <c r="A306" s="97" t="s">
        <v>207</v>
      </c>
      <c r="B306" s="99">
        <v>18.124195859412147</v>
      </c>
      <c r="C306" s="99">
        <v>20.981401826308801</v>
      </c>
      <c r="D306" s="99">
        <v>18.195600785618709</v>
      </c>
      <c r="E306" s="99">
        <v>21.778709848417634</v>
      </c>
      <c r="F306" s="99">
        <v>19.935895229655582</v>
      </c>
      <c r="G306" s="99">
        <v>20.439674204545778</v>
      </c>
      <c r="H306" s="99">
        <v>19.709587981258323</v>
      </c>
      <c r="I306" s="99">
        <v>21.895988792707939</v>
      </c>
      <c r="J306" s="99">
        <v>19.440951426617858</v>
      </c>
      <c r="K306" s="99">
        <v>20.873919235073714</v>
      </c>
      <c r="L306" s="99">
        <v>19.592887268786612</v>
      </c>
      <c r="M306" s="99">
        <v>18.758390054421234</v>
      </c>
      <c r="N306" s="99">
        <v>18.673617595186236</v>
      </c>
      <c r="O306" s="99">
        <v>16.575459855009012</v>
      </c>
      <c r="P306" s="99">
        <v>16.482481076175322</v>
      </c>
      <c r="Q306" s="99">
        <v>16.269064066305475</v>
      </c>
      <c r="R306" s="99">
        <v>16.91023085186259</v>
      </c>
      <c r="S306" s="99">
        <v>15.959088338159718</v>
      </c>
      <c r="T306" s="99">
        <v>15.218618145340585</v>
      </c>
      <c r="U306" s="99">
        <v>14.244072496322161</v>
      </c>
      <c r="V306" s="99">
        <v>16.050531462177251</v>
      </c>
      <c r="W306" s="99">
        <v>15.856698311839741</v>
      </c>
      <c r="DA306" s="63" t="s">
        <v>2841</v>
      </c>
    </row>
    <row r="307" spans="1:105" ht="12" customHeight="1" x14ac:dyDescent="0.25">
      <c r="A307" s="97" t="s">
        <v>50</v>
      </c>
      <c r="B307" s="99">
        <v>17.655950329226716</v>
      </c>
      <c r="C307" s="99">
        <v>20.763916593397276</v>
      </c>
      <c r="D307" s="99">
        <v>18.112824869840892</v>
      </c>
      <c r="E307" s="99">
        <v>21.349639411652042</v>
      </c>
      <c r="F307" s="99">
        <v>19.910597119328344</v>
      </c>
      <c r="G307" s="99">
        <v>20.104971679054561</v>
      </c>
      <c r="H307" s="99">
        <v>19.694799529909361</v>
      </c>
      <c r="I307" s="99">
        <v>20.495808315616166</v>
      </c>
      <c r="J307" s="99">
        <v>20.027235417156678</v>
      </c>
      <c r="K307" s="99">
        <v>22.945229549852808</v>
      </c>
      <c r="L307" s="99">
        <v>20.598183078522442</v>
      </c>
      <c r="M307" s="99">
        <v>18.23511142784205</v>
      </c>
      <c r="N307" s="99">
        <v>17.246843561780246</v>
      </c>
      <c r="O307" s="99">
        <v>16.988209380380749</v>
      </c>
      <c r="P307" s="99">
        <v>15.556538412327106</v>
      </c>
      <c r="Q307" s="99">
        <v>15.674822456863756</v>
      </c>
      <c r="R307" s="99">
        <v>16.439707768900419</v>
      </c>
      <c r="S307" s="99">
        <v>16.025189251443173</v>
      </c>
      <c r="T307" s="99">
        <v>15.065988276513854</v>
      </c>
      <c r="U307" s="99">
        <v>15.656351926204124</v>
      </c>
      <c r="V307" s="99">
        <v>15.064624302967712</v>
      </c>
      <c r="W307" s="99">
        <v>15.556210264370419</v>
      </c>
      <c r="DA307" s="63" t="s">
        <v>2842</v>
      </c>
    </row>
    <row r="308" spans="1:105" ht="12" customHeight="1" x14ac:dyDescent="0.25">
      <c r="A308" s="109" t="s">
        <v>120</v>
      </c>
      <c r="B308" s="110">
        <v>16.085271304833789</v>
      </c>
      <c r="C308" s="110">
        <v>13.907402661897153</v>
      </c>
      <c r="D308" s="110">
        <v>17.145575988173178</v>
      </c>
      <c r="E308" s="110">
        <v>12.811943814345543</v>
      </c>
      <c r="F308" s="110">
        <v>15.78972365218832</v>
      </c>
      <c r="G308" s="110">
        <v>16.400097394176193</v>
      </c>
      <c r="H308" s="110">
        <v>17.429241911556066</v>
      </c>
      <c r="I308" s="110">
        <v>15.32543811333475</v>
      </c>
      <c r="J308" s="110">
        <v>17.429764676039184</v>
      </c>
      <c r="K308" s="110">
        <v>14.289190914476867</v>
      </c>
      <c r="L308" s="110">
        <v>14.587942399905311</v>
      </c>
      <c r="M308" s="110">
        <v>14.163501750707246</v>
      </c>
      <c r="N308" s="110">
        <v>13.711987945159487</v>
      </c>
      <c r="O308" s="110">
        <v>12.797554444729107</v>
      </c>
      <c r="P308" s="110">
        <v>12.307700480930697</v>
      </c>
      <c r="Q308" s="110">
        <v>12.284750675148917</v>
      </c>
      <c r="R308" s="110">
        <v>12.236976656053876</v>
      </c>
      <c r="S308" s="110">
        <v>12.010060803366699</v>
      </c>
      <c r="T308" s="110">
        <v>11.625059877287777</v>
      </c>
      <c r="U308" s="110">
        <v>11.389945087506591</v>
      </c>
      <c r="V308" s="110">
        <v>10.897122989289832</v>
      </c>
      <c r="W308" s="110">
        <v>11.606687017034906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96.561614719809896</v>
      </c>
      <c r="C310" s="118">
        <f t="shared" si="136"/>
        <v>105.4923863061741</v>
      </c>
      <c r="D310" s="118">
        <f t="shared" si="136"/>
        <v>104.63048295193067</v>
      </c>
      <c r="E310" s="118">
        <f t="shared" si="136"/>
        <v>118.54359003464454</v>
      </c>
      <c r="F310" s="118">
        <f t="shared" si="136"/>
        <v>118.3824747680243</v>
      </c>
      <c r="G310" s="118">
        <f t="shared" si="136"/>
        <v>126.62084681814272</v>
      </c>
      <c r="H310" s="118">
        <f t="shared" si="136"/>
        <v>122.17360003230267</v>
      </c>
      <c r="I310" s="118">
        <f t="shared" si="136"/>
        <v>120.33701890176283</v>
      </c>
      <c r="J310" s="118">
        <f t="shared" si="136"/>
        <v>123.73592535422864</v>
      </c>
      <c r="K310" s="118">
        <f t="shared" si="136"/>
        <v>127.84392963486052</v>
      </c>
      <c r="L310" s="118">
        <f t="shared" si="136"/>
        <v>137.82730730608327</v>
      </c>
      <c r="M310" s="118">
        <f t="shared" si="136"/>
        <v>136.93394063205724</v>
      </c>
      <c r="N310" s="118">
        <f t="shared" si="136"/>
        <v>137.27649680917386</v>
      </c>
      <c r="O310" s="118">
        <f t="shared" si="136"/>
        <v>134.42954283462825</v>
      </c>
      <c r="P310" s="118">
        <f t="shared" si="136"/>
        <v>118.03769060272377</v>
      </c>
      <c r="Q310" s="118">
        <f t="shared" si="136"/>
        <v>136.23968957464348</v>
      </c>
      <c r="R310" s="118">
        <f t="shared" ref="R310:V310" si="137">R311+R314+R316+R329</f>
        <v>133.85126076022013</v>
      </c>
      <c r="S310" s="118">
        <f t="shared" si="137"/>
        <v>134.82298042387768</v>
      </c>
      <c r="T310" s="118">
        <f t="shared" si="137"/>
        <v>132.86886444727131</v>
      </c>
      <c r="U310" s="118">
        <f t="shared" si="137"/>
        <v>132.23183511466965</v>
      </c>
      <c r="V310" s="118">
        <f t="shared" si="137"/>
        <v>133.88127122370031</v>
      </c>
      <c r="W310" s="118">
        <f t="shared" ref="W310" si="138">W311+W314+W316+W329</f>
        <v>146.82219086650633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72.354088966780708</v>
      </c>
      <c r="C311" s="123">
        <f t="shared" si="139"/>
        <v>81.714405394966732</v>
      </c>
      <c r="D311" s="123">
        <f t="shared" si="139"/>
        <v>79.302059115741471</v>
      </c>
      <c r="E311" s="123">
        <f t="shared" si="139"/>
        <v>92.741945212260532</v>
      </c>
      <c r="F311" s="123">
        <f t="shared" si="139"/>
        <v>92.360620153576861</v>
      </c>
      <c r="G311" s="123">
        <f t="shared" si="139"/>
        <v>98.994425993930705</v>
      </c>
      <c r="H311" s="123">
        <f t="shared" si="139"/>
        <v>91.785956981331566</v>
      </c>
      <c r="I311" s="123">
        <f t="shared" si="139"/>
        <v>89.000007875122265</v>
      </c>
      <c r="J311" s="123">
        <f t="shared" si="139"/>
        <v>91.045276111464446</v>
      </c>
      <c r="K311" s="123">
        <f t="shared" si="139"/>
        <v>96.01092839261419</v>
      </c>
      <c r="L311" s="123">
        <f t="shared" si="139"/>
        <v>104.49800579202707</v>
      </c>
      <c r="M311" s="123">
        <f t="shared" si="139"/>
        <v>102.27756934449322</v>
      </c>
      <c r="N311" s="123">
        <f t="shared" si="139"/>
        <v>102.41852187421529</v>
      </c>
      <c r="O311" s="123">
        <f t="shared" si="139"/>
        <v>102.52031259069479</v>
      </c>
      <c r="P311" s="123">
        <f t="shared" si="139"/>
        <v>88.6114504594522</v>
      </c>
      <c r="Q311" s="123">
        <f t="shared" si="139"/>
        <v>101.85920411338296</v>
      </c>
      <c r="R311" s="123">
        <f t="shared" ref="R311:V311" si="140">SUM(R312:R313)</f>
        <v>100.54601508710905</v>
      </c>
      <c r="S311" s="123">
        <f t="shared" si="140"/>
        <v>99.098392466268749</v>
      </c>
      <c r="T311" s="123">
        <f t="shared" si="140"/>
        <v>96.864710846628753</v>
      </c>
      <c r="U311" s="123">
        <f t="shared" si="140"/>
        <v>95.782201248463508</v>
      </c>
      <c r="V311" s="123">
        <f t="shared" si="140"/>
        <v>97.798162272266865</v>
      </c>
      <c r="W311" s="123">
        <f t="shared" ref="W311" si="141">SUM(W312:W313)</f>
        <v>107.96759749946712</v>
      </c>
      <c r="DA311" s="130" t="s">
        <v>2990</v>
      </c>
    </row>
    <row r="312" spans="1:105" ht="12" customHeight="1" x14ac:dyDescent="0.25">
      <c r="A312" s="97" t="s">
        <v>204</v>
      </c>
      <c r="B312" s="99">
        <v>71.657415505972679</v>
      </c>
      <c r="C312" s="99">
        <v>80.9337804146585</v>
      </c>
      <c r="D312" s="99">
        <v>78.543610801917282</v>
      </c>
      <c r="E312" s="99">
        <v>91.906467731713576</v>
      </c>
      <c r="F312" s="99">
        <v>91.492806787454796</v>
      </c>
      <c r="G312" s="99">
        <v>98.08473293361493</v>
      </c>
      <c r="H312" s="99">
        <v>90.974080110144897</v>
      </c>
      <c r="I312" s="99">
        <v>88.240445374018321</v>
      </c>
      <c r="J312" s="99">
        <v>90.277580227143304</v>
      </c>
      <c r="K312" s="99">
        <v>95.209943392441218</v>
      </c>
      <c r="L312" s="99">
        <v>103.65897818033244</v>
      </c>
      <c r="M312" s="99">
        <v>101.46582012789119</v>
      </c>
      <c r="N312" s="99">
        <v>101.61746468733699</v>
      </c>
      <c r="O312" s="99">
        <v>101.72861045736637</v>
      </c>
      <c r="P312" s="99">
        <v>87.931167175497038</v>
      </c>
      <c r="Q312" s="99">
        <v>101.07850496688496</v>
      </c>
      <c r="R312" s="99">
        <v>99.769775214240696</v>
      </c>
      <c r="S312" s="99">
        <v>98.343377886822751</v>
      </c>
      <c r="T312" s="99">
        <v>96.1290731193413</v>
      </c>
      <c r="U312" s="99">
        <v>95.051428048310967</v>
      </c>
      <c r="V312" s="99">
        <v>97.052390381658171</v>
      </c>
      <c r="W312" s="99">
        <v>107.14594805943531</v>
      </c>
      <c r="DA312" s="63" t="s">
        <v>2991</v>
      </c>
    </row>
    <row r="313" spans="1:105" ht="12" customHeight="1" x14ac:dyDescent="0.25">
      <c r="A313" s="97" t="s">
        <v>53</v>
      </c>
      <c r="B313" s="99">
        <v>0.69667346080803283</v>
      </c>
      <c r="C313" s="99">
        <v>0.78062498030822736</v>
      </c>
      <c r="D313" s="99">
        <v>0.75844831382418443</v>
      </c>
      <c r="E313" s="99">
        <v>0.83547748054696092</v>
      </c>
      <c r="F313" s="99">
        <v>0.86781336612206295</v>
      </c>
      <c r="G313" s="99">
        <v>0.90969306031577668</v>
      </c>
      <c r="H313" s="99">
        <v>0.81187687118667473</v>
      </c>
      <c r="I313" s="99">
        <v>0.7595625011039463</v>
      </c>
      <c r="J313" s="99">
        <v>0.76769588432114444</v>
      </c>
      <c r="K313" s="99">
        <v>0.80098500017297569</v>
      </c>
      <c r="L313" s="99">
        <v>0.83902761169463103</v>
      </c>
      <c r="M313" s="99">
        <v>0.81174921660202271</v>
      </c>
      <c r="N313" s="99">
        <v>0.80105718687829186</v>
      </c>
      <c r="O313" s="99">
        <v>0.79170213332840744</v>
      </c>
      <c r="P313" s="99">
        <v>0.68028328395515858</v>
      </c>
      <c r="Q313" s="99">
        <v>0.78069914649800132</v>
      </c>
      <c r="R313" s="99">
        <v>0.77623987286835539</v>
      </c>
      <c r="S313" s="99">
        <v>0.75501457944600003</v>
      </c>
      <c r="T313" s="99">
        <v>0.73563772728745236</v>
      </c>
      <c r="U313" s="99">
        <v>0.73077320015254099</v>
      </c>
      <c r="V313" s="99">
        <v>0.74577189060869153</v>
      </c>
      <c r="W313" s="99">
        <v>0.82164944003181251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1.4204562053968253</v>
      </c>
      <c r="C314" s="123">
        <f t="shared" si="142"/>
        <v>1.4343048509629042</v>
      </c>
      <c r="D314" s="123">
        <f t="shared" si="142"/>
        <v>1.4610183337720248</v>
      </c>
      <c r="E314" s="123">
        <f t="shared" si="142"/>
        <v>3.8537804392326067</v>
      </c>
      <c r="F314" s="123">
        <f t="shared" si="142"/>
        <v>1.9159413005635317</v>
      </c>
      <c r="G314" s="123">
        <f t="shared" si="142"/>
        <v>2.6915176459108374</v>
      </c>
      <c r="H314" s="123">
        <f t="shared" si="142"/>
        <v>4.6087933358958191</v>
      </c>
      <c r="I314" s="123">
        <f t="shared" si="142"/>
        <v>6.2732155160428915</v>
      </c>
      <c r="J314" s="123">
        <f t="shared" si="142"/>
        <v>6.7139460303716154</v>
      </c>
      <c r="K314" s="123">
        <f t="shared" si="142"/>
        <v>6.6122352984292974</v>
      </c>
      <c r="L314" s="123">
        <f t="shared" si="142"/>
        <v>8.5080834422350069</v>
      </c>
      <c r="M314" s="123">
        <f t="shared" si="142"/>
        <v>11.020574075426833</v>
      </c>
      <c r="N314" s="123">
        <f t="shared" si="142"/>
        <v>11.591645390657408</v>
      </c>
      <c r="O314" s="123">
        <f t="shared" si="142"/>
        <v>9.6159057239073711</v>
      </c>
      <c r="P314" s="123">
        <f t="shared" si="142"/>
        <v>7.7122443689231739</v>
      </c>
      <c r="Q314" s="123">
        <f t="shared" si="142"/>
        <v>12.534907316099575</v>
      </c>
      <c r="R314" s="123">
        <f t="shared" si="142"/>
        <v>10.935698315094832</v>
      </c>
      <c r="S314" s="123">
        <f t="shared" si="142"/>
        <v>13.382376286242492</v>
      </c>
      <c r="T314" s="123">
        <f t="shared" si="142"/>
        <v>13.934907688604925</v>
      </c>
      <c r="U314" s="123">
        <f t="shared" si="142"/>
        <v>14.129283017037348</v>
      </c>
      <c r="V314" s="123">
        <f t="shared" si="142"/>
        <v>13.811628652052784</v>
      </c>
      <c r="W314" s="123">
        <f t="shared" si="142"/>
        <v>15.047524072905905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1.4204562053968253</v>
      </c>
      <c r="C315" s="99">
        <f>RES_hhdet_tess!C86</f>
        <v>1.4343048509629042</v>
      </c>
      <c r="D315" s="99">
        <f>RES_hhdet_tess!D86</f>
        <v>1.4610183337720248</v>
      </c>
      <c r="E315" s="99">
        <f>RES_hhdet_tess!E86</f>
        <v>3.8537804392326067</v>
      </c>
      <c r="F315" s="99">
        <f>RES_hhdet_tess!F86</f>
        <v>1.9159413005635317</v>
      </c>
      <c r="G315" s="99">
        <f>RES_hhdet_tess!G86</f>
        <v>2.6915176459108374</v>
      </c>
      <c r="H315" s="99">
        <f>RES_hhdet_tess!H86</f>
        <v>4.6087933358958191</v>
      </c>
      <c r="I315" s="99">
        <f>RES_hhdet_tess!I86</f>
        <v>6.2732155160428915</v>
      </c>
      <c r="J315" s="99">
        <f>RES_hhdet_tess!J86</f>
        <v>6.7139460303716154</v>
      </c>
      <c r="K315" s="99">
        <f>RES_hhdet_tess!K86</f>
        <v>6.6122352984292974</v>
      </c>
      <c r="L315" s="99">
        <f>RES_hhdet_tess!L86</f>
        <v>8.5080834422350069</v>
      </c>
      <c r="M315" s="99">
        <f>RES_hhdet_tess!M86</f>
        <v>11.020574075426833</v>
      </c>
      <c r="N315" s="99">
        <f>RES_hhdet_tess!N86</f>
        <v>11.591645390657408</v>
      </c>
      <c r="O315" s="99">
        <f>RES_hhdet_tess!O86</f>
        <v>9.6159057239073711</v>
      </c>
      <c r="P315" s="99">
        <f>RES_hhdet_tess!P86</f>
        <v>7.7122443689231739</v>
      </c>
      <c r="Q315" s="99">
        <f>RES_hhdet_tess!Q86</f>
        <v>12.534907316099575</v>
      </c>
      <c r="R315" s="99">
        <f>RES_hhdet_tess!R86</f>
        <v>10.935698315094832</v>
      </c>
      <c r="S315" s="99">
        <f>RES_hhdet_tess!S86</f>
        <v>13.382376286242492</v>
      </c>
      <c r="T315" s="99">
        <f>RES_hhdet_tess!T86</f>
        <v>13.934907688604925</v>
      </c>
      <c r="U315" s="99">
        <f>RES_hhdet_tess!U86</f>
        <v>14.129283017037348</v>
      </c>
      <c r="V315" s="99">
        <f>RES_hhdet_tess!V86</f>
        <v>13.811628652052784</v>
      </c>
      <c r="W315" s="99">
        <f>RES_hhdet_tess!W86</f>
        <v>15.047524072905905</v>
      </c>
      <c r="DA315" s="63" t="s">
        <v>2994</v>
      </c>
    </row>
    <row r="316" spans="1:105" ht="12" customHeight="1" x14ac:dyDescent="0.25">
      <c r="A316" s="121" t="s">
        <v>55</v>
      </c>
      <c r="B316" s="123">
        <v>11.521979416665387</v>
      </c>
      <c r="C316" s="123">
        <v>11.306920919610347</v>
      </c>
      <c r="D316" s="123">
        <v>12.10132299157627</v>
      </c>
      <c r="E316" s="123">
        <v>11.027702769506552</v>
      </c>
      <c r="F316" s="123">
        <v>12.385491052117905</v>
      </c>
      <c r="G316" s="123">
        <v>12.850464417738509</v>
      </c>
      <c r="H316" s="123">
        <v>13.405310780671732</v>
      </c>
      <c r="I316" s="123">
        <v>13.106386398107475</v>
      </c>
      <c r="J316" s="123">
        <v>13.574944225845062</v>
      </c>
      <c r="K316" s="123">
        <v>13.131074511460394</v>
      </c>
      <c r="L316" s="123">
        <v>13.247447049851139</v>
      </c>
      <c r="M316" s="123">
        <v>12.800105047062328</v>
      </c>
      <c r="N316" s="123">
        <v>12.780123117875464</v>
      </c>
      <c r="O316" s="123">
        <v>12.396110217444599</v>
      </c>
      <c r="P316" s="123">
        <v>12.271112476549291</v>
      </c>
      <c r="Q316" s="123">
        <v>12.388665352409516</v>
      </c>
      <c r="R316" s="123">
        <v>12.696971157243214</v>
      </c>
      <c r="S316" s="123">
        <v>12.880636327466556</v>
      </c>
      <c r="T316" s="123">
        <v>12.945657857080077</v>
      </c>
      <c r="U316" s="123">
        <v>13.183712746458651</v>
      </c>
      <c r="V316" s="123">
        <v>13.218645635974765</v>
      </c>
      <c r="W316" s="123">
        <v>14.261689001076311</v>
      </c>
      <c r="DA316" s="130" t="s">
        <v>2995</v>
      </c>
    </row>
    <row r="317" spans="1:105" ht="12" customHeight="1" x14ac:dyDescent="0.25">
      <c r="A317" s="97" t="s">
        <v>132</v>
      </c>
      <c r="B317" s="99">
        <v>11.186256740733738</v>
      </c>
      <c r="C317" s="99">
        <v>11.566235271754797</v>
      </c>
      <c r="D317" s="99">
        <v>11.220909021935119</v>
      </c>
      <c r="E317" s="99">
        <v>12.151361029022741</v>
      </c>
      <c r="F317" s="99">
        <v>12.233163239489279</v>
      </c>
      <c r="G317" s="99">
        <v>12.651514788520805</v>
      </c>
      <c r="H317" s="99">
        <v>12.988875154748616</v>
      </c>
      <c r="I317" s="99">
        <v>13.360689686738704</v>
      </c>
      <c r="J317" s="99">
        <v>13.025142494395968</v>
      </c>
      <c r="K317" s="99">
        <v>13.364415046410858</v>
      </c>
      <c r="L317" s="99">
        <v>13.354209107034386</v>
      </c>
      <c r="M317" s="99">
        <v>13.129164946860245</v>
      </c>
      <c r="N317" s="99">
        <v>12.968156731676228</v>
      </c>
      <c r="O317" s="99">
        <v>12.470585602351308</v>
      </c>
      <c r="P317" s="99">
        <v>12.387272797812594</v>
      </c>
      <c r="Q317" s="99">
        <v>12.33834162975344</v>
      </c>
      <c r="R317" s="99">
        <v>12.913370507560078</v>
      </c>
      <c r="S317" s="99">
        <v>12.863477272305994</v>
      </c>
      <c r="T317" s="99">
        <v>12.823172516233505</v>
      </c>
      <c r="U317" s="99">
        <v>12.692618979746783</v>
      </c>
      <c r="V317" s="99">
        <v>13.462406746688588</v>
      </c>
      <c r="W317" s="99">
        <v>13.942100122958287</v>
      </c>
      <c r="DA317" s="63" t="s">
        <v>2996</v>
      </c>
    </row>
    <row r="318" spans="1:105" ht="12" customHeight="1" x14ac:dyDescent="0.25">
      <c r="A318" s="97" t="s">
        <v>131</v>
      </c>
      <c r="B318" s="99">
        <v>11.186256740733739</v>
      </c>
      <c r="C318" s="99">
        <v>11.566283175699942</v>
      </c>
      <c r="D318" s="99">
        <v>11.221006736048288</v>
      </c>
      <c r="E318" s="99">
        <v>12.151129669467789</v>
      </c>
      <c r="F318" s="99">
        <v>12.232955438378637</v>
      </c>
      <c r="G318" s="99">
        <v>12.651592410200646</v>
      </c>
      <c r="H318" s="99">
        <v>12.989373827618767</v>
      </c>
      <c r="I318" s="99">
        <v>13.359693261522745</v>
      </c>
      <c r="J318" s="99">
        <v>13.025599360338461</v>
      </c>
      <c r="K318" s="99">
        <v>13.362382163970642</v>
      </c>
      <c r="L318" s="99">
        <v>13.352293689016589</v>
      </c>
      <c r="M318" s="99">
        <v>13.127106144244141</v>
      </c>
      <c r="N318" s="99">
        <v>12.967134532825217</v>
      </c>
      <c r="O318" s="99">
        <v>12.470679997745709</v>
      </c>
      <c r="P318" s="99">
        <v>12.3839677262016</v>
      </c>
      <c r="Q318" s="99">
        <v>12.336159465389489</v>
      </c>
      <c r="R318" s="99">
        <v>12.910373717325133</v>
      </c>
      <c r="S318" s="99">
        <v>12.864214188676886</v>
      </c>
      <c r="T318" s="99">
        <v>12.824811863050869</v>
      </c>
      <c r="U318" s="99">
        <v>12.69627597427132</v>
      </c>
      <c r="V318" s="99">
        <v>13.461354581738634</v>
      </c>
      <c r="W318" s="99">
        <v>13.943780786971153</v>
      </c>
      <c r="DA318" s="63" t="s">
        <v>2997</v>
      </c>
    </row>
    <row r="319" spans="1:105" ht="12" customHeight="1" x14ac:dyDescent="0.25">
      <c r="A319" s="100" t="s">
        <v>204</v>
      </c>
      <c r="B319" s="102">
        <v>3.3825557056651574</v>
      </c>
      <c r="C319" s="102">
        <v>3.3118975063830223</v>
      </c>
      <c r="D319" s="102">
        <v>3.3992631960288606</v>
      </c>
      <c r="E319" s="102">
        <v>3.1389920199087338</v>
      </c>
      <c r="F319" s="102">
        <v>3.5614605358499132</v>
      </c>
      <c r="G319" s="102">
        <v>3.6690385946119131</v>
      </c>
      <c r="H319" s="102">
        <v>3.7880397672421782</v>
      </c>
      <c r="I319" s="102">
        <v>3.8282599523721976</v>
      </c>
      <c r="J319" s="102">
        <v>3.7850846523909256</v>
      </c>
      <c r="K319" s="102">
        <v>3.6493178704376668</v>
      </c>
      <c r="L319" s="102">
        <v>3.6799222142646273</v>
      </c>
      <c r="M319" s="102">
        <v>3.7861290296642043</v>
      </c>
      <c r="N319" s="102">
        <v>3.7141559970949429</v>
      </c>
      <c r="O319" s="102">
        <v>3.4369060690237156</v>
      </c>
      <c r="P319" s="102">
        <v>3.5524701388578768</v>
      </c>
      <c r="Q319" s="102">
        <v>3.8285028547402291</v>
      </c>
      <c r="R319" s="102">
        <v>3.8662265912491116</v>
      </c>
      <c r="S319" s="102">
        <v>3.7347647109827058</v>
      </c>
      <c r="T319" s="102">
        <v>3.7902230008983895</v>
      </c>
      <c r="U319" s="102">
        <v>3.7953684565760502</v>
      </c>
      <c r="V319" s="102">
        <v>3.5234140322429504</v>
      </c>
      <c r="W319" s="102">
        <v>4.1216533349483697</v>
      </c>
      <c r="DA319" s="131" t="s">
        <v>2998</v>
      </c>
    </row>
    <row r="320" spans="1:105" ht="12" customHeight="1" x14ac:dyDescent="0.25">
      <c r="A320" s="103" t="s">
        <v>52</v>
      </c>
      <c r="B320" s="105">
        <v>7.8037010350685829</v>
      </c>
      <c r="C320" s="105">
        <v>8.2543856693169193</v>
      </c>
      <c r="D320" s="105">
        <v>7.821743540019428</v>
      </c>
      <c r="E320" s="105">
        <v>9.0121376495590528</v>
      </c>
      <c r="F320" s="105">
        <v>8.6714949025287229</v>
      </c>
      <c r="G320" s="105">
        <v>8.9825538155887319</v>
      </c>
      <c r="H320" s="105">
        <v>9.2013340603765883</v>
      </c>
      <c r="I320" s="105">
        <v>9.5314333091505468</v>
      </c>
      <c r="J320" s="105">
        <v>9.2405147079475327</v>
      </c>
      <c r="K320" s="105">
        <v>9.7130642935329714</v>
      </c>
      <c r="L320" s="105">
        <v>9.6723714747519605</v>
      </c>
      <c r="M320" s="105">
        <v>9.340977114579939</v>
      </c>
      <c r="N320" s="105">
        <v>9.252978535730275</v>
      </c>
      <c r="O320" s="105">
        <v>9.0337739287219918</v>
      </c>
      <c r="P320" s="105">
        <v>8.8314975873437245</v>
      </c>
      <c r="Q320" s="105">
        <v>8.5076566106492599</v>
      </c>
      <c r="R320" s="105">
        <v>9.0441471260760196</v>
      </c>
      <c r="S320" s="105">
        <v>9.1294494776941786</v>
      </c>
      <c r="T320" s="105">
        <v>9.0345888621524768</v>
      </c>
      <c r="U320" s="105">
        <v>8.9009075176952681</v>
      </c>
      <c r="V320" s="105">
        <v>9.9379405494956856</v>
      </c>
      <c r="W320" s="105">
        <v>9.8221274520227837</v>
      </c>
      <c r="DA320" s="132" t="s">
        <v>2999</v>
      </c>
    </row>
    <row r="321" spans="1:105" ht="12" customHeight="1" x14ac:dyDescent="0.25">
      <c r="A321" s="106" t="s">
        <v>124</v>
      </c>
      <c r="B321" s="102">
        <v>11.059642562179466</v>
      </c>
      <c r="C321" s="102">
        <v>11.583538704084937</v>
      </c>
      <c r="D321" s="102">
        <v>11.322225292423168</v>
      </c>
      <c r="E321" s="102">
        <v>12.20458371552963</v>
      </c>
      <c r="F321" s="102">
        <v>12.349262411765155</v>
      </c>
      <c r="G321" s="102">
        <v>12.588600912529341</v>
      </c>
      <c r="H321" s="102">
        <v>13.01095381447737</v>
      </c>
      <c r="I321" s="102">
        <v>12.716580500901832</v>
      </c>
      <c r="J321" s="102">
        <v>14.164375097575222</v>
      </c>
      <c r="K321" s="102">
        <v>15.191727679220755</v>
      </c>
      <c r="L321" s="102">
        <v>14.164120428154842</v>
      </c>
      <c r="M321" s="102">
        <v>12.688906248701537</v>
      </c>
      <c r="N321" s="102">
        <v>12.407574450476321</v>
      </c>
      <c r="O321" s="102">
        <v>12.611672162011679</v>
      </c>
      <c r="P321" s="102">
        <v>11.822395460966931</v>
      </c>
      <c r="Q321" s="102">
        <v>12.125194689853805</v>
      </c>
      <c r="R321" s="102">
        <v>12.965474844187948</v>
      </c>
      <c r="S321" s="102">
        <v>13.000668914937073</v>
      </c>
      <c r="T321" s="102">
        <v>12.629888885656158</v>
      </c>
      <c r="U321" s="102">
        <v>13.504907097835495</v>
      </c>
      <c r="V321" s="102">
        <v>13.255971281798395</v>
      </c>
      <c r="W321" s="102">
        <v>13.964163303519836</v>
      </c>
      <c r="DA321" s="131" t="s">
        <v>3000</v>
      </c>
    </row>
    <row r="322" spans="1:105" ht="12" customHeight="1" x14ac:dyDescent="0.25">
      <c r="A322" s="107" t="s">
        <v>123</v>
      </c>
      <c r="B322" s="105">
        <v>11.059642562179466</v>
      </c>
      <c r="C322" s="105">
        <v>11.583780671341355</v>
      </c>
      <c r="D322" s="105">
        <v>11.322962920970026</v>
      </c>
      <c r="E322" s="105">
        <v>12.203566345150913</v>
      </c>
      <c r="F322" s="105">
        <v>12.348934802523031</v>
      </c>
      <c r="G322" s="105">
        <v>12.589690693701305</v>
      </c>
      <c r="H322" s="105">
        <v>13.013954163298552</v>
      </c>
      <c r="I322" s="105">
        <v>12.716822691281013</v>
      </c>
      <c r="J322" s="105">
        <v>14.161817685144474</v>
      </c>
      <c r="K322" s="105">
        <v>15.1864311895849</v>
      </c>
      <c r="L322" s="105">
        <v>14.160219535048077</v>
      </c>
      <c r="M322" s="105">
        <v>12.685341181085819</v>
      </c>
      <c r="N322" s="105">
        <v>12.402305847359118</v>
      </c>
      <c r="O322" s="105">
        <v>12.603962482178163</v>
      </c>
      <c r="P322" s="105">
        <v>11.817255594348019</v>
      </c>
      <c r="Q322" s="105">
        <v>12.117341744825994</v>
      </c>
      <c r="R322" s="105">
        <v>12.953421010563799</v>
      </c>
      <c r="S322" s="105">
        <v>12.997369220427188</v>
      </c>
      <c r="T322" s="105">
        <v>12.630473263736222</v>
      </c>
      <c r="U322" s="105">
        <v>13.507577591525274</v>
      </c>
      <c r="V322" s="105">
        <v>13.258128208032844</v>
      </c>
      <c r="W322" s="105">
        <v>13.970432963265296</v>
      </c>
      <c r="DA322" s="132" t="s">
        <v>3001</v>
      </c>
    </row>
    <row r="323" spans="1:105" ht="12" customHeight="1" x14ac:dyDescent="0.25">
      <c r="A323" s="108" t="s">
        <v>50</v>
      </c>
      <c r="B323" s="99">
        <v>3.3439410973959798</v>
      </c>
      <c r="C323" s="99">
        <v>3.3165938173934566</v>
      </c>
      <c r="D323" s="99">
        <v>3.4308764238476357</v>
      </c>
      <c r="E323" s="99">
        <v>3.1524593176707016</v>
      </c>
      <c r="F323" s="99">
        <v>3.5953466617339642</v>
      </c>
      <c r="G323" s="99">
        <v>3.6516023236418564</v>
      </c>
      <c r="H323" s="99">
        <v>3.7960965739500088</v>
      </c>
      <c r="I323" s="99">
        <v>3.6428064044107349</v>
      </c>
      <c r="J323" s="99">
        <v>4.1135084762596277</v>
      </c>
      <c r="K323" s="99">
        <v>4.1533988656590335</v>
      </c>
      <c r="L323" s="99">
        <v>3.9045133682830522</v>
      </c>
      <c r="M323" s="99">
        <v>3.6536245240443477</v>
      </c>
      <c r="N323" s="99">
        <v>3.5426660683565419</v>
      </c>
      <c r="O323" s="99">
        <v>3.4690014999788028</v>
      </c>
      <c r="P323" s="99">
        <v>3.3762982504334289</v>
      </c>
      <c r="Q323" s="99">
        <v>3.7515414621260175</v>
      </c>
      <c r="R323" s="99">
        <v>3.864345529829651</v>
      </c>
      <c r="S323" s="99">
        <v>3.7654587515694082</v>
      </c>
      <c r="T323" s="99">
        <v>3.7256973619814477</v>
      </c>
      <c r="U323" s="99">
        <v>4.0371513710974458</v>
      </c>
      <c r="V323" s="99">
        <v>3.4677041871616763</v>
      </c>
      <c r="W323" s="99">
        <v>4.132251310385346</v>
      </c>
      <c r="DA323" s="63" t="s">
        <v>3002</v>
      </c>
    </row>
    <row r="324" spans="1:105" ht="12" customHeight="1" x14ac:dyDescent="0.25">
      <c r="A324" s="108" t="s">
        <v>52</v>
      </c>
      <c r="B324" s="99">
        <v>7.7157014647834865</v>
      </c>
      <c r="C324" s="99">
        <v>8.2671868539478979</v>
      </c>
      <c r="D324" s="99">
        <v>7.8920864971223921</v>
      </c>
      <c r="E324" s="99">
        <v>9.0511070274802119</v>
      </c>
      <c r="F324" s="99">
        <v>8.7535881407890681</v>
      </c>
      <c r="G324" s="99">
        <v>8.9380883700594485</v>
      </c>
      <c r="H324" s="99">
        <v>9.2178575893485419</v>
      </c>
      <c r="I324" s="99">
        <v>9.0740162868702807</v>
      </c>
      <c r="J324" s="99">
        <v>10.048309208884843</v>
      </c>
      <c r="K324" s="99">
        <v>11.033032323925864</v>
      </c>
      <c r="L324" s="99">
        <v>10.255706166765027</v>
      </c>
      <c r="M324" s="99">
        <v>9.0317166570414749</v>
      </c>
      <c r="N324" s="99">
        <v>8.8596397790025758</v>
      </c>
      <c r="O324" s="99">
        <v>9.1349609821993596</v>
      </c>
      <c r="P324" s="99">
        <v>8.4409573439145884</v>
      </c>
      <c r="Q324" s="99">
        <v>8.3658002826999756</v>
      </c>
      <c r="R324" s="99">
        <v>9.0890754807341452</v>
      </c>
      <c r="S324" s="99">
        <v>9.2319104688577784</v>
      </c>
      <c r="T324" s="99">
        <v>8.904775901754773</v>
      </c>
      <c r="U324" s="99">
        <v>9.4704262204278269</v>
      </c>
      <c r="V324" s="99">
        <v>9.7904240208711659</v>
      </c>
      <c r="W324" s="99">
        <v>9.8381816528799515</v>
      </c>
      <c r="DA324" s="63" t="s">
        <v>3003</v>
      </c>
    </row>
    <row r="325" spans="1:105" ht="12" customHeight="1" x14ac:dyDescent="0.25">
      <c r="A325" s="106" t="s">
        <v>122</v>
      </c>
      <c r="B325" s="102">
        <v>11.603686434173087</v>
      </c>
      <c r="C325" s="102">
        <v>11.246244680266281</v>
      </c>
      <c r="D325" s="102">
        <v>12.305948959887328</v>
      </c>
      <c r="E325" s="102">
        <v>10.748058765119495</v>
      </c>
      <c r="F325" s="102">
        <v>12.418185963346437</v>
      </c>
      <c r="G325" s="102">
        <v>12.903251726690133</v>
      </c>
      <c r="H325" s="102">
        <v>13.508819840864327</v>
      </c>
      <c r="I325" s="102">
        <v>13.070484063755504</v>
      </c>
      <c r="J325" s="102">
        <v>13.669889533621649</v>
      </c>
      <c r="K325" s="102">
        <v>12.97773681864625</v>
      </c>
      <c r="L325" s="102">
        <v>13.177829262532184</v>
      </c>
      <c r="M325" s="102">
        <v>12.720214569763941</v>
      </c>
      <c r="N325" s="102">
        <v>12.748188751781402</v>
      </c>
      <c r="O325" s="102">
        <v>12.370171761683713</v>
      </c>
      <c r="P325" s="102">
        <v>12.2607341185932</v>
      </c>
      <c r="Q325" s="102">
        <v>12.408525064338445</v>
      </c>
      <c r="R325" s="102">
        <v>12.64332185497406</v>
      </c>
      <c r="S325" s="102">
        <v>12.87943567555056</v>
      </c>
      <c r="T325" s="102">
        <v>12.977032446894437</v>
      </c>
      <c r="U325" s="102">
        <v>13.251766680869842</v>
      </c>
      <c r="V325" s="102">
        <v>13.180287226383836</v>
      </c>
      <c r="W325" s="102">
        <v>14.317900691252907</v>
      </c>
      <c r="DA325" s="131" t="s">
        <v>3004</v>
      </c>
    </row>
    <row r="326" spans="1:105" ht="12" customHeight="1" x14ac:dyDescent="0.25">
      <c r="A326" s="107" t="s">
        <v>121</v>
      </c>
      <c r="B326" s="105">
        <v>11.603686434173087</v>
      </c>
      <c r="C326" s="105">
        <v>11.246470932214949</v>
      </c>
      <c r="D326" s="105">
        <v>12.306268843257302</v>
      </c>
      <c r="E326" s="105">
        <v>10.748746895829338</v>
      </c>
      <c r="F326" s="105">
        <v>12.418715899836331</v>
      </c>
      <c r="G326" s="105">
        <v>12.903699834884277</v>
      </c>
      <c r="H326" s="105">
        <v>13.508993847118068</v>
      </c>
      <c r="I326" s="105">
        <v>13.068449938889433</v>
      </c>
      <c r="J326" s="105">
        <v>13.667171965067819</v>
      </c>
      <c r="K326" s="105">
        <v>12.975469667340574</v>
      </c>
      <c r="L326" s="105">
        <v>13.176264453581805</v>
      </c>
      <c r="M326" s="105">
        <v>12.719242891749062</v>
      </c>
      <c r="N326" s="105">
        <v>12.748138014158723</v>
      </c>
      <c r="O326" s="105">
        <v>12.371035325945126</v>
      </c>
      <c r="P326" s="105">
        <v>12.259876422823003</v>
      </c>
      <c r="Q326" s="105">
        <v>12.408473601527536</v>
      </c>
      <c r="R326" s="105">
        <v>12.644755069957895</v>
      </c>
      <c r="S326" s="105">
        <v>12.881683108350794</v>
      </c>
      <c r="T326" s="105">
        <v>12.979503797680369</v>
      </c>
      <c r="U326" s="105">
        <v>13.254790447362854</v>
      </c>
      <c r="V326" s="105">
        <v>13.181179232261165</v>
      </c>
      <c r="W326" s="105">
        <v>14.318278006504151</v>
      </c>
      <c r="DA326" s="132" t="s">
        <v>3005</v>
      </c>
    </row>
    <row r="327" spans="1:105" ht="12" customHeight="1" x14ac:dyDescent="0.25">
      <c r="A327" s="108" t="s">
        <v>53</v>
      </c>
      <c r="B327" s="99">
        <v>3.509182214262037</v>
      </c>
      <c r="C327" s="99">
        <v>3.2202004415662384</v>
      </c>
      <c r="D327" s="99">
        <v>3.7287653995079024</v>
      </c>
      <c r="E327" s="99">
        <v>2.7745988481275283</v>
      </c>
      <c r="F327" s="99">
        <v>3.6156241991638587</v>
      </c>
      <c r="G327" s="99">
        <v>3.742761631542511</v>
      </c>
      <c r="H327" s="99">
        <v>3.9405583286902077</v>
      </c>
      <c r="I327" s="99">
        <v>3.7439300085264349</v>
      </c>
      <c r="J327" s="99">
        <v>3.9730176489603757</v>
      </c>
      <c r="K327" s="99">
        <v>3.5426793079871679</v>
      </c>
      <c r="L327" s="99">
        <v>3.6297848195911713</v>
      </c>
      <c r="M327" s="99">
        <v>3.6684947751302115</v>
      </c>
      <c r="N327" s="99">
        <v>3.6510904478012058</v>
      </c>
      <c r="O327" s="99">
        <v>3.4094875142301349</v>
      </c>
      <c r="P327" s="99">
        <v>3.5165348771386014</v>
      </c>
      <c r="Q327" s="99">
        <v>3.8542708686922307</v>
      </c>
      <c r="R327" s="99">
        <v>3.7858077304937314</v>
      </c>
      <c r="S327" s="99">
        <v>3.7408156516715638</v>
      </c>
      <c r="T327" s="99">
        <v>3.8376130195647393</v>
      </c>
      <c r="U327" s="99">
        <v>3.9657506437465102</v>
      </c>
      <c r="V327" s="99">
        <v>3.4510187509065164</v>
      </c>
      <c r="W327" s="99">
        <v>4.2363933234780431</v>
      </c>
      <c r="DA327" s="63" t="s">
        <v>3006</v>
      </c>
    </row>
    <row r="328" spans="1:105" ht="12" customHeight="1" x14ac:dyDescent="0.25">
      <c r="A328" s="108" t="s">
        <v>52</v>
      </c>
      <c r="B328" s="99">
        <v>8.0945042199110517</v>
      </c>
      <c r="C328" s="99">
        <v>8.0262704906487112</v>
      </c>
      <c r="D328" s="99">
        <v>8.5775034437493964</v>
      </c>
      <c r="E328" s="99">
        <v>7.9741480477018118</v>
      </c>
      <c r="F328" s="99">
        <v>8.8030917006724714</v>
      </c>
      <c r="G328" s="99">
        <v>9.1609382033417681</v>
      </c>
      <c r="H328" s="99">
        <v>9.5684355184278598</v>
      </c>
      <c r="I328" s="99">
        <v>9.324519930362996</v>
      </c>
      <c r="J328" s="99">
        <v>9.6941543161074435</v>
      </c>
      <c r="K328" s="99">
        <v>9.4327903593534064</v>
      </c>
      <c r="L328" s="99">
        <v>9.5464796339906322</v>
      </c>
      <c r="M328" s="99">
        <v>9.0507481166188484</v>
      </c>
      <c r="N328" s="99">
        <v>9.0970475663575137</v>
      </c>
      <c r="O328" s="99">
        <v>8.9615478117149898</v>
      </c>
      <c r="P328" s="99">
        <v>8.7433415456844017</v>
      </c>
      <c r="Q328" s="99">
        <v>8.5542027328353054</v>
      </c>
      <c r="R328" s="99">
        <v>8.8589473394641658</v>
      </c>
      <c r="S328" s="99">
        <v>9.1408674566792314</v>
      </c>
      <c r="T328" s="99">
        <v>9.1418907781156342</v>
      </c>
      <c r="U328" s="99">
        <v>9.2890398036163457</v>
      </c>
      <c r="V328" s="99">
        <v>9.7301604813546483</v>
      </c>
      <c r="W328" s="99">
        <v>10.081884683026111</v>
      </c>
      <c r="DA328" s="63" t="s">
        <v>3007</v>
      </c>
    </row>
    <row r="329" spans="1:105" ht="12" customHeight="1" x14ac:dyDescent="0.25">
      <c r="A329" s="121" t="s">
        <v>54</v>
      </c>
      <c r="B329" s="123">
        <v>11.265090130966962</v>
      </c>
      <c r="C329" s="123">
        <v>11.03675514063411</v>
      </c>
      <c r="D329" s="123">
        <v>11.766082510840908</v>
      </c>
      <c r="E329" s="123">
        <v>10.920161613644852</v>
      </c>
      <c r="F329" s="123">
        <v>11.720422261766007</v>
      </c>
      <c r="G329" s="123">
        <v>12.084438760562678</v>
      </c>
      <c r="H329" s="123">
        <v>12.373538934403555</v>
      </c>
      <c r="I329" s="123">
        <v>11.957409112490204</v>
      </c>
      <c r="J329" s="123">
        <v>12.401758986547515</v>
      </c>
      <c r="K329" s="123">
        <v>12.089691432356629</v>
      </c>
      <c r="L329" s="123">
        <v>11.573771021970073</v>
      </c>
      <c r="M329" s="123">
        <v>10.835692165074867</v>
      </c>
      <c r="N329" s="123">
        <v>10.486206426425719</v>
      </c>
      <c r="O329" s="123">
        <v>9.8972143025815029</v>
      </c>
      <c r="P329" s="123">
        <v>9.4428832977990957</v>
      </c>
      <c r="Q329" s="123">
        <v>9.4569127927514138</v>
      </c>
      <c r="R329" s="123">
        <v>9.6725762007730207</v>
      </c>
      <c r="S329" s="123">
        <v>9.4615753438998791</v>
      </c>
      <c r="T329" s="123">
        <v>9.1235880549575548</v>
      </c>
      <c r="U329" s="123">
        <v>9.136638102710144</v>
      </c>
      <c r="V329" s="123">
        <v>9.0528346634058927</v>
      </c>
      <c r="W329" s="123">
        <v>9.5453802930569953</v>
      </c>
      <c r="DA329" s="130" t="s">
        <v>3008</v>
      </c>
    </row>
    <row r="330" spans="1:105" ht="12" customHeight="1" x14ac:dyDescent="0.25">
      <c r="A330" s="97" t="s">
        <v>207</v>
      </c>
      <c r="B330" s="99">
        <v>10.453328964854123</v>
      </c>
      <c r="C330" s="99">
        <v>12.125569690217215</v>
      </c>
      <c r="D330" s="99">
        <v>10.535239292271493</v>
      </c>
      <c r="E330" s="99">
        <v>12.634230586116329</v>
      </c>
      <c r="F330" s="99">
        <v>11.587530441026137</v>
      </c>
      <c r="G330" s="99">
        <v>11.903634683439398</v>
      </c>
      <c r="H330" s="99">
        <v>11.5026940579399</v>
      </c>
      <c r="I330" s="99">
        <v>12.792465642249859</v>
      </c>
      <c r="J330" s="99">
        <v>11.363935975220306</v>
      </c>
      <c r="K330" s="99">
        <v>12.210950233426047</v>
      </c>
      <c r="L330" s="99">
        <v>11.469560060380942</v>
      </c>
      <c r="M330" s="99">
        <v>10.987942559227989</v>
      </c>
      <c r="N330" s="99">
        <v>10.943414276301699</v>
      </c>
      <c r="O330" s="99">
        <v>9.7170415851357212</v>
      </c>
      <c r="P330" s="99">
        <v>9.6638482954259572</v>
      </c>
      <c r="Q330" s="99">
        <v>9.5397680891175849</v>
      </c>
      <c r="R330" s="99">
        <v>9.9190233243830352</v>
      </c>
      <c r="S330" s="99">
        <v>9.367718218579844</v>
      </c>
      <c r="T330" s="99">
        <v>8.9457714038495393</v>
      </c>
      <c r="U330" s="99">
        <v>8.3922959866542683</v>
      </c>
      <c r="V330" s="99">
        <v>9.4871865719478823</v>
      </c>
      <c r="W330" s="99">
        <v>9.4006426969830077</v>
      </c>
      <c r="DA330" s="63" t="s">
        <v>3009</v>
      </c>
    </row>
    <row r="331" spans="1:105" ht="12" customHeight="1" x14ac:dyDescent="0.25">
      <c r="A331" s="97" t="s">
        <v>50</v>
      </c>
      <c r="B331" s="99">
        <v>10.28022469957784</v>
      </c>
      <c r="C331" s="99">
        <v>12.118521898460294</v>
      </c>
      <c r="D331" s="99">
        <v>10.59542580238881</v>
      </c>
      <c r="E331" s="99">
        <v>12.517037675322623</v>
      </c>
      <c r="F331" s="99">
        <v>11.696166413044942</v>
      </c>
      <c r="G331" s="99">
        <v>11.834292702439649</v>
      </c>
      <c r="H331" s="99">
        <v>11.618473360977811</v>
      </c>
      <c r="I331" s="99">
        <v>12.106172756962719</v>
      </c>
      <c r="J331" s="99">
        <v>11.839539243956924</v>
      </c>
      <c r="K331" s="99">
        <v>13.577888653234471</v>
      </c>
      <c r="L331" s="99">
        <v>12.200477053856286</v>
      </c>
      <c r="M331" s="99">
        <v>10.80945211558193</v>
      </c>
      <c r="N331" s="99">
        <v>10.229602072998555</v>
      </c>
      <c r="O331" s="99">
        <v>10.081547223058413</v>
      </c>
      <c r="P331" s="99">
        <v>9.2348455662401747</v>
      </c>
      <c r="Q331" s="99">
        <v>9.3078026777292937</v>
      </c>
      <c r="R331" s="99">
        <v>9.7685761623138063</v>
      </c>
      <c r="S331" s="99">
        <v>9.5349541551656252</v>
      </c>
      <c r="T331" s="99">
        <v>8.9822651465166157</v>
      </c>
      <c r="U331" s="99">
        <v>9.3598568412017578</v>
      </c>
      <c r="V331" s="99">
        <v>9.0329374525465731</v>
      </c>
      <c r="W331" s="99">
        <v>9.3617352978997861</v>
      </c>
      <c r="DA331" s="63" t="s">
        <v>3010</v>
      </c>
    </row>
    <row r="332" spans="1:105" ht="12" customHeight="1" x14ac:dyDescent="0.25">
      <c r="A332" s="109" t="s">
        <v>120</v>
      </c>
      <c r="B332" s="110">
        <v>11.848079727433371</v>
      </c>
      <c r="C332" s="110">
        <v>10.264746311909175</v>
      </c>
      <c r="D332" s="110">
        <v>12.691613778092956</v>
      </c>
      <c r="E332" s="110">
        <v>9.5151750605754639</v>
      </c>
      <c r="F332" s="110">
        <v>11.775841914269749</v>
      </c>
      <c r="G332" s="110">
        <v>12.2929289821359</v>
      </c>
      <c r="H332" s="110">
        <v>13.136581563634319</v>
      </c>
      <c r="I332" s="110">
        <v>11.583561261920293</v>
      </c>
      <c r="J332" s="110">
        <v>13.187672848977272</v>
      </c>
      <c r="K332" s="110">
        <v>10.831746699693923</v>
      </c>
      <c r="L332" s="110">
        <v>11.084395524551768</v>
      </c>
      <c r="M332" s="110">
        <v>10.794418490994708</v>
      </c>
      <c r="N332" s="110">
        <v>10.493965246336574</v>
      </c>
      <c r="O332" s="110">
        <v>9.8380197374324876</v>
      </c>
      <c r="P332" s="110">
        <v>9.4963992671496804</v>
      </c>
      <c r="Q332" s="110">
        <v>9.5209448066039126</v>
      </c>
      <c r="R332" s="110">
        <v>9.5342926659741476</v>
      </c>
      <c r="S332" s="110">
        <v>9.4456891067693256</v>
      </c>
      <c r="T332" s="110">
        <v>9.2518770457882216</v>
      </c>
      <c r="U332" s="110">
        <v>9.1998201883830344</v>
      </c>
      <c r="V332" s="110">
        <v>8.9522835440104966</v>
      </c>
      <c r="W332" s="110">
        <v>9.6777963882935474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1.1288168656468707</v>
      </c>
      <c r="C334" s="118">
        <f t="shared" si="143"/>
        <v>1.4087419896712585</v>
      </c>
      <c r="D334" s="118">
        <f t="shared" si="143"/>
        <v>1.327624249367364</v>
      </c>
      <c r="E334" s="118">
        <f t="shared" si="143"/>
        <v>1.6566210392324898</v>
      </c>
      <c r="F334" s="118">
        <f t="shared" si="143"/>
        <v>1.6044599741564631</v>
      </c>
      <c r="G334" s="118">
        <f t="shared" si="143"/>
        <v>1.6437796892619694</v>
      </c>
      <c r="H334" s="118">
        <f t="shared" si="143"/>
        <v>1.6729342160399681</v>
      </c>
      <c r="I334" s="118">
        <f t="shared" si="143"/>
        <v>1.7914896403442104</v>
      </c>
      <c r="J334" s="118">
        <f t="shared" si="143"/>
        <v>1.878934580276304</v>
      </c>
      <c r="K334" s="118">
        <f t="shared" si="143"/>
        <v>2.1712006113542928</v>
      </c>
      <c r="L334" s="118">
        <f t="shared" si="143"/>
        <v>1.9723179340227415</v>
      </c>
      <c r="M334" s="118">
        <f t="shared" si="143"/>
        <v>1.7152461405375576</v>
      </c>
      <c r="N334" s="118">
        <f t="shared" si="143"/>
        <v>1.5195303905071993</v>
      </c>
      <c r="O334" s="118">
        <f t="shared" si="143"/>
        <v>1.4356203892722073</v>
      </c>
      <c r="P334" s="118">
        <f t="shared" si="143"/>
        <v>1.2599145061235471</v>
      </c>
      <c r="Q334" s="118">
        <f t="shared" si="143"/>
        <v>1.2486863068830161</v>
      </c>
      <c r="R334" s="118">
        <f t="shared" ref="R334:V334" si="144">R335+R338+R340+R353</f>
        <v>1.3039685293562662</v>
      </c>
      <c r="S334" s="118">
        <f t="shared" si="144"/>
        <v>1.2619657748475326</v>
      </c>
      <c r="T334" s="118">
        <f t="shared" si="144"/>
        <v>1.17951745289573</v>
      </c>
      <c r="U334" s="118">
        <f t="shared" si="144"/>
        <v>1.2232720612105015</v>
      </c>
      <c r="V334" s="118">
        <f t="shared" si="144"/>
        <v>1.1422281946318475</v>
      </c>
      <c r="W334" s="118">
        <f t="shared" ref="W334" si="145">W335+W338+W340+W353</f>
        <v>1.1401305483284887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0.15901265060805006</v>
      </c>
      <c r="C340" s="123">
        <v>0.17057781335804872</v>
      </c>
      <c r="D340" s="123">
        <v>0.17196667553173461</v>
      </c>
      <c r="E340" s="123">
        <v>0.19091053381601381</v>
      </c>
      <c r="F340" s="123">
        <v>0.19378212483161811</v>
      </c>
      <c r="G340" s="123">
        <v>0.19310110540701522</v>
      </c>
      <c r="H340" s="123">
        <v>0.19900297243712933</v>
      </c>
      <c r="I340" s="123">
        <v>0.19369776332764216</v>
      </c>
      <c r="J340" s="123">
        <v>0.21347040762414465</v>
      </c>
      <c r="K340" s="123">
        <v>0.22577037360286636</v>
      </c>
      <c r="L340" s="123">
        <v>0.20514605596099658</v>
      </c>
      <c r="M340" s="123">
        <v>0.1766097583729328</v>
      </c>
      <c r="N340" s="123">
        <v>0.15451116158049441</v>
      </c>
      <c r="O340" s="123">
        <v>0.14437823602927521</v>
      </c>
      <c r="P340" s="123">
        <v>0.12578779823094541</v>
      </c>
      <c r="Q340" s="123">
        <v>0.12410458772537565</v>
      </c>
      <c r="R340" s="123">
        <v>0.12926390220545192</v>
      </c>
      <c r="S340" s="123">
        <v>0.12444025694773611</v>
      </c>
      <c r="T340" s="123">
        <v>0.11568249263787217</v>
      </c>
      <c r="U340" s="123">
        <v>0.1191037727810154</v>
      </c>
      <c r="V340" s="123">
        <v>0.11088047927220948</v>
      </c>
      <c r="W340" s="123">
        <v>0.11034730120316168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4.7342847202007787</v>
      </c>
      <c r="C345" s="102">
        <v>4.9298019784074461</v>
      </c>
      <c r="D345" s="102">
        <v>4.7865488295043841</v>
      </c>
      <c r="E345" s="102">
        <v>5.1240836323866041</v>
      </c>
      <c r="F345" s="102">
        <v>5.1504982777046049</v>
      </c>
      <c r="G345" s="102">
        <v>5.2128941542777607</v>
      </c>
      <c r="H345" s="102">
        <v>5.3415780483975315</v>
      </c>
      <c r="I345" s="102">
        <v>5.1944455294926177</v>
      </c>
      <c r="J345" s="102">
        <v>5.7663259949870769</v>
      </c>
      <c r="K345" s="102">
        <v>6.1499578619171187</v>
      </c>
      <c r="L345" s="102">
        <v>5.696842640776377</v>
      </c>
      <c r="M345" s="102">
        <v>5.0603831657691405</v>
      </c>
      <c r="N345" s="102">
        <v>4.9047069899430698</v>
      </c>
      <c r="O345" s="102">
        <v>4.9089596328563552</v>
      </c>
      <c r="P345" s="102">
        <v>4.5181098431111062</v>
      </c>
      <c r="Q345" s="102">
        <v>4.4946387165384518</v>
      </c>
      <c r="R345" s="102">
        <v>4.6428800932203931</v>
      </c>
      <c r="S345" s="102">
        <v>4.4810718354979748</v>
      </c>
      <c r="T345" s="102">
        <v>4.1995320936609657</v>
      </c>
      <c r="U345" s="102">
        <v>4.3514624380937033</v>
      </c>
      <c r="V345" s="102">
        <v>4.1769588538616542</v>
      </c>
      <c r="W345" s="102">
        <v>4.3118506473546461</v>
      </c>
      <c r="DA345" s="131" t="s">
        <v>3168</v>
      </c>
    </row>
    <row r="346" spans="1:105" ht="12" customHeight="1" x14ac:dyDescent="0.25">
      <c r="A346" s="107" t="s">
        <v>123</v>
      </c>
      <c r="B346" s="105">
        <v>1.4314358853504801</v>
      </c>
      <c r="C346" s="105">
        <v>1.4006967331826032</v>
      </c>
      <c r="D346" s="105">
        <v>1.4489616948672279</v>
      </c>
      <c r="E346" s="105">
        <v>1.3091774131121727</v>
      </c>
      <c r="F346" s="105">
        <v>1.4931030562285699</v>
      </c>
      <c r="G346" s="105">
        <v>1.5060527101730599</v>
      </c>
      <c r="H346" s="105">
        <v>1.5554519106018994</v>
      </c>
      <c r="I346" s="105">
        <v>1.4876682364602183</v>
      </c>
      <c r="J346" s="105">
        <v>1.6694144578076868</v>
      </c>
      <c r="K346" s="105">
        <v>1.6708609450247343</v>
      </c>
      <c r="L346" s="105">
        <v>1.5657219829406988</v>
      </c>
      <c r="M346" s="105">
        <v>1.4550140288221525</v>
      </c>
      <c r="N346" s="105">
        <v>1.400051493054508</v>
      </c>
      <c r="O346" s="105">
        <v>1.3303644308528406</v>
      </c>
      <c r="P346" s="105">
        <v>1.2888507839876551</v>
      </c>
      <c r="Q346" s="105">
        <v>1.3710273668830659</v>
      </c>
      <c r="R346" s="105">
        <v>1.3559589599254718</v>
      </c>
      <c r="S346" s="105">
        <v>1.2799844913878016</v>
      </c>
      <c r="T346" s="105">
        <v>1.2356584924609817</v>
      </c>
      <c r="U346" s="105">
        <v>1.2980844098850863</v>
      </c>
      <c r="V346" s="105">
        <v>1.0918487290783545</v>
      </c>
      <c r="W346" s="105">
        <v>1.2797436933531272</v>
      </c>
      <c r="DA346" s="132" t="s">
        <v>3169</v>
      </c>
    </row>
    <row r="347" spans="1:105" ht="12" customHeight="1" x14ac:dyDescent="0.25">
      <c r="A347" s="108" t="s">
        <v>50</v>
      </c>
      <c r="B347" s="99">
        <v>1.4314358853504801</v>
      </c>
      <c r="C347" s="99">
        <v>1.4006967331826032</v>
      </c>
      <c r="D347" s="99">
        <v>1.4489616948672279</v>
      </c>
      <c r="E347" s="99">
        <v>1.3091774131121727</v>
      </c>
      <c r="F347" s="99">
        <v>1.4931030562285699</v>
      </c>
      <c r="G347" s="99">
        <v>1.5060527101730599</v>
      </c>
      <c r="H347" s="99">
        <v>1.5554519106018994</v>
      </c>
      <c r="I347" s="99">
        <v>1.4876682364602183</v>
      </c>
      <c r="J347" s="99">
        <v>1.6694144578076868</v>
      </c>
      <c r="K347" s="99">
        <v>1.6708609450247343</v>
      </c>
      <c r="L347" s="99">
        <v>1.5657219829406988</v>
      </c>
      <c r="M347" s="99">
        <v>1.4550140288221525</v>
      </c>
      <c r="N347" s="99">
        <v>1.400051493054508</v>
      </c>
      <c r="O347" s="99">
        <v>1.3303644308528406</v>
      </c>
      <c r="P347" s="99">
        <v>1.2888507839876551</v>
      </c>
      <c r="Q347" s="99">
        <v>1.3710273668830659</v>
      </c>
      <c r="R347" s="99">
        <v>1.3559589599254718</v>
      </c>
      <c r="S347" s="99">
        <v>1.2799844913878016</v>
      </c>
      <c r="T347" s="99">
        <v>1.2356584924609817</v>
      </c>
      <c r="U347" s="99">
        <v>1.2980844098850863</v>
      </c>
      <c r="V347" s="99">
        <v>1.0918487290783545</v>
      </c>
      <c r="W347" s="99">
        <v>1.2797436933531272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0.96980421503882064</v>
      </c>
      <c r="C353" s="123">
        <v>1.2381641763132099</v>
      </c>
      <c r="D353" s="123">
        <v>1.1556575738356294</v>
      </c>
      <c r="E353" s="123">
        <v>1.4657105054164761</v>
      </c>
      <c r="F353" s="123">
        <v>1.4106778493248451</v>
      </c>
      <c r="G353" s="123">
        <v>1.4506785838549541</v>
      </c>
      <c r="H353" s="123">
        <v>1.4739312436028387</v>
      </c>
      <c r="I353" s="123">
        <v>1.5977918770165682</v>
      </c>
      <c r="J353" s="123">
        <v>1.6654641726521593</v>
      </c>
      <c r="K353" s="123">
        <v>1.9454302377514265</v>
      </c>
      <c r="L353" s="123">
        <v>1.7671718780617449</v>
      </c>
      <c r="M353" s="123">
        <v>1.5386363821646247</v>
      </c>
      <c r="N353" s="123">
        <v>1.3650192289267049</v>
      </c>
      <c r="O353" s="123">
        <v>1.2912421532429321</v>
      </c>
      <c r="P353" s="123">
        <v>1.1341267078926016</v>
      </c>
      <c r="Q353" s="123">
        <v>1.1245817191576404</v>
      </c>
      <c r="R353" s="123">
        <v>1.1747046271508144</v>
      </c>
      <c r="S353" s="123">
        <v>1.1375255178997965</v>
      </c>
      <c r="T353" s="123">
        <v>1.0638349602578578</v>
      </c>
      <c r="U353" s="123">
        <v>1.1041682884294861</v>
      </c>
      <c r="V353" s="123">
        <v>1.031347715359638</v>
      </c>
      <c r="W353" s="123">
        <v>1.029783247125327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4.0107256767871418</v>
      </c>
      <c r="C355" s="99">
        <v>4.7167312933561254</v>
      </c>
      <c r="D355" s="99">
        <v>4.1145092974330568</v>
      </c>
      <c r="E355" s="99">
        <v>4.8497840887508792</v>
      </c>
      <c r="F355" s="99">
        <v>4.5228912416266267</v>
      </c>
      <c r="G355" s="99">
        <v>4.5670453666140345</v>
      </c>
      <c r="H355" s="99">
        <v>4.4738706612142103</v>
      </c>
      <c r="I355" s="99">
        <v>4.6558278169753686</v>
      </c>
      <c r="J355" s="99">
        <v>4.5493867973613105</v>
      </c>
      <c r="K355" s="99">
        <v>5.2122383445445637</v>
      </c>
      <c r="L355" s="99">
        <v>4.6790832681171581</v>
      </c>
      <c r="M355" s="99">
        <v>4.1422879119485998</v>
      </c>
      <c r="N355" s="99">
        <v>3.9177929834940017</v>
      </c>
      <c r="O355" s="99">
        <v>3.8590416428472909</v>
      </c>
      <c r="P355" s="99">
        <v>3.5338232657442266</v>
      </c>
      <c r="Q355" s="99">
        <v>3.5606926693011709</v>
      </c>
      <c r="R355" s="99">
        <v>3.7344440167834208</v>
      </c>
      <c r="S355" s="99">
        <v>3.6402819903578321</v>
      </c>
      <c r="T355" s="99">
        <v>3.4223898968928883</v>
      </c>
      <c r="U355" s="99">
        <v>3.5564969035565288</v>
      </c>
      <c r="V355" s="99">
        <v>3.4220800566621454</v>
      </c>
      <c r="W355" s="99">
        <v>3.5337487236543854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26.503698468595609</v>
      </c>
      <c r="D360" s="117">
        <f t="shared" si="150"/>
        <v>25.173659164010775</v>
      </c>
      <c r="E360" s="117">
        <f t="shared" si="150"/>
        <v>28.068088302929151</v>
      </c>
      <c r="F360" s="117">
        <f t="shared" si="150"/>
        <v>26.72815699303862</v>
      </c>
      <c r="G360" s="117">
        <f t="shared" si="150"/>
        <v>30.644580130781723</v>
      </c>
      <c r="H360" s="117">
        <f t="shared" si="150"/>
        <v>29.001647687345038</v>
      </c>
      <c r="I360" s="117">
        <f t="shared" si="150"/>
        <v>28.588242049247199</v>
      </c>
      <c r="J360" s="117">
        <f t="shared" si="150"/>
        <v>26.598569617820679</v>
      </c>
      <c r="K360" s="117">
        <f t="shared" si="150"/>
        <v>30.088971283950503</v>
      </c>
      <c r="L360" s="117">
        <f t="shared" si="150"/>
        <v>31.657133186356297</v>
      </c>
      <c r="M360" s="117">
        <f t="shared" si="150"/>
        <v>32.15252455599137</v>
      </c>
      <c r="N360" s="117">
        <f t="shared" si="150"/>
        <v>31.449811779208034</v>
      </c>
      <c r="O360" s="117">
        <f t="shared" si="150"/>
        <v>29.47362156102141</v>
      </c>
      <c r="P360" s="117">
        <f t="shared" si="150"/>
        <v>30.005955466154496</v>
      </c>
      <c r="Q360" s="117">
        <f t="shared" si="150"/>
        <v>26.971108641068458</v>
      </c>
      <c r="R360" s="117">
        <f t="shared" ref="R360:V360" si="151">R361+R364+R366+R379</f>
        <v>18.823699294177182</v>
      </c>
      <c r="S360" s="117">
        <f t="shared" si="151"/>
        <v>18.255371242676286</v>
      </c>
      <c r="T360" s="117">
        <f t="shared" si="151"/>
        <v>16.474007147313625</v>
      </c>
      <c r="U360" s="117">
        <f t="shared" si="151"/>
        <v>15.820411961667169</v>
      </c>
      <c r="V360" s="117">
        <f t="shared" si="151"/>
        <v>17.116333612597838</v>
      </c>
      <c r="W360" s="117">
        <f t="shared" ref="W360" si="152">W361+W364+W366+W379</f>
        <v>16.006434139905092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21.492876289313447</v>
      </c>
      <c r="D361" s="122">
        <f t="shared" si="153"/>
        <v>20.001065634645439</v>
      </c>
      <c r="E361" s="122">
        <f t="shared" si="153"/>
        <v>22.707405271697091</v>
      </c>
      <c r="F361" s="122">
        <f t="shared" si="153"/>
        <v>21.52912460082343</v>
      </c>
      <c r="G361" s="122">
        <f t="shared" si="153"/>
        <v>24.801280215061329</v>
      </c>
      <c r="H361" s="122">
        <f t="shared" si="153"/>
        <v>22.466106398969121</v>
      </c>
      <c r="I361" s="122">
        <f t="shared" si="153"/>
        <v>21.737846405905405</v>
      </c>
      <c r="J361" s="122">
        <f t="shared" si="153"/>
        <v>20.437037904440505</v>
      </c>
      <c r="K361" s="122">
        <f t="shared" si="153"/>
        <v>23.384325362852255</v>
      </c>
      <c r="L361" s="122">
        <f t="shared" si="153"/>
        <v>25.297912565411917</v>
      </c>
      <c r="M361" s="122">
        <f t="shared" si="153"/>
        <v>25.601090531544667</v>
      </c>
      <c r="N361" s="122">
        <f t="shared" si="153"/>
        <v>24.986852332694514</v>
      </c>
      <c r="O361" s="122">
        <f t="shared" si="153"/>
        <v>23.716463810113758</v>
      </c>
      <c r="P361" s="122">
        <f t="shared" si="153"/>
        <v>23.497958425499426</v>
      </c>
      <c r="Q361" s="122">
        <f t="shared" si="153"/>
        <v>21.57078730978435</v>
      </c>
      <c r="R361" s="122">
        <f t="shared" ref="R361:V361" si="154">SUM(R362:R363)</f>
        <v>14.737775788632527</v>
      </c>
      <c r="S361" s="122">
        <f t="shared" si="154"/>
        <v>14.207554515292621</v>
      </c>
      <c r="T361" s="122">
        <f t="shared" si="154"/>
        <v>12.529259887908299</v>
      </c>
      <c r="U361" s="122">
        <f t="shared" si="154"/>
        <v>11.934008169215875</v>
      </c>
      <c r="V361" s="122">
        <f t="shared" si="154"/>
        <v>12.482319173801054</v>
      </c>
      <c r="W361" s="122">
        <f t="shared" ref="W361" si="155">SUM(W362:W363)</f>
        <v>10.956682405681587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21.38327108392539</v>
      </c>
      <c r="D362" s="98">
        <v>19.896967310688755</v>
      </c>
      <c r="E362" s="98">
        <v>22.593972492264683</v>
      </c>
      <c r="F362" s="98">
        <v>21.414800338376608</v>
      </c>
      <c r="G362" s="98">
        <v>24.67006537134705</v>
      </c>
      <c r="H362" s="98">
        <v>22.349587760635618</v>
      </c>
      <c r="I362" s="98">
        <v>21.627089011708044</v>
      </c>
      <c r="J362" s="98">
        <v>20.332308045615058</v>
      </c>
      <c r="K362" s="98">
        <v>23.263673591301817</v>
      </c>
      <c r="L362" s="98">
        <v>25.170142678696912</v>
      </c>
      <c r="M362" s="98">
        <v>25.47128730597435</v>
      </c>
      <c r="N362" s="98">
        <v>24.860337232615564</v>
      </c>
      <c r="O362" s="98">
        <v>23.596610168994097</v>
      </c>
      <c r="P362" s="98">
        <v>23.378789244074962</v>
      </c>
      <c r="Q362" s="98">
        <v>21.460353509220589</v>
      </c>
      <c r="R362" s="98">
        <v>14.660537239970663</v>
      </c>
      <c r="S362" s="98">
        <v>14.13275670281813</v>
      </c>
      <c r="T362" s="98">
        <v>12.462344559207367</v>
      </c>
      <c r="U362" s="98">
        <v>11.868950945059726</v>
      </c>
      <c r="V362" s="98">
        <v>12.413408701052731</v>
      </c>
      <c r="W362" s="98">
        <v>10.89568399392488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0.1096052053880586</v>
      </c>
      <c r="D363" s="98">
        <v>0.10409832395668492</v>
      </c>
      <c r="E363" s="98">
        <v>0.1134327794324093</v>
      </c>
      <c r="F363" s="98">
        <v>0.11432426244682305</v>
      </c>
      <c r="G363" s="98">
        <v>0.13121484371427788</v>
      </c>
      <c r="H363" s="98">
        <v>0.11651863833350427</v>
      </c>
      <c r="I363" s="98">
        <v>0.11075739419735955</v>
      </c>
      <c r="J363" s="98">
        <v>0.10472985882544704</v>
      </c>
      <c r="K363" s="98">
        <v>0.12065177155043978</v>
      </c>
      <c r="L363" s="98">
        <v>0.12776988671500455</v>
      </c>
      <c r="M363" s="98">
        <v>0.12980322557031668</v>
      </c>
      <c r="N363" s="98">
        <v>0.12651510007895114</v>
      </c>
      <c r="O363" s="98">
        <v>0.11985364111965971</v>
      </c>
      <c r="P363" s="98">
        <v>0.11916918142446539</v>
      </c>
      <c r="Q363" s="98">
        <v>0.11043380056376212</v>
      </c>
      <c r="R363" s="98">
        <v>7.7238548661864012E-2</v>
      </c>
      <c r="S363" s="98">
        <v>7.4797812474490993E-2</v>
      </c>
      <c r="T363" s="98">
        <v>6.6915328700932197E-2</v>
      </c>
      <c r="U363" s="98">
        <v>6.505722415614866E-2</v>
      </c>
      <c r="V363" s="98">
        <v>6.8910472748323293E-2</v>
      </c>
      <c r="W363" s="98">
        <v>6.0998411756705978E-2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0.21636235590823288</v>
      </c>
      <c r="D364" s="122">
        <f t="shared" si="156"/>
        <v>0.18883759769903452</v>
      </c>
      <c r="E364" s="122">
        <f t="shared" si="156"/>
        <v>0.8315337584047201</v>
      </c>
      <c r="F364" s="122">
        <f t="shared" si="156"/>
        <v>0.41434669477418129</v>
      </c>
      <c r="G364" s="122">
        <f t="shared" si="156"/>
        <v>0.46839723919587301</v>
      </c>
      <c r="H364" s="122">
        <f t="shared" si="156"/>
        <v>0.97639994615350933</v>
      </c>
      <c r="I364" s="122">
        <f t="shared" si="156"/>
        <v>1.3488572481845653</v>
      </c>
      <c r="J364" s="122">
        <f t="shared" si="156"/>
        <v>0.72053406955623067</v>
      </c>
      <c r="K364" s="122">
        <f t="shared" si="156"/>
        <v>0.71245270414575879</v>
      </c>
      <c r="L364" s="122">
        <f t="shared" si="156"/>
        <v>0.39672141172616399</v>
      </c>
      <c r="M364" s="122">
        <f t="shared" si="156"/>
        <v>0.61225894751965015</v>
      </c>
      <c r="N364" s="122">
        <f t="shared" si="156"/>
        <v>0.65393234391706989</v>
      </c>
      <c r="O364" s="122">
        <f t="shared" si="156"/>
        <v>0.32205084783021126</v>
      </c>
      <c r="P364" s="122">
        <f t="shared" si="156"/>
        <v>0.31444753306601203</v>
      </c>
      <c r="Q364" s="122">
        <f t="shared" si="156"/>
        <v>0.20787835040607905</v>
      </c>
      <c r="R364" s="122">
        <f t="shared" si="156"/>
        <v>0.20704365861235494</v>
      </c>
      <c r="S364" s="122">
        <f t="shared" si="156"/>
        <v>0.11045298715056102</v>
      </c>
      <c r="T364" s="122">
        <f t="shared" si="156"/>
        <v>0.24740734878616261</v>
      </c>
      <c r="U364" s="122">
        <f t="shared" si="156"/>
        <v>4.023231626023252E-2</v>
      </c>
      <c r="V364" s="122">
        <f t="shared" si="156"/>
        <v>0.39034813935105339</v>
      </c>
      <c r="W364" s="122">
        <f t="shared" si="156"/>
        <v>0.76659689939661579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0.21636235590823288</v>
      </c>
      <c r="D365" s="98">
        <v>0.18883759769903452</v>
      </c>
      <c r="E365" s="98">
        <v>0.8315337584047201</v>
      </c>
      <c r="F365" s="98">
        <v>0.41434669477418129</v>
      </c>
      <c r="G365" s="98">
        <v>0.46839723919587301</v>
      </c>
      <c r="H365" s="98">
        <v>0.97639994615350933</v>
      </c>
      <c r="I365" s="98">
        <v>1.3488572481845653</v>
      </c>
      <c r="J365" s="98">
        <v>0.72053406955623067</v>
      </c>
      <c r="K365" s="98">
        <v>0.71245270414575879</v>
      </c>
      <c r="L365" s="98">
        <v>0.39672141172616399</v>
      </c>
      <c r="M365" s="98">
        <v>0.61225894751965015</v>
      </c>
      <c r="N365" s="98">
        <v>0.65393234391706989</v>
      </c>
      <c r="O365" s="98">
        <v>0.32205084783021126</v>
      </c>
      <c r="P365" s="98">
        <v>0.31444753306601203</v>
      </c>
      <c r="Q365" s="98">
        <v>0.20787835040607905</v>
      </c>
      <c r="R365" s="98">
        <v>0.20704365861235494</v>
      </c>
      <c r="S365" s="98">
        <v>0.11045298715056102</v>
      </c>
      <c r="T365" s="98">
        <v>0.24740734878616261</v>
      </c>
      <c r="U365" s="98">
        <v>4.023231626023252E-2</v>
      </c>
      <c r="V365" s="98">
        <v>0.39034813935105339</v>
      </c>
      <c r="W365" s="98">
        <v>0.76659689939661579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2.4773914384841453</v>
      </c>
      <c r="D366" s="122">
        <v>2.6501211718516431</v>
      </c>
      <c r="E366" s="122">
        <v>2.3018421369133688</v>
      </c>
      <c r="F366" s="122">
        <v>2.5546458425648746</v>
      </c>
      <c r="G366" s="122">
        <v>2.8803123759811213</v>
      </c>
      <c r="H366" s="122">
        <v>2.9827780021419223</v>
      </c>
      <c r="I366" s="122">
        <v>2.906982974234273</v>
      </c>
      <c r="J366" s="122">
        <v>2.8318334329187955</v>
      </c>
      <c r="K366" s="122">
        <v>3.0587889243585957</v>
      </c>
      <c r="L366" s="122">
        <v>3.1570880295783996</v>
      </c>
      <c r="M366" s="122">
        <v>3.1887781064106195</v>
      </c>
      <c r="N366" s="122">
        <v>3.1964718053961261</v>
      </c>
      <c r="O366" s="122">
        <v>2.9830758780120834</v>
      </c>
      <c r="P366" s="122">
        <v>3.4181405864918926</v>
      </c>
      <c r="Q366" s="122">
        <v>2.8261809783845755</v>
      </c>
      <c r="R366" s="122">
        <v>2.0849324254830286</v>
      </c>
      <c r="S366" s="122">
        <v>2.1682045314756153</v>
      </c>
      <c r="T366" s="122">
        <v>2.065445130931431</v>
      </c>
      <c r="U366" s="122">
        <v>2.1532465289535971</v>
      </c>
      <c r="V366" s="122">
        <v>2.4054858178610794</v>
      </c>
      <c r="W366" s="122">
        <v>2.426703685619978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3.2476044335222672E-2</v>
      </c>
      <c r="D367" s="98">
        <v>5.7313034514215239E-2</v>
      </c>
      <c r="E367" s="98">
        <v>7.7347098074716486E-2</v>
      </c>
      <c r="F367" s="98">
        <v>5.8925322405516518E-2</v>
      </c>
      <c r="G367" s="98">
        <v>6.2735532483346498E-2</v>
      </c>
      <c r="H367" s="98">
        <v>5.9406726685428048E-2</v>
      </c>
      <c r="I367" s="98">
        <v>0.12237584357485878</v>
      </c>
      <c r="J367" s="98">
        <v>0.38586015810829821</v>
      </c>
      <c r="K367" s="98">
        <v>0.36221454826376698</v>
      </c>
      <c r="L367" s="98">
        <v>0.33041698459178814</v>
      </c>
      <c r="M367" s="98">
        <v>0.35145338727230863</v>
      </c>
      <c r="N367" s="98">
        <v>0.2887099360843281</v>
      </c>
      <c r="O367" s="98">
        <v>0.23221997639905684</v>
      </c>
      <c r="P367" s="98">
        <v>5.871614040559698E-2</v>
      </c>
      <c r="Q367" s="98">
        <v>7.3324914845448425E-2</v>
      </c>
      <c r="R367" s="98">
        <v>8.093409200416192E-2</v>
      </c>
      <c r="S367" s="98">
        <v>0.1190459341281913</v>
      </c>
      <c r="T367" s="98">
        <v>0.10530019226233109</v>
      </c>
      <c r="U367" s="98">
        <v>9.8857537164871112E-2</v>
      </c>
      <c r="V367" s="98">
        <v>9.6584125243081728E-2</v>
      </c>
      <c r="W367" s="98">
        <v>0.10046036486885679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9.6534712241283158E-5</v>
      </c>
      <c r="F368" s="98">
        <v>0</v>
      </c>
      <c r="G368" s="98">
        <v>0</v>
      </c>
      <c r="H368" s="98">
        <v>0</v>
      </c>
      <c r="I368" s="98">
        <v>1.0409100119603625E-4</v>
      </c>
      <c r="J368" s="98">
        <v>1.0085616246799008E-4</v>
      </c>
      <c r="K368" s="98">
        <v>4.0791579706277723E-4</v>
      </c>
      <c r="L368" s="98">
        <v>2.0255496689283969E-4</v>
      </c>
      <c r="M368" s="98">
        <v>3.9770559432144139E-4</v>
      </c>
      <c r="N368" s="98">
        <v>2.9263622089882645E-4</v>
      </c>
      <c r="O368" s="98">
        <v>2.7891310778880288E-4</v>
      </c>
      <c r="P368" s="98">
        <v>2.7680390390808656E-4</v>
      </c>
      <c r="Q368" s="98">
        <v>9.1982850177011298E-5</v>
      </c>
      <c r="R368" s="98">
        <v>9.5137159303247481E-5</v>
      </c>
      <c r="S368" s="98">
        <v>0</v>
      </c>
      <c r="T368" s="98">
        <v>9.2634683295871701E-5</v>
      </c>
      <c r="U368" s="98">
        <v>9.097950051112549E-5</v>
      </c>
      <c r="V368" s="98">
        <v>2.8510810269792867E-4</v>
      </c>
      <c r="W368" s="98">
        <v>9.7647783796125736E-5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3.5748178262611002E-5</v>
      </c>
      <c r="F369" s="101">
        <v>0</v>
      </c>
      <c r="G369" s="101">
        <v>0</v>
      </c>
      <c r="H369" s="101">
        <v>0</v>
      </c>
      <c r="I369" s="101">
        <v>3.9859348414616093E-5</v>
      </c>
      <c r="J369" s="101">
        <v>3.858331981604659E-5</v>
      </c>
      <c r="K369" s="101">
        <v>1.4586699691849361E-4</v>
      </c>
      <c r="L369" s="101">
        <v>7.2077108349287707E-5</v>
      </c>
      <c r="M369" s="101">
        <v>1.4565542522431525E-4</v>
      </c>
      <c r="N369" s="101">
        <v>1.0545859284713013E-4</v>
      </c>
      <c r="O369" s="101">
        <v>9.6288714530151217E-5</v>
      </c>
      <c r="P369" s="101">
        <v>9.8376023412061184E-5</v>
      </c>
      <c r="Q369" s="101">
        <v>3.4810171015883645E-5</v>
      </c>
      <c r="R369" s="101">
        <v>3.4447613488366239E-5</v>
      </c>
      <c r="S369" s="101">
        <v>0</v>
      </c>
      <c r="T369" s="101">
        <v>3.2272118443781318E-5</v>
      </c>
      <c r="U369" s="101">
        <v>3.1651537455862149E-5</v>
      </c>
      <c r="V369" s="101">
        <v>8.6691548581467728E-5</v>
      </c>
      <c r="W369" s="101">
        <v>3.3020761123657494E-5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6.0786533978672155E-5</v>
      </c>
      <c r="F370" s="104">
        <v>0</v>
      </c>
      <c r="G370" s="104">
        <v>0</v>
      </c>
      <c r="H370" s="104">
        <v>0</v>
      </c>
      <c r="I370" s="104">
        <v>6.4231652781420148E-5</v>
      </c>
      <c r="J370" s="104">
        <v>6.2272842651943492E-5</v>
      </c>
      <c r="K370" s="104">
        <v>2.6204880014428364E-4</v>
      </c>
      <c r="L370" s="104">
        <v>1.3047785854355197E-4</v>
      </c>
      <c r="M370" s="104">
        <v>2.5205016909712614E-4</v>
      </c>
      <c r="N370" s="104">
        <v>1.871776280516963E-4</v>
      </c>
      <c r="O370" s="104">
        <v>1.8262439325865168E-4</v>
      </c>
      <c r="P370" s="104">
        <v>1.7842788049602539E-4</v>
      </c>
      <c r="Q370" s="104">
        <v>5.7172679161127654E-5</v>
      </c>
      <c r="R370" s="104">
        <v>6.0689545814881235E-5</v>
      </c>
      <c r="S370" s="104">
        <v>0</v>
      </c>
      <c r="T370" s="104">
        <v>6.0362564852090383E-5</v>
      </c>
      <c r="U370" s="104">
        <v>5.9327963055263341E-5</v>
      </c>
      <c r="V370" s="104">
        <v>1.9841655411646095E-4</v>
      </c>
      <c r="W370" s="104">
        <v>6.4627022672468235E-5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0.13611726744957534</v>
      </c>
      <c r="D371" s="101">
        <v>0.13569507596103697</v>
      </c>
      <c r="E371" s="101">
        <v>0.14473365099036795</v>
      </c>
      <c r="F371" s="101">
        <v>0.12046965010310956</v>
      </c>
      <c r="G371" s="101">
        <v>0.11510297717062323</v>
      </c>
      <c r="H371" s="101">
        <v>0.13502989695791667</v>
      </c>
      <c r="I371" s="101">
        <v>0.14381567319466926</v>
      </c>
      <c r="J371" s="101">
        <v>0.13495784937667391</v>
      </c>
      <c r="K371" s="101">
        <v>0.17118399613845631</v>
      </c>
      <c r="L371" s="101">
        <v>0.14793700832598014</v>
      </c>
      <c r="M371" s="101">
        <v>0.12181911728268645</v>
      </c>
      <c r="N371" s="101">
        <v>6.1806924312849787E-2</v>
      </c>
      <c r="O371" s="101">
        <v>7.8144098961067693E-2</v>
      </c>
      <c r="P371" s="101">
        <v>9.3694411639294428E-2</v>
      </c>
      <c r="Q371" s="101">
        <v>0.1074664042897107</v>
      </c>
      <c r="R371" s="101">
        <v>8.822840070194668E-2</v>
      </c>
      <c r="S371" s="101">
        <v>7.3605434473175219E-2</v>
      </c>
      <c r="T371" s="101">
        <v>5.7954164893343853E-2</v>
      </c>
      <c r="U371" s="101">
        <v>5.6052928225090712E-2</v>
      </c>
      <c r="V371" s="101">
        <v>4.6061496162902553E-2</v>
      </c>
      <c r="W371" s="101">
        <v>5.1644476509163491E-2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9.955862177947857E-5</v>
      </c>
      <c r="F372" s="104">
        <v>0</v>
      </c>
      <c r="G372" s="104">
        <v>0</v>
      </c>
      <c r="H372" s="104">
        <v>0</v>
      </c>
      <c r="I372" s="104">
        <v>1.0485290004953171E-4</v>
      </c>
      <c r="J372" s="104">
        <v>1.1687745567163839E-4</v>
      </c>
      <c r="K372" s="104">
        <v>2.4749948258579509E-4</v>
      </c>
      <c r="L372" s="104">
        <v>1.1514146905817545E-4</v>
      </c>
      <c r="M372" s="104">
        <v>1.0317030180004627E-4</v>
      </c>
      <c r="N372" s="104">
        <v>9.9545940531205269E-5</v>
      </c>
      <c r="O372" s="104">
        <v>1.9802409732068649E-4</v>
      </c>
      <c r="P372" s="104">
        <v>9.1516790562241955E-5</v>
      </c>
      <c r="Q372" s="104">
        <v>2.7987653464455636E-4</v>
      </c>
      <c r="R372" s="104">
        <v>1.9665024843005518E-4</v>
      </c>
      <c r="S372" s="104">
        <v>9.7095337400361777E-5</v>
      </c>
      <c r="T372" s="104">
        <v>9.351756876718597E-5</v>
      </c>
      <c r="U372" s="104">
        <v>1.9842226649554389E-4</v>
      </c>
      <c r="V372" s="104">
        <v>9.562693191436658E-5</v>
      </c>
      <c r="W372" s="104">
        <v>1.0029926003796075E-4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3.8474332487297024E-5</v>
      </c>
      <c r="F373" s="98">
        <v>0</v>
      </c>
      <c r="G373" s="98">
        <v>0</v>
      </c>
      <c r="H373" s="98">
        <v>0</v>
      </c>
      <c r="I373" s="98">
        <v>4.3636736849529174E-5</v>
      </c>
      <c r="J373" s="98">
        <v>4.9019478131106565E-5</v>
      </c>
      <c r="K373" s="98">
        <v>9.8343817230973964E-5</v>
      </c>
      <c r="L373" s="98">
        <v>4.5819107500201994E-5</v>
      </c>
      <c r="M373" s="98">
        <v>4.2107666220113943E-5</v>
      </c>
      <c r="N373" s="98">
        <v>3.9637754727276552E-5</v>
      </c>
      <c r="O373" s="98">
        <v>7.4441846702205026E-5</v>
      </c>
      <c r="P373" s="98">
        <v>3.4462498589698373E-5</v>
      </c>
      <c r="Q373" s="98">
        <v>1.1014353516826432E-4</v>
      </c>
      <c r="R373" s="98">
        <v>7.3619652018198711E-5</v>
      </c>
      <c r="S373" s="98">
        <v>3.4826146723057899E-5</v>
      </c>
      <c r="T373" s="98">
        <v>3.3595199783450924E-5</v>
      </c>
      <c r="U373" s="98">
        <v>7.1276708450954368E-5</v>
      </c>
      <c r="V373" s="98">
        <v>3.0110036818697764E-5</v>
      </c>
      <c r="W373" s="98">
        <v>3.5237369133944319E-5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6.1084289292181546E-5</v>
      </c>
      <c r="F374" s="98">
        <v>0</v>
      </c>
      <c r="G374" s="98">
        <v>0</v>
      </c>
      <c r="H374" s="98">
        <v>0</v>
      </c>
      <c r="I374" s="98">
        <v>6.1216163200002535E-5</v>
      </c>
      <c r="J374" s="98">
        <v>6.7857977540531822E-5</v>
      </c>
      <c r="K374" s="98">
        <v>1.4915566535482112E-4</v>
      </c>
      <c r="L374" s="98">
        <v>6.9322361557973459E-5</v>
      </c>
      <c r="M374" s="98">
        <v>6.1062635579932332E-5</v>
      </c>
      <c r="N374" s="98">
        <v>5.9908185803928717E-5</v>
      </c>
      <c r="O374" s="98">
        <v>1.2358225061848146E-4</v>
      </c>
      <c r="P374" s="98">
        <v>5.7054291972543581E-5</v>
      </c>
      <c r="Q374" s="98">
        <v>1.6973299947629206E-4</v>
      </c>
      <c r="R374" s="98">
        <v>1.2303059641185647E-4</v>
      </c>
      <c r="S374" s="98">
        <v>6.2269190677303871E-5</v>
      </c>
      <c r="T374" s="98">
        <v>5.9922368983735046E-5</v>
      </c>
      <c r="U374" s="98">
        <v>1.2714555804458952E-4</v>
      </c>
      <c r="V374" s="98">
        <v>6.5516895095668823E-5</v>
      </c>
      <c r="W374" s="98">
        <v>6.5061890904016432E-5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2.2586565320539398</v>
      </c>
      <c r="D375" s="101">
        <v>2.4073856397291116</v>
      </c>
      <c r="E375" s="101">
        <v>1.997031285586327</v>
      </c>
      <c r="F375" s="101">
        <v>2.3288796122404567</v>
      </c>
      <c r="G375" s="101">
        <v>2.6415837254299239</v>
      </c>
      <c r="H375" s="101">
        <v>2.7160322595603046</v>
      </c>
      <c r="I375" s="101">
        <v>2.4556550151331575</v>
      </c>
      <c r="J375" s="101">
        <v>2.139204096830289</v>
      </c>
      <c r="K375" s="101">
        <v>2.3417105587619638</v>
      </c>
      <c r="L375" s="101">
        <v>2.516572454288958</v>
      </c>
      <c r="M375" s="101">
        <v>2.4579096658860768</v>
      </c>
      <c r="N375" s="101">
        <v>2.608688723557675</v>
      </c>
      <c r="O375" s="101">
        <v>2.387630212615778</v>
      </c>
      <c r="P375" s="101">
        <v>2.7858339405347188</v>
      </c>
      <c r="Q375" s="101">
        <v>2.2290723056715063</v>
      </c>
      <c r="R375" s="101">
        <v>1.6551999684051246</v>
      </c>
      <c r="S375" s="101">
        <v>1.7052028949924016</v>
      </c>
      <c r="T375" s="101">
        <v>1.5918628657688463</v>
      </c>
      <c r="U375" s="101">
        <v>1.6266639110838921</v>
      </c>
      <c r="V375" s="101">
        <v>1.9951874171009851</v>
      </c>
      <c r="W375" s="101">
        <v>1.9422076065990346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5.0141594645407669E-2</v>
      </c>
      <c r="D376" s="104">
        <v>4.9727421647279321E-2</v>
      </c>
      <c r="E376" s="104">
        <v>8.2534008927936331E-2</v>
      </c>
      <c r="F376" s="104">
        <v>4.6371257815791905E-2</v>
      </c>
      <c r="G376" s="104">
        <v>6.0890140897227968E-2</v>
      </c>
      <c r="H376" s="104">
        <v>7.2309118938273367E-2</v>
      </c>
      <c r="I376" s="104">
        <v>0.18492749843034179</v>
      </c>
      <c r="J376" s="104">
        <v>0.17159359498539498</v>
      </c>
      <c r="K376" s="104">
        <v>0.18302440591476019</v>
      </c>
      <c r="L376" s="104">
        <v>0.16184388593572233</v>
      </c>
      <c r="M376" s="104">
        <v>0.25709506007342642</v>
      </c>
      <c r="N376" s="104">
        <v>0.23687403927984302</v>
      </c>
      <c r="O376" s="104">
        <v>0.28460465283107117</v>
      </c>
      <c r="P376" s="104">
        <v>0.47952777321781193</v>
      </c>
      <c r="Q376" s="104">
        <v>0.41594549419308835</v>
      </c>
      <c r="R376" s="104">
        <v>0.26027817696406191</v>
      </c>
      <c r="S376" s="104">
        <v>0.27025317254444675</v>
      </c>
      <c r="T376" s="104">
        <v>0.31014175575484654</v>
      </c>
      <c r="U376" s="104">
        <v>0.37138275071273646</v>
      </c>
      <c r="V376" s="104">
        <v>0.26727204431949769</v>
      </c>
      <c r="W376" s="104">
        <v>0.33219329059908898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1.9774283657544925E-2</v>
      </c>
      <c r="D377" s="98">
        <v>2.054269636407095E-2</v>
      </c>
      <c r="E377" s="98">
        <v>2.9694166619739535E-2</v>
      </c>
      <c r="F377" s="98">
        <v>1.8464548328743738E-2</v>
      </c>
      <c r="G377" s="98">
        <v>2.4129074332955955E-2</v>
      </c>
      <c r="H377" s="98">
        <v>2.8742596855661235E-2</v>
      </c>
      <c r="I377" s="98">
        <v>7.2253532068543805E-2</v>
      </c>
      <c r="J377" s="98">
        <v>6.7745438689694931E-2</v>
      </c>
      <c r="K377" s="98">
        <v>6.831351366510971E-2</v>
      </c>
      <c r="L377" s="98">
        <v>6.0710843605279889E-2</v>
      </c>
      <c r="M377" s="98">
        <v>9.9849090416535377E-2</v>
      </c>
      <c r="N377" s="98">
        <v>9.074490093280832E-2</v>
      </c>
      <c r="O377" s="98">
        <v>0.10423034721145702</v>
      </c>
      <c r="P377" s="98">
        <v>0.17918838158779452</v>
      </c>
      <c r="Q377" s="98">
        <v>0.16437857768949735</v>
      </c>
      <c r="R377" s="98">
        <v>9.8609441195332367E-2</v>
      </c>
      <c r="S377" s="98">
        <v>9.8676691536007319E-2</v>
      </c>
      <c r="T377" s="98">
        <v>0.11400611225231215</v>
      </c>
      <c r="U377" s="98">
        <v>0.13679105093031826</v>
      </c>
      <c r="V377" s="98">
        <v>8.6514599546159907E-2</v>
      </c>
      <c r="W377" s="98">
        <v>0.11948896094392131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3.0367310987862745E-2</v>
      </c>
      <c r="D378" s="98">
        <v>2.9184725283208368E-2</v>
      </c>
      <c r="E378" s="98">
        <v>5.2839842308196792E-2</v>
      </c>
      <c r="F378" s="98">
        <v>2.7906709487048167E-2</v>
      </c>
      <c r="G378" s="98">
        <v>3.6761066564272013E-2</v>
      </c>
      <c r="H378" s="98">
        <v>4.3566522082612129E-2</v>
      </c>
      <c r="I378" s="98">
        <v>0.11267396636179797</v>
      </c>
      <c r="J378" s="98">
        <v>0.10384815629570004</v>
      </c>
      <c r="K378" s="98">
        <v>0.11471089224965048</v>
      </c>
      <c r="L378" s="98">
        <v>0.10113304233044244</v>
      </c>
      <c r="M378" s="98">
        <v>0.15724596965689103</v>
      </c>
      <c r="N378" s="98">
        <v>0.1461291383470347</v>
      </c>
      <c r="O378" s="98">
        <v>0.18037430561961415</v>
      </c>
      <c r="P378" s="98">
        <v>0.30033939163001738</v>
      </c>
      <c r="Q378" s="98">
        <v>0.25156691650359103</v>
      </c>
      <c r="R378" s="98">
        <v>0.16166873576872956</v>
      </c>
      <c r="S378" s="98">
        <v>0.17157648100843945</v>
      </c>
      <c r="T378" s="98">
        <v>0.1961356435025344</v>
      </c>
      <c r="U378" s="98">
        <v>0.2345916997824182</v>
      </c>
      <c r="V378" s="98">
        <v>0.1807574447733378</v>
      </c>
      <c r="W378" s="98">
        <v>0.21270432965516764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2.3170683848897831</v>
      </c>
      <c r="D379" s="122">
        <v>2.3336347598146583</v>
      </c>
      <c r="E379" s="122">
        <v>2.2273071359139713</v>
      </c>
      <c r="F379" s="122">
        <v>2.2300398548761367</v>
      </c>
      <c r="G379" s="122">
        <v>2.4945903005434005</v>
      </c>
      <c r="H379" s="122">
        <v>2.5763633400804835</v>
      </c>
      <c r="I379" s="122">
        <v>2.5945554209229575</v>
      </c>
      <c r="J379" s="122">
        <v>2.6091642109051492</v>
      </c>
      <c r="K379" s="122">
        <v>2.9334042925938952</v>
      </c>
      <c r="L379" s="122">
        <v>2.8054111796398153</v>
      </c>
      <c r="M379" s="122">
        <v>2.7503969705164337</v>
      </c>
      <c r="N379" s="122">
        <v>2.6125552972003252</v>
      </c>
      <c r="O379" s="122">
        <v>2.452031025065355</v>
      </c>
      <c r="P379" s="122">
        <v>2.7754089210971671</v>
      </c>
      <c r="Q379" s="122">
        <v>2.3662620024934546</v>
      </c>
      <c r="R379" s="122">
        <v>1.793947421449273</v>
      </c>
      <c r="S379" s="122">
        <v>1.7691592087574894</v>
      </c>
      <c r="T379" s="122">
        <v>1.6318947796877303</v>
      </c>
      <c r="U379" s="122">
        <v>1.6929249472374646</v>
      </c>
      <c r="V379" s="122">
        <v>1.838180481584653</v>
      </c>
      <c r="W379" s="122">
        <v>1.856451149206912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8.1518980941680294E-2</v>
      </c>
      <c r="D380" s="98">
        <v>9.3151382884805414E-2</v>
      </c>
      <c r="E380" s="98">
        <v>0.14151543737732541</v>
      </c>
      <c r="F380" s="98">
        <v>0.12769349551072945</v>
      </c>
      <c r="G380" s="98">
        <v>0.13214277064224872</v>
      </c>
      <c r="H380" s="98">
        <v>0.14471777042166822</v>
      </c>
      <c r="I380" s="98">
        <v>0.14174526957521236</v>
      </c>
      <c r="J380" s="98">
        <v>0.32198116175539659</v>
      </c>
      <c r="K380" s="98">
        <v>0.46126665293817221</v>
      </c>
      <c r="L380" s="98">
        <v>0.40001901776542043</v>
      </c>
      <c r="M380" s="98">
        <v>0.42566536062580224</v>
      </c>
      <c r="N380" s="98">
        <v>0.36906214107549129</v>
      </c>
      <c r="O380" s="98">
        <v>0.24025381643050725</v>
      </c>
      <c r="P380" s="98">
        <v>0.21734915007332381</v>
      </c>
      <c r="Q380" s="98">
        <v>0.13620362143258274</v>
      </c>
      <c r="R380" s="98">
        <v>0.13500326549891328</v>
      </c>
      <c r="S380" s="98">
        <v>0.10812066679171793</v>
      </c>
      <c r="T380" s="98">
        <v>0.1300134777115064</v>
      </c>
      <c r="U380" s="98">
        <v>0.14710071897829291</v>
      </c>
      <c r="V380" s="98">
        <v>0.24645598880695804</v>
      </c>
      <c r="W380" s="98">
        <v>0.22272988930490509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1.286644432460005</v>
      </c>
      <c r="D381" s="98">
        <v>0.99173174853343071</v>
      </c>
      <c r="E381" s="98">
        <v>1.212099239015364</v>
      </c>
      <c r="F381" s="98">
        <v>0.89255728270087076</v>
      </c>
      <c r="G381" s="98">
        <v>0.91642516320395906</v>
      </c>
      <c r="H381" s="98">
        <v>1.0114714196203145</v>
      </c>
      <c r="I381" s="98">
        <v>1.3649556676476362</v>
      </c>
      <c r="J381" s="98">
        <v>1.5227821258267704</v>
      </c>
      <c r="K381" s="98">
        <v>1.5588601175170136</v>
      </c>
      <c r="L381" s="98">
        <v>1.3384283678937026</v>
      </c>
      <c r="M381" s="98">
        <v>1.067752947538134</v>
      </c>
      <c r="N381" s="98">
        <v>0.70964078517534623</v>
      </c>
      <c r="O381" s="98">
        <v>0.85821916313570035</v>
      </c>
      <c r="P381" s="98">
        <v>1.0013490175469195</v>
      </c>
      <c r="Q381" s="98">
        <v>1.0794683254045911</v>
      </c>
      <c r="R381" s="98">
        <v>0.8904605486798699</v>
      </c>
      <c r="S381" s="98">
        <v>0.73844286188272124</v>
      </c>
      <c r="T381" s="98">
        <v>0.62629147005778119</v>
      </c>
      <c r="U381" s="98">
        <v>0.63255466471596888</v>
      </c>
      <c r="V381" s="98">
        <v>0.5420620147201487</v>
      </c>
      <c r="W381" s="98">
        <v>0.58336974330104086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0.9489049714880976</v>
      </c>
      <c r="D382" s="33">
        <v>1.248751628396422</v>
      </c>
      <c r="E382" s="33">
        <v>0.87369245952128227</v>
      </c>
      <c r="F382" s="33">
        <v>1.2097890766645367</v>
      </c>
      <c r="G382" s="33">
        <v>1.4460223666971925</v>
      </c>
      <c r="H382" s="33">
        <v>1.420174150038501</v>
      </c>
      <c r="I382" s="33">
        <v>1.0878544837001092</v>
      </c>
      <c r="J382" s="33">
        <v>0.76440092332298204</v>
      </c>
      <c r="K382" s="33">
        <v>0.9132775221387095</v>
      </c>
      <c r="L382" s="33">
        <v>1.0669637939806922</v>
      </c>
      <c r="M382" s="33">
        <v>1.2569786623524972</v>
      </c>
      <c r="N382" s="33">
        <v>1.5338523709494876</v>
      </c>
      <c r="O382" s="33">
        <v>1.3535580454991474</v>
      </c>
      <c r="P382" s="33">
        <v>1.5567107534769236</v>
      </c>
      <c r="Q382" s="33">
        <v>1.1505900556562807</v>
      </c>
      <c r="R382" s="33">
        <v>0.76848360727048959</v>
      </c>
      <c r="S382" s="33">
        <v>0.92259568008305026</v>
      </c>
      <c r="T382" s="33">
        <v>0.87558983191844275</v>
      </c>
      <c r="U382" s="33">
        <v>0.91326956354320277</v>
      </c>
      <c r="V382" s="33">
        <v>1.0496624780575463</v>
      </c>
      <c r="W382" s="33">
        <v>1.050351516600966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15.001071873953103</v>
      </c>
      <c r="D384" s="117">
        <f t="shared" si="157"/>
        <v>14.534297862880324</v>
      </c>
      <c r="E384" s="117">
        <f t="shared" si="157"/>
        <v>17.45892011022017</v>
      </c>
      <c r="F384" s="117">
        <f t="shared" si="157"/>
        <v>16.28591046164717</v>
      </c>
      <c r="G384" s="117">
        <f t="shared" si="157"/>
        <v>18.973911945222859</v>
      </c>
      <c r="H384" s="117">
        <f t="shared" si="157"/>
        <v>19.341196120971873</v>
      </c>
      <c r="I384" s="117">
        <f t="shared" si="157"/>
        <v>20.159328987463446</v>
      </c>
      <c r="J384" s="117">
        <f t="shared" si="157"/>
        <v>17.898328335483136</v>
      </c>
      <c r="K384" s="117">
        <f t="shared" si="157"/>
        <v>20.347832984030731</v>
      </c>
      <c r="L384" s="117">
        <f t="shared" si="157"/>
        <v>20.960363733915472</v>
      </c>
      <c r="M384" s="117">
        <f t="shared" si="157"/>
        <v>22.153234845988631</v>
      </c>
      <c r="N384" s="117">
        <f t="shared" si="157"/>
        <v>22.173390081216109</v>
      </c>
      <c r="O384" s="117">
        <f t="shared" si="157"/>
        <v>20.310775899745444</v>
      </c>
      <c r="P384" s="117">
        <f t="shared" si="157"/>
        <v>20.940981229173872</v>
      </c>
      <c r="Q384" s="117">
        <f t="shared" si="157"/>
        <v>18.806867143331189</v>
      </c>
      <c r="R384" s="117">
        <f t="shared" ref="R384:V384" si="158">R385+R388+R390+R403</f>
        <v>13.495399005906949</v>
      </c>
      <c r="S384" s="117">
        <f t="shared" si="158"/>
        <v>13.083968338217696</v>
      </c>
      <c r="T384" s="117">
        <f t="shared" si="158"/>
        <v>12.472365510875891</v>
      </c>
      <c r="U384" s="117">
        <f t="shared" si="158"/>
        <v>11.569444161241325</v>
      </c>
      <c r="V384" s="117">
        <f t="shared" si="158"/>
        <v>13.749935297043756</v>
      </c>
      <c r="W384" s="117">
        <f t="shared" ref="W384" si="159">W385+W388+W390+W403</f>
        <v>14.274244314112698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11.473273866975198</v>
      </c>
      <c r="D385" s="122">
        <f t="shared" si="160"/>
        <v>10.884342795409351</v>
      </c>
      <c r="E385" s="122">
        <f t="shared" si="160"/>
        <v>12.591574112216449</v>
      </c>
      <c r="F385" s="122">
        <f t="shared" si="160"/>
        <v>12.16743160499289</v>
      </c>
      <c r="G385" s="122">
        <f t="shared" si="160"/>
        <v>14.279033997323539</v>
      </c>
      <c r="H385" s="122">
        <f t="shared" si="160"/>
        <v>13.172902326889055</v>
      </c>
      <c r="I385" s="122">
        <f t="shared" si="160"/>
        <v>12.977745664729749</v>
      </c>
      <c r="J385" s="122">
        <f t="shared" si="160"/>
        <v>12.420489817148402</v>
      </c>
      <c r="K385" s="122">
        <f t="shared" si="160"/>
        <v>14.462054340929905</v>
      </c>
      <c r="L385" s="122">
        <f t="shared" si="160"/>
        <v>15.913300320383996</v>
      </c>
      <c r="M385" s="122">
        <f t="shared" si="160"/>
        <v>16.354753577687521</v>
      </c>
      <c r="N385" s="122">
        <f t="shared" si="160"/>
        <v>16.175486291246877</v>
      </c>
      <c r="O385" s="122">
        <f t="shared" si="160"/>
        <v>15.520272379540877</v>
      </c>
      <c r="P385" s="122">
        <f t="shared" si="160"/>
        <v>15.522583407743328</v>
      </c>
      <c r="Q385" s="122">
        <f t="shared" si="160"/>
        <v>14.408494082642987</v>
      </c>
      <c r="R385" s="122">
        <f t="shared" ref="R385:V385" si="161">SUM(R386:R387)</f>
        <v>10.004675810281714</v>
      </c>
      <c r="S385" s="122">
        <f t="shared" si="161"/>
        <v>9.8174832354288579</v>
      </c>
      <c r="T385" s="122">
        <f t="shared" si="161"/>
        <v>8.8110407139167322</v>
      </c>
      <c r="U385" s="122">
        <f t="shared" si="161"/>
        <v>8.5270288175454585</v>
      </c>
      <c r="V385" s="122">
        <f t="shared" si="161"/>
        <v>9.0367010086671051</v>
      </c>
      <c r="W385" s="122">
        <f t="shared" ref="W385" si="162">SUM(W386:W387)</f>
        <v>8.0154037084231362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11.363668661587139</v>
      </c>
      <c r="D386" s="98">
        <v>10.780244471452667</v>
      </c>
      <c r="E386" s="98">
        <v>12.478141332784039</v>
      </c>
      <c r="F386" s="98">
        <v>12.053107342546067</v>
      </c>
      <c r="G386" s="98">
        <v>14.147819153609262</v>
      </c>
      <c r="H386" s="98">
        <v>13.056383688555551</v>
      </c>
      <c r="I386" s="98">
        <v>12.86698827053239</v>
      </c>
      <c r="J386" s="98">
        <v>12.315759958322955</v>
      </c>
      <c r="K386" s="98">
        <v>14.341402569379465</v>
      </c>
      <c r="L386" s="98">
        <v>15.785530433668992</v>
      </c>
      <c r="M386" s="98">
        <v>16.224950352117204</v>
      </c>
      <c r="N386" s="98">
        <v>16.048971191167926</v>
      </c>
      <c r="O386" s="98">
        <v>15.400418738421218</v>
      </c>
      <c r="P386" s="98">
        <v>15.403414226318862</v>
      </c>
      <c r="Q386" s="98">
        <v>14.298060282079225</v>
      </c>
      <c r="R386" s="98">
        <v>9.9274372616198505</v>
      </c>
      <c r="S386" s="98">
        <v>9.7426854229543665</v>
      </c>
      <c r="T386" s="98">
        <v>8.7441253852157992</v>
      </c>
      <c r="U386" s="98">
        <v>8.4619715933893094</v>
      </c>
      <c r="V386" s="98">
        <v>8.9677905359187822</v>
      </c>
      <c r="W386" s="98">
        <v>7.9544052966664296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0.1096052053880586</v>
      </c>
      <c r="D387" s="98">
        <v>0.10409832395668492</v>
      </c>
      <c r="E387" s="98">
        <v>0.1134327794324093</v>
      </c>
      <c r="F387" s="98">
        <v>0.11432426244682305</v>
      </c>
      <c r="G387" s="98">
        <v>0.13121484371427788</v>
      </c>
      <c r="H387" s="98">
        <v>0.11651863833350427</v>
      </c>
      <c r="I387" s="98">
        <v>0.11075739419735955</v>
      </c>
      <c r="J387" s="98">
        <v>0.10472985882544704</v>
      </c>
      <c r="K387" s="98">
        <v>0.12065177155043978</v>
      </c>
      <c r="L387" s="98">
        <v>0.12776988671500455</v>
      </c>
      <c r="M387" s="98">
        <v>0.12980322557031668</v>
      </c>
      <c r="N387" s="98">
        <v>0.12651510007895114</v>
      </c>
      <c r="O387" s="98">
        <v>0.11985364111965971</v>
      </c>
      <c r="P387" s="98">
        <v>0.11916918142446539</v>
      </c>
      <c r="Q387" s="98">
        <v>0.11043380056376212</v>
      </c>
      <c r="R387" s="98">
        <v>7.7238548661864012E-2</v>
      </c>
      <c r="S387" s="98">
        <v>7.4797812474490993E-2</v>
      </c>
      <c r="T387" s="98">
        <v>6.6915328700932197E-2</v>
      </c>
      <c r="U387" s="98">
        <v>6.505722415614866E-2</v>
      </c>
      <c r="V387" s="98">
        <v>6.8910472748323293E-2</v>
      </c>
      <c r="W387" s="98">
        <v>6.0998411756705978E-2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0.48310197784027553</v>
      </c>
      <c r="D388" s="122">
        <f t="shared" si="163"/>
        <v>0.43529340707431097</v>
      </c>
      <c r="E388" s="122">
        <f t="shared" si="163"/>
        <v>1.977525823788201</v>
      </c>
      <c r="F388" s="122">
        <f t="shared" si="163"/>
        <v>1.0156844216085164</v>
      </c>
      <c r="G388" s="122">
        <f t="shared" si="163"/>
        <v>1.1827548907082399</v>
      </c>
      <c r="H388" s="122">
        <f t="shared" si="163"/>
        <v>2.5381962081002816</v>
      </c>
      <c r="I388" s="122">
        <f t="shared" si="163"/>
        <v>3.6078473814991865</v>
      </c>
      <c r="J388" s="122">
        <f t="shared" si="163"/>
        <v>1.9824192910768688</v>
      </c>
      <c r="K388" s="122">
        <f t="shared" si="163"/>
        <v>2.0160909441007142</v>
      </c>
      <c r="L388" s="122">
        <f t="shared" si="163"/>
        <v>1.1545707899148203</v>
      </c>
      <c r="M388" s="122">
        <f t="shared" si="163"/>
        <v>1.8407081125841191</v>
      </c>
      <c r="N388" s="122">
        <f t="shared" si="163"/>
        <v>2.0420137382937931</v>
      </c>
      <c r="O388" s="122">
        <f t="shared" si="163"/>
        <v>1.0503650218042031</v>
      </c>
      <c r="P388" s="122">
        <f t="shared" si="163"/>
        <v>1.0729061073625434</v>
      </c>
      <c r="Q388" s="122">
        <f t="shared" si="163"/>
        <v>0.73618313419801362</v>
      </c>
      <c r="R388" s="122">
        <f t="shared" si="163"/>
        <v>0.75003210091733752</v>
      </c>
      <c r="S388" s="122">
        <f t="shared" si="163"/>
        <v>0.4072604628876989</v>
      </c>
      <c r="T388" s="122">
        <f t="shared" si="163"/>
        <v>0.92559126095384481</v>
      </c>
      <c r="U388" s="122">
        <f t="shared" si="163"/>
        <v>0.15249272837430844</v>
      </c>
      <c r="V388" s="122">
        <f t="shared" si="163"/>
        <v>1.4990966687526086</v>
      </c>
      <c r="W388" s="122">
        <f t="shared" si="163"/>
        <v>2.981650158888749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0.48310197784027553</v>
      </c>
      <c r="D389" s="98">
        <v>0.43529340707431097</v>
      </c>
      <c r="E389" s="98">
        <v>1.977525823788201</v>
      </c>
      <c r="F389" s="98">
        <v>1.0156844216085164</v>
      </c>
      <c r="G389" s="98">
        <v>1.1827548907082399</v>
      </c>
      <c r="H389" s="98">
        <v>2.5381962081002816</v>
      </c>
      <c r="I389" s="98">
        <v>3.6078473814991865</v>
      </c>
      <c r="J389" s="98">
        <v>1.9824192910768688</v>
      </c>
      <c r="K389" s="98">
        <v>2.0160909441007142</v>
      </c>
      <c r="L389" s="98">
        <v>1.1545707899148203</v>
      </c>
      <c r="M389" s="98">
        <v>1.8407081125841191</v>
      </c>
      <c r="N389" s="98">
        <v>2.0420137382937931</v>
      </c>
      <c r="O389" s="98">
        <v>1.0503650218042031</v>
      </c>
      <c r="P389" s="98">
        <v>1.0729061073625434</v>
      </c>
      <c r="Q389" s="98">
        <v>0.73618313419801362</v>
      </c>
      <c r="R389" s="98">
        <v>0.75003210091733752</v>
      </c>
      <c r="S389" s="98">
        <v>0.4072604628876989</v>
      </c>
      <c r="T389" s="98">
        <v>0.92559126095384481</v>
      </c>
      <c r="U389" s="98">
        <v>0.15249272837430844</v>
      </c>
      <c r="V389" s="98">
        <v>1.4990966687526086</v>
      </c>
      <c r="W389" s="98">
        <v>2.981650158888749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1.5272837044483578</v>
      </c>
      <c r="D390" s="122">
        <v>1.6365777001775228</v>
      </c>
      <c r="E390" s="122">
        <v>1.4337254607373497</v>
      </c>
      <c r="F390" s="122">
        <v>1.5876014282956969</v>
      </c>
      <c r="G390" s="122">
        <v>1.7990602373152089</v>
      </c>
      <c r="H390" s="122">
        <v>1.8702057358889836</v>
      </c>
      <c r="I390" s="122">
        <v>1.8558542886239331</v>
      </c>
      <c r="J390" s="122">
        <v>1.822116569357739</v>
      </c>
      <c r="K390" s="122">
        <v>1.9773829200033604</v>
      </c>
      <c r="L390" s="122">
        <v>2.0465877809138835</v>
      </c>
      <c r="M390" s="122">
        <v>2.1083274023765708</v>
      </c>
      <c r="N390" s="122">
        <v>2.1341723875195151</v>
      </c>
      <c r="O390" s="122">
        <v>2.0382542542868527</v>
      </c>
      <c r="P390" s="122">
        <v>2.4043452861400803</v>
      </c>
      <c r="Q390" s="122">
        <v>2.0307785220152645</v>
      </c>
      <c r="R390" s="122">
        <v>1.5143312167643153</v>
      </c>
      <c r="S390" s="122">
        <v>1.6004741828903366</v>
      </c>
      <c r="T390" s="122">
        <v>1.5541509125273676</v>
      </c>
      <c r="U390" s="122">
        <v>1.6476358675090452</v>
      </c>
      <c r="V390" s="122">
        <v>1.8375863552920688</v>
      </c>
      <c r="W390" s="122">
        <v>1.8776007458248871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1.8362124440569991E-2</v>
      </c>
      <c r="D391" s="98">
        <v>3.3171146776714962E-2</v>
      </c>
      <c r="E391" s="98">
        <v>4.5809957140859586E-2</v>
      </c>
      <c r="F391" s="98">
        <v>3.5701208901326907E-2</v>
      </c>
      <c r="G391" s="98">
        <v>3.8869724264910067E-2</v>
      </c>
      <c r="H391" s="98">
        <v>3.7626742022594972E-2</v>
      </c>
      <c r="I391" s="98">
        <v>7.920595005273913E-2</v>
      </c>
      <c r="J391" s="98">
        <v>0.25509883208704948</v>
      </c>
      <c r="K391" s="98">
        <v>0.24448175455232221</v>
      </c>
      <c r="L391" s="98">
        <v>0.22756606503151733</v>
      </c>
      <c r="M391" s="98">
        <v>0.246508082491564</v>
      </c>
      <c r="N391" s="98">
        <v>0.20568957633840718</v>
      </c>
      <c r="O391" s="98">
        <v>0.16756426994525397</v>
      </c>
      <c r="P391" s="98">
        <v>4.2837787779138242E-2</v>
      </c>
      <c r="Q391" s="98">
        <v>5.4194220915412532E-2</v>
      </c>
      <c r="R391" s="98">
        <v>6.0954522203776909E-2</v>
      </c>
      <c r="S391" s="98">
        <v>9.1531363212396535E-2</v>
      </c>
      <c r="T391" s="98">
        <v>8.2627715075646743E-2</v>
      </c>
      <c r="U391" s="98">
        <v>7.9012184483783596E-2</v>
      </c>
      <c r="V391" s="98">
        <v>7.8374390806592198E-2</v>
      </c>
      <c r="W391" s="98">
        <v>8.2506414899571057E-2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8.1958918655497298E-5</v>
      </c>
      <c r="F392" s="98">
        <v>0</v>
      </c>
      <c r="G392" s="98">
        <v>0</v>
      </c>
      <c r="H392" s="98">
        <v>0</v>
      </c>
      <c r="I392" s="98">
        <v>9.003002497185636E-5</v>
      </c>
      <c r="J392" s="98">
        <v>8.7780943491813353E-5</v>
      </c>
      <c r="K392" s="98">
        <v>3.6050376146169136E-4</v>
      </c>
      <c r="L392" s="98">
        <v>1.8011908369474044E-4</v>
      </c>
      <c r="M392" s="98">
        <v>3.5421233590737143E-4</v>
      </c>
      <c r="N392" s="98">
        <v>2.6231093859226226E-4</v>
      </c>
      <c r="O392" s="98">
        <v>2.5210398069296205E-4</v>
      </c>
      <c r="P392" s="98">
        <v>2.5020050016023789E-4</v>
      </c>
      <c r="Q392" s="98">
        <v>8.2900770385159836E-5</v>
      </c>
      <c r="R392" s="98">
        <v>8.6633344889513089E-5</v>
      </c>
      <c r="S392" s="98">
        <v>0</v>
      </c>
      <c r="T392" s="98">
        <v>8.5686083740043985E-5</v>
      </c>
      <c r="U392" s="98">
        <v>8.4625549747991945E-5</v>
      </c>
      <c r="V392" s="98">
        <v>2.6876349043806211E-4</v>
      </c>
      <c r="W392" s="98">
        <v>9.1746420667136445E-5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2.1172384676825136E-5</v>
      </c>
      <c r="F393" s="101">
        <v>0</v>
      </c>
      <c r="G393" s="101">
        <v>0</v>
      </c>
      <c r="H393" s="101">
        <v>0</v>
      </c>
      <c r="I393" s="101">
        <v>2.5798372190436212E-5</v>
      </c>
      <c r="J393" s="101">
        <v>2.5508100839869858E-5</v>
      </c>
      <c r="K393" s="101">
        <v>9.8454961317407733E-5</v>
      </c>
      <c r="L393" s="101">
        <v>4.9641225151188473E-5</v>
      </c>
      <c r="M393" s="101">
        <v>1.0216216681024529E-4</v>
      </c>
      <c r="N393" s="101">
        <v>7.5133310540565959E-5</v>
      </c>
      <c r="O393" s="101">
        <v>6.9479587434310359E-5</v>
      </c>
      <c r="P393" s="101">
        <v>7.177261966421251E-5</v>
      </c>
      <c r="Q393" s="101">
        <v>2.5728091224032178E-5</v>
      </c>
      <c r="R393" s="101">
        <v>2.5943799074631851E-5</v>
      </c>
      <c r="S393" s="101">
        <v>0</v>
      </c>
      <c r="T393" s="101">
        <v>2.5323518887953602E-5</v>
      </c>
      <c r="U393" s="101">
        <v>2.5297586692728601E-5</v>
      </c>
      <c r="V393" s="101">
        <v>7.0346936321601192E-5</v>
      </c>
      <c r="W393" s="101">
        <v>2.711939799466821E-5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6.0786533978672155E-5</v>
      </c>
      <c r="F394" s="104">
        <v>0</v>
      </c>
      <c r="G394" s="104">
        <v>0</v>
      </c>
      <c r="H394" s="104">
        <v>0</v>
      </c>
      <c r="I394" s="104">
        <v>6.4231652781420148E-5</v>
      </c>
      <c r="J394" s="104">
        <v>6.2272842651943492E-5</v>
      </c>
      <c r="K394" s="104">
        <v>2.6204880014428364E-4</v>
      </c>
      <c r="L394" s="104">
        <v>1.3047785854355197E-4</v>
      </c>
      <c r="M394" s="104">
        <v>2.5205016909712614E-4</v>
      </c>
      <c r="N394" s="104">
        <v>1.871776280516963E-4</v>
      </c>
      <c r="O394" s="104">
        <v>1.8262439325865168E-4</v>
      </c>
      <c r="P394" s="104">
        <v>1.7842788049602539E-4</v>
      </c>
      <c r="Q394" s="104">
        <v>5.7172679161127654E-5</v>
      </c>
      <c r="R394" s="104">
        <v>6.0689545814881235E-5</v>
      </c>
      <c r="S394" s="104">
        <v>0</v>
      </c>
      <c r="T394" s="104">
        <v>6.0362564852090383E-5</v>
      </c>
      <c r="U394" s="104">
        <v>5.9327963055263341E-5</v>
      </c>
      <c r="V394" s="104">
        <v>1.9841655411646095E-4</v>
      </c>
      <c r="W394" s="104">
        <v>6.4627022672468235E-5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7.4737141816511171E-2</v>
      </c>
      <c r="D395" s="101">
        <v>7.4750433126029428E-2</v>
      </c>
      <c r="E395" s="101">
        <v>8.0034224189846639E-2</v>
      </c>
      <c r="F395" s="101">
        <v>6.6875350911787576E-2</v>
      </c>
      <c r="G395" s="101">
        <v>6.4174907280269713E-2</v>
      </c>
      <c r="H395" s="101">
        <v>7.5645303561481456E-2</v>
      </c>
      <c r="I395" s="101">
        <v>8.0994698862475997E-2</v>
      </c>
      <c r="J395" s="101">
        <v>7.648033524251463E-2</v>
      </c>
      <c r="K395" s="101">
        <v>9.7738259745725239E-2</v>
      </c>
      <c r="L395" s="101">
        <v>8.5212812594671339E-2</v>
      </c>
      <c r="M395" s="101">
        <v>7.1463359918896505E-2</v>
      </c>
      <c r="N395" s="101">
        <v>3.7353251137892812E-2</v>
      </c>
      <c r="O395" s="101">
        <v>4.9264370831706927E-2</v>
      </c>
      <c r="P395" s="101">
        <v>6.2044650915797327E-2</v>
      </c>
      <c r="Q395" s="101">
        <v>7.4264669191562119E-2</v>
      </c>
      <c r="R395" s="101">
        <v>6.268794275620003E-2</v>
      </c>
      <c r="S395" s="101">
        <v>5.367894687392448E-2</v>
      </c>
      <c r="T395" s="101">
        <v>4.3249488784228962E-2</v>
      </c>
      <c r="U395" s="101">
        <v>4.2624310812741879E-2</v>
      </c>
      <c r="V395" s="101">
        <v>3.5499366507898658E-2</v>
      </c>
      <c r="W395" s="101">
        <v>4.0051517318818293E-2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8.235966879634368E-5</v>
      </c>
      <c r="F396" s="104">
        <v>0</v>
      </c>
      <c r="G396" s="104">
        <v>0</v>
      </c>
      <c r="H396" s="104">
        <v>0</v>
      </c>
      <c r="I396" s="104">
        <v>8.5791679080560467E-5</v>
      </c>
      <c r="J396" s="104">
        <v>9.5637214822362176E-5</v>
      </c>
      <c r="K396" s="104">
        <v>2.0530550277965122E-4</v>
      </c>
      <c r="L396" s="104">
        <v>9.5714506869351516E-5</v>
      </c>
      <c r="M396" s="104">
        <v>8.576446706217736E-5</v>
      </c>
      <c r="N396" s="104">
        <v>8.3863414499273128E-5</v>
      </c>
      <c r="O396" s="104">
        <v>1.7051261119710448E-4</v>
      </c>
      <c r="P396" s="104">
        <v>7.9875436342559026E-5</v>
      </c>
      <c r="Q396" s="104">
        <v>2.4584770022322591E-4</v>
      </c>
      <c r="R396" s="104">
        <v>1.7533874769569109E-4</v>
      </c>
      <c r="S396" s="104">
        <v>8.7667191424814164E-5</v>
      </c>
      <c r="T396" s="104">
        <v>8.4993478521975819E-5</v>
      </c>
      <c r="U396" s="104">
        <v>1.8134648332939426E-4</v>
      </c>
      <c r="V396" s="104">
        <v>8.8722551047725051E-5</v>
      </c>
      <c r="W396" s="104">
        <v>9.2389307029288792E-5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2.1275379504162134E-5</v>
      </c>
      <c r="F397" s="98">
        <v>0</v>
      </c>
      <c r="G397" s="98">
        <v>0</v>
      </c>
      <c r="H397" s="98">
        <v>0</v>
      </c>
      <c r="I397" s="98">
        <v>2.4575515880557939E-5</v>
      </c>
      <c r="J397" s="98">
        <v>2.777923728183035E-5</v>
      </c>
      <c r="K397" s="98">
        <v>5.614983742483009E-5</v>
      </c>
      <c r="L397" s="98">
        <v>2.6392145311378054E-5</v>
      </c>
      <c r="M397" s="98">
        <v>2.4701831482245025E-5</v>
      </c>
      <c r="N397" s="98">
        <v>2.3955228695344407E-5</v>
      </c>
      <c r="O397" s="98">
        <v>4.693036057862303E-5</v>
      </c>
      <c r="P397" s="98">
        <v>2.2821144370015441E-5</v>
      </c>
      <c r="Q397" s="98">
        <v>7.6114700746933851E-5</v>
      </c>
      <c r="R397" s="98">
        <v>5.2308151283834609E-5</v>
      </c>
      <c r="S397" s="98">
        <v>2.5398000747510292E-5</v>
      </c>
      <c r="T397" s="98">
        <v>2.507110953824078E-5</v>
      </c>
      <c r="U397" s="98">
        <v>5.4200925284804745E-5</v>
      </c>
      <c r="V397" s="98">
        <v>2.3205655952056231E-5</v>
      </c>
      <c r="W397" s="98">
        <v>2.732741612527236E-5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6.1084289292181546E-5</v>
      </c>
      <c r="F398" s="98">
        <v>0</v>
      </c>
      <c r="G398" s="98">
        <v>0</v>
      </c>
      <c r="H398" s="98">
        <v>0</v>
      </c>
      <c r="I398" s="98">
        <v>6.1216163200002535E-5</v>
      </c>
      <c r="J398" s="98">
        <v>6.7857977540531822E-5</v>
      </c>
      <c r="K398" s="98">
        <v>1.4915566535482112E-4</v>
      </c>
      <c r="L398" s="98">
        <v>6.9322361557973459E-5</v>
      </c>
      <c r="M398" s="98">
        <v>6.1062635579932332E-5</v>
      </c>
      <c r="N398" s="98">
        <v>5.9908185803928717E-5</v>
      </c>
      <c r="O398" s="98">
        <v>1.2358225061848146E-4</v>
      </c>
      <c r="P398" s="98">
        <v>5.7054291972543581E-5</v>
      </c>
      <c r="Q398" s="98">
        <v>1.6973299947629206E-4</v>
      </c>
      <c r="R398" s="98">
        <v>1.2303059641185647E-4</v>
      </c>
      <c r="S398" s="98">
        <v>6.2269190677303871E-5</v>
      </c>
      <c r="T398" s="98">
        <v>5.9922368983735046E-5</v>
      </c>
      <c r="U398" s="98">
        <v>1.2714555804458952E-4</v>
      </c>
      <c r="V398" s="98">
        <v>6.5516895095668823E-5</v>
      </c>
      <c r="W398" s="98">
        <v>6.5061890904016432E-5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1.391633532298878</v>
      </c>
      <c r="D399" s="101">
        <v>1.4867843707841391</v>
      </c>
      <c r="E399" s="101">
        <v>1.2364915349067607</v>
      </c>
      <c r="F399" s="101">
        <v>1.4456562570216289</v>
      </c>
      <c r="G399" s="101">
        <v>1.6442355633740953</v>
      </c>
      <c r="H399" s="101">
        <v>1.695425215108427</v>
      </c>
      <c r="I399" s="101">
        <v>1.5375636197604727</v>
      </c>
      <c r="J399" s="101">
        <v>1.3439450693768968</v>
      </c>
      <c r="K399" s="101">
        <v>1.4768041585938936</v>
      </c>
      <c r="L399" s="101">
        <v>1.5939469854198884</v>
      </c>
      <c r="M399" s="101">
        <v>1.5689342857339372</v>
      </c>
      <c r="N399" s="101">
        <v>1.6860054717626058</v>
      </c>
      <c r="O399" s="101">
        <v>1.5720039452367678</v>
      </c>
      <c r="P399" s="101">
        <v>1.8779981507174293</v>
      </c>
      <c r="Q399" s="101">
        <v>1.5370753512782227</v>
      </c>
      <c r="R399" s="101">
        <v>1.1596700669859978</v>
      </c>
      <c r="S399" s="101">
        <v>1.2133836331164543</v>
      </c>
      <c r="T399" s="101">
        <v>1.1496329192023889</v>
      </c>
      <c r="U399" s="101">
        <v>1.1909879488685269</v>
      </c>
      <c r="V399" s="101">
        <v>1.4784880019137498</v>
      </c>
      <c r="W399" s="101">
        <v>1.4527762973574978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4.2550905892398697E-2</v>
      </c>
      <c r="D400" s="104">
        <v>4.1871749490639307E-2</v>
      </c>
      <c r="E400" s="104">
        <v>7.1225425912431056E-2</v>
      </c>
      <c r="F400" s="104">
        <v>3.936861146095344E-2</v>
      </c>
      <c r="G400" s="104">
        <v>5.1780042395933847E-2</v>
      </c>
      <c r="H400" s="104">
        <v>6.1508475196480242E-2</v>
      </c>
      <c r="I400" s="104">
        <v>0.1579141982441927</v>
      </c>
      <c r="J400" s="104">
        <v>0.146408914492964</v>
      </c>
      <c r="K400" s="104">
        <v>0.1577929378471781</v>
      </c>
      <c r="L400" s="104">
        <v>0.13958608427724223</v>
      </c>
      <c r="M400" s="104">
        <v>0.2209816974292034</v>
      </c>
      <c r="N400" s="104">
        <v>0.20477791392751757</v>
      </c>
      <c r="O400" s="104">
        <v>0.24899905168123376</v>
      </c>
      <c r="P400" s="104">
        <v>0.42113462079121272</v>
      </c>
      <c r="Q400" s="104">
        <v>0.36491553215945888</v>
      </c>
      <c r="R400" s="104">
        <v>0.23075671272575526</v>
      </c>
      <c r="S400" s="104">
        <v>0.24179257249613645</v>
      </c>
      <c r="T400" s="104">
        <v>0.27847010990284099</v>
      </c>
      <c r="U400" s="104">
        <v>0.3347454513109156</v>
      </c>
      <c r="V400" s="104">
        <v>0.24486711002234235</v>
      </c>
      <c r="W400" s="104">
        <v>0.3020823805213036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1.218359490453595E-2</v>
      </c>
      <c r="D401" s="98">
        <v>1.2687024207430937E-2</v>
      </c>
      <c r="E401" s="98">
        <v>1.8385583604234257E-2</v>
      </c>
      <c r="F401" s="98">
        <v>1.1461901973905276E-2</v>
      </c>
      <c r="G401" s="98">
        <v>1.5018975831661834E-2</v>
      </c>
      <c r="H401" s="98">
        <v>1.7941953113868113E-2</v>
      </c>
      <c r="I401" s="98">
        <v>4.5240231882394739E-2</v>
      </c>
      <c r="J401" s="98">
        <v>4.2560758197263959E-2</v>
      </c>
      <c r="K401" s="98">
        <v>4.3082045597527617E-2</v>
      </c>
      <c r="L401" s="98">
        <v>3.8453041946799785E-2</v>
      </c>
      <c r="M401" s="98">
        <v>6.3735727772312373E-2</v>
      </c>
      <c r="N401" s="98">
        <v>5.8648775580482877E-2</v>
      </c>
      <c r="O401" s="98">
        <v>6.8624746061619599E-2</v>
      </c>
      <c r="P401" s="98">
        <v>0.12079522916119532</v>
      </c>
      <c r="Q401" s="98">
        <v>0.11334861565586786</v>
      </c>
      <c r="R401" s="98">
        <v>6.908797695702569E-2</v>
      </c>
      <c r="S401" s="98">
        <v>7.0216091487696988E-2</v>
      </c>
      <c r="T401" s="98">
        <v>8.2334466400306588E-2</v>
      </c>
      <c r="U401" s="98">
        <v>0.10015375152849743</v>
      </c>
      <c r="V401" s="98">
        <v>6.4109665249004549E-2</v>
      </c>
      <c r="W401" s="98">
        <v>8.9378050866135955E-2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3.0367310987862745E-2</v>
      </c>
      <c r="D402" s="98">
        <v>2.9184725283208368E-2</v>
      </c>
      <c r="E402" s="98">
        <v>5.2839842308196792E-2</v>
      </c>
      <c r="F402" s="98">
        <v>2.7906709487048167E-2</v>
      </c>
      <c r="G402" s="98">
        <v>3.6761066564272013E-2</v>
      </c>
      <c r="H402" s="98">
        <v>4.3566522082612129E-2</v>
      </c>
      <c r="I402" s="98">
        <v>0.11267396636179797</v>
      </c>
      <c r="J402" s="98">
        <v>0.10384815629570004</v>
      </c>
      <c r="K402" s="98">
        <v>0.11471089224965048</v>
      </c>
      <c r="L402" s="98">
        <v>0.10113304233044244</v>
      </c>
      <c r="M402" s="98">
        <v>0.15724596965689103</v>
      </c>
      <c r="N402" s="98">
        <v>0.1461291383470347</v>
      </c>
      <c r="O402" s="98">
        <v>0.18037430561961415</v>
      </c>
      <c r="P402" s="98">
        <v>0.30033939163001738</v>
      </c>
      <c r="Q402" s="98">
        <v>0.25156691650359103</v>
      </c>
      <c r="R402" s="98">
        <v>0.16166873576872956</v>
      </c>
      <c r="S402" s="98">
        <v>0.17157648100843945</v>
      </c>
      <c r="T402" s="98">
        <v>0.1961356435025344</v>
      </c>
      <c r="U402" s="98">
        <v>0.2345916997824182</v>
      </c>
      <c r="V402" s="98">
        <v>0.1807574447733378</v>
      </c>
      <c r="W402" s="98">
        <v>0.21270432965516764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1.5174123246892712</v>
      </c>
      <c r="D403" s="122">
        <v>1.5780839602191388</v>
      </c>
      <c r="E403" s="122">
        <v>1.4560947134781688</v>
      </c>
      <c r="F403" s="122">
        <v>1.5151930067500654</v>
      </c>
      <c r="G403" s="122">
        <v>1.7130628198758684</v>
      </c>
      <c r="H403" s="122">
        <v>1.759891850093551</v>
      </c>
      <c r="I403" s="122">
        <v>1.7178816526105758</v>
      </c>
      <c r="J403" s="122">
        <v>1.6733026579001224</v>
      </c>
      <c r="K403" s="122">
        <v>1.8923047789967486</v>
      </c>
      <c r="L403" s="122">
        <v>1.8459048427027713</v>
      </c>
      <c r="M403" s="122">
        <v>1.8494457533404183</v>
      </c>
      <c r="N403" s="122">
        <v>1.8217176641559236</v>
      </c>
      <c r="O403" s="122">
        <v>1.7018842441135114</v>
      </c>
      <c r="P403" s="122">
        <v>1.9411464279279178</v>
      </c>
      <c r="Q403" s="122">
        <v>1.6314114044749264</v>
      </c>
      <c r="R403" s="122">
        <v>1.2263598779435818</v>
      </c>
      <c r="S403" s="122">
        <v>1.258750457010803</v>
      </c>
      <c r="T403" s="122">
        <v>1.1815826234779465</v>
      </c>
      <c r="U403" s="122">
        <v>1.2422867478125119</v>
      </c>
      <c r="V403" s="122">
        <v>1.3765512643319715</v>
      </c>
      <c r="W403" s="122">
        <v>1.3995897009759257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4.7523839390611028E-2</v>
      </c>
      <c r="D404" s="98">
        <v>5.4341796136310246E-2</v>
      </c>
      <c r="E404" s="98">
        <v>8.2610660831611643E-2</v>
      </c>
      <c r="F404" s="98">
        <v>7.4591252411553094E-2</v>
      </c>
      <c r="G404" s="98">
        <v>7.7240558510636034E-2</v>
      </c>
      <c r="H404" s="98">
        <v>8.4645361347020664E-2</v>
      </c>
      <c r="I404" s="98">
        <v>8.2959250848597885E-2</v>
      </c>
      <c r="J404" s="98">
        <v>0.18856195081026969</v>
      </c>
      <c r="K404" s="98">
        <v>0.27029167568617424</v>
      </c>
      <c r="L404" s="98">
        <v>0.23453475279594446</v>
      </c>
      <c r="M404" s="98">
        <v>0.24964747237458196</v>
      </c>
      <c r="N404" s="98">
        <v>0.21645038377845136</v>
      </c>
      <c r="O404" s="98">
        <v>0.14090589356870317</v>
      </c>
      <c r="P404" s="98">
        <v>0.12747258987387733</v>
      </c>
      <c r="Q404" s="98">
        <v>7.9881740362707815E-2</v>
      </c>
      <c r="R404" s="98">
        <v>7.9330104106004606E-2</v>
      </c>
      <c r="S404" s="98">
        <v>6.3732983254789349E-2</v>
      </c>
      <c r="T404" s="98">
        <v>7.6917874496889874E-2</v>
      </c>
      <c r="U404" s="98">
        <v>8.7354955668862519E-2</v>
      </c>
      <c r="V404" s="98">
        <v>0.14686820795091474</v>
      </c>
      <c r="W404" s="98">
        <v>0.13315749495196391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0.75747852692874973</v>
      </c>
      <c r="D405" s="98">
        <v>0.58444147448401085</v>
      </c>
      <c r="E405" s="98">
        <v>0.71501221069051057</v>
      </c>
      <c r="F405" s="98">
        <v>0.5270339473300184</v>
      </c>
      <c r="G405" s="98">
        <v>0.54165238396689896</v>
      </c>
      <c r="H405" s="98">
        <v>0.5984019273936747</v>
      </c>
      <c r="I405" s="98">
        <v>0.80828964900237954</v>
      </c>
      <c r="J405" s="98">
        <v>0.90257629477654078</v>
      </c>
      <c r="K405" s="98">
        <v>0.92477373679060937</v>
      </c>
      <c r="L405" s="98">
        <v>0.79467420228007957</v>
      </c>
      <c r="M405" s="98">
        <v>0.63425134414199014</v>
      </c>
      <c r="N405" s="98">
        <v>0.42153067607370476</v>
      </c>
      <c r="O405" s="98">
        <v>0.50978708046862276</v>
      </c>
      <c r="P405" s="98">
        <v>0.59480703078247665</v>
      </c>
      <c r="Q405" s="98">
        <v>0.64121034545035827</v>
      </c>
      <c r="R405" s="98">
        <v>0.53045131556401048</v>
      </c>
      <c r="S405" s="98">
        <v>0.44194497691833462</v>
      </c>
      <c r="T405" s="98">
        <v>0.37685404703586406</v>
      </c>
      <c r="U405" s="98">
        <v>0.3827459599355556</v>
      </c>
      <c r="V405" s="98">
        <v>0.32968467872154444</v>
      </c>
      <c r="W405" s="98">
        <v>0.35649626212377955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0.71240995836991039</v>
      </c>
      <c r="D406" s="33">
        <v>0.93930068959881763</v>
      </c>
      <c r="E406" s="33">
        <v>0.65847184195604669</v>
      </c>
      <c r="F406" s="33">
        <v>0.91356780700849383</v>
      </c>
      <c r="G406" s="33">
        <v>1.0941698773983335</v>
      </c>
      <c r="H406" s="33">
        <v>1.0768445613528557</v>
      </c>
      <c r="I406" s="33">
        <v>0.82663275275959835</v>
      </c>
      <c r="J406" s="33">
        <v>0.58216441231331195</v>
      </c>
      <c r="K406" s="33">
        <v>0.6972393665199651</v>
      </c>
      <c r="L406" s="33">
        <v>0.81669588762674739</v>
      </c>
      <c r="M406" s="33">
        <v>0.96554693682384618</v>
      </c>
      <c r="N406" s="33">
        <v>1.1837366043037674</v>
      </c>
      <c r="O406" s="33">
        <v>1.0511912700761854</v>
      </c>
      <c r="P406" s="33">
        <v>1.2188668072715638</v>
      </c>
      <c r="Q406" s="33">
        <v>0.91031931866186022</v>
      </c>
      <c r="R406" s="33">
        <v>0.61657845827356683</v>
      </c>
      <c r="S406" s="33">
        <v>0.75307249683767896</v>
      </c>
      <c r="T406" s="33">
        <v>0.7278107019451926</v>
      </c>
      <c r="U406" s="33">
        <v>0.77218583220809367</v>
      </c>
      <c r="V406" s="33">
        <v>0.89999837765951229</v>
      </c>
      <c r="W406" s="33">
        <v>0.90993594390018229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0.56599919032915214</v>
      </c>
      <c r="D408" s="119">
        <f t="shared" si="164"/>
        <v>0.57736135093380114</v>
      </c>
      <c r="E408" s="119">
        <f t="shared" si="164"/>
        <v>0.62202027875187271</v>
      </c>
      <c r="F408" s="119">
        <f t="shared" si="164"/>
        <v>0.60931662687737331</v>
      </c>
      <c r="G408" s="119">
        <f t="shared" si="164"/>
        <v>0.61916044743468468</v>
      </c>
      <c r="H408" s="119">
        <f t="shared" si="164"/>
        <v>0.6668999061529689</v>
      </c>
      <c r="I408" s="119">
        <f t="shared" si="164"/>
        <v>0.70516154693024546</v>
      </c>
      <c r="J408" s="119">
        <f t="shared" si="164"/>
        <v>0.67290567096854337</v>
      </c>
      <c r="K408" s="119">
        <f t="shared" si="164"/>
        <v>0.67625552206513262</v>
      </c>
      <c r="L408" s="119">
        <f t="shared" si="164"/>
        <v>0.66210555486903799</v>
      </c>
      <c r="M408" s="119">
        <f t="shared" si="164"/>
        <v>0.68900452303240833</v>
      </c>
      <c r="N408" s="119">
        <f t="shared" si="164"/>
        <v>0.70504047009512749</v>
      </c>
      <c r="O408" s="119">
        <f t="shared" si="164"/>
        <v>0.68911707567712877</v>
      </c>
      <c r="P408" s="119">
        <f t="shared" si="164"/>
        <v>0.69789416480319888</v>
      </c>
      <c r="Q408" s="119">
        <f t="shared" si="164"/>
        <v>0.69729677758571207</v>
      </c>
      <c r="R408" s="119">
        <f t="shared" ref="R408:V408" si="165">IF(R384=0,"",R384/R360)</f>
        <v>0.71693660183370755</v>
      </c>
      <c r="S408" s="119">
        <f t="shared" si="165"/>
        <v>0.71671883109288936</v>
      </c>
      <c r="T408" s="119">
        <f t="shared" si="165"/>
        <v>0.75709360809095727</v>
      </c>
      <c r="U408" s="119">
        <f t="shared" si="165"/>
        <v>0.7312985394611764</v>
      </c>
      <c r="V408" s="119">
        <f t="shared" si="165"/>
        <v>0.80332246427608944</v>
      </c>
      <c r="W408" s="119">
        <f t="shared" ref="W408" si="166">IF(W384=0,"",W384/W360)</f>
        <v>0.89178165413657429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0.53381751760604823</v>
      </c>
      <c r="D409" s="124">
        <f t="shared" si="167"/>
        <v>0.54418814448344766</v>
      </c>
      <c r="E409" s="124">
        <f t="shared" si="167"/>
        <v>0.55451399935644818</v>
      </c>
      <c r="F409" s="124">
        <f t="shared" si="167"/>
        <v>0.56516146525193689</v>
      </c>
      <c r="G409" s="124">
        <f t="shared" si="167"/>
        <v>0.57573777940108761</v>
      </c>
      <c r="H409" s="124">
        <f t="shared" si="167"/>
        <v>0.58634558623355881</v>
      </c>
      <c r="I409" s="124">
        <f t="shared" si="167"/>
        <v>0.59701156326158211</v>
      </c>
      <c r="J409" s="124">
        <f t="shared" si="167"/>
        <v>0.60774412981098946</v>
      </c>
      <c r="K409" s="124">
        <f t="shared" si="167"/>
        <v>0.61845078344248305</v>
      </c>
      <c r="L409" s="124">
        <f t="shared" si="167"/>
        <v>0.62903610245460129</v>
      </c>
      <c r="M409" s="124">
        <f t="shared" si="167"/>
        <v>0.63883034816567019</v>
      </c>
      <c r="N409" s="124">
        <f t="shared" si="167"/>
        <v>0.64735990255490317</v>
      </c>
      <c r="O409" s="124">
        <f t="shared" si="167"/>
        <v>0.65440921141550368</v>
      </c>
      <c r="P409" s="124">
        <f t="shared" si="167"/>
        <v>0.66059285350077857</v>
      </c>
      <c r="Q409" s="124">
        <f t="shared" si="167"/>
        <v>0.66796329108059027</v>
      </c>
      <c r="R409" s="124">
        <f t="shared" ref="R409:V409" si="168">IF(R385=0,"",R385/R361)</f>
        <v>0.67884570601206151</v>
      </c>
      <c r="S409" s="124">
        <f t="shared" si="168"/>
        <v>0.69100443886114171</v>
      </c>
      <c r="T409" s="124">
        <f t="shared" si="168"/>
        <v>0.7032371259550666</v>
      </c>
      <c r="U409" s="124">
        <f t="shared" si="168"/>
        <v>0.71451508132373998</v>
      </c>
      <c r="V409" s="124">
        <f t="shared" si="168"/>
        <v>0.72396009770636993</v>
      </c>
      <c r="W409" s="124">
        <f t="shared" ref="W409" si="169">IF(W385=0,"",W385/W361)</f>
        <v>0.73155389666736614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0.53142798484791398</v>
      </c>
      <c r="D410" s="111">
        <f t="shared" si="170"/>
        <v>0.54180339662424148</v>
      </c>
      <c r="E410" s="111">
        <f t="shared" si="170"/>
        <v>0.55227744200609608</v>
      </c>
      <c r="F410" s="111">
        <f t="shared" si="170"/>
        <v>0.56284005230467526</v>
      </c>
      <c r="G410" s="111">
        <f t="shared" si="170"/>
        <v>0.57348121866110624</v>
      </c>
      <c r="H410" s="111">
        <f t="shared" si="170"/>
        <v>0.58418901629817932</v>
      </c>
      <c r="I410" s="111">
        <f t="shared" si="170"/>
        <v>0.59494776497968427</v>
      </c>
      <c r="J410" s="111">
        <f t="shared" si="170"/>
        <v>0.60572365570563047</v>
      </c>
      <c r="K410" s="111">
        <f t="shared" si="170"/>
        <v>0.61647196488957146</v>
      </c>
      <c r="L410" s="111">
        <f t="shared" si="170"/>
        <v>0.62715299770744992</v>
      </c>
      <c r="M410" s="111">
        <f t="shared" si="170"/>
        <v>0.63698980570611385</v>
      </c>
      <c r="N410" s="111">
        <f t="shared" si="170"/>
        <v>0.64556530512838139</v>
      </c>
      <c r="O410" s="111">
        <f t="shared" si="170"/>
        <v>0.65265386121678359</v>
      </c>
      <c r="P410" s="111">
        <f t="shared" si="170"/>
        <v>0.65886278649877683</v>
      </c>
      <c r="Q410" s="111">
        <f t="shared" si="170"/>
        <v>0.66625464841182436</v>
      </c>
      <c r="R410" s="111">
        <f t="shared" ref="R410:V410" si="171">IF(R386=0,"",R386/R362)</f>
        <v>0.6771537153872893</v>
      </c>
      <c r="S410" s="111">
        <f t="shared" si="171"/>
        <v>0.68936907553298754</v>
      </c>
      <c r="T410" s="111">
        <f t="shared" si="171"/>
        <v>0.70164368700233926</v>
      </c>
      <c r="U410" s="111">
        <f t="shared" si="171"/>
        <v>0.7129502542018239</v>
      </c>
      <c r="V410" s="111">
        <f t="shared" si="171"/>
        <v>0.72242771924187599</v>
      </c>
      <c r="W410" s="111">
        <f t="shared" ref="W410" si="172">IF(W386=0,"",W386/W362)</f>
        <v>0.73005102764558671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2.232837481420181</v>
      </c>
      <c r="D412" s="124">
        <f t="shared" si="176"/>
        <v>2.3051204441187219</v>
      </c>
      <c r="E412" s="124">
        <f t="shared" si="176"/>
        <v>2.378166615366335</v>
      </c>
      <c r="F412" s="124">
        <f t="shared" si="176"/>
        <v>2.4512912361037746</v>
      </c>
      <c r="G412" s="124">
        <f t="shared" si="176"/>
        <v>2.5251107217001314</v>
      </c>
      <c r="H412" s="124">
        <f t="shared" si="176"/>
        <v>2.5995456248225017</v>
      </c>
      <c r="I412" s="124">
        <f t="shared" si="176"/>
        <v>2.6747436664294972</v>
      </c>
      <c r="J412" s="124">
        <f t="shared" si="176"/>
        <v>2.7513192988886979</v>
      </c>
      <c r="K412" s="124">
        <f t="shared" si="176"/>
        <v>2.8297891668725388</v>
      </c>
      <c r="L412" s="124">
        <f t="shared" si="176"/>
        <v>2.9102810077510011</v>
      </c>
      <c r="M412" s="124">
        <f t="shared" si="176"/>
        <v>3.0064209270294779</v>
      </c>
      <c r="N412" s="124">
        <f t="shared" si="176"/>
        <v>3.1226682045761547</v>
      </c>
      <c r="O412" s="124">
        <f t="shared" si="176"/>
        <v>3.261488143505733</v>
      </c>
      <c r="P412" s="124">
        <f t="shared" si="176"/>
        <v>3.4120353780524271</v>
      </c>
      <c r="Q412" s="124">
        <f t="shared" si="176"/>
        <v>3.541413200364155</v>
      </c>
      <c r="R412" s="124">
        <f t="shared" ref="R412:V412" si="177">IF(R388=0,"",R388/R364)</f>
        <v>3.6225794402214104</v>
      </c>
      <c r="S412" s="124">
        <f t="shared" si="177"/>
        <v>3.6871837819338715</v>
      </c>
      <c r="T412" s="124">
        <f t="shared" si="177"/>
        <v>3.7411631687377458</v>
      </c>
      <c r="U412" s="124">
        <f t="shared" si="177"/>
        <v>3.7903044753363928</v>
      </c>
      <c r="V412" s="124">
        <f t="shared" si="177"/>
        <v>3.8404094131070519</v>
      </c>
      <c r="W412" s="124">
        <f t="shared" ref="W412" si="178">IF(W388=0,"",W388/W364)</f>
        <v>3.8894628470785486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2.232837481420181</v>
      </c>
      <c r="D413" s="111">
        <f t="shared" si="179"/>
        <v>2.3051204441187219</v>
      </c>
      <c r="E413" s="111">
        <f t="shared" si="179"/>
        <v>2.378166615366335</v>
      </c>
      <c r="F413" s="111">
        <f t="shared" si="179"/>
        <v>2.4512912361037746</v>
      </c>
      <c r="G413" s="111">
        <f t="shared" si="179"/>
        <v>2.5251107217001314</v>
      </c>
      <c r="H413" s="111">
        <f t="shared" si="179"/>
        <v>2.5995456248225017</v>
      </c>
      <c r="I413" s="111">
        <f t="shared" si="179"/>
        <v>2.6747436664294972</v>
      </c>
      <c r="J413" s="111">
        <f t="shared" si="179"/>
        <v>2.7513192988886979</v>
      </c>
      <c r="K413" s="111">
        <f t="shared" si="179"/>
        <v>2.8297891668725388</v>
      </c>
      <c r="L413" s="111">
        <f t="shared" si="179"/>
        <v>2.9102810077510011</v>
      </c>
      <c r="M413" s="111">
        <f t="shared" si="179"/>
        <v>3.0064209270294779</v>
      </c>
      <c r="N413" s="111">
        <f t="shared" si="179"/>
        <v>3.1226682045761547</v>
      </c>
      <c r="O413" s="111">
        <f t="shared" si="179"/>
        <v>3.261488143505733</v>
      </c>
      <c r="P413" s="111">
        <f t="shared" si="179"/>
        <v>3.4120353780524271</v>
      </c>
      <c r="Q413" s="111">
        <f t="shared" si="179"/>
        <v>3.541413200364155</v>
      </c>
      <c r="R413" s="111">
        <f t="shared" ref="R413:V413" si="180">IF(R389=0,"",R389/R365)</f>
        <v>3.6225794402214104</v>
      </c>
      <c r="S413" s="111">
        <f t="shared" si="180"/>
        <v>3.6871837819338715</v>
      </c>
      <c r="T413" s="111">
        <f t="shared" si="180"/>
        <v>3.7411631687377458</v>
      </c>
      <c r="U413" s="111">
        <f t="shared" si="180"/>
        <v>3.7903044753363928</v>
      </c>
      <c r="V413" s="111">
        <f t="shared" si="180"/>
        <v>3.8404094131070519</v>
      </c>
      <c r="W413" s="111">
        <f t="shared" ref="W413" si="181">IF(W389=0,"",W389/W365)</f>
        <v>3.8894628470785486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0.61648865040999135</v>
      </c>
      <c r="D414" s="124">
        <f t="shared" si="182"/>
        <v>0.61754825309894934</v>
      </c>
      <c r="E414" s="124">
        <f t="shared" si="182"/>
        <v>0.62286002925460782</v>
      </c>
      <c r="F414" s="124">
        <f t="shared" si="182"/>
        <v>0.6214565642890596</v>
      </c>
      <c r="G414" s="124">
        <f t="shared" si="182"/>
        <v>0.62460594632635802</v>
      </c>
      <c r="H414" s="124">
        <f t="shared" si="182"/>
        <v>0.62700131707622742</v>
      </c>
      <c r="I414" s="124">
        <f t="shared" si="182"/>
        <v>0.6384125070814296</v>
      </c>
      <c r="J414" s="124">
        <f t="shared" si="182"/>
        <v>0.64344058805735183</v>
      </c>
      <c r="K414" s="124">
        <f t="shared" si="182"/>
        <v>0.64645942198120199</v>
      </c>
      <c r="L414" s="124">
        <f t="shared" si="182"/>
        <v>0.64825173125983016</v>
      </c>
      <c r="M414" s="124">
        <f t="shared" si="182"/>
        <v>0.66117093507950753</v>
      </c>
      <c r="N414" s="124">
        <f t="shared" si="182"/>
        <v>0.66766501237918341</v>
      </c>
      <c r="O414" s="124">
        <f t="shared" si="182"/>
        <v>0.68327268149985576</v>
      </c>
      <c r="P414" s="124">
        <f t="shared" si="182"/>
        <v>0.70340737172771139</v>
      </c>
      <c r="Q414" s="124">
        <f t="shared" si="182"/>
        <v>0.71855926338306997</v>
      </c>
      <c r="R414" s="124">
        <f t="shared" ref="R414:V414" si="183">IF(R390=0,"",R390/R366)</f>
        <v>0.72632148565365673</v>
      </c>
      <c r="S414" s="124">
        <f t="shared" si="183"/>
        <v>0.7381564606366271</v>
      </c>
      <c r="T414" s="124">
        <f t="shared" si="183"/>
        <v>0.75245325535542518</v>
      </c>
      <c r="U414" s="124">
        <f t="shared" si="183"/>
        <v>0.76518682155254136</v>
      </c>
      <c r="V414" s="124">
        <f t="shared" si="183"/>
        <v>0.76391485730147524</v>
      </c>
      <c r="W414" s="124">
        <f t="shared" ref="W414" si="184">IF(W390=0,"",W390/W366)</f>
        <v>0.77372476786146838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0.56540520301774899</v>
      </c>
      <c r="D415" s="111">
        <f t="shared" si="185"/>
        <v>0.57877142709111984</v>
      </c>
      <c r="E415" s="111">
        <f t="shared" si="185"/>
        <v>0.59226471685605642</v>
      </c>
      <c r="F415" s="111">
        <f t="shared" si="185"/>
        <v>0.60587210122730872</v>
      </c>
      <c r="G415" s="111">
        <f t="shared" si="185"/>
        <v>0.61958068619610829</v>
      </c>
      <c r="H415" s="111">
        <f t="shared" si="185"/>
        <v>0.633375109553452</v>
      </c>
      <c r="I415" s="111">
        <f t="shared" si="185"/>
        <v>0.64723517108413553</v>
      </c>
      <c r="J415" s="111">
        <f t="shared" si="185"/>
        <v>0.66111731601854484</v>
      </c>
      <c r="K415" s="111">
        <f t="shared" si="185"/>
        <v>0.6749639287660224</v>
      </c>
      <c r="L415" s="111">
        <f t="shared" si="185"/>
        <v>0.68872387208745511</v>
      </c>
      <c r="M415" s="111">
        <f t="shared" si="185"/>
        <v>0.70139623466075107</v>
      </c>
      <c r="N415" s="111">
        <f t="shared" si="185"/>
        <v>0.71244370432172499</v>
      </c>
      <c r="O415" s="111">
        <f t="shared" si="185"/>
        <v>0.72157560492256834</v>
      </c>
      <c r="P415" s="111">
        <f t="shared" si="185"/>
        <v>0.72957431267152617</v>
      </c>
      <c r="Q415" s="111">
        <f t="shared" si="185"/>
        <v>0.73909694991997099</v>
      </c>
      <c r="R415" s="111">
        <f t="shared" ref="R415:V415" si="186">IF(R391=0,"",R391/R367)</f>
        <v>0.75313777784326552</v>
      </c>
      <c r="S415" s="111">
        <f t="shared" si="186"/>
        <v>0.76887433311106235</v>
      </c>
      <c r="T415" s="111">
        <f t="shared" si="186"/>
        <v>0.78468721946678777</v>
      </c>
      <c r="U415" s="111">
        <f t="shared" si="186"/>
        <v>0.79925301347544053</v>
      </c>
      <c r="V415" s="111">
        <f t="shared" si="186"/>
        <v>0.81146244902400377</v>
      </c>
      <c r="W415" s="111">
        <f t="shared" ref="W415" si="187">IF(W391=0,"",W391/W367)</f>
        <v>0.82128324944147657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0.84900981991478386</v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0.86491650514823437</v>
      </c>
      <c r="J416" s="111">
        <f t="shared" si="188"/>
        <v>0.87035775845301899</v>
      </c>
      <c r="K416" s="111">
        <f t="shared" si="188"/>
        <v>0.88377004288022398</v>
      </c>
      <c r="L416" s="111">
        <f t="shared" si="188"/>
        <v>0.88923558112515311</v>
      </c>
      <c r="M416" s="111">
        <f t="shared" si="188"/>
        <v>0.89063956093381735</v>
      </c>
      <c r="N416" s="111">
        <f t="shared" si="188"/>
        <v>0.89637208198827656</v>
      </c>
      <c r="O416" s="111">
        <f t="shared" si="188"/>
        <v>0.90388000295726112</v>
      </c>
      <c r="P416" s="111">
        <f t="shared" si="188"/>
        <v>0.90389079282392493</v>
      </c>
      <c r="Q416" s="111">
        <f t="shared" si="188"/>
        <v>0.90126333578081175</v>
      </c>
      <c r="R416" s="111">
        <f t="shared" ref="R416:V416" si="189">IF(R392=0,"",R392/R368)</f>
        <v>0.91061521622031327</v>
      </c>
      <c r="S416" s="111" t="str">
        <f t="shared" si="189"/>
        <v/>
      </c>
      <c r="T416" s="111">
        <f t="shared" si="189"/>
        <v>0.92498922316564569</v>
      </c>
      <c r="U416" s="111">
        <f t="shared" si="189"/>
        <v>0.93016063258825488</v>
      </c>
      <c r="V416" s="111">
        <f t="shared" si="189"/>
        <v>0.94267222816468443</v>
      </c>
      <c r="W416" s="111">
        <f t="shared" ref="W416" si="190">IF(W392=0,"",W392/W368)</f>
        <v>0.93956480219448224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0.59226471685605642</v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0.64723517108413553</v>
      </c>
      <c r="J417" s="112">
        <f t="shared" si="191"/>
        <v>0.66111731601854484</v>
      </c>
      <c r="K417" s="112">
        <f t="shared" si="191"/>
        <v>0.6749639287660224</v>
      </c>
      <c r="L417" s="112">
        <f t="shared" si="191"/>
        <v>0.68872387208745511</v>
      </c>
      <c r="M417" s="112">
        <f t="shared" si="191"/>
        <v>0.70139623466075107</v>
      </c>
      <c r="N417" s="112">
        <f t="shared" si="191"/>
        <v>0.71244370432172499</v>
      </c>
      <c r="O417" s="112">
        <f t="shared" si="191"/>
        <v>0.72157560492256834</v>
      </c>
      <c r="P417" s="112">
        <f t="shared" si="191"/>
        <v>0.72957431267152617</v>
      </c>
      <c r="Q417" s="112">
        <f t="shared" si="191"/>
        <v>0.73909694991997099</v>
      </c>
      <c r="R417" s="112">
        <f t="shared" ref="R417:V417" si="192">IF(R393=0,"",R393/R369)</f>
        <v>0.75313777784326552</v>
      </c>
      <c r="S417" s="112" t="str">
        <f t="shared" si="192"/>
        <v/>
      </c>
      <c r="T417" s="112">
        <f t="shared" si="192"/>
        <v>0.78468721946678777</v>
      </c>
      <c r="U417" s="112">
        <f t="shared" si="192"/>
        <v>0.79925301347544053</v>
      </c>
      <c r="V417" s="112">
        <f t="shared" si="192"/>
        <v>0.81146244902400366</v>
      </c>
      <c r="W417" s="112">
        <f t="shared" ref="W417" si="193">IF(W393=0,"",W393/W369)</f>
        <v>0.82128324944147657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 t="str">
        <f t="shared" si="195"/>
        <v/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0.54906437086828497</v>
      </c>
      <c r="D419" s="112">
        <f t="shared" si="197"/>
        <v>0.55087063842679906</v>
      </c>
      <c r="E419" s="112">
        <f t="shared" si="197"/>
        <v>0.55297592261507267</v>
      </c>
      <c r="F419" s="112">
        <f t="shared" si="197"/>
        <v>0.5551219817983134</v>
      </c>
      <c r="G419" s="112">
        <f t="shared" si="197"/>
        <v>0.55754341770969007</v>
      </c>
      <c r="H419" s="112">
        <f t="shared" si="197"/>
        <v>0.56021151808371017</v>
      </c>
      <c r="I419" s="112">
        <f t="shared" si="197"/>
        <v>0.56318408879428161</v>
      </c>
      <c r="J419" s="112">
        <f t="shared" si="197"/>
        <v>0.56669794010316732</v>
      </c>
      <c r="K419" s="112">
        <f t="shared" si="197"/>
        <v>0.57095442302137289</v>
      </c>
      <c r="L419" s="112">
        <f t="shared" si="197"/>
        <v>0.57600740719931531</v>
      </c>
      <c r="M419" s="112">
        <f t="shared" si="197"/>
        <v>0.58663501684274022</v>
      </c>
      <c r="N419" s="112">
        <f t="shared" si="197"/>
        <v>0.60435382529020287</v>
      </c>
      <c r="O419" s="112">
        <f t="shared" si="197"/>
        <v>0.63042982754527654</v>
      </c>
      <c r="P419" s="112">
        <f t="shared" si="197"/>
        <v>0.66220225764005403</v>
      </c>
      <c r="Q419" s="112">
        <f t="shared" si="197"/>
        <v>0.69105009777155579</v>
      </c>
      <c r="R419" s="112">
        <f t="shared" ref="R419:V419" si="198">IF(R395=0,"",R395/R371)</f>
        <v>0.71051886079146487</v>
      </c>
      <c r="S419" s="112">
        <f t="shared" si="198"/>
        <v>0.72927966879248907</v>
      </c>
      <c r="T419" s="112">
        <f t="shared" si="198"/>
        <v>0.74627058924623124</v>
      </c>
      <c r="U419" s="112">
        <f t="shared" si="198"/>
        <v>0.7604296896243532</v>
      </c>
      <c r="V419" s="112">
        <f t="shared" si="198"/>
        <v>0.77069503739849154</v>
      </c>
      <c r="W419" s="112">
        <f t="shared" ref="W419" si="199">IF(W395=0,"",W395/W371)</f>
        <v>0.77552373508349515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>
        <f t="shared" si="200"/>
        <v>0.82724798037853098</v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>
        <f t="shared" si="200"/>
        <v>0.81820988298876929</v>
      </c>
      <c r="J420" s="113">
        <f t="shared" si="200"/>
        <v>0.81826913730095518</v>
      </c>
      <c r="K420" s="113">
        <f t="shared" si="200"/>
        <v>0.82951891710918046</v>
      </c>
      <c r="L420" s="113">
        <f t="shared" si="200"/>
        <v>0.83127745070710857</v>
      </c>
      <c r="M420" s="113">
        <f t="shared" si="200"/>
        <v>0.8312902605286252</v>
      </c>
      <c r="N420" s="113">
        <f t="shared" si="200"/>
        <v>0.84245941172240923</v>
      </c>
      <c r="O420" s="113">
        <f t="shared" si="200"/>
        <v>0.86107000867157579</v>
      </c>
      <c r="P420" s="113">
        <f t="shared" si="200"/>
        <v>0.8727954275039238</v>
      </c>
      <c r="Q420" s="113">
        <f t="shared" si="200"/>
        <v>0.87841483579698054</v>
      </c>
      <c r="R420" s="113">
        <f t="shared" ref="R420:V420" si="201">IF(R396=0,"",R396/R372)</f>
        <v>0.89162738972107536</v>
      </c>
      <c r="S420" s="113">
        <f t="shared" si="201"/>
        <v>0.90289805640540999</v>
      </c>
      <c r="T420" s="113">
        <f t="shared" si="201"/>
        <v>0.90885038653612715</v>
      </c>
      <c r="U420" s="113">
        <f t="shared" si="201"/>
        <v>0.91394220281959582</v>
      </c>
      <c r="V420" s="113">
        <f t="shared" si="201"/>
        <v>0.92779878295348461</v>
      </c>
      <c r="W420" s="113">
        <f t="shared" ref="W420" si="202">IF(W396=0,"",W396/W372)</f>
        <v>0.92113647692237965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>
        <f t="shared" si="203"/>
        <v>0.55297592261507267</v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>
        <f t="shared" si="203"/>
        <v>0.56318408879428161</v>
      </c>
      <c r="J421" s="111">
        <f t="shared" si="203"/>
        <v>0.56669794010316732</v>
      </c>
      <c r="K421" s="111">
        <f t="shared" si="203"/>
        <v>0.57095442302137289</v>
      </c>
      <c r="L421" s="111">
        <f t="shared" si="203"/>
        <v>0.57600740719931531</v>
      </c>
      <c r="M421" s="111">
        <f t="shared" si="203"/>
        <v>0.58663501684274022</v>
      </c>
      <c r="N421" s="111">
        <f t="shared" si="203"/>
        <v>0.60435382529020287</v>
      </c>
      <c r="O421" s="111">
        <f t="shared" si="203"/>
        <v>0.63042982754527654</v>
      </c>
      <c r="P421" s="111">
        <f t="shared" si="203"/>
        <v>0.66220225764005403</v>
      </c>
      <c r="Q421" s="111">
        <f t="shared" si="203"/>
        <v>0.69105009777155579</v>
      </c>
      <c r="R421" s="111">
        <f t="shared" ref="R421:V421" si="204">IF(R397=0,"",R397/R373)</f>
        <v>0.71051886079146476</v>
      </c>
      <c r="S421" s="111">
        <f t="shared" si="204"/>
        <v>0.72927966879248907</v>
      </c>
      <c r="T421" s="111">
        <f t="shared" si="204"/>
        <v>0.74627058924623124</v>
      </c>
      <c r="U421" s="111">
        <f t="shared" si="204"/>
        <v>0.7604296896243532</v>
      </c>
      <c r="V421" s="111">
        <f t="shared" si="204"/>
        <v>0.77069503739849154</v>
      </c>
      <c r="W421" s="111">
        <f t="shared" ref="W421" si="205">IF(W397=0,"",W397/W373)</f>
        <v>0.77552373508349504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>
        <f t="shared" si="206"/>
        <v>1</v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0.61613331312192798</v>
      </c>
      <c r="D423" s="112">
        <f t="shared" si="209"/>
        <v>0.61759293826785389</v>
      </c>
      <c r="E423" s="112">
        <f t="shared" si="209"/>
        <v>0.61916482922986738</v>
      </c>
      <c r="F423" s="112">
        <f t="shared" si="209"/>
        <v>0.62075181964037263</v>
      </c>
      <c r="G423" s="112">
        <f t="shared" si="209"/>
        <v>0.62244310015443183</v>
      </c>
      <c r="H423" s="112">
        <f t="shared" si="209"/>
        <v>0.6242286736987791</v>
      </c>
      <c r="I423" s="112">
        <f t="shared" si="209"/>
        <v>0.62613176944038229</v>
      </c>
      <c r="J423" s="112">
        <f t="shared" si="209"/>
        <v>0.62824537002722325</v>
      </c>
      <c r="K423" s="112">
        <f t="shared" si="209"/>
        <v>0.63065187670958933</v>
      </c>
      <c r="L423" s="112">
        <f t="shared" si="209"/>
        <v>0.63338012887463169</v>
      </c>
      <c r="M423" s="112">
        <f t="shared" si="209"/>
        <v>0.63832056462837339</v>
      </c>
      <c r="N423" s="112">
        <f t="shared" si="209"/>
        <v>0.64630381407225423</v>
      </c>
      <c r="O423" s="112">
        <f t="shared" si="209"/>
        <v>0.65839506341082543</v>
      </c>
      <c r="P423" s="112">
        <f t="shared" si="209"/>
        <v>0.67412422664251204</v>
      </c>
      <c r="Q423" s="112">
        <f t="shared" si="209"/>
        <v>0.68955831866350337</v>
      </c>
      <c r="R423" s="112">
        <f t="shared" ref="R423:V423" si="210">IF(R399=0,"",R399/R375)</f>
        <v>0.7006223351390003</v>
      </c>
      <c r="S423" s="112">
        <f t="shared" si="210"/>
        <v>0.71157727721419395</v>
      </c>
      <c r="T423" s="112">
        <f t="shared" si="210"/>
        <v>0.72219344010335529</v>
      </c>
      <c r="U423" s="112">
        <f t="shared" si="210"/>
        <v>0.73216596295846881</v>
      </c>
      <c r="V423" s="112">
        <f t="shared" si="210"/>
        <v>0.74102712819931393</v>
      </c>
      <c r="W423" s="112">
        <f t="shared" ref="W423" si="211">IF(W399=0,"",W399/W375)</f>
        <v>0.74800257831418382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0.84861493124243537</v>
      </c>
      <c r="D424" s="113">
        <f t="shared" si="212"/>
        <v>0.84202534745595814</v>
      </c>
      <c r="E424" s="113">
        <f t="shared" si="212"/>
        <v>0.86298274902193062</v>
      </c>
      <c r="F424" s="113">
        <f t="shared" si="212"/>
        <v>0.84898735370396428</v>
      </c>
      <c r="G424" s="113">
        <f t="shared" si="212"/>
        <v>0.85038467037429932</v>
      </c>
      <c r="H424" s="113">
        <f t="shared" si="212"/>
        <v>0.85063234208380978</v>
      </c>
      <c r="I424" s="113">
        <f t="shared" si="212"/>
        <v>0.8539249142748534</v>
      </c>
      <c r="J424" s="113">
        <f t="shared" si="212"/>
        <v>0.85323064946232674</v>
      </c>
      <c r="K424" s="113">
        <f t="shared" si="212"/>
        <v>0.86214151090137603</v>
      </c>
      <c r="L424" s="113">
        <f t="shared" si="212"/>
        <v>0.86247363297171464</v>
      </c>
      <c r="M424" s="113">
        <f t="shared" si="212"/>
        <v>0.85953303562538685</v>
      </c>
      <c r="N424" s="113">
        <f t="shared" si="212"/>
        <v>0.86450129592121705</v>
      </c>
      <c r="O424" s="113">
        <f t="shared" si="212"/>
        <v>0.87489452194243877</v>
      </c>
      <c r="P424" s="113">
        <f t="shared" si="212"/>
        <v>0.87822779891400415</v>
      </c>
      <c r="Q424" s="113">
        <f t="shared" si="212"/>
        <v>0.87731574750527153</v>
      </c>
      <c r="R424" s="113">
        <f t="shared" ref="R424:V424" si="213">IF(R400=0,"",R400/R376)</f>
        <v>0.88657725905932239</v>
      </c>
      <c r="S424" s="113">
        <f t="shared" si="213"/>
        <v>0.89468911768786141</v>
      </c>
      <c r="T424" s="113">
        <f t="shared" si="213"/>
        <v>0.89788009752211306</v>
      </c>
      <c r="U424" s="113">
        <f t="shared" si="213"/>
        <v>0.90134894705931101</v>
      </c>
      <c r="V424" s="113">
        <f t="shared" si="213"/>
        <v>0.91617180033100498</v>
      </c>
      <c r="W424" s="113">
        <f t="shared" ref="W424" si="214">IF(W400=0,"",W400/W376)</f>
        <v>0.90935725997511174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0.61613331312192798</v>
      </c>
      <c r="D425" s="111">
        <f t="shared" si="215"/>
        <v>0.61759293826785389</v>
      </c>
      <c r="E425" s="111">
        <f t="shared" si="215"/>
        <v>0.61916482922986738</v>
      </c>
      <c r="F425" s="111">
        <f t="shared" si="215"/>
        <v>0.62075181964037263</v>
      </c>
      <c r="G425" s="111">
        <f t="shared" si="215"/>
        <v>0.62244310015443183</v>
      </c>
      <c r="H425" s="111">
        <f t="shared" si="215"/>
        <v>0.62422867369877921</v>
      </c>
      <c r="I425" s="111">
        <f t="shared" si="215"/>
        <v>0.62613176944038229</v>
      </c>
      <c r="J425" s="111">
        <f t="shared" si="215"/>
        <v>0.62824537002722325</v>
      </c>
      <c r="K425" s="111">
        <f t="shared" si="215"/>
        <v>0.63065187670958933</v>
      </c>
      <c r="L425" s="111">
        <f t="shared" si="215"/>
        <v>0.63338012887463169</v>
      </c>
      <c r="M425" s="111">
        <f t="shared" si="215"/>
        <v>0.63832056462837339</v>
      </c>
      <c r="N425" s="111">
        <f t="shared" si="215"/>
        <v>0.64630381407225423</v>
      </c>
      <c r="O425" s="111">
        <f t="shared" si="215"/>
        <v>0.65839506341082543</v>
      </c>
      <c r="P425" s="111">
        <f t="shared" si="215"/>
        <v>0.67412422664251204</v>
      </c>
      <c r="Q425" s="111">
        <f t="shared" si="215"/>
        <v>0.68955831866350337</v>
      </c>
      <c r="R425" s="111">
        <f t="shared" ref="R425:V425" si="216">IF(R401=0,"",R401/R377)</f>
        <v>0.70062233513900019</v>
      </c>
      <c r="S425" s="111">
        <f t="shared" si="216"/>
        <v>0.71157727721419395</v>
      </c>
      <c r="T425" s="111">
        <f t="shared" si="216"/>
        <v>0.72219344010335529</v>
      </c>
      <c r="U425" s="111">
        <f t="shared" si="216"/>
        <v>0.73216596295846881</v>
      </c>
      <c r="V425" s="111">
        <f t="shared" si="216"/>
        <v>0.74102712819931404</v>
      </c>
      <c r="W425" s="111">
        <f t="shared" ref="W425" si="217">IF(W401=0,"",W401/W377)</f>
        <v>0.74800257831418382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0.65488456645678617</v>
      </c>
      <c r="D427" s="124">
        <f t="shared" si="221"/>
        <v>0.67623433940642586</v>
      </c>
      <c r="E427" s="124">
        <f t="shared" si="221"/>
        <v>0.65374671054545108</v>
      </c>
      <c r="F427" s="124">
        <f t="shared" si="221"/>
        <v>0.67944660425552073</v>
      </c>
      <c r="G427" s="124">
        <f t="shared" si="221"/>
        <v>0.68671108819059756</v>
      </c>
      <c r="H427" s="124">
        <f t="shared" si="221"/>
        <v>0.68309148120333574</v>
      </c>
      <c r="I427" s="124">
        <f t="shared" si="221"/>
        <v>0.66211021694016314</v>
      </c>
      <c r="J427" s="124">
        <f t="shared" si="221"/>
        <v>0.64131749581205333</v>
      </c>
      <c r="K427" s="124">
        <f t="shared" si="221"/>
        <v>0.64508829682098034</v>
      </c>
      <c r="L427" s="124">
        <f t="shared" si="221"/>
        <v>0.65798014070071742</v>
      </c>
      <c r="M427" s="124">
        <f t="shared" si="221"/>
        <v>0.67242866144997004</v>
      </c>
      <c r="N427" s="124">
        <f t="shared" si="221"/>
        <v>0.69729343761952844</v>
      </c>
      <c r="O427" s="124">
        <f t="shared" si="221"/>
        <v>0.69407125224614574</v>
      </c>
      <c r="P427" s="124">
        <f t="shared" si="221"/>
        <v>0.69940916207783499</v>
      </c>
      <c r="Q427" s="124">
        <f t="shared" si="221"/>
        <v>0.68944664739400052</v>
      </c>
      <c r="R427" s="124">
        <f t="shared" ref="R427:V427" si="222">IF(R403=0,"",R403/R379)</f>
        <v>0.6836097107867547</v>
      </c>
      <c r="S427" s="124">
        <f t="shared" si="222"/>
        <v>0.7114964276702066</v>
      </c>
      <c r="T427" s="124">
        <f t="shared" si="222"/>
        <v>0.72405564267081435</v>
      </c>
      <c r="U427" s="124">
        <f t="shared" si="222"/>
        <v>0.73381088148041673</v>
      </c>
      <c r="V427" s="124">
        <f t="shared" si="222"/>
        <v>0.74886621750290727</v>
      </c>
      <c r="W427" s="124">
        <f t="shared" ref="W427" si="223">IF(W403=0,"",W403/W379)</f>
        <v>0.7539060220215541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0.58297882090319775</v>
      </c>
      <c r="D428" s="111">
        <f t="shared" si="224"/>
        <v>0.58337079336236375</v>
      </c>
      <c r="E428" s="111">
        <f t="shared" si="224"/>
        <v>0.58375723781530064</v>
      </c>
      <c r="F428" s="111">
        <f t="shared" si="224"/>
        <v>0.58414292844920646</v>
      </c>
      <c r="G428" s="111">
        <f t="shared" si="224"/>
        <v>0.58452352811452757</v>
      </c>
      <c r="H428" s="111">
        <f t="shared" si="224"/>
        <v>0.58489956762315443</v>
      </c>
      <c r="I428" s="111">
        <f t="shared" si="224"/>
        <v>0.58526997830131011</v>
      </c>
      <c r="J428" s="111">
        <f t="shared" si="224"/>
        <v>0.58563038216973973</v>
      </c>
      <c r="K428" s="111">
        <f t="shared" si="224"/>
        <v>0.58597705679453027</v>
      </c>
      <c r="L428" s="111">
        <f t="shared" si="224"/>
        <v>0.58630900627199822</v>
      </c>
      <c r="M428" s="111">
        <f t="shared" si="224"/>
        <v>0.58648763904010581</v>
      </c>
      <c r="N428" s="111">
        <f t="shared" si="224"/>
        <v>0.58648763904010581</v>
      </c>
      <c r="O428" s="111">
        <f t="shared" si="224"/>
        <v>0.58648763904010581</v>
      </c>
      <c r="P428" s="111">
        <f t="shared" si="224"/>
        <v>0.58648763904010581</v>
      </c>
      <c r="Q428" s="111">
        <f t="shared" si="224"/>
        <v>0.58648763904010581</v>
      </c>
      <c r="R428" s="111">
        <f t="shared" ref="R428:V428" si="225">IF(R404=0,"",R404/R380)</f>
        <v>0.58761618700729268</v>
      </c>
      <c r="S428" s="111">
        <f t="shared" si="225"/>
        <v>0.58946161863359237</v>
      </c>
      <c r="T428" s="111">
        <f t="shared" si="225"/>
        <v>0.59161462219760719</v>
      </c>
      <c r="U428" s="111">
        <f t="shared" si="225"/>
        <v>0.59384451874605149</v>
      </c>
      <c r="V428" s="111">
        <f t="shared" si="225"/>
        <v>0.59592062932563761</v>
      </c>
      <c r="W428" s="111">
        <f t="shared" ref="W428" si="226">IF(W404=0,"",W404/W380)</f>
        <v>0.59784295393636444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0.58872405446195075</v>
      </c>
      <c r="D429" s="111">
        <f t="shared" si="227"/>
        <v>0.58931407141929337</v>
      </c>
      <c r="E429" s="111">
        <f t="shared" si="227"/>
        <v>0.58989576733943272</v>
      </c>
      <c r="F429" s="111">
        <f t="shared" si="227"/>
        <v>0.59047632857268073</v>
      </c>
      <c r="G429" s="111">
        <f t="shared" si="227"/>
        <v>0.59104922662010007</v>
      </c>
      <c r="H429" s="111">
        <f t="shared" si="227"/>
        <v>0.59161526048684843</v>
      </c>
      <c r="I429" s="111">
        <f t="shared" si="227"/>
        <v>0.59217282155059692</v>
      </c>
      <c r="J429" s="111">
        <f t="shared" si="227"/>
        <v>0.5927153198534566</v>
      </c>
      <c r="K429" s="111">
        <f t="shared" si="227"/>
        <v>0.59323715219785667</v>
      </c>
      <c r="L429" s="111">
        <f t="shared" si="227"/>
        <v>0.59373681949872736</v>
      </c>
      <c r="M429" s="111">
        <f t="shared" si="227"/>
        <v>0.59400570666122032</v>
      </c>
      <c r="N429" s="111">
        <f t="shared" si="227"/>
        <v>0.59400570666122032</v>
      </c>
      <c r="O429" s="111">
        <f t="shared" si="227"/>
        <v>0.59400570666122021</v>
      </c>
      <c r="P429" s="111">
        <f t="shared" si="227"/>
        <v>0.59400570666122032</v>
      </c>
      <c r="Q429" s="111">
        <f t="shared" si="227"/>
        <v>0.59400570666122032</v>
      </c>
      <c r="R429" s="111">
        <f t="shared" ref="R429:V429" si="228">IF(R405=0,"",R405/R381)</f>
        <v>0.59570445467844457</v>
      </c>
      <c r="S429" s="111">
        <f t="shared" si="228"/>
        <v>0.59848229257922447</v>
      </c>
      <c r="T429" s="111">
        <f t="shared" si="228"/>
        <v>0.60172310346346536</v>
      </c>
      <c r="U429" s="111">
        <f t="shared" si="228"/>
        <v>0.60507965759357263</v>
      </c>
      <c r="V429" s="111">
        <f t="shared" si="228"/>
        <v>0.60820472523194846</v>
      </c>
      <c r="W429" s="111">
        <f t="shared" ref="W429" si="229">IF(W405=0,"",W405/W381)</f>
        <v>0.61109830637859119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0.75077060377572946</v>
      </c>
      <c r="D430" s="45">
        <f t="shared" si="230"/>
        <v>0.75219176354950246</v>
      </c>
      <c r="E430" s="45">
        <f t="shared" si="230"/>
        <v>0.75366547436707843</v>
      </c>
      <c r="F430" s="45">
        <f t="shared" si="230"/>
        <v>0.7551463512360822</v>
      </c>
      <c r="G430" s="45">
        <f t="shared" si="230"/>
        <v>0.75667562452542658</v>
      </c>
      <c r="H430" s="45">
        <f t="shared" si="230"/>
        <v>0.75824824816284841</v>
      </c>
      <c r="I430" s="45">
        <f t="shared" si="230"/>
        <v>0.75987438131245288</v>
      </c>
      <c r="J430" s="45">
        <f t="shared" si="230"/>
        <v>0.76159564248371558</v>
      </c>
      <c r="K430" s="45">
        <f t="shared" si="230"/>
        <v>0.76344741835665997</v>
      </c>
      <c r="L430" s="45">
        <f t="shared" si="230"/>
        <v>0.76543917631897296</v>
      </c>
      <c r="M430" s="45">
        <f t="shared" si="230"/>
        <v>0.7681490273007322</v>
      </c>
      <c r="N430" s="45">
        <f t="shared" si="230"/>
        <v>0.77174089679243962</v>
      </c>
      <c r="O430" s="45">
        <f t="shared" si="230"/>
        <v>0.77661336621034294</v>
      </c>
      <c r="P430" s="45">
        <f t="shared" si="230"/>
        <v>0.78297577411167552</v>
      </c>
      <c r="Q430" s="45">
        <f t="shared" si="230"/>
        <v>0.79117607021436198</v>
      </c>
      <c r="R430" s="45">
        <f t="shared" ref="R430:V430" si="231">IF(R406=0,"",R406/R382)</f>
        <v>0.80233130861898083</v>
      </c>
      <c r="S430" s="45">
        <f t="shared" si="231"/>
        <v>0.81625408951610179</v>
      </c>
      <c r="T430" s="45">
        <f t="shared" si="231"/>
        <v>0.83122333701676065</v>
      </c>
      <c r="U430" s="45">
        <f t="shared" si="231"/>
        <v>0.84551797523203553</v>
      </c>
      <c r="V430" s="45">
        <f t="shared" si="231"/>
        <v>0.85741692827298632</v>
      </c>
      <c r="W430" s="45">
        <f t="shared" ref="W430" si="232">IF(W406=0,"",W406/W382)</f>
        <v>0.86631563768748443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3.7587525903494838</v>
      </c>
      <c r="D432" s="117">
        <f t="shared" si="233"/>
        <v>2.9785160067686594</v>
      </c>
      <c r="E432" s="117">
        <f t="shared" si="233"/>
        <v>3.5846788368013032</v>
      </c>
      <c r="F432" s="117">
        <f t="shared" si="233"/>
        <v>2.6762862733883979</v>
      </c>
      <c r="G432" s="117">
        <f t="shared" si="233"/>
        <v>2.7251640734339109</v>
      </c>
      <c r="H432" s="117">
        <f t="shared" si="233"/>
        <v>3.0289083504295857</v>
      </c>
      <c r="I432" s="117">
        <f t="shared" si="233"/>
        <v>3.9860942318690249</v>
      </c>
      <c r="J432" s="117">
        <f t="shared" si="233"/>
        <v>4.3796643376106106</v>
      </c>
      <c r="K432" s="117">
        <f t="shared" si="233"/>
        <v>4.5708128382373712</v>
      </c>
      <c r="L432" s="117">
        <f t="shared" si="233"/>
        <v>3.9269063337279819</v>
      </c>
      <c r="M432" s="117">
        <f t="shared" si="233"/>
        <v>3.1428069455596761</v>
      </c>
      <c r="N432" s="117">
        <f t="shared" si="233"/>
        <v>2.0381698952505398</v>
      </c>
      <c r="O432" s="117">
        <f t="shared" si="233"/>
        <v>2.4739474260672996</v>
      </c>
      <c r="P432" s="117">
        <f t="shared" si="233"/>
        <v>2.8930543057676466</v>
      </c>
      <c r="Q432" s="117">
        <f t="shared" si="233"/>
        <v>3.1360191888746396</v>
      </c>
      <c r="R432" s="117">
        <f t="shared" ref="R432:V432" si="234">R433+R436+R438+R451</f>
        <v>2.5857642512634724</v>
      </c>
      <c r="S432" s="117">
        <f t="shared" si="234"/>
        <v>2.145418688512494</v>
      </c>
      <c r="T432" s="117">
        <f t="shared" si="234"/>
        <v>1.8077773171821649</v>
      </c>
      <c r="U432" s="117">
        <f t="shared" si="234"/>
        <v>1.8194005963040485</v>
      </c>
      <c r="V432" s="117">
        <f t="shared" si="234"/>
        <v>1.5538258770224738</v>
      </c>
      <c r="W432" s="117">
        <f t="shared" ref="W432" si="235">W433+W436+W438+W451</f>
        <v>1.6777186174779444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0.35960423425082361</v>
      </c>
      <c r="D438" s="122">
        <v>0.35848885888524556</v>
      </c>
      <c r="E438" s="122">
        <v>0.3824692505443919</v>
      </c>
      <c r="F438" s="122">
        <v>0.31826525089362218</v>
      </c>
      <c r="G438" s="122">
        <v>0.30408719438013621</v>
      </c>
      <c r="H438" s="122">
        <v>0.35673154190012896</v>
      </c>
      <c r="I438" s="122">
        <v>0.38005771021622953</v>
      </c>
      <c r="J438" s="122">
        <v>0.35667070462693889</v>
      </c>
      <c r="K438" s="122">
        <v>0.45250581248460359</v>
      </c>
      <c r="L438" s="122">
        <v>0.3909515106979507</v>
      </c>
      <c r="M438" s="122">
        <v>0.32194161184474779</v>
      </c>
      <c r="N438" s="122">
        <v>0.1633906264067195</v>
      </c>
      <c r="O438" s="122">
        <v>0.20664327897865575</v>
      </c>
      <c r="P438" s="122">
        <v>0.24761957570175133</v>
      </c>
      <c r="Q438" s="122">
        <v>0.28420334046335127</v>
      </c>
      <c r="R438" s="122">
        <v>0.23328252915414549</v>
      </c>
      <c r="S438" s="122">
        <v>0.19454805423609919</v>
      </c>
      <c r="T438" s="122">
        <v>0.15319617014743833</v>
      </c>
      <c r="U438" s="122">
        <v>0.14827289818713971</v>
      </c>
      <c r="V438" s="122">
        <v>0.12176806854414256</v>
      </c>
      <c r="W438" s="122">
        <v>0.13653112704742879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0.35960423425082361</v>
      </c>
      <c r="D443" s="101">
        <v>0.35848885888524556</v>
      </c>
      <c r="E443" s="101">
        <v>0.3823676063288442</v>
      </c>
      <c r="F443" s="101">
        <v>0.31826525089362218</v>
      </c>
      <c r="G443" s="101">
        <v>0.30408719438013621</v>
      </c>
      <c r="H443" s="101">
        <v>0.35673154190012896</v>
      </c>
      <c r="I443" s="101">
        <v>0.37994242759533947</v>
      </c>
      <c r="J443" s="101">
        <v>0.35654120149903307</v>
      </c>
      <c r="K443" s="101">
        <v>0.45224600082550054</v>
      </c>
      <c r="L443" s="101">
        <v>0.39083046253576387</v>
      </c>
      <c r="M443" s="101">
        <v>0.32183036883090471</v>
      </c>
      <c r="N443" s="101">
        <v>0.16328590857992795</v>
      </c>
      <c r="O443" s="101">
        <v>0.20644661323755512</v>
      </c>
      <c r="P443" s="101">
        <v>0.24752853023303217</v>
      </c>
      <c r="Q443" s="101">
        <v>0.28391235547398147</v>
      </c>
      <c r="R443" s="101">
        <v>0.23308803554517246</v>
      </c>
      <c r="S443" s="101">
        <v>0.19445604805599503</v>
      </c>
      <c r="T443" s="101">
        <v>0.15310741597011027</v>
      </c>
      <c r="U443" s="101">
        <v>0.14808459433236301</v>
      </c>
      <c r="V443" s="101">
        <v>0.12168852171708432</v>
      </c>
      <c r="W443" s="101">
        <v>0.13643803447084499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1.0164421554768139E-4</v>
      </c>
      <c r="F444" s="104">
        <v>0</v>
      </c>
      <c r="G444" s="104">
        <v>0</v>
      </c>
      <c r="H444" s="104">
        <v>0</v>
      </c>
      <c r="I444" s="104">
        <v>1.1528262089005513E-4</v>
      </c>
      <c r="J444" s="104">
        <v>1.2950312790580901E-4</v>
      </c>
      <c r="K444" s="104">
        <v>2.5981165910304703E-4</v>
      </c>
      <c r="L444" s="104">
        <v>1.2104816218684467E-4</v>
      </c>
      <c r="M444" s="104">
        <v>1.1124301384306541E-4</v>
      </c>
      <c r="N444" s="104">
        <v>1.047178267915539E-4</v>
      </c>
      <c r="O444" s="104">
        <v>1.9666574110063179E-4</v>
      </c>
      <c r="P444" s="104">
        <v>9.1045468719165348E-5</v>
      </c>
      <c r="Q444" s="104">
        <v>2.9098498936981062E-4</v>
      </c>
      <c r="R444" s="104">
        <v>1.9449360897304027E-4</v>
      </c>
      <c r="S444" s="104">
        <v>9.2006180104162364E-5</v>
      </c>
      <c r="T444" s="104">
        <v>8.8754177328065329E-5</v>
      </c>
      <c r="U444" s="104">
        <v>1.883038547766896E-4</v>
      </c>
      <c r="V444" s="104">
        <v>7.954682705824253E-5</v>
      </c>
      <c r="W444" s="104">
        <v>9.3092576583788807E-5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1.0164421554768139E-4</v>
      </c>
      <c r="F445" s="98">
        <v>0</v>
      </c>
      <c r="G445" s="98">
        <v>0</v>
      </c>
      <c r="H445" s="98">
        <v>0</v>
      </c>
      <c r="I445" s="98">
        <v>1.1528262089005513E-4</v>
      </c>
      <c r="J445" s="98">
        <v>1.2950312790580901E-4</v>
      </c>
      <c r="K445" s="98">
        <v>2.5981165910304703E-4</v>
      </c>
      <c r="L445" s="98">
        <v>1.2104816218684467E-4</v>
      </c>
      <c r="M445" s="98">
        <v>1.1124301384306541E-4</v>
      </c>
      <c r="N445" s="98">
        <v>1.047178267915539E-4</v>
      </c>
      <c r="O445" s="98">
        <v>1.9666574110063179E-4</v>
      </c>
      <c r="P445" s="98">
        <v>9.1045468719165348E-5</v>
      </c>
      <c r="Q445" s="98">
        <v>2.9098498936981062E-4</v>
      </c>
      <c r="R445" s="98">
        <v>1.9449360897304027E-4</v>
      </c>
      <c r="S445" s="98">
        <v>9.2006180104162364E-5</v>
      </c>
      <c r="T445" s="98">
        <v>8.8754177328065329E-5</v>
      </c>
      <c r="U445" s="98">
        <v>1.883038547766896E-4</v>
      </c>
      <c r="V445" s="98">
        <v>7.954682705824253E-5</v>
      </c>
      <c r="W445" s="98">
        <v>9.3092576583788807E-5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3.3991483560986602</v>
      </c>
      <c r="D451" s="122">
        <v>2.6200271478834138</v>
      </c>
      <c r="E451" s="122">
        <v>3.2022095862569113</v>
      </c>
      <c r="F451" s="122">
        <v>2.3580210224947757</v>
      </c>
      <c r="G451" s="122">
        <v>2.4210768790537744</v>
      </c>
      <c r="H451" s="122">
        <v>2.6721768085294566</v>
      </c>
      <c r="I451" s="122">
        <v>3.6060365216527952</v>
      </c>
      <c r="J451" s="122">
        <v>4.0229936329836713</v>
      </c>
      <c r="K451" s="122">
        <v>4.1183070257527676</v>
      </c>
      <c r="L451" s="122">
        <v>3.5359548230300311</v>
      </c>
      <c r="M451" s="122">
        <v>2.8208653337149285</v>
      </c>
      <c r="N451" s="122">
        <v>1.8747792688438203</v>
      </c>
      <c r="O451" s="122">
        <v>2.2673041470886437</v>
      </c>
      <c r="P451" s="122">
        <v>2.6454347300658951</v>
      </c>
      <c r="Q451" s="122">
        <v>2.8518158484112881</v>
      </c>
      <c r="R451" s="122">
        <v>2.352481722109327</v>
      </c>
      <c r="S451" s="122">
        <v>1.9508706342763946</v>
      </c>
      <c r="T451" s="122">
        <v>1.6545811470347267</v>
      </c>
      <c r="U451" s="122">
        <v>1.6711276981169088</v>
      </c>
      <c r="V451" s="122">
        <v>1.4320578084783313</v>
      </c>
      <c r="W451" s="122">
        <v>1.5411874904305156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3.3991483560986602</v>
      </c>
      <c r="D453" s="98">
        <v>2.6200271478834138</v>
      </c>
      <c r="E453" s="98">
        <v>3.2022095862569113</v>
      </c>
      <c r="F453" s="98">
        <v>2.3580210224947757</v>
      </c>
      <c r="G453" s="98">
        <v>2.4210768790537744</v>
      </c>
      <c r="H453" s="98">
        <v>2.6721768085294566</v>
      </c>
      <c r="I453" s="98">
        <v>3.6060365216527952</v>
      </c>
      <c r="J453" s="98">
        <v>4.0229936329836713</v>
      </c>
      <c r="K453" s="98">
        <v>4.1183070257527676</v>
      </c>
      <c r="L453" s="98">
        <v>3.5359548230300311</v>
      </c>
      <c r="M453" s="98">
        <v>2.8208653337149285</v>
      </c>
      <c r="N453" s="98">
        <v>1.8747792688438203</v>
      </c>
      <c r="O453" s="98">
        <v>2.2673041470886437</v>
      </c>
      <c r="P453" s="98">
        <v>2.6454347300658951</v>
      </c>
      <c r="Q453" s="98">
        <v>2.8518158484112881</v>
      </c>
      <c r="R453" s="98">
        <v>2.352481722109327</v>
      </c>
      <c r="S453" s="98">
        <v>1.9508706342763946</v>
      </c>
      <c r="T453" s="98">
        <v>1.6545811470347267</v>
      </c>
      <c r="U453" s="98">
        <v>1.6711276981169088</v>
      </c>
      <c r="V453" s="98">
        <v>1.4320578084783313</v>
      </c>
      <c r="W453" s="98">
        <v>1.5411874904305156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15361.208670874461</v>
      </c>
      <c r="D456" s="117">
        <f t="shared" si="240"/>
        <v>14772.916342589833</v>
      </c>
      <c r="E456" s="117">
        <f t="shared" si="240"/>
        <v>16681.922882413433</v>
      </c>
      <c r="F456" s="117">
        <f t="shared" si="240"/>
        <v>16387.182552007969</v>
      </c>
      <c r="G456" s="117">
        <f t="shared" si="240"/>
        <v>17213.894267822227</v>
      </c>
      <c r="H456" s="117">
        <f t="shared" si="240"/>
        <v>16393.95171594356</v>
      </c>
      <c r="I456" s="117">
        <f t="shared" si="240"/>
        <v>15794.083655538687</v>
      </c>
      <c r="J456" s="117">
        <f t="shared" si="240"/>
        <v>15575.316683714544</v>
      </c>
      <c r="K456" s="117">
        <f t="shared" si="240"/>
        <v>15670.356725285224</v>
      </c>
      <c r="L456" s="117">
        <f t="shared" si="240"/>
        <v>16073.18863866776</v>
      </c>
      <c r="M456" s="117">
        <f t="shared" si="240"/>
        <v>15286.940868573633</v>
      </c>
      <c r="N456" s="117">
        <f t="shared" si="240"/>
        <v>14766.898582590718</v>
      </c>
      <c r="O456" s="117">
        <f t="shared" si="240"/>
        <v>14055.776387201337</v>
      </c>
      <c r="P456" s="117">
        <f t="shared" si="240"/>
        <v>12003.620737182748</v>
      </c>
      <c r="Q456" s="117">
        <f t="shared" si="240"/>
        <v>12919.559845777265</v>
      </c>
      <c r="R456" s="117">
        <f t="shared" ref="R456:V456" si="241">R457+R460+R462+R475</f>
        <v>12345.323565740746</v>
      </c>
      <c r="S456" s="117">
        <f t="shared" si="241"/>
        <v>11502.951051217706</v>
      </c>
      <c r="T456" s="117">
        <f t="shared" si="241"/>
        <v>10740.10331987541</v>
      </c>
      <c r="U456" s="117">
        <f t="shared" si="241"/>
        <v>9917.0695366888995</v>
      </c>
      <c r="V456" s="117">
        <f t="shared" si="241"/>
        <v>9571.7151471131838</v>
      </c>
      <c r="W456" s="117">
        <f t="shared" ref="W456" si="242">W457+W460+W462+W475</f>
        <v>9394.1677960787347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12456.999464004555</v>
      </c>
      <c r="D457" s="122">
        <f t="shared" si="243"/>
        <v>11737.430282113557</v>
      </c>
      <c r="E457" s="122">
        <f t="shared" si="243"/>
        <v>13495.866890322834</v>
      </c>
      <c r="F457" s="122">
        <f t="shared" si="243"/>
        <v>13199.626712403211</v>
      </c>
      <c r="G457" s="122">
        <f t="shared" si="243"/>
        <v>13931.553752954173</v>
      </c>
      <c r="H457" s="122">
        <f t="shared" si="243"/>
        <v>12699.563401380912</v>
      </c>
      <c r="I457" s="122">
        <f t="shared" si="243"/>
        <v>12009.460533973674</v>
      </c>
      <c r="J457" s="122">
        <f t="shared" si="243"/>
        <v>11967.310348353209</v>
      </c>
      <c r="K457" s="122">
        <f t="shared" si="243"/>
        <v>12178.572565938459</v>
      </c>
      <c r="L457" s="122">
        <f t="shared" si="243"/>
        <v>12844.439148508713</v>
      </c>
      <c r="M457" s="122">
        <f t="shared" si="243"/>
        <v>12172.056861202096</v>
      </c>
      <c r="N457" s="122">
        <f t="shared" si="243"/>
        <v>11732.29006537354</v>
      </c>
      <c r="O457" s="122">
        <f t="shared" si="243"/>
        <v>11310.225698594457</v>
      </c>
      <c r="P457" s="122">
        <f t="shared" si="243"/>
        <v>9400.1532914336258</v>
      </c>
      <c r="Q457" s="122">
        <f t="shared" si="243"/>
        <v>10332.72607655966</v>
      </c>
      <c r="R457" s="122">
        <f t="shared" ref="R457:V457" si="244">SUM(R458:R459)</f>
        <v>9665.6139638976074</v>
      </c>
      <c r="S457" s="122">
        <f t="shared" si="244"/>
        <v>8952.3681537006651</v>
      </c>
      <c r="T457" s="122">
        <f t="shared" si="244"/>
        <v>8168.3554289126923</v>
      </c>
      <c r="U457" s="122">
        <f t="shared" si="244"/>
        <v>7480.866437125027</v>
      </c>
      <c r="V457" s="122">
        <f t="shared" si="244"/>
        <v>6980.3035048952379</v>
      </c>
      <c r="W457" s="122">
        <f t="shared" ref="W457" si="245">SUM(W458:W459)</f>
        <v>6430.4711535161905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12393.473672184406</v>
      </c>
      <c r="D458" s="98">
        <v>11676.341196049563</v>
      </c>
      <c r="E458" s="98">
        <v>13428.44951374889</v>
      </c>
      <c r="F458" s="98">
        <v>13129.533867642995</v>
      </c>
      <c r="G458" s="98">
        <v>13857.846805871626</v>
      </c>
      <c r="H458" s="98">
        <v>12633.698146018871</v>
      </c>
      <c r="I458" s="98">
        <v>11948.27063826728</v>
      </c>
      <c r="J458" s="98">
        <v>11905.983715346816</v>
      </c>
      <c r="K458" s="98">
        <v>12115.737041191174</v>
      </c>
      <c r="L458" s="98">
        <v>12779.566897461149</v>
      </c>
      <c r="M458" s="98">
        <v>12110.341824474948</v>
      </c>
      <c r="N458" s="98">
        <v>11672.886350491299</v>
      </c>
      <c r="O458" s="98">
        <v>11253.068284963356</v>
      </c>
      <c r="P458" s="98">
        <v>9352.4806999378034</v>
      </c>
      <c r="Q458" s="98">
        <v>10279.826653166747</v>
      </c>
      <c r="R458" s="98">
        <v>9614.9578808356619</v>
      </c>
      <c r="S458" s="98">
        <v>8905.2370620238853</v>
      </c>
      <c r="T458" s="98">
        <v>8124.7304906991239</v>
      </c>
      <c r="U458" s="98">
        <v>7440.0851339969067</v>
      </c>
      <c r="V458" s="98">
        <v>6941.7677161726815</v>
      </c>
      <c r="W458" s="98">
        <v>6394.6712176698802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63.525791820149578</v>
      </c>
      <c r="D459" s="98">
        <v>61.089086063994635</v>
      </c>
      <c r="E459" s="98">
        <v>67.417376573943173</v>
      </c>
      <c r="F459" s="98">
        <v>70.092844760216778</v>
      </c>
      <c r="G459" s="98">
        <v>73.706947082546947</v>
      </c>
      <c r="H459" s="98">
        <v>65.86525536204212</v>
      </c>
      <c r="I459" s="98">
        <v>61.1898957063936</v>
      </c>
      <c r="J459" s="98">
        <v>61.326633006391873</v>
      </c>
      <c r="K459" s="98">
        <v>62.835524747284701</v>
      </c>
      <c r="L459" s="98">
        <v>64.872251047564092</v>
      </c>
      <c r="M459" s="98">
        <v>61.715036727148643</v>
      </c>
      <c r="N459" s="98">
        <v>59.403714882239967</v>
      </c>
      <c r="O459" s="98">
        <v>57.157413631100269</v>
      </c>
      <c r="P459" s="98">
        <v>47.672591495821841</v>
      </c>
      <c r="Q459" s="98">
        <v>52.899423392913768</v>
      </c>
      <c r="R459" s="98">
        <v>50.656083061945438</v>
      </c>
      <c r="S459" s="98">
        <v>47.131091676780102</v>
      </c>
      <c r="T459" s="98">
        <v>43.624938213568107</v>
      </c>
      <c r="U459" s="98">
        <v>40.781303128119923</v>
      </c>
      <c r="V459" s="98">
        <v>38.535788722556134</v>
      </c>
      <c r="W459" s="98">
        <v>35.799935846310582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125.4008870334271</v>
      </c>
      <c r="D460" s="122">
        <f t="shared" si="246"/>
        <v>110.81750233322087</v>
      </c>
      <c r="E460" s="122">
        <f t="shared" si="246"/>
        <v>494.21185661523378</v>
      </c>
      <c r="F460" s="122">
        <f t="shared" si="246"/>
        <v>254.0382761465406</v>
      </c>
      <c r="G460" s="122">
        <f t="shared" si="246"/>
        <v>263.11147081955193</v>
      </c>
      <c r="H460" s="122">
        <f t="shared" si="246"/>
        <v>551.93600533514689</v>
      </c>
      <c r="I460" s="122">
        <f t="shared" si="246"/>
        <v>745.20021834528029</v>
      </c>
      <c r="J460" s="122">
        <f t="shared" si="246"/>
        <v>421.92292578112693</v>
      </c>
      <c r="K460" s="122">
        <f t="shared" si="246"/>
        <v>371.04585326296063</v>
      </c>
      <c r="L460" s="122">
        <f t="shared" si="246"/>
        <v>201.42626466320121</v>
      </c>
      <c r="M460" s="122">
        <f t="shared" si="246"/>
        <v>291.09895587480202</v>
      </c>
      <c r="N460" s="122">
        <f t="shared" si="246"/>
        <v>307.04643545381418</v>
      </c>
      <c r="O460" s="122">
        <f t="shared" si="246"/>
        <v>153.58393243389332</v>
      </c>
      <c r="P460" s="122">
        <f t="shared" si="246"/>
        <v>125.79199262375207</v>
      </c>
      <c r="Q460" s="122">
        <f t="shared" si="246"/>
        <v>99.576803625466439</v>
      </c>
      <c r="R460" s="122">
        <f t="shared" si="246"/>
        <v>135.78738790174745</v>
      </c>
      <c r="S460" s="122">
        <f t="shared" si="246"/>
        <v>69.597889178145138</v>
      </c>
      <c r="T460" s="122">
        <f t="shared" si="246"/>
        <v>161.29533417697579</v>
      </c>
      <c r="U460" s="122">
        <f t="shared" si="246"/>
        <v>25.219740101681897</v>
      </c>
      <c r="V460" s="122">
        <f t="shared" si="246"/>
        <v>218.2886407007141</v>
      </c>
      <c r="W460" s="122">
        <f t="shared" si="246"/>
        <v>449.91531792403316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125.4008870334271</v>
      </c>
      <c r="D461" s="98">
        <f>RES_hhdet_in_fech!D86</f>
        <v>110.81750233322087</v>
      </c>
      <c r="E461" s="98">
        <f>RES_hhdet_in_fech!E86</f>
        <v>494.21185661523378</v>
      </c>
      <c r="F461" s="98">
        <f>RES_hhdet_in_fech!F86</f>
        <v>254.0382761465406</v>
      </c>
      <c r="G461" s="98">
        <f>RES_hhdet_in_fech!G86</f>
        <v>263.11147081955193</v>
      </c>
      <c r="H461" s="98">
        <f>RES_hhdet_in_fech!H86</f>
        <v>551.93600533514689</v>
      </c>
      <c r="I461" s="98">
        <f>RES_hhdet_in_fech!I86</f>
        <v>745.20021834528029</v>
      </c>
      <c r="J461" s="98">
        <f>RES_hhdet_in_fech!J86</f>
        <v>421.92292578112693</v>
      </c>
      <c r="K461" s="98">
        <f>RES_hhdet_in_fech!K86</f>
        <v>371.04585326296063</v>
      </c>
      <c r="L461" s="98">
        <f>RES_hhdet_in_fech!L86</f>
        <v>201.42626466320121</v>
      </c>
      <c r="M461" s="98">
        <f>RES_hhdet_in_fech!M86</f>
        <v>291.09895587480202</v>
      </c>
      <c r="N461" s="98">
        <f>RES_hhdet_in_fech!N86</f>
        <v>307.04643545381418</v>
      </c>
      <c r="O461" s="98">
        <f>RES_hhdet_in_fech!O86</f>
        <v>153.58393243389332</v>
      </c>
      <c r="P461" s="98">
        <f>RES_hhdet_in_fech!P86</f>
        <v>125.79199262375207</v>
      </c>
      <c r="Q461" s="98">
        <f>RES_hhdet_in_fech!Q86</f>
        <v>99.576803625466439</v>
      </c>
      <c r="R461" s="98">
        <f>RES_hhdet_in_fech!R86</f>
        <v>135.78738790174745</v>
      </c>
      <c r="S461" s="98">
        <f>RES_hhdet_in_fech!S86</f>
        <v>69.597889178145138</v>
      </c>
      <c r="T461" s="98">
        <f>RES_hhdet_in_fech!T86</f>
        <v>161.29533417697579</v>
      </c>
      <c r="U461" s="98">
        <f>RES_hhdet_in_fech!U86</f>
        <v>25.219740101681897</v>
      </c>
      <c r="V461" s="98">
        <f>RES_hhdet_in_fech!V86</f>
        <v>218.2886407007141</v>
      </c>
      <c r="W461" s="98">
        <f>RES_hhdet_in_fech!W86</f>
        <v>449.91531792403316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1435.8647677449721</v>
      </c>
      <c r="D462" s="122">
        <v>1555.1977610573524</v>
      </c>
      <c r="E462" s="122">
        <v>1368.0715480530703</v>
      </c>
      <c r="F462" s="122">
        <v>1566.2676550703513</v>
      </c>
      <c r="G462" s="122">
        <v>1617.9498132080971</v>
      </c>
      <c r="H462" s="122">
        <v>1686.09449620446</v>
      </c>
      <c r="I462" s="122">
        <v>1606.0145356678825</v>
      </c>
      <c r="J462" s="122">
        <v>1658.2358806125369</v>
      </c>
      <c r="K462" s="122">
        <v>1593.0193538260924</v>
      </c>
      <c r="L462" s="122">
        <v>1602.9395697195837</v>
      </c>
      <c r="M462" s="122">
        <v>1516.1068385411677</v>
      </c>
      <c r="N462" s="122">
        <v>1500.8666921053314</v>
      </c>
      <c r="O462" s="122">
        <v>1422.6092779464684</v>
      </c>
      <c r="P462" s="122">
        <v>1367.3973246044548</v>
      </c>
      <c r="Q462" s="122">
        <v>1353.782477804383</v>
      </c>
      <c r="R462" s="122">
        <v>1367.3808215399324</v>
      </c>
      <c r="S462" s="122">
        <v>1366.2143740077697</v>
      </c>
      <c r="T462" s="122">
        <v>1346.5512008931298</v>
      </c>
      <c r="U462" s="122">
        <v>1349.7686159505381</v>
      </c>
      <c r="V462" s="122">
        <v>1345.1844045643293</v>
      </c>
      <c r="W462" s="122">
        <v>1424.2311194873005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1607.2187047601687</v>
      </c>
      <c r="D463" s="98">
        <v>1521.8050031970849</v>
      </c>
      <c r="E463" s="98">
        <v>1609.2070672789853</v>
      </c>
      <c r="F463" s="98">
        <v>1582.6824470580996</v>
      </c>
      <c r="G463" s="98">
        <v>1600.0312341695612</v>
      </c>
      <c r="H463" s="98">
        <v>1606.7447240733213</v>
      </c>
      <c r="I463" s="98">
        <v>1617.308023608645</v>
      </c>
      <c r="J463" s="98">
        <v>1544.2373154850338</v>
      </c>
      <c r="K463" s="98">
        <v>1552.1574046822439</v>
      </c>
      <c r="L463" s="98">
        <v>1520.0749726275694</v>
      </c>
      <c r="M463" s="98">
        <v>1467.6491540312206</v>
      </c>
      <c r="N463" s="98">
        <v>1426.9853619467642</v>
      </c>
      <c r="O463" s="98">
        <v>1354.4224300506676</v>
      </c>
      <c r="P463" s="98">
        <v>1328.5383519787802</v>
      </c>
      <c r="Q463" s="98">
        <v>1303.927767052852</v>
      </c>
      <c r="R463" s="98">
        <v>1337.0220028528454</v>
      </c>
      <c r="S463" s="98">
        <v>1302.4498719763546</v>
      </c>
      <c r="T463" s="98">
        <v>1270.3747261523968</v>
      </c>
      <c r="U463" s="98">
        <v>1232.275624037997</v>
      </c>
      <c r="V463" s="98">
        <v>1283.7410018023322</v>
      </c>
      <c r="W463" s="98">
        <v>1299.6151762233642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1122.698703366123</v>
      </c>
      <c r="F464" s="98">
        <v>0</v>
      </c>
      <c r="G464" s="98">
        <v>0</v>
      </c>
      <c r="H464" s="98">
        <v>0</v>
      </c>
      <c r="I464" s="98">
        <v>1210.5783439099016</v>
      </c>
      <c r="J464" s="98">
        <v>1172.9571695027246</v>
      </c>
      <c r="K464" s="98">
        <v>1186.0151799600246</v>
      </c>
      <c r="L464" s="98">
        <v>1177.8571324818627</v>
      </c>
      <c r="M464" s="98">
        <v>1156.3290154895908</v>
      </c>
      <c r="N464" s="98">
        <v>1134.4530830177839</v>
      </c>
      <c r="O464" s="98">
        <v>1081.2531478612593</v>
      </c>
      <c r="P464" s="98">
        <v>1073.0764674836821</v>
      </c>
      <c r="Q464" s="98">
        <v>1069.7605475586413</v>
      </c>
      <c r="R464" s="98">
        <v>1106.4451626967682</v>
      </c>
      <c r="S464" s="98">
        <v>0</v>
      </c>
      <c r="T464" s="98">
        <v>1077.3413667309878</v>
      </c>
      <c r="U464" s="98">
        <v>1058.0915909443895</v>
      </c>
      <c r="V464" s="98">
        <v>1105.2690781256367</v>
      </c>
      <c r="W464" s="98">
        <v>1135.6437255489423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415.75131319416596</v>
      </c>
      <c r="F465" s="101">
        <v>0</v>
      </c>
      <c r="G465" s="101">
        <v>0</v>
      </c>
      <c r="H465" s="101">
        <v>0</v>
      </c>
      <c r="I465" s="101">
        <v>463.56422206198516</v>
      </c>
      <c r="J465" s="101">
        <v>448.72400946062186</v>
      </c>
      <c r="K465" s="101">
        <v>424.10829354052021</v>
      </c>
      <c r="L465" s="101">
        <v>419.12838505110801</v>
      </c>
      <c r="M465" s="101">
        <v>423.49314883969657</v>
      </c>
      <c r="N465" s="101">
        <v>408.82781160404119</v>
      </c>
      <c r="O465" s="101">
        <v>373.27924999521952</v>
      </c>
      <c r="P465" s="101">
        <v>381.37105076075721</v>
      </c>
      <c r="Q465" s="101">
        <v>404.84228891472679</v>
      </c>
      <c r="R465" s="101">
        <v>400.62574486969936</v>
      </c>
      <c r="S465" s="101">
        <v>0</v>
      </c>
      <c r="T465" s="101">
        <v>375.32473750117674</v>
      </c>
      <c r="U465" s="101">
        <v>368.10738061167683</v>
      </c>
      <c r="V465" s="101">
        <v>336.07423666748986</v>
      </c>
      <c r="W465" s="101">
        <v>384.03145186813663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706.94739017195718</v>
      </c>
      <c r="F466" s="104">
        <v>0</v>
      </c>
      <c r="G466" s="104">
        <v>0</v>
      </c>
      <c r="H466" s="104">
        <v>0</v>
      </c>
      <c r="I466" s="104">
        <v>747.01412184791627</v>
      </c>
      <c r="J466" s="104">
        <v>724.23316004210278</v>
      </c>
      <c r="K466" s="104">
        <v>761.90688641950464</v>
      </c>
      <c r="L466" s="104">
        <v>758.72874743075465</v>
      </c>
      <c r="M466" s="104">
        <v>732.83586664989434</v>
      </c>
      <c r="N466" s="104">
        <v>725.62527141374267</v>
      </c>
      <c r="O466" s="104">
        <v>707.97389786603969</v>
      </c>
      <c r="P466" s="104">
        <v>691.70541672292518</v>
      </c>
      <c r="Q466" s="104">
        <v>664.91825864391467</v>
      </c>
      <c r="R466" s="104">
        <v>705.81941782706883</v>
      </c>
      <c r="S466" s="104">
        <v>0</v>
      </c>
      <c r="T466" s="104">
        <v>702.01662922981109</v>
      </c>
      <c r="U466" s="104">
        <v>689.98421033271268</v>
      </c>
      <c r="V466" s="104">
        <v>769.19484145814693</v>
      </c>
      <c r="W466" s="104">
        <v>751.61227368080563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1657.6375083126295</v>
      </c>
      <c r="D467" s="101">
        <v>1613.6336742605929</v>
      </c>
      <c r="E467" s="101">
        <v>1731.7411121584148</v>
      </c>
      <c r="F467" s="101">
        <v>1744.784596138436</v>
      </c>
      <c r="G467" s="101">
        <v>1770.697915997815</v>
      </c>
      <c r="H467" s="101">
        <v>1821.8070784461379</v>
      </c>
      <c r="I467" s="101">
        <v>1771.7969059894106</v>
      </c>
      <c r="J467" s="101">
        <v>1961.949735313397</v>
      </c>
      <c r="K467" s="101">
        <v>2089.0554827809515</v>
      </c>
      <c r="L467" s="101">
        <v>1930.9847439182367</v>
      </c>
      <c r="M467" s="101">
        <v>1698.7486019156395</v>
      </c>
      <c r="N467" s="101">
        <v>1611.6917707588409</v>
      </c>
      <c r="O467" s="101">
        <v>1569.6301742957119</v>
      </c>
      <c r="P467" s="101">
        <v>1400.5989811889385</v>
      </c>
      <c r="Q467" s="101">
        <v>1376.4694734464047</v>
      </c>
      <c r="R467" s="101">
        <v>1431.0966529478937</v>
      </c>
      <c r="S467" s="101">
        <v>1396.4619949804694</v>
      </c>
      <c r="T467" s="101">
        <v>1324.1786595473261</v>
      </c>
      <c r="U467" s="101">
        <v>1387.0118196974572</v>
      </c>
      <c r="V467" s="101">
        <v>1339.2380009363915</v>
      </c>
      <c r="W467" s="101">
        <v>1387.1253159389639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1157.8667712953356</v>
      </c>
      <c r="F468" s="104">
        <v>0</v>
      </c>
      <c r="G468" s="104">
        <v>0</v>
      </c>
      <c r="H468" s="104">
        <v>0</v>
      </c>
      <c r="I468" s="104">
        <v>1219.4392275760538</v>
      </c>
      <c r="J468" s="104">
        <v>1359.2848094611545</v>
      </c>
      <c r="K468" s="104">
        <v>1439.2094912363984</v>
      </c>
      <c r="L468" s="104">
        <v>1339.0952851465804</v>
      </c>
      <c r="M468" s="104">
        <v>1199.8706099345382</v>
      </c>
      <c r="N468" s="104">
        <v>1157.7192883779173</v>
      </c>
      <c r="O468" s="104">
        <v>1151.510125919792</v>
      </c>
      <c r="P468" s="104">
        <v>1064.3402742388739</v>
      </c>
      <c r="Q468" s="104">
        <v>1084.9880326387301</v>
      </c>
      <c r="R468" s="104">
        <v>1143.5211946207708</v>
      </c>
      <c r="S468" s="104">
        <v>1129.2187739662074</v>
      </c>
      <c r="T468" s="104">
        <v>1087.6093247623728</v>
      </c>
      <c r="U468" s="104">
        <v>1153.8254796715876</v>
      </c>
      <c r="V468" s="104">
        <v>1112.1412181640833</v>
      </c>
      <c r="W468" s="104">
        <v>1166.4803942414837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447.45648682726443</v>
      </c>
      <c r="F469" s="98">
        <v>0</v>
      </c>
      <c r="G469" s="98">
        <v>0</v>
      </c>
      <c r="H469" s="98">
        <v>0</v>
      </c>
      <c r="I469" s="98">
        <v>507.49524956002432</v>
      </c>
      <c r="J469" s="98">
        <v>570.09653066476938</v>
      </c>
      <c r="K469" s="98">
        <v>571.8692971981136</v>
      </c>
      <c r="L469" s="98">
        <v>532.87622022734911</v>
      </c>
      <c r="M469" s="98">
        <v>489.71215813992512</v>
      </c>
      <c r="N469" s="98">
        <v>460.98708747822633</v>
      </c>
      <c r="O469" s="98">
        <v>432.87933857332223</v>
      </c>
      <c r="P469" s="98">
        <v>400.79885859819211</v>
      </c>
      <c r="Q469" s="98">
        <v>426.98977133563807</v>
      </c>
      <c r="R469" s="98">
        <v>428.09827648582547</v>
      </c>
      <c r="S469" s="98">
        <v>405.02808638916338</v>
      </c>
      <c r="T469" s="98">
        <v>390.71217348153425</v>
      </c>
      <c r="U469" s="98">
        <v>414.47405964229966</v>
      </c>
      <c r="V469" s="98">
        <v>350.17972820145496</v>
      </c>
      <c r="W469" s="98">
        <v>409.81060302777246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710.41028446807138</v>
      </c>
      <c r="F470" s="98">
        <v>0</v>
      </c>
      <c r="G470" s="98">
        <v>0</v>
      </c>
      <c r="H470" s="98">
        <v>0</v>
      </c>
      <c r="I470" s="98">
        <v>711.94397801602952</v>
      </c>
      <c r="J470" s="98">
        <v>789.18827879638513</v>
      </c>
      <c r="K470" s="98">
        <v>867.34019403828472</v>
      </c>
      <c r="L470" s="98">
        <v>806.2190649192313</v>
      </c>
      <c r="M470" s="98">
        <v>710.15845179461303</v>
      </c>
      <c r="N470" s="98">
        <v>696.73220089969107</v>
      </c>
      <c r="O470" s="98">
        <v>718.63078734646967</v>
      </c>
      <c r="P470" s="98">
        <v>663.54141564068186</v>
      </c>
      <c r="Q470" s="98">
        <v>657.99826130309214</v>
      </c>
      <c r="R470" s="98">
        <v>715.42291813494546</v>
      </c>
      <c r="S470" s="98">
        <v>724.19068757704406</v>
      </c>
      <c r="T470" s="98">
        <v>696.89715128083867</v>
      </c>
      <c r="U470" s="98">
        <v>739.35142002928797</v>
      </c>
      <c r="V470" s="98">
        <v>761.96148996262832</v>
      </c>
      <c r="W470" s="98">
        <v>756.66979121371116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1434.1655092698909</v>
      </c>
      <c r="D471" s="101">
        <v>1564.3029941920643</v>
      </c>
      <c r="E471" s="101">
        <v>1361.9582390998057</v>
      </c>
      <c r="F471" s="101">
        <v>1568.9549840906282</v>
      </c>
      <c r="G471" s="101">
        <v>1625.7405263666196</v>
      </c>
      <c r="H471" s="101">
        <v>1697.6113924160982</v>
      </c>
      <c r="I471" s="101">
        <v>1638.042318669264</v>
      </c>
      <c r="J471" s="101">
        <v>1707.8975524223424</v>
      </c>
      <c r="K471" s="101">
        <v>1615.4996914462949</v>
      </c>
      <c r="L471" s="101">
        <v>1633.60893298619</v>
      </c>
      <c r="M471" s="101">
        <v>1564.9561707136249</v>
      </c>
      <c r="N471" s="101">
        <v>1548.8589878995181</v>
      </c>
      <c r="O471" s="101">
        <v>1474.8321315445878</v>
      </c>
      <c r="P471" s="101">
        <v>1427.7199457285851</v>
      </c>
      <c r="Q471" s="101">
        <v>1411.9117104166232</v>
      </c>
      <c r="R471" s="101">
        <v>1414.8152015692783</v>
      </c>
      <c r="S471" s="101">
        <v>1417.042491515658</v>
      </c>
      <c r="T471" s="101">
        <v>1405.0823564732605</v>
      </c>
      <c r="U471" s="101">
        <v>1413.0640339039187</v>
      </c>
      <c r="V471" s="101">
        <v>1385.7288540390839</v>
      </c>
      <c r="W471" s="101">
        <v>1476.3316643625342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1041.3334745108771</v>
      </c>
      <c r="D472" s="104">
        <v>1147.4799876147988</v>
      </c>
      <c r="E472" s="104">
        <v>977.46489188584474</v>
      </c>
      <c r="F472" s="104">
        <v>1147.4419753141699</v>
      </c>
      <c r="G472" s="104">
        <v>1190.1719977054811</v>
      </c>
      <c r="H472" s="104">
        <v>1245.8593381512878</v>
      </c>
      <c r="I472" s="104">
        <v>1201.5121825390363</v>
      </c>
      <c r="J472" s="104">
        <v>1258.2809014376694</v>
      </c>
      <c r="K472" s="104">
        <v>1182.5410226603672</v>
      </c>
      <c r="L472" s="104">
        <v>1200.4109651992669</v>
      </c>
      <c r="M472" s="104">
        <v>1162.9776540855501</v>
      </c>
      <c r="N472" s="104">
        <v>1158.4714368480127</v>
      </c>
      <c r="O472" s="104">
        <v>1110.3495848458094</v>
      </c>
      <c r="P472" s="104">
        <v>1097.1686017161426</v>
      </c>
      <c r="Q472" s="104">
        <v>1111.5455187191217</v>
      </c>
      <c r="R472" s="104">
        <v>1119.8798365120385</v>
      </c>
      <c r="S472" s="104">
        <v>1128.5617223310289</v>
      </c>
      <c r="T472" s="104">
        <v>1131.4142469977619</v>
      </c>
      <c r="U472" s="104">
        <v>1149.024046498836</v>
      </c>
      <c r="V472" s="104">
        <v>1120.9426164571794</v>
      </c>
      <c r="W472" s="104">
        <v>1214.1445536352624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410.66949810222764</v>
      </c>
      <c r="D473" s="98">
        <v>474.0308704645737</v>
      </c>
      <c r="E473" s="98">
        <v>351.6732767694204</v>
      </c>
      <c r="F473" s="98">
        <v>456.8993554538078</v>
      </c>
      <c r="G473" s="98">
        <v>471.63215881055083</v>
      </c>
      <c r="H473" s="98">
        <v>495.2242984168002</v>
      </c>
      <c r="I473" s="98">
        <v>469.44613293696335</v>
      </c>
      <c r="J473" s="98">
        <v>496.77140728950326</v>
      </c>
      <c r="K473" s="98">
        <v>441.3812021806811</v>
      </c>
      <c r="L473" s="98">
        <v>450.29790250599814</v>
      </c>
      <c r="M473" s="98">
        <v>451.67052568817832</v>
      </c>
      <c r="N473" s="98">
        <v>443.8028586411105</v>
      </c>
      <c r="O473" s="98">
        <v>406.64171018760317</v>
      </c>
      <c r="P473" s="98">
        <v>409.9864013114402</v>
      </c>
      <c r="Q473" s="98">
        <v>439.27455388990211</v>
      </c>
      <c r="R473" s="98">
        <v>424.27961564991324</v>
      </c>
      <c r="S473" s="98">
        <v>412.06819481643277</v>
      </c>
      <c r="T473" s="98">
        <v>415.90059143487781</v>
      </c>
      <c r="U473" s="98">
        <v>423.21892054259155</v>
      </c>
      <c r="V473" s="98">
        <v>362.84341605547775</v>
      </c>
      <c r="W473" s="98">
        <v>436.72426642922841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630.66397640864955</v>
      </c>
      <c r="D474" s="98">
        <v>673.44911715022488</v>
      </c>
      <c r="E474" s="98">
        <v>625.79161511642428</v>
      </c>
      <c r="F474" s="98">
        <v>690.54261986036215</v>
      </c>
      <c r="G474" s="98">
        <v>718.5398388949302</v>
      </c>
      <c r="H474" s="98">
        <v>750.63503973448758</v>
      </c>
      <c r="I474" s="98">
        <v>732.06604960207289</v>
      </c>
      <c r="J474" s="98">
        <v>761.50949414816614</v>
      </c>
      <c r="K474" s="98">
        <v>741.15982047968612</v>
      </c>
      <c r="L474" s="98">
        <v>750.11306269326883</v>
      </c>
      <c r="M474" s="98">
        <v>711.30712839737168</v>
      </c>
      <c r="N474" s="98">
        <v>714.66857820690223</v>
      </c>
      <c r="O474" s="98">
        <v>703.70787465820626</v>
      </c>
      <c r="P474" s="98">
        <v>687.18220040470237</v>
      </c>
      <c r="Q474" s="98">
        <v>672.27096482921957</v>
      </c>
      <c r="R474" s="98">
        <v>695.6002208621253</v>
      </c>
      <c r="S474" s="98">
        <v>716.49352751459628</v>
      </c>
      <c r="T474" s="98">
        <v>715.5136555628842</v>
      </c>
      <c r="U474" s="98">
        <v>725.80512595624452</v>
      </c>
      <c r="V474" s="98">
        <v>758.09920040170164</v>
      </c>
      <c r="W474" s="98">
        <v>777.42028720603378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1342.9435520915067</v>
      </c>
      <c r="D475" s="122">
        <v>1369.4707970857037</v>
      </c>
      <c r="E475" s="122">
        <v>1323.7725874222961</v>
      </c>
      <c r="F475" s="122">
        <v>1367.2499083878679</v>
      </c>
      <c r="G475" s="122">
        <v>1401.2792308404053</v>
      </c>
      <c r="H475" s="122">
        <v>1456.3578130230401</v>
      </c>
      <c r="I475" s="122">
        <v>1433.40836755185</v>
      </c>
      <c r="J475" s="122">
        <v>1527.8475289676694</v>
      </c>
      <c r="K475" s="122">
        <v>1527.7189522577139</v>
      </c>
      <c r="L475" s="122">
        <v>1424.3836557762618</v>
      </c>
      <c r="M475" s="122">
        <v>1307.678212955567</v>
      </c>
      <c r="N475" s="122">
        <v>1226.6953896580317</v>
      </c>
      <c r="O475" s="122">
        <v>1169.3574782265173</v>
      </c>
      <c r="P475" s="122">
        <v>1110.2781285209155</v>
      </c>
      <c r="Q475" s="122">
        <v>1133.4744877877538</v>
      </c>
      <c r="R475" s="122">
        <v>1176.5413924014574</v>
      </c>
      <c r="S475" s="122">
        <v>1114.7706343311263</v>
      </c>
      <c r="T475" s="122">
        <v>1063.9013558926119</v>
      </c>
      <c r="U475" s="122">
        <v>1061.2147435116538</v>
      </c>
      <c r="V475" s="122">
        <v>1027.9385969529026</v>
      </c>
      <c r="W475" s="122">
        <v>1089.5502051512105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1637.4192544935092</v>
      </c>
      <c r="D476" s="98">
        <v>1423.5881510516256</v>
      </c>
      <c r="E476" s="98">
        <v>1709.0597473502539</v>
      </c>
      <c r="F476" s="98">
        <v>1569.847095972287</v>
      </c>
      <c r="G476" s="98">
        <v>1616.0046504409597</v>
      </c>
      <c r="H476" s="98">
        <v>1565.6443441897686</v>
      </c>
      <c r="I476" s="98">
        <v>1746.2897088556351</v>
      </c>
      <c r="J476" s="98">
        <v>1556.3761060745064</v>
      </c>
      <c r="K476" s="98">
        <v>1677.9891065595693</v>
      </c>
      <c r="L476" s="98">
        <v>1581.8501110546888</v>
      </c>
      <c r="M476" s="98">
        <v>1521.8223621512695</v>
      </c>
      <c r="N476" s="98">
        <v>1522.5940761645845</v>
      </c>
      <c r="O476" s="98">
        <v>1358.3626082094308</v>
      </c>
      <c r="P476" s="98">
        <v>1357.5567214569044</v>
      </c>
      <c r="Q476" s="98">
        <v>1346.9796915484162</v>
      </c>
      <c r="R476" s="98">
        <v>1405.6293444515322</v>
      </c>
      <c r="S476" s="98">
        <v>1330.627888664211</v>
      </c>
      <c r="T476" s="98">
        <v>1273.8473005769329</v>
      </c>
      <c r="U476" s="98">
        <v>1198.0261636677496</v>
      </c>
      <c r="V476" s="98">
        <v>1357.7845333135585</v>
      </c>
      <c r="W476" s="98">
        <v>1349.8429456050264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1620.4975903736038</v>
      </c>
      <c r="D477" s="98">
        <v>1417.2819163730398</v>
      </c>
      <c r="E477" s="98">
        <v>1675.5870854331015</v>
      </c>
      <c r="F477" s="98">
        <v>1567.5688912429971</v>
      </c>
      <c r="G477" s="98">
        <v>1588.8528097886174</v>
      </c>
      <c r="H477" s="98">
        <v>1563.4519683923788</v>
      </c>
      <c r="I477" s="98">
        <v>1633.3403040170811</v>
      </c>
      <c r="J477" s="98">
        <v>1602.1310044658348</v>
      </c>
      <c r="K477" s="98">
        <v>1842.9951374121044</v>
      </c>
      <c r="L477" s="98">
        <v>1661.6056702181641</v>
      </c>
      <c r="M477" s="98">
        <v>1478.1534079119747</v>
      </c>
      <c r="N477" s="98">
        <v>1405.2651679872768</v>
      </c>
      <c r="O477" s="98">
        <v>1391.4803941542166</v>
      </c>
      <c r="P477" s="98">
        <v>1280.8720934965545</v>
      </c>
      <c r="Q477" s="98">
        <v>1297.5934495561132</v>
      </c>
      <c r="R477" s="98">
        <v>1365.5137369655704</v>
      </c>
      <c r="S477" s="98">
        <v>1333.9686989276247</v>
      </c>
      <c r="T477" s="98">
        <v>1257.5569400504135</v>
      </c>
      <c r="U477" s="98">
        <v>1311.3388147320352</v>
      </c>
      <c r="V477" s="98">
        <v>1266.6628955586355</v>
      </c>
      <c r="W477" s="98">
        <v>1315.0979093993226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1076.3449544920095</v>
      </c>
      <c r="D478" s="33">
        <v>1330.065155989595</v>
      </c>
      <c r="E478" s="33">
        <v>996.96264758953237</v>
      </c>
      <c r="F478" s="33">
        <v>1234.088848487726</v>
      </c>
      <c r="G478" s="33">
        <v>1289.1713395698237</v>
      </c>
      <c r="H478" s="33">
        <v>1379.2589031271621</v>
      </c>
      <c r="I478" s="33">
        <v>1217.919488393557</v>
      </c>
      <c r="J478" s="33">
        <v>1388.8427961640807</v>
      </c>
      <c r="K478" s="33">
        <v>1142.4564464314501</v>
      </c>
      <c r="L478" s="33">
        <v>1170.9718716613618</v>
      </c>
      <c r="M478" s="33">
        <v>1141.4587212586509</v>
      </c>
      <c r="N478" s="33">
        <v>1109.5790927500493</v>
      </c>
      <c r="O478" s="33">
        <v>1038.5881156663643</v>
      </c>
      <c r="P478" s="33">
        <v>999.25742703039066</v>
      </c>
      <c r="Q478" s="33">
        <v>996.52683551404107</v>
      </c>
      <c r="R478" s="33">
        <v>989.53325426879906</v>
      </c>
      <c r="S478" s="33">
        <v>968.91708139478715</v>
      </c>
      <c r="T478" s="33">
        <v>937.67124725704321</v>
      </c>
      <c r="U478" s="33">
        <v>922.39036248436378</v>
      </c>
      <c r="V478" s="33">
        <v>890.47885475302826</v>
      </c>
      <c r="W478" s="33">
        <v>958.98792102914388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8694.4316701920943</v>
      </c>
      <c r="D480" s="117">
        <f t="shared" si="247"/>
        <v>8529.3109367896941</v>
      </c>
      <c r="E480" s="117">
        <f t="shared" si="247"/>
        <v>10376.494321436046</v>
      </c>
      <c r="F480" s="117">
        <f t="shared" si="247"/>
        <v>9984.9827966132398</v>
      </c>
      <c r="G480" s="117">
        <f t="shared" si="247"/>
        <v>10658.162476958165</v>
      </c>
      <c r="H480" s="117">
        <f t="shared" si="247"/>
        <v>10933.124860839063</v>
      </c>
      <c r="I480" s="117">
        <f t="shared" si="247"/>
        <v>11137.380462885367</v>
      </c>
      <c r="J480" s="117">
        <f t="shared" si="247"/>
        <v>10480.718923602479</v>
      </c>
      <c r="K480" s="117">
        <f t="shared" si="247"/>
        <v>10597.165268204621</v>
      </c>
      <c r="L480" s="117">
        <f t="shared" si="247"/>
        <v>10642.147482119837</v>
      </c>
      <c r="M480" s="117">
        <f t="shared" si="247"/>
        <v>10532.771401776206</v>
      </c>
      <c r="N480" s="117">
        <f t="shared" si="247"/>
        <v>10411.261118516828</v>
      </c>
      <c r="O480" s="117">
        <f t="shared" si="247"/>
        <v>9686.0755203198223</v>
      </c>
      <c r="P480" s="117">
        <f t="shared" si="247"/>
        <v>8377.2568689905092</v>
      </c>
      <c r="Q480" s="117">
        <f t="shared" si="247"/>
        <v>9008.7674482862458</v>
      </c>
      <c r="R480" s="117">
        <f t="shared" ref="R480:V480" si="248">R481+R484+R486+R499</f>
        <v>8850.8143257597603</v>
      </c>
      <c r="S480" s="117">
        <f t="shared" si="248"/>
        <v>8244.3816315474778</v>
      </c>
      <c r="T480" s="117">
        <f t="shared" si="248"/>
        <v>8131.2635737141445</v>
      </c>
      <c r="U480" s="117">
        <f t="shared" si="248"/>
        <v>7252.338467915517</v>
      </c>
      <c r="V480" s="117">
        <f t="shared" si="248"/>
        <v>7689.1737993277329</v>
      </c>
      <c r="W480" s="117">
        <f t="shared" ref="W480" si="249">W481+W484+W486+W499</f>
        <v>8377.5464964236307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6649.7645306947843</v>
      </c>
      <c r="D481" s="122">
        <f t="shared" si="250"/>
        <v>6387.3704062272054</v>
      </c>
      <c r="E481" s="122">
        <f t="shared" si="250"/>
        <v>7483.6471241351846</v>
      </c>
      <c r="F481" s="122">
        <f t="shared" si="250"/>
        <v>7459.9203735604033</v>
      </c>
      <c r="G481" s="122">
        <f t="shared" si="250"/>
        <v>8020.9218213327267</v>
      </c>
      <c r="H481" s="122">
        <f t="shared" si="250"/>
        <v>7446.3329474929387</v>
      </c>
      <c r="I481" s="122">
        <f t="shared" si="250"/>
        <v>7169.7868073158988</v>
      </c>
      <c r="J481" s="122">
        <f t="shared" si="250"/>
        <v>7273.0626138379694</v>
      </c>
      <c r="K481" s="122">
        <f t="shared" si="250"/>
        <v>7531.8477446157713</v>
      </c>
      <c r="L481" s="122">
        <f t="shared" si="250"/>
        <v>8079.61594019322</v>
      </c>
      <c r="M481" s="122">
        <f t="shared" si="250"/>
        <v>7775.8793225340696</v>
      </c>
      <c r="N481" s="122">
        <f t="shared" si="250"/>
        <v>7595.0141534660734</v>
      </c>
      <c r="O481" s="122">
        <f t="shared" si="250"/>
        <v>7401.5158803485629</v>
      </c>
      <c r="P481" s="122">
        <f t="shared" si="250"/>
        <v>6209.6740861328726</v>
      </c>
      <c r="Q481" s="122">
        <f t="shared" si="250"/>
        <v>6901.8817159330265</v>
      </c>
      <c r="R481" s="122">
        <f t="shared" ref="R481:V481" si="251">SUM(R482:R483)</f>
        <v>6561.4605353621118</v>
      </c>
      <c r="S481" s="122">
        <f t="shared" si="251"/>
        <v>6186.1261325262831</v>
      </c>
      <c r="T481" s="122">
        <f t="shared" si="251"/>
        <v>5744.2907956080271</v>
      </c>
      <c r="U481" s="122">
        <f t="shared" si="251"/>
        <v>5345.1918906944256</v>
      </c>
      <c r="V481" s="122">
        <f t="shared" si="251"/>
        <v>5053.4612074240731</v>
      </c>
      <c r="W481" s="122">
        <f t="shared" ref="W481" si="252">SUM(W482:W483)</f>
        <v>4704.236229761862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6586.2387388746347</v>
      </c>
      <c r="D482" s="98">
        <v>6326.2813201632107</v>
      </c>
      <c r="E482" s="98">
        <v>7416.2297475612413</v>
      </c>
      <c r="F482" s="98">
        <v>7389.8275288001869</v>
      </c>
      <c r="G482" s="98">
        <v>7947.2148742501795</v>
      </c>
      <c r="H482" s="98">
        <v>7380.4676921308965</v>
      </c>
      <c r="I482" s="98">
        <v>7108.5969116095057</v>
      </c>
      <c r="J482" s="98">
        <v>7211.7359808315778</v>
      </c>
      <c r="K482" s="98">
        <v>7469.0122198684867</v>
      </c>
      <c r="L482" s="98">
        <v>8014.7436891456555</v>
      </c>
      <c r="M482" s="98">
        <v>7714.1642858069208</v>
      </c>
      <c r="N482" s="98">
        <v>7535.6104385838335</v>
      </c>
      <c r="O482" s="98">
        <v>7344.3584667174628</v>
      </c>
      <c r="P482" s="98">
        <v>6162.0014946370511</v>
      </c>
      <c r="Q482" s="98">
        <v>6848.9822925401131</v>
      </c>
      <c r="R482" s="98">
        <v>6510.8044523001663</v>
      </c>
      <c r="S482" s="98">
        <v>6138.9950408495033</v>
      </c>
      <c r="T482" s="98">
        <v>5700.6658573944587</v>
      </c>
      <c r="U482" s="98">
        <v>5304.4105875663054</v>
      </c>
      <c r="V482" s="98">
        <v>5014.9254187015167</v>
      </c>
      <c r="W482" s="98">
        <v>4668.4362939155517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63.525791820149578</v>
      </c>
      <c r="D483" s="98">
        <v>61.089086063994635</v>
      </c>
      <c r="E483" s="98">
        <v>67.417376573943173</v>
      </c>
      <c r="F483" s="98">
        <v>70.092844760216778</v>
      </c>
      <c r="G483" s="98">
        <v>73.706947082546947</v>
      </c>
      <c r="H483" s="98">
        <v>65.86525536204212</v>
      </c>
      <c r="I483" s="98">
        <v>61.1898957063936</v>
      </c>
      <c r="J483" s="98">
        <v>61.326633006391873</v>
      </c>
      <c r="K483" s="98">
        <v>62.835524747284701</v>
      </c>
      <c r="L483" s="98">
        <v>64.872251047564092</v>
      </c>
      <c r="M483" s="98">
        <v>61.715036727148643</v>
      </c>
      <c r="N483" s="98">
        <v>59.403714882239967</v>
      </c>
      <c r="O483" s="98">
        <v>57.157413631100269</v>
      </c>
      <c r="P483" s="98">
        <v>47.672591495821841</v>
      </c>
      <c r="Q483" s="98">
        <v>52.899423392913768</v>
      </c>
      <c r="R483" s="98">
        <v>50.656083061945438</v>
      </c>
      <c r="S483" s="98">
        <v>47.131091676780102</v>
      </c>
      <c r="T483" s="98">
        <v>43.624938213568107</v>
      </c>
      <c r="U483" s="98">
        <v>40.781303128119923</v>
      </c>
      <c r="V483" s="98">
        <v>38.535788722556134</v>
      </c>
      <c r="W483" s="98">
        <v>35.799935846310582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279.99980077157403</v>
      </c>
      <c r="D484" s="122">
        <f t="shared" si="253"/>
        <v>255.44769019448159</v>
      </c>
      <c r="E484" s="122">
        <f t="shared" si="253"/>
        <v>1175.3181383205631</v>
      </c>
      <c r="F484" s="122">
        <f t="shared" si="253"/>
        <v>622.72179995292561</v>
      </c>
      <c r="G484" s="122">
        <f t="shared" si="253"/>
        <v>664.38559596874177</v>
      </c>
      <c r="H484" s="122">
        <f t="shared" si="253"/>
        <v>1434.7828278509903</v>
      </c>
      <c r="I484" s="122">
        <f t="shared" si="253"/>
        <v>1993.219564240917</v>
      </c>
      <c r="J484" s="122">
        <f t="shared" si="253"/>
        <v>1160.8446883451984</v>
      </c>
      <c r="K484" s="122">
        <f t="shared" si="253"/>
        <v>1049.9815359765039</v>
      </c>
      <c r="L484" s="122">
        <f t="shared" si="253"/>
        <v>586.20703251154112</v>
      </c>
      <c r="M484" s="122">
        <f t="shared" si="253"/>
        <v>875.16599277843534</v>
      </c>
      <c r="N484" s="122">
        <f t="shared" si="253"/>
        <v>958.8041413200699</v>
      </c>
      <c r="O484" s="122">
        <f t="shared" si="253"/>
        <v>500.91217466612869</v>
      </c>
      <c r="P484" s="122">
        <f t="shared" si="253"/>
        <v>429.20672910795201</v>
      </c>
      <c r="Q484" s="122">
        <f t="shared" si="253"/>
        <v>352.64260680929601</v>
      </c>
      <c r="R484" s="122">
        <f t="shared" si="253"/>
        <v>491.9005996542399</v>
      </c>
      <c r="S484" s="122">
        <f t="shared" si="253"/>
        <v>256.62020823448762</v>
      </c>
      <c r="T484" s="122">
        <f t="shared" si="253"/>
        <v>603.43216351214835</v>
      </c>
      <c r="U484" s="122">
        <f t="shared" si="253"/>
        <v>95.590493774225578</v>
      </c>
      <c r="V484" s="122">
        <f t="shared" si="253"/>
        <v>838.3177505213655</v>
      </c>
      <c r="W484" s="122">
        <f t="shared" si="253"/>
        <v>1749.9289133970606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279.99980077157403</v>
      </c>
      <c r="D485" s="98">
        <f>RES_hhdet_in_tesh!D86</f>
        <v>255.44769019448159</v>
      </c>
      <c r="E485" s="98">
        <f>RES_hhdet_in_tesh!E86</f>
        <v>1175.3181383205631</v>
      </c>
      <c r="F485" s="98">
        <f>RES_hhdet_in_tesh!F86</f>
        <v>622.72179995292561</v>
      </c>
      <c r="G485" s="98">
        <f>RES_hhdet_in_tesh!G86</f>
        <v>664.38559596874177</v>
      </c>
      <c r="H485" s="98">
        <f>RES_hhdet_in_tesh!H86</f>
        <v>1434.7828278509903</v>
      </c>
      <c r="I485" s="98">
        <f>RES_hhdet_in_tesh!I86</f>
        <v>1993.219564240917</v>
      </c>
      <c r="J485" s="98">
        <f>RES_hhdet_in_tesh!J86</f>
        <v>1160.8446883451984</v>
      </c>
      <c r="K485" s="98">
        <f>RES_hhdet_in_tesh!K86</f>
        <v>1049.9815359765039</v>
      </c>
      <c r="L485" s="98">
        <f>RES_hhdet_in_tesh!L86</f>
        <v>586.20703251154112</v>
      </c>
      <c r="M485" s="98">
        <f>RES_hhdet_in_tesh!M86</f>
        <v>875.16599277843534</v>
      </c>
      <c r="N485" s="98">
        <f>RES_hhdet_in_tesh!N86</f>
        <v>958.8041413200699</v>
      </c>
      <c r="O485" s="98">
        <f>RES_hhdet_in_tesh!O86</f>
        <v>500.91217466612869</v>
      </c>
      <c r="P485" s="98">
        <f>RES_hhdet_in_tesh!P86</f>
        <v>429.20672910795201</v>
      </c>
      <c r="Q485" s="98">
        <f>RES_hhdet_in_tesh!Q86</f>
        <v>352.64260680929601</v>
      </c>
      <c r="R485" s="98">
        <f>RES_hhdet_in_tesh!R86</f>
        <v>491.9005996542399</v>
      </c>
      <c r="S485" s="98">
        <f>RES_hhdet_in_tesh!S86</f>
        <v>256.62020823448762</v>
      </c>
      <c r="T485" s="98">
        <f>RES_hhdet_in_tesh!T86</f>
        <v>603.43216351214835</v>
      </c>
      <c r="U485" s="98">
        <f>RES_hhdet_in_tesh!U86</f>
        <v>95.590493774225578</v>
      </c>
      <c r="V485" s="98">
        <f>RES_hhdet_in_tesh!V86</f>
        <v>838.3177505213655</v>
      </c>
      <c r="W485" s="98">
        <f>RES_hhdet_in_tesh!W86</f>
        <v>1749.9289133970606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885.1943328383536</v>
      </c>
      <c r="D486" s="122">
        <v>960.40966056436525</v>
      </c>
      <c r="E486" s="122">
        <v>852.11708444273177</v>
      </c>
      <c r="F486" s="122">
        <v>973.3673156771024</v>
      </c>
      <c r="G486" s="122">
        <v>1010.5810741873977</v>
      </c>
      <c r="H486" s="122">
        <v>1057.1834698351745</v>
      </c>
      <c r="I486" s="122">
        <v>1025.2997661249508</v>
      </c>
      <c r="J486" s="122">
        <v>1066.9762701591312</v>
      </c>
      <c r="K486" s="122">
        <v>1029.8223706792835</v>
      </c>
      <c r="L486" s="122">
        <v>1039.1083511756076</v>
      </c>
      <c r="M486" s="122">
        <v>1002.4057761186999</v>
      </c>
      <c r="N486" s="122">
        <v>1002.07617856401</v>
      </c>
      <c r="O486" s="122">
        <v>972.03005606905708</v>
      </c>
      <c r="P486" s="122">
        <v>961.83735820752383</v>
      </c>
      <c r="Q486" s="122">
        <v>972.77294003202474</v>
      </c>
      <c r="R486" s="122">
        <v>993.15806975520138</v>
      </c>
      <c r="S486" s="122">
        <v>1008.4799667884605</v>
      </c>
      <c r="T486" s="122">
        <v>1013.2168346147926</v>
      </c>
      <c r="U486" s="122">
        <v>1032.8251570705652</v>
      </c>
      <c r="V486" s="122">
        <v>1027.6063524569292</v>
      </c>
      <c r="W486" s="122">
        <v>1101.9628923063906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908.72981805884683</v>
      </c>
      <c r="D487" s="98">
        <v>880.77725345478314</v>
      </c>
      <c r="E487" s="98">
        <v>953.07656806475302</v>
      </c>
      <c r="F487" s="98">
        <v>958.90313977466963</v>
      </c>
      <c r="G487" s="98">
        <v>991.34845000198266</v>
      </c>
      <c r="H487" s="98">
        <v>1017.6721156343709</v>
      </c>
      <c r="I487" s="98">
        <v>1046.7786353560864</v>
      </c>
      <c r="J487" s="98">
        <v>1020.9220293091485</v>
      </c>
      <c r="K487" s="98">
        <v>1047.6502599276002</v>
      </c>
      <c r="L487" s="98">
        <v>1046.9119210112922</v>
      </c>
      <c r="M487" s="98">
        <v>1029.4035904405348</v>
      </c>
      <c r="N487" s="98">
        <v>1016.6467372782301</v>
      </c>
      <c r="O487" s="98">
        <v>977.31818428450538</v>
      </c>
      <c r="P487" s="98">
        <v>969.26745500268055</v>
      </c>
      <c r="Q487" s="98">
        <v>963.72903554472134</v>
      </c>
      <c r="R487" s="98">
        <v>1006.9617801561442</v>
      </c>
      <c r="S487" s="98">
        <v>1001.4202767264081</v>
      </c>
      <c r="T487" s="98">
        <v>996.84681154540624</v>
      </c>
      <c r="U487" s="98">
        <v>984.90000594469802</v>
      </c>
      <c r="V487" s="98">
        <v>1041.7076172350482</v>
      </c>
      <c r="W487" s="98">
        <v>1067.3521749521817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953.18222396343356</v>
      </c>
      <c r="F488" s="98">
        <v>0</v>
      </c>
      <c r="G488" s="98">
        <v>0</v>
      </c>
      <c r="H488" s="98">
        <v>0</v>
      </c>
      <c r="I488" s="98">
        <v>1047.0491904226894</v>
      </c>
      <c r="J488" s="98">
        <v>1020.8923728097894</v>
      </c>
      <c r="K488" s="98">
        <v>1048.1646864498678</v>
      </c>
      <c r="L488" s="98">
        <v>1047.3924716849156</v>
      </c>
      <c r="M488" s="98">
        <v>1029.8723666506824</v>
      </c>
      <c r="N488" s="98">
        <v>1016.8920719426701</v>
      </c>
      <c r="O488" s="98">
        <v>977.32309848638295</v>
      </c>
      <c r="P488" s="98">
        <v>969.9439389545222</v>
      </c>
      <c r="Q488" s="98">
        <v>964.1359595794089</v>
      </c>
      <c r="R488" s="98">
        <v>1007.5458010650374</v>
      </c>
      <c r="S488" s="98">
        <v>0</v>
      </c>
      <c r="T488" s="98">
        <v>996.52915389671159</v>
      </c>
      <c r="U488" s="98">
        <v>984.19514356914624</v>
      </c>
      <c r="V488" s="98">
        <v>1041.9064645982207</v>
      </c>
      <c r="W488" s="98">
        <v>1067.0108723587969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246.23483379147635</v>
      </c>
      <c r="F489" s="101">
        <v>0</v>
      </c>
      <c r="G489" s="101">
        <v>0</v>
      </c>
      <c r="H489" s="101">
        <v>0</v>
      </c>
      <c r="I489" s="101">
        <v>300.03506857477311</v>
      </c>
      <c r="J489" s="101">
        <v>296.65921276768643</v>
      </c>
      <c r="K489" s="101">
        <v>286.257800030363</v>
      </c>
      <c r="L489" s="101">
        <v>288.66372425416097</v>
      </c>
      <c r="M489" s="101">
        <v>297.03650000078818</v>
      </c>
      <c r="N489" s="101">
        <v>291.26680052892738</v>
      </c>
      <c r="O489" s="101">
        <v>269.3492006203432</v>
      </c>
      <c r="P489" s="101">
        <v>278.23852223159719</v>
      </c>
      <c r="Q489" s="101">
        <v>299.21770093549424</v>
      </c>
      <c r="R489" s="101">
        <v>301.72638323796843</v>
      </c>
      <c r="S489" s="101">
        <v>0</v>
      </c>
      <c r="T489" s="101">
        <v>294.51252466690039</v>
      </c>
      <c r="U489" s="101">
        <v>294.21093323643362</v>
      </c>
      <c r="V489" s="101">
        <v>272.71162314007398</v>
      </c>
      <c r="W489" s="101">
        <v>315.39859867799129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706.94739017195718</v>
      </c>
      <c r="F490" s="104">
        <v>0</v>
      </c>
      <c r="G490" s="104">
        <v>0</v>
      </c>
      <c r="H490" s="104">
        <v>0</v>
      </c>
      <c r="I490" s="104">
        <v>747.01412184791627</v>
      </c>
      <c r="J490" s="104">
        <v>724.23316004210278</v>
      </c>
      <c r="K490" s="104">
        <v>761.90688641950464</v>
      </c>
      <c r="L490" s="104">
        <v>758.72874743075465</v>
      </c>
      <c r="M490" s="104">
        <v>732.83586664989434</v>
      </c>
      <c r="N490" s="104">
        <v>725.62527141374267</v>
      </c>
      <c r="O490" s="104">
        <v>707.97389786603969</v>
      </c>
      <c r="P490" s="104">
        <v>691.70541672292518</v>
      </c>
      <c r="Q490" s="104">
        <v>664.91825864391467</v>
      </c>
      <c r="R490" s="104">
        <v>705.81941782706883</v>
      </c>
      <c r="S490" s="104">
        <v>0</v>
      </c>
      <c r="T490" s="104">
        <v>702.01662922981109</v>
      </c>
      <c r="U490" s="104">
        <v>689.98421033271268</v>
      </c>
      <c r="V490" s="104">
        <v>769.19484145814693</v>
      </c>
      <c r="W490" s="104">
        <v>751.61227368080563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910.1496956293455</v>
      </c>
      <c r="D491" s="101">
        <v>888.90341232691446</v>
      </c>
      <c r="E491" s="101">
        <v>957.61113922625157</v>
      </c>
      <c r="F491" s="101">
        <v>968.56828281953858</v>
      </c>
      <c r="G491" s="101">
        <v>987.2409678168475</v>
      </c>
      <c r="H491" s="101">
        <v>1020.5973090719597</v>
      </c>
      <c r="I491" s="101">
        <v>997.8478260281737</v>
      </c>
      <c r="J491" s="101">
        <v>1111.8328735880564</v>
      </c>
      <c r="K491" s="101">
        <v>1192.7554678308338</v>
      </c>
      <c r="L491" s="101">
        <v>1112.2615156857773</v>
      </c>
      <c r="M491" s="101">
        <v>996.5454146963624</v>
      </c>
      <c r="N491" s="101">
        <v>974.03208684684625</v>
      </c>
      <c r="O491" s="101">
        <v>989.54168009110811</v>
      </c>
      <c r="P491" s="101">
        <v>927.47980739167474</v>
      </c>
      <c r="Q491" s="101">
        <v>951.2093642046998</v>
      </c>
      <c r="R491" s="101">
        <v>1016.8211635350158</v>
      </c>
      <c r="S491" s="101">
        <v>1018.4113411806553</v>
      </c>
      <c r="T491" s="101">
        <v>988.19558852766761</v>
      </c>
      <c r="U491" s="101">
        <v>1054.7249675578469</v>
      </c>
      <c r="V491" s="101">
        <v>1032.1440812171536</v>
      </c>
      <c r="W491" s="101">
        <v>1075.7486060458587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957.84294810147696</v>
      </c>
      <c r="F492" s="104">
        <v>0</v>
      </c>
      <c r="G492" s="104">
        <v>0</v>
      </c>
      <c r="H492" s="104">
        <v>0</v>
      </c>
      <c r="I492" s="104">
        <v>997.75722770691823</v>
      </c>
      <c r="J492" s="104">
        <v>1112.2608083840721</v>
      </c>
      <c r="K492" s="104">
        <v>1193.8514986636719</v>
      </c>
      <c r="L492" s="104">
        <v>1113.159714890558</v>
      </c>
      <c r="M492" s="104">
        <v>997.44075193312267</v>
      </c>
      <c r="N492" s="104">
        <v>975.33151062654645</v>
      </c>
      <c r="O492" s="104">
        <v>991.53083411116256</v>
      </c>
      <c r="P492" s="104">
        <v>928.95132466396149</v>
      </c>
      <c r="Q492" s="104">
        <v>953.06958453203913</v>
      </c>
      <c r="R492" s="104">
        <v>1019.5948178504437</v>
      </c>
      <c r="S492" s="104">
        <v>1019.5694362705888</v>
      </c>
      <c r="T492" s="104">
        <v>988.47415521057883</v>
      </c>
      <c r="U492" s="104">
        <v>1054.5298005604275</v>
      </c>
      <c r="V492" s="104">
        <v>1031.8432686850422</v>
      </c>
      <c r="W492" s="104">
        <v>1074.4876407506288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247.43266363340561</v>
      </c>
      <c r="F493" s="98">
        <v>0</v>
      </c>
      <c r="G493" s="98">
        <v>0</v>
      </c>
      <c r="H493" s="98">
        <v>0</v>
      </c>
      <c r="I493" s="98">
        <v>285.81324969088882</v>
      </c>
      <c r="J493" s="98">
        <v>323.07252958768697</v>
      </c>
      <c r="K493" s="98">
        <v>326.51130462538697</v>
      </c>
      <c r="L493" s="98">
        <v>306.94064997132676</v>
      </c>
      <c r="M493" s="98">
        <v>287.28230013850964</v>
      </c>
      <c r="N493" s="98">
        <v>278.59930972685549</v>
      </c>
      <c r="O493" s="98">
        <v>272.90004676469295</v>
      </c>
      <c r="P493" s="98">
        <v>265.40990902327962</v>
      </c>
      <c r="Q493" s="98">
        <v>295.07132322894694</v>
      </c>
      <c r="R493" s="98">
        <v>304.17189971549823</v>
      </c>
      <c r="S493" s="98">
        <v>295.37874869354471</v>
      </c>
      <c r="T493" s="98">
        <v>291.57700392974027</v>
      </c>
      <c r="U493" s="98">
        <v>315.17838053113962</v>
      </c>
      <c r="V493" s="98">
        <v>269.88177872241397</v>
      </c>
      <c r="W493" s="98">
        <v>317.81784953691755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710.41028446807138</v>
      </c>
      <c r="F494" s="98">
        <v>0</v>
      </c>
      <c r="G494" s="98">
        <v>0</v>
      </c>
      <c r="H494" s="98">
        <v>0</v>
      </c>
      <c r="I494" s="98">
        <v>711.94397801602952</v>
      </c>
      <c r="J494" s="98">
        <v>789.18827879638513</v>
      </c>
      <c r="K494" s="98">
        <v>867.34019403828472</v>
      </c>
      <c r="L494" s="98">
        <v>806.2190649192313</v>
      </c>
      <c r="M494" s="98">
        <v>710.15845179461303</v>
      </c>
      <c r="N494" s="98">
        <v>696.73220089969107</v>
      </c>
      <c r="O494" s="98">
        <v>718.63078734646967</v>
      </c>
      <c r="P494" s="98">
        <v>663.54141564068186</v>
      </c>
      <c r="Q494" s="98">
        <v>657.99826130309214</v>
      </c>
      <c r="R494" s="98">
        <v>715.42291813494546</v>
      </c>
      <c r="S494" s="98">
        <v>724.19068757704406</v>
      </c>
      <c r="T494" s="98">
        <v>696.89715128083867</v>
      </c>
      <c r="U494" s="98">
        <v>739.35142002928797</v>
      </c>
      <c r="V494" s="98">
        <v>761.96148996262832</v>
      </c>
      <c r="W494" s="98">
        <v>756.66979121371116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883.6371467916548</v>
      </c>
      <c r="D495" s="101">
        <v>966.10248252427846</v>
      </c>
      <c r="E495" s="101">
        <v>843.27664053044191</v>
      </c>
      <c r="F495" s="101">
        <v>973.93166130808925</v>
      </c>
      <c r="G495" s="101">
        <v>1011.9309732783366</v>
      </c>
      <c r="H495" s="101">
        <v>1059.6977079438386</v>
      </c>
      <c r="I495" s="101">
        <v>1025.6303354066131</v>
      </c>
      <c r="J495" s="101">
        <v>1072.9787297901635</v>
      </c>
      <c r="K495" s="101">
        <v>1018.8179122343685</v>
      </c>
      <c r="L495" s="101">
        <v>1034.6954365055428</v>
      </c>
      <c r="M495" s="101">
        <v>998.9437065085782</v>
      </c>
      <c r="N495" s="101">
        <v>1001.0334713395499</v>
      </c>
      <c r="O495" s="101">
        <v>971.02219476862172</v>
      </c>
      <c r="P495" s="101">
        <v>962.46060427637167</v>
      </c>
      <c r="Q495" s="101">
        <v>973.59546513619796</v>
      </c>
      <c r="R495" s="101">
        <v>991.25113031362298</v>
      </c>
      <c r="S495" s="101">
        <v>1008.3352378095293</v>
      </c>
      <c r="T495" s="101">
        <v>1014.741260649953</v>
      </c>
      <c r="U495" s="101">
        <v>1034.5973891052411</v>
      </c>
      <c r="V495" s="101">
        <v>1026.8626731715085</v>
      </c>
      <c r="W495" s="101">
        <v>1104.2998913900458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883.69113487249433</v>
      </c>
      <c r="D496" s="104">
        <v>966.20723527010932</v>
      </c>
      <c r="E496" s="104">
        <v>843.5353394720704</v>
      </c>
      <c r="F496" s="104">
        <v>974.16372615082651</v>
      </c>
      <c r="G496" s="104">
        <v>1012.1040219574967</v>
      </c>
      <c r="H496" s="104">
        <v>1059.768246718615</v>
      </c>
      <c r="I496" s="104">
        <v>1026.0011874748386</v>
      </c>
      <c r="J496" s="104">
        <v>1073.6038307397046</v>
      </c>
      <c r="K496" s="104">
        <v>1019.5177039792675</v>
      </c>
      <c r="L496" s="104">
        <v>1035.3228062144942</v>
      </c>
      <c r="M496" s="104">
        <v>999.61771338064398</v>
      </c>
      <c r="N496" s="104">
        <v>1001.5000584428212</v>
      </c>
      <c r="O496" s="104">
        <v>971.43876922265974</v>
      </c>
      <c r="P496" s="104">
        <v>963.56396612272363</v>
      </c>
      <c r="Q496" s="104">
        <v>975.17638764120102</v>
      </c>
      <c r="R496" s="104">
        <v>992.85999593064491</v>
      </c>
      <c r="S496" s="104">
        <v>1009.7118916086416</v>
      </c>
      <c r="T496" s="104">
        <v>1015.8743344322586</v>
      </c>
      <c r="U496" s="104">
        <v>1035.6716144575548</v>
      </c>
      <c r="V496" s="104">
        <v>1026.9760149873212</v>
      </c>
      <c r="W496" s="104">
        <v>1104.0911645074673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253.02715846384478</v>
      </c>
      <c r="D497" s="98">
        <v>292.7581181198845</v>
      </c>
      <c r="E497" s="98">
        <v>217.74372435564604</v>
      </c>
      <c r="F497" s="98">
        <v>283.62110629046458</v>
      </c>
      <c r="G497" s="98">
        <v>293.5641830625666</v>
      </c>
      <c r="H497" s="98">
        <v>309.13320698412758</v>
      </c>
      <c r="I497" s="98">
        <v>293.93513787276589</v>
      </c>
      <c r="J497" s="98">
        <v>312.09433659153842</v>
      </c>
      <c r="K497" s="98">
        <v>278.35788349958119</v>
      </c>
      <c r="L497" s="98">
        <v>285.20974352122545</v>
      </c>
      <c r="M497" s="98">
        <v>288.31058498327218</v>
      </c>
      <c r="N497" s="98">
        <v>286.83148023591917</v>
      </c>
      <c r="O497" s="98">
        <v>267.73089456445348</v>
      </c>
      <c r="P497" s="98">
        <v>276.38176571802114</v>
      </c>
      <c r="Q497" s="98">
        <v>302.90542281198145</v>
      </c>
      <c r="R497" s="98">
        <v>297.25977506851973</v>
      </c>
      <c r="S497" s="98">
        <v>293.21836409404528</v>
      </c>
      <c r="T497" s="98">
        <v>300.3606788693744</v>
      </c>
      <c r="U497" s="98">
        <v>309.86648850131019</v>
      </c>
      <c r="V497" s="98">
        <v>268.87681458561946</v>
      </c>
      <c r="W497" s="98">
        <v>326.67087730143345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630.66397640864955</v>
      </c>
      <c r="D498" s="98">
        <v>673.44911715022488</v>
      </c>
      <c r="E498" s="98">
        <v>625.79161511642428</v>
      </c>
      <c r="F498" s="98">
        <v>690.54261986036215</v>
      </c>
      <c r="G498" s="98">
        <v>718.5398388949302</v>
      </c>
      <c r="H498" s="98">
        <v>750.63503973448758</v>
      </c>
      <c r="I498" s="98">
        <v>732.06604960207289</v>
      </c>
      <c r="J498" s="98">
        <v>761.50949414816614</v>
      </c>
      <c r="K498" s="98">
        <v>741.15982047968612</v>
      </c>
      <c r="L498" s="98">
        <v>750.11306269326883</v>
      </c>
      <c r="M498" s="98">
        <v>711.30712839737168</v>
      </c>
      <c r="N498" s="98">
        <v>714.66857820690223</v>
      </c>
      <c r="O498" s="98">
        <v>703.70787465820626</v>
      </c>
      <c r="P498" s="98">
        <v>687.18220040470237</v>
      </c>
      <c r="Q498" s="98">
        <v>672.27096482921957</v>
      </c>
      <c r="R498" s="98">
        <v>695.6002208621253</v>
      </c>
      <c r="S498" s="98">
        <v>716.49352751459628</v>
      </c>
      <c r="T498" s="98">
        <v>715.5136555628842</v>
      </c>
      <c r="U498" s="98">
        <v>725.80512595624452</v>
      </c>
      <c r="V498" s="98">
        <v>758.09920040170164</v>
      </c>
      <c r="W498" s="98">
        <v>777.42028720603378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879.4730058873829</v>
      </c>
      <c r="D499" s="122">
        <v>926.08317980364245</v>
      </c>
      <c r="E499" s="122">
        <v>865.41197453756649</v>
      </c>
      <c r="F499" s="122">
        <v>928.97330742280872</v>
      </c>
      <c r="G499" s="122">
        <v>962.27398546929817</v>
      </c>
      <c r="H499" s="122">
        <v>994.82561565995911</v>
      </c>
      <c r="I499" s="122">
        <v>949.07432520360055</v>
      </c>
      <c r="J499" s="122">
        <v>979.83535126017944</v>
      </c>
      <c r="K499" s="122">
        <v>985.51361693306103</v>
      </c>
      <c r="L499" s="122">
        <v>937.21615823946695</v>
      </c>
      <c r="M499" s="122">
        <v>879.32031034500085</v>
      </c>
      <c r="N499" s="122">
        <v>855.36664516667577</v>
      </c>
      <c r="O499" s="122">
        <v>811.61740923607397</v>
      </c>
      <c r="P499" s="122">
        <v>776.53869554216021</v>
      </c>
      <c r="Q499" s="122">
        <v>781.47018551189888</v>
      </c>
      <c r="R499" s="122">
        <v>804.29512098820601</v>
      </c>
      <c r="S499" s="122">
        <v>793.15532399824667</v>
      </c>
      <c r="T499" s="122">
        <v>770.32377997917581</v>
      </c>
      <c r="U499" s="122">
        <v>778.73092637630111</v>
      </c>
      <c r="V499" s="122">
        <v>769.78848892536564</v>
      </c>
      <c r="W499" s="122">
        <v>821.41846095831738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954.58074630881913</v>
      </c>
      <c r="D500" s="98">
        <v>830.47974910024732</v>
      </c>
      <c r="E500" s="98">
        <v>997.67599737449984</v>
      </c>
      <c r="F500" s="98">
        <v>917.01507985873411</v>
      </c>
      <c r="G500" s="98">
        <v>944.59273972523351</v>
      </c>
      <c r="H500" s="98">
        <v>915.74469996823279</v>
      </c>
      <c r="I500" s="98">
        <v>1022.0509400097388</v>
      </c>
      <c r="J500" s="98">
        <v>911.46113380026452</v>
      </c>
      <c r="K500" s="98">
        <v>983.26311799505982</v>
      </c>
      <c r="L500" s="98">
        <v>927.45296668372453</v>
      </c>
      <c r="M500" s="98">
        <v>892.53000421653485</v>
      </c>
      <c r="N500" s="98">
        <v>892.98260494621832</v>
      </c>
      <c r="O500" s="98">
        <v>796.66287904910939</v>
      </c>
      <c r="P500" s="98">
        <v>796.1902364302864</v>
      </c>
      <c r="Q500" s="98">
        <v>789.98693913120064</v>
      </c>
      <c r="R500" s="98">
        <v>825.97055573216971</v>
      </c>
      <c r="S500" s="98">
        <v>784.35406905100547</v>
      </c>
      <c r="T500" s="98">
        <v>753.62668946826386</v>
      </c>
      <c r="U500" s="98">
        <v>711.44127060845312</v>
      </c>
      <c r="V500" s="98">
        <v>809.13181358083295</v>
      </c>
      <c r="W500" s="98">
        <v>806.99409395067232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954.02591165056958</v>
      </c>
      <c r="D501" s="98">
        <v>835.22417648673456</v>
      </c>
      <c r="E501" s="98">
        <v>988.42172950560303</v>
      </c>
      <c r="F501" s="98">
        <v>925.61232368591277</v>
      </c>
      <c r="G501" s="98">
        <v>939.09022443873516</v>
      </c>
      <c r="H501" s="98">
        <v>924.96204353913299</v>
      </c>
      <c r="I501" s="98">
        <v>967.21973638210454</v>
      </c>
      <c r="J501" s="98">
        <v>949.6075907591071</v>
      </c>
      <c r="K501" s="98">
        <v>1093.3331868328542</v>
      </c>
      <c r="L501" s="98">
        <v>986.55646589638388</v>
      </c>
      <c r="M501" s="98">
        <v>878.03155962044332</v>
      </c>
      <c r="N501" s="98">
        <v>834.73552915668074</v>
      </c>
      <c r="O501" s="98">
        <v>826.54729483480867</v>
      </c>
      <c r="P501" s="98">
        <v>760.84533304005754</v>
      </c>
      <c r="Q501" s="98">
        <v>770.77791396254952</v>
      </c>
      <c r="R501" s="98">
        <v>813.44261603500036</v>
      </c>
      <c r="S501" s="98">
        <v>798.35664516313011</v>
      </c>
      <c r="T501" s="98">
        <v>756.70106474915394</v>
      </c>
      <c r="U501" s="98">
        <v>793.46444100722135</v>
      </c>
      <c r="V501" s="98">
        <v>770.39035835474419</v>
      </c>
      <c r="W501" s="98">
        <v>803.65410515595192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808.08815135492625</v>
      </c>
      <c r="D502" s="33">
        <v>1000.4640553195575</v>
      </c>
      <c r="E502" s="33">
        <v>751.37632672182326</v>
      </c>
      <c r="F502" s="33">
        <v>931.91769103664456</v>
      </c>
      <c r="G502" s="33">
        <v>975.48452848927695</v>
      </c>
      <c r="H502" s="33">
        <v>1045.8206470591824</v>
      </c>
      <c r="I502" s="33">
        <v>925.46581773143328</v>
      </c>
      <c r="J502" s="33">
        <v>1057.7366216534631</v>
      </c>
      <c r="K502" s="33">
        <v>872.20542461301432</v>
      </c>
      <c r="L502" s="33">
        <v>896.30774493715887</v>
      </c>
      <c r="M502" s="33">
        <v>876.81040643877031</v>
      </c>
      <c r="N502" s="33">
        <v>856.30756410106449</v>
      </c>
      <c r="O502" s="33">
        <v>806.58141261371225</v>
      </c>
      <c r="P502" s="33">
        <v>782.39435746596132</v>
      </c>
      <c r="Q502" s="33">
        <v>788.42818558515285</v>
      </c>
      <c r="R502" s="33">
        <v>793.93351081948435</v>
      </c>
      <c r="S502" s="33">
        <v>790.88253009050084</v>
      </c>
      <c r="T502" s="33">
        <v>779.41422316966748</v>
      </c>
      <c r="U502" s="33">
        <v>779.89763166132263</v>
      </c>
      <c r="V502" s="33">
        <v>763.51164433438828</v>
      </c>
      <c r="W502" s="33">
        <v>830.78623234095778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187.31947524915199</v>
      </c>
      <c r="D504" s="117">
        <f t="shared" si="254"/>
        <v>150.29347092383992</v>
      </c>
      <c r="E504" s="117">
        <f t="shared" si="254"/>
        <v>183.19086451355801</v>
      </c>
      <c r="F504" s="117">
        <f t="shared" si="254"/>
        <v>141.08736746209067</v>
      </c>
      <c r="G504" s="117">
        <f t="shared" si="254"/>
        <v>131.62500354684653</v>
      </c>
      <c r="H504" s="117">
        <f t="shared" si="254"/>
        <v>147.22019784337442</v>
      </c>
      <c r="I504" s="117">
        <f t="shared" si="254"/>
        <v>189.35415096047811</v>
      </c>
      <c r="J504" s="117">
        <f t="shared" si="254"/>
        <v>220.51580170236195</v>
      </c>
      <c r="K504" s="117">
        <f t="shared" si="254"/>
        <v>204.6846463766679</v>
      </c>
      <c r="L504" s="117">
        <f t="shared" si="254"/>
        <v>171.43570827416318</v>
      </c>
      <c r="M504" s="117">
        <f t="shared" si="254"/>
        <v>128.48235744898722</v>
      </c>
      <c r="N504" s="117">
        <f t="shared" si="254"/>
        <v>82.287128880880928</v>
      </c>
      <c r="O504" s="117">
        <f t="shared" si="254"/>
        <v>101.44533669854019</v>
      </c>
      <c r="P504" s="117">
        <f t="shared" si="254"/>
        <v>99.513425487329627</v>
      </c>
      <c r="Q504" s="117">
        <f t="shared" si="254"/>
        <v>129.1659124706388</v>
      </c>
      <c r="R504" s="117">
        <f t="shared" ref="R504:V504" si="255">R505+R508+R510+R523</f>
        <v>145.81651447941536</v>
      </c>
      <c r="S504" s="117">
        <f t="shared" si="255"/>
        <v>116.23875432153081</v>
      </c>
      <c r="T504" s="117">
        <f t="shared" si="255"/>
        <v>101.33848966770363</v>
      </c>
      <c r="U504" s="117">
        <f t="shared" si="255"/>
        <v>98.065035105053013</v>
      </c>
      <c r="V504" s="117">
        <f t="shared" si="255"/>
        <v>74.713943214044036</v>
      </c>
      <c r="W504" s="117">
        <f t="shared" ref="W504" si="256">W505+W508+W510+W523</f>
        <v>84.664847470626995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17.921072174365772</v>
      </c>
      <c r="D510" s="122">
        <v>18.089053329561285</v>
      </c>
      <c r="E510" s="122">
        <v>19.545648535588303</v>
      </c>
      <c r="F510" s="122">
        <v>16.778177599958994</v>
      </c>
      <c r="G510" s="122">
        <v>14.687364488994215</v>
      </c>
      <c r="H510" s="122">
        <v>17.338949251488721</v>
      </c>
      <c r="I510" s="122">
        <v>18.05414043115432</v>
      </c>
      <c r="J510" s="122">
        <v>17.958345734199632</v>
      </c>
      <c r="K510" s="122">
        <v>20.26357137990254</v>
      </c>
      <c r="L510" s="122">
        <v>17.067646498644493</v>
      </c>
      <c r="M510" s="122">
        <v>13.161424792312163</v>
      </c>
      <c r="N510" s="122">
        <v>6.5965774317380399</v>
      </c>
      <c r="O510" s="122">
        <v>8.4735014138129223</v>
      </c>
      <c r="P510" s="122">
        <v>8.5174592632688277</v>
      </c>
      <c r="Q510" s="122">
        <v>11.705726778835672</v>
      </c>
      <c r="R510" s="122">
        <v>13.155277119164579</v>
      </c>
      <c r="S510" s="122">
        <v>10.540610837953036</v>
      </c>
      <c r="T510" s="122">
        <v>8.5877106422690925</v>
      </c>
      <c r="U510" s="122">
        <v>7.9918556668538629</v>
      </c>
      <c r="V510" s="122">
        <v>5.855078547104994</v>
      </c>
      <c r="W510" s="122">
        <v>6.8899438356595057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376.54893638829697</v>
      </c>
      <c r="D515" s="101">
        <v>366.55302544503638</v>
      </c>
      <c r="E515" s="101">
        <v>393.38231103790554</v>
      </c>
      <c r="F515" s="101">
        <v>396.34526885880717</v>
      </c>
      <c r="G515" s="101">
        <v>402.23173859806377</v>
      </c>
      <c r="H515" s="101">
        <v>413.84169593982477</v>
      </c>
      <c r="I515" s="101">
        <v>402.48138516455452</v>
      </c>
      <c r="J515" s="101">
        <v>445.67650187379132</v>
      </c>
      <c r="K515" s="101">
        <v>474.54984346852103</v>
      </c>
      <c r="L515" s="101">
        <v>438.6424944284667</v>
      </c>
      <c r="M515" s="101">
        <v>385.88773241115672</v>
      </c>
      <c r="N515" s="101">
        <v>366.11190264557837</v>
      </c>
      <c r="O515" s="101">
        <v>356.55719039301403</v>
      </c>
      <c r="P515" s="101">
        <v>318.16006456687944</v>
      </c>
      <c r="Q515" s="101">
        <v>312.67880558808531</v>
      </c>
      <c r="R515" s="101">
        <v>325.08791568364359</v>
      </c>
      <c r="S515" s="101">
        <v>317.22030677976352</v>
      </c>
      <c r="T515" s="101">
        <v>300.80042430277069</v>
      </c>
      <c r="U515" s="101">
        <v>315.07360496247452</v>
      </c>
      <c r="V515" s="101">
        <v>304.22130429271078</v>
      </c>
      <c r="W515" s="101">
        <v>315.09938676869513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101.6442155476814</v>
      </c>
      <c r="F516" s="104">
        <v>0</v>
      </c>
      <c r="G516" s="104">
        <v>0</v>
      </c>
      <c r="H516" s="104">
        <v>0</v>
      </c>
      <c r="I516" s="104">
        <v>115.28262089005513</v>
      </c>
      <c r="J516" s="104">
        <v>129.50312790580901</v>
      </c>
      <c r="K516" s="104">
        <v>129.90582955152351</v>
      </c>
      <c r="L516" s="104">
        <v>121.04816218684466</v>
      </c>
      <c r="M516" s="104">
        <v>111.24301384306541</v>
      </c>
      <c r="N516" s="104">
        <v>104.7178267915539</v>
      </c>
      <c r="O516" s="104">
        <v>98.332870550315903</v>
      </c>
      <c r="P516" s="104">
        <v>91.045468719165342</v>
      </c>
      <c r="Q516" s="104">
        <v>96.994996456603545</v>
      </c>
      <c r="R516" s="104">
        <v>97.246804486520134</v>
      </c>
      <c r="S516" s="104">
        <v>92.006180104162368</v>
      </c>
      <c r="T516" s="104">
        <v>88.754177328065325</v>
      </c>
      <c r="U516" s="104">
        <v>94.151927388344802</v>
      </c>
      <c r="V516" s="104">
        <v>79.546827058242528</v>
      </c>
      <c r="W516" s="104">
        <v>93.092576583788812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101.6442155476814</v>
      </c>
      <c r="F517" s="98">
        <v>0</v>
      </c>
      <c r="G517" s="98">
        <v>0</v>
      </c>
      <c r="H517" s="98">
        <v>0</v>
      </c>
      <c r="I517" s="98">
        <v>115.28262089005513</v>
      </c>
      <c r="J517" s="98">
        <v>129.50312790580901</v>
      </c>
      <c r="K517" s="98">
        <v>129.90582955152351</v>
      </c>
      <c r="L517" s="98">
        <v>121.04816218684466</v>
      </c>
      <c r="M517" s="98">
        <v>111.24301384306541</v>
      </c>
      <c r="N517" s="98">
        <v>104.7178267915539</v>
      </c>
      <c r="O517" s="98">
        <v>98.332870550315903</v>
      </c>
      <c r="P517" s="98">
        <v>91.045468719165342</v>
      </c>
      <c r="Q517" s="98">
        <v>96.994996456603545</v>
      </c>
      <c r="R517" s="98">
        <v>97.246804486520134</v>
      </c>
      <c r="S517" s="98">
        <v>92.006180104162368</v>
      </c>
      <c r="T517" s="98">
        <v>88.754177328065325</v>
      </c>
      <c r="U517" s="98">
        <v>94.151927388344802</v>
      </c>
      <c r="V517" s="98">
        <v>79.546827058242528</v>
      </c>
      <c r="W517" s="98">
        <v>93.092576583788812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169.39840307478622</v>
      </c>
      <c r="D523" s="122">
        <v>132.20441759427862</v>
      </c>
      <c r="E523" s="122">
        <v>163.64521597796971</v>
      </c>
      <c r="F523" s="122">
        <v>124.30918986213167</v>
      </c>
      <c r="G523" s="122">
        <v>116.93763905785231</v>
      </c>
      <c r="H523" s="122">
        <v>129.88124859188571</v>
      </c>
      <c r="I523" s="122">
        <v>171.3000105293238</v>
      </c>
      <c r="J523" s="122">
        <v>202.55745596816232</v>
      </c>
      <c r="K523" s="122">
        <v>184.42107499676536</v>
      </c>
      <c r="L523" s="122">
        <v>154.3680617755187</v>
      </c>
      <c r="M523" s="122">
        <v>115.32093265667505</v>
      </c>
      <c r="N523" s="122">
        <v>75.690551449142887</v>
      </c>
      <c r="O523" s="122">
        <v>92.971835284727263</v>
      </c>
      <c r="P523" s="122">
        <v>90.995966224060794</v>
      </c>
      <c r="Q523" s="122">
        <v>117.46018569180313</v>
      </c>
      <c r="R523" s="122">
        <v>132.66123736025079</v>
      </c>
      <c r="S523" s="122">
        <v>105.69814348357777</v>
      </c>
      <c r="T523" s="122">
        <v>92.750779025434539</v>
      </c>
      <c r="U523" s="122">
        <v>90.073179438199148</v>
      </c>
      <c r="V523" s="122">
        <v>68.858864666939041</v>
      </c>
      <c r="W523" s="122">
        <v>77.774903634967487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368.11223262926796</v>
      </c>
      <c r="D525" s="98">
        <v>321.94976012329982</v>
      </c>
      <c r="E525" s="98">
        <v>380.62636232698344</v>
      </c>
      <c r="F525" s="98">
        <v>356.08894933475926</v>
      </c>
      <c r="G525" s="98">
        <v>360.92380427158236</v>
      </c>
      <c r="H525" s="98">
        <v>355.15374914001285</v>
      </c>
      <c r="I525" s="98">
        <v>371.02958346052014</v>
      </c>
      <c r="J525" s="98">
        <v>363.94007897445914</v>
      </c>
      <c r="K525" s="98">
        <v>418.65477541453362</v>
      </c>
      <c r="L525" s="98">
        <v>377.45034404675823</v>
      </c>
      <c r="M525" s="98">
        <v>335.77732814128422</v>
      </c>
      <c r="N525" s="98">
        <v>319.22003555998981</v>
      </c>
      <c r="O525" s="98">
        <v>316.08868633607187</v>
      </c>
      <c r="P525" s="98">
        <v>290.96290475867744</v>
      </c>
      <c r="Q525" s="98">
        <v>294.7613280011667</v>
      </c>
      <c r="R525" s="98">
        <v>310.19010048909905</v>
      </c>
      <c r="S525" s="98">
        <v>303.02432964839932</v>
      </c>
      <c r="T525" s="98">
        <v>285.666634501852</v>
      </c>
      <c r="U525" s="98">
        <v>297.8837251545292</v>
      </c>
      <c r="V525" s="98">
        <v>287.73514335509969</v>
      </c>
      <c r="W525" s="98">
        <v>298.73764109915015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185.05230842336118</v>
      </c>
      <c r="D528" s="118">
        <f t="shared" si="261"/>
        <v>177.86466556539446</v>
      </c>
      <c r="E528" s="118">
        <f t="shared" si="261"/>
        <v>197.49203913140107</v>
      </c>
      <c r="F528" s="118">
        <f t="shared" si="261"/>
        <v>190.69924128999779</v>
      </c>
      <c r="G528" s="118">
        <f t="shared" si="261"/>
        <v>196.07632234850703</v>
      </c>
      <c r="H528" s="118">
        <f t="shared" si="261"/>
        <v>182.90893743031657</v>
      </c>
      <c r="I528" s="118">
        <f t="shared" si="261"/>
        <v>174.04907764844197</v>
      </c>
      <c r="J528" s="118">
        <f t="shared" si="261"/>
        <v>169.47803531721755</v>
      </c>
      <c r="K528" s="118">
        <f t="shared" si="261"/>
        <v>169.99413181070548</v>
      </c>
      <c r="L528" s="118">
        <f t="shared" si="261"/>
        <v>172.63668047941755</v>
      </c>
      <c r="M528" s="118">
        <f t="shared" si="261"/>
        <v>162.59143406957821</v>
      </c>
      <c r="N528" s="118">
        <f t="shared" si="261"/>
        <v>156.53536686971145</v>
      </c>
      <c r="O528" s="118">
        <f t="shared" si="261"/>
        <v>148.25320196875651</v>
      </c>
      <c r="P528" s="118">
        <f t="shared" si="261"/>
        <v>125.98049920806388</v>
      </c>
      <c r="Q528" s="118">
        <f t="shared" si="261"/>
        <v>134.73069749694028</v>
      </c>
      <c r="R528" s="118">
        <f t="shared" ref="R528:V528" si="262">R529+R532+R534+R547</f>
        <v>127.59582983576448</v>
      </c>
      <c r="S528" s="118">
        <f t="shared" si="262"/>
        <v>117.85787888236538</v>
      </c>
      <c r="T528" s="118">
        <f t="shared" si="262"/>
        <v>109.0171136212779</v>
      </c>
      <c r="U528" s="118">
        <f t="shared" si="262"/>
        <v>99.690786022568503</v>
      </c>
      <c r="V528" s="118">
        <f t="shared" si="262"/>
        <v>95.713820546821808</v>
      </c>
      <c r="W528" s="118">
        <f t="shared" ref="W528" si="263">W529+W532+W534+W547</f>
        <v>92.494748813662113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150.06608895388368</v>
      </c>
      <c r="D529" s="123">
        <f t="shared" si="264"/>
        <v>141.3176696673334</v>
      </c>
      <c r="E529" s="123">
        <f t="shared" si="264"/>
        <v>159.77332414272706</v>
      </c>
      <c r="F529" s="123">
        <f t="shared" si="264"/>
        <v>153.60534316242453</v>
      </c>
      <c r="G529" s="123">
        <f t="shared" si="264"/>
        <v>158.68854438045662</v>
      </c>
      <c r="H529" s="123">
        <f t="shared" si="264"/>
        <v>141.69028235678357</v>
      </c>
      <c r="I529" s="123">
        <f t="shared" si="264"/>
        <v>132.34294401501901</v>
      </c>
      <c r="J529" s="123">
        <f t="shared" si="264"/>
        <v>130.21862008051355</v>
      </c>
      <c r="K529" s="123">
        <f t="shared" si="264"/>
        <v>132.11478885479562</v>
      </c>
      <c r="L529" s="123">
        <f t="shared" si="264"/>
        <v>137.95777471832207</v>
      </c>
      <c r="M529" s="123">
        <f t="shared" si="264"/>
        <v>129.46162333288055</v>
      </c>
      <c r="N529" s="123">
        <f t="shared" si="264"/>
        <v>124.36723387335121</v>
      </c>
      <c r="O529" s="123">
        <f t="shared" si="264"/>
        <v>119.29452551142994</v>
      </c>
      <c r="P529" s="123">
        <f t="shared" si="264"/>
        <v>98.656566232454395</v>
      </c>
      <c r="Q529" s="123">
        <f t="shared" si="264"/>
        <v>107.75408821645911</v>
      </c>
      <c r="R529" s="123">
        <f t="shared" ref="R529:V529" si="265">SUM(R530:R531)</f>
        <v>99.899531027129299</v>
      </c>
      <c r="S529" s="123">
        <f t="shared" si="265"/>
        <v>91.724907536445087</v>
      </c>
      <c r="T529" s="123">
        <f t="shared" si="265"/>
        <v>82.912659717605706</v>
      </c>
      <c r="U529" s="123">
        <f t="shared" si="265"/>
        <v>75.200990825747837</v>
      </c>
      <c r="V529" s="123">
        <f t="shared" si="265"/>
        <v>69.800605927078351</v>
      </c>
      <c r="W529" s="123">
        <f t="shared" ref="W529" si="266">SUM(W530:W531)</f>
        <v>63.314263382250012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149.3008109947977</v>
      </c>
      <c r="D530" s="99">
        <v>140.58216222855214</v>
      </c>
      <c r="E530" s="99">
        <v>158.97519102184361</v>
      </c>
      <c r="F530" s="99">
        <v>152.78966589311912</v>
      </c>
      <c r="G530" s="99">
        <v>157.84897914956653</v>
      </c>
      <c r="H530" s="99">
        <v>140.95541720159764</v>
      </c>
      <c r="I530" s="99">
        <v>131.66863804441797</v>
      </c>
      <c r="J530" s="99">
        <v>129.55131311747692</v>
      </c>
      <c r="K530" s="99">
        <v>131.43314065344683</v>
      </c>
      <c r="L530" s="99">
        <v>137.2610038206586</v>
      </c>
      <c r="M530" s="99">
        <v>128.80522409568903</v>
      </c>
      <c r="N530" s="99">
        <v>123.73752938594599</v>
      </c>
      <c r="O530" s="99">
        <v>118.69165809566917</v>
      </c>
      <c r="P530" s="99">
        <v>98.156232457614109</v>
      </c>
      <c r="Q530" s="99">
        <v>107.20243039715324</v>
      </c>
      <c r="R530" s="99">
        <v>99.375972051935236</v>
      </c>
      <c r="S530" s="99">
        <v>91.242007933577739</v>
      </c>
      <c r="T530" s="99">
        <v>82.469846021656551</v>
      </c>
      <c r="U530" s="99">
        <v>74.791039060377415</v>
      </c>
      <c r="V530" s="99">
        <v>69.415261450176175</v>
      </c>
      <c r="W530" s="99">
        <v>62.961778080142473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0.76527795908597285</v>
      </c>
      <c r="D531" s="99">
        <v>0.73550743878125557</v>
      </c>
      <c r="E531" s="99">
        <v>0.7981331208834449</v>
      </c>
      <c r="F531" s="99">
        <v>0.81567726930539863</v>
      </c>
      <c r="G531" s="99">
        <v>0.83956523089009338</v>
      </c>
      <c r="H531" s="99">
        <v>0.73486515518593465</v>
      </c>
      <c r="I531" s="99">
        <v>0.67430597060104824</v>
      </c>
      <c r="J531" s="99">
        <v>0.66730696303663106</v>
      </c>
      <c r="K531" s="99">
        <v>0.681648201348801</v>
      </c>
      <c r="L531" s="99">
        <v>0.69677089766347367</v>
      </c>
      <c r="M531" s="99">
        <v>0.65639923719153193</v>
      </c>
      <c r="N531" s="99">
        <v>0.629704487405221</v>
      </c>
      <c r="O531" s="99">
        <v>0.60286741576076608</v>
      </c>
      <c r="P531" s="99">
        <v>0.5003337748402823</v>
      </c>
      <c r="Q531" s="99">
        <v>0.55165781930587487</v>
      </c>
      <c r="R531" s="99">
        <v>0.52355897519406314</v>
      </c>
      <c r="S531" s="99">
        <v>0.48289960286735101</v>
      </c>
      <c r="T531" s="99">
        <v>0.44281369594915154</v>
      </c>
      <c r="U531" s="99">
        <v>0.40995176537042793</v>
      </c>
      <c r="V531" s="99">
        <v>0.38534447690217744</v>
      </c>
      <c r="W531" s="99">
        <v>0.35248530210753781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1.5106704245136595</v>
      </c>
      <c r="D532" s="123">
        <f t="shared" si="267"/>
        <v>1.3342333723549133</v>
      </c>
      <c r="E532" s="123">
        <f t="shared" si="267"/>
        <v>5.8508187583551257</v>
      </c>
      <c r="F532" s="123">
        <f t="shared" si="267"/>
        <v>2.9562681910703517</v>
      </c>
      <c r="G532" s="123">
        <f t="shared" si="267"/>
        <v>2.9969935194990036</v>
      </c>
      <c r="H532" s="123">
        <f t="shared" si="267"/>
        <v>6.1580044893754771</v>
      </c>
      <c r="I532" s="123">
        <f t="shared" si="267"/>
        <v>8.2120250528703362</v>
      </c>
      <c r="J532" s="123">
        <f t="shared" si="267"/>
        <v>4.5910250153336882</v>
      </c>
      <c r="K532" s="123">
        <f t="shared" si="267"/>
        <v>4.0251551890725281</v>
      </c>
      <c r="L532" s="123">
        <f t="shared" si="267"/>
        <v>2.1634513520962382</v>
      </c>
      <c r="M532" s="123">
        <f t="shared" si="267"/>
        <v>3.09611956366893</v>
      </c>
      <c r="N532" s="123">
        <f t="shared" si="267"/>
        <v>3.2548220028045769</v>
      </c>
      <c r="O532" s="123">
        <f t="shared" si="267"/>
        <v>1.6199254404054639</v>
      </c>
      <c r="P532" s="123">
        <f t="shared" si="267"/>
        <v>1.3202131568542665</v>
      </c>
      <c r="Q532" s="123">
        <f t="shared" si="267"/>
        <v>1.0384295105347539</v>
      </c>
      <c r="R532" s="123">
        <f t="shared" si="267"/>
        <v>1.4034386663331431</v>
      </c>
      <c r="S532" s="123">
        <f t="shared" si="267"/>
        <v>0.71309175851511442</v>
      </c>
      <c r="T532" s="123">
        <f t="shared" si="267"/>
        <v>1.6372237071512028</v>
      </c>
      <c r="U532" s="123">
        <f t="shared" si="267"/>
        <v>0.25352002471296475</v>
      </c>
      <c r="V532" s="123">
        <f t="shared" si="267"/>
        <v>2.182810443302754</v>
      </c>
      <c r="W532" s="123">
        <f t="shared" si="267"/>
        <v>4.4298553338777937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1.5106704245136595</v>
      </c>
      <c r="D533" s="99">
        <f>RES_hhdet_in_fecs!D86</f>
        <v>1.3342333723549133</v>
      </c>
      <c r="E533" s="99">
        <f>RES_hhdet_in_fecs!E86</f>
        <v>5.8508187583551257</v>
      </c>
      <c r="F533" s="99">
        <f>RES_hhdet_in_fecs!F86</f>
        <v>2.9562681910703517</v>
      </c>
      <c r="G533" s="99">
        <f>RES_hhdet_in_fecs!G86</f>
        <v>2.9969935194990036</v>
      </c>
      <c r="H533" s="99">
        <f>RES_hhdet_in_fecs!H86</f>
        <v>6.1580044893754771</v>
      </c>
      <c r="I533" s="99">
        <f>RES_hhdet_in_fecs!I86</f>
        <v>8.2120250528703362</v>
      </c>
      <c r="J533" s="99">
        <f>RES_hhdet_in_fecs!J86</f>
        <v>4.5910250153336882</v>
      </c>
      <c r="K533" s="99">
        <f>RES_hhdet_in_fecs!K86</f>
        <v>4.0251551890725281</v>
      </c>
      <c r="L533" s="99">
        <f>RES_hhdet_in_fecs!L86</f>
        <v>2.1634513520962382</v>
      </c>
      <c r="M533" s="99">
        <f>RES_hhdet_in_fecs!M86</f>
        <v>3.09611956366893</v>
      </c>
      <c r="N533" s="99">
        <f>RES_hhdet_in_fecs!N86</f>
        <v>3.2548220028045769</v>
      </c>
      <c r="O533" s="99">
        <f>RES_hhdet_in_fecs!O86</f>
        <v>1.6199254404054639</v>
      </c>
      <c r="P533" s="99">
        <f>RES_hhdet_in_fecs!P86</f>
        <v>1.3202131568542665</v>
      </c>
      <c r="Q533" s="99">
        <f>RES_hhdet_in_fecs!Q86</f>
        <v>1.0384295105347539</v>
      </c>
      <c r="R533" s="99">
        <f>RES_hhdet_in_fecs!R86</f>
        <v>1.4034386663331431</v>
      </c>
      <c r="S533" s="99">
        <f>RES_hhdet_in_fecs!S86</f>
        <v>0.71309175851511442</v>
      </c>
      <c r="T533" s="99">
        <f>RES_hhdet_in_fecs!T86</f>
        <v>1.6372237071512028</v>
      </c>
      <c r="U533" s="99">
        <f>RES_hhdet_in_fecs!U86</f>
        <v>0.25352002471296475</v>
      </c>
      <c r="V533" s="99">
        <f>RES_hhdet_in_fecs!V86</f>
        <v>2.182810443302754</v>
      </c>
      <c r="W533" s="99">
        <f>RES_hhdet_in_fecs!W86</f>
        <v>4.4298553338777937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17.297472845270224</v>
      </c>
      <c r="D534" s="123">
        <v>18.72444974598854</v>
      </c>
      <c r="E534" s="123">
        <v>16.196168847386797</v>
      </c>
      <c r="F534" s="123">
        <v>18.226809430543693</v>
      </c>
      <c r="G534" s="123">
        <v>18.429394545039958</v>
      </c>
      <c r="H534" s="123">
        <v>18.811922717079476</v>
      </c>
      <c r="I534" s="123">
        <v>17.69810485491265</v>
      </c>
      <c r="J534" s="123">
        <v>18.043585555636053</v>
      </c>
      <c r="K534" s="123">
        <v>17.281287641292579</v>
      </c>
      <c r="L534" s="123">
        <v>17.216631531329522</v>
      </c>
      <c r="M534" s="123">
        <v>16.125265820047844</v>
      </c>
      <c r="N534" s="123">
        <v>15.909821345168371</v>
      </c>
      <c r="O534" s="123">
        <v>15.004961291079455</v>
      </c>
      <c r="P534" s="123">
        <v>14.35111966140567</v>
      </c>
      <c r="Q534" s="123">
        <v>14.117822872528929</v>
      </c>
      <c r="R534" s="123">
        <v>14.132646236188656</v>
      </c>
      <c r="S534" s="123">
        <v>13.998071234260257</v>
      </c>
      <c r="T534" s="123">
        <v>13.668129709048037</v>
      </c>
      <c r="U534" s="123">
        <v>13.568473405867648</v>
      </c>
      <c r="V534" s="123">
        <v>13.45137592604657</v>
      </c>
      <c r="W534" s="123">
        <v>14.022945140980593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19.36172718107753</v>
      </c>
      <c r="D535" s="99">
        <v>18.32240376052529</v>
      </c>
      <c r="E535" s="99">
        <v>19.050896430928137</v>
      </c>
      <c r="F535" s="99">
        <v>18.417829965529627</v>
      </c>
      <c r="G535" s="99">
        <v>18.225291451055309</v>
      </c>
      <c r="H535" s="99">
        <v>17.926609477335742</v>
      </c>
      <c r="I535" s="99">
        <v>17.822557859113004</v>
      </c>
      <c r="J535" s="99">
        <v>16.803145104945745</v>
      </c>
      <c r="K535" s="99">
        <v>16.838011735671785</v>
      </c>
      <c r="L535" s="99">
        <v>16.326610932876854</v>
      </c>
      <c r="M535" s="99">
        <v>15.609871374298372</v>
      </c>
      <c r="N535" s="99">
        <v>15.126648016218439</v>
      </c>
      <c r="O535" s="99">
        <v>14.285760995469044</v>
      </c>
      <c r="P535" s="99">
        <v>13.943286651909576</v>
      </c>
      <c r="Q535" s="99">
        <v>13.597916619278559</v>
      </c>
      <c r="R535" s="99">
        <v>13.818870850506412</v>
      </c>
      <c r="S535" s="99">
        <v>13.344747671989051</v>
      </c>
      <c r="T535" s="99">
        <v>12.894902566371421</v>
      </c>
      <c r="U535" s="99">
        <v>12.387381685922401</v>
      </c>
      <c r="V535" s="99">
        <v>12.836963280521742</v>
      </c>
      <c r="W535" s="99">
        <v>12.795979578880816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13.291276900200968</v>
      </c>
      <c r="F536" s="99">
        <v>0</v>
      </c>
      <c r="G536" s="99">
        <v>0</v>
      </c>
      <c r="H536" s="99">
        <v>0</v>
      </c>
      <c r="I536" s="99">
        <v>13.34044119139563</v>
      </c>
      <c r="J536" s="99">
        <v>12.763173978120166</v>
      </c>
      <c r="K536" s="99">
        <v>12.866051766792328</v>
      </c>
      <c r="L536" s="99">
        <v>12.650964908200594</v>
      </c>
      <c r="M536" s="99">
        <v>12.298679932177857</v>
      </c>
      <c r="N536" s="99">
        <v>12.025682207638546</v>
      </c>
      <c r="O536" s="99">
        <v>11.404509924844247</v>
      </c>
      <c r="P536" s="99">
        <v>11.262160978084045</v>
      </c>
      <c r="Q536" s="99">
        <v>11.155920669727227</v>
      </c>
      <c r="R536" s="99">
        <v>11.435730132974495</v>
      </c>
      <c r="S536" s="99">
        <v>0</v>
      </c>
      <c r="T536" s="99">
        <v>10.935522935656207</v>
      </c>
      <c r="U536" s="99">
        <v>10.636406449997972</v>
      </c>
      <c r="V536" s="99">
        <v>11.052306151377097</v>
      </c>
      <c r="W536" s="99">
        <v>11.18152064308523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4.9219490578531442</v>
      </c>
      <c r="F537" s="102">
        <v>0</v>
      </c>
      <c r="G537" s="102">
        <v>0</v>
      </c>
      <c r="H537" s="102">
        <v>0</v>
      </c>
      <c r="I537" s="102">
        <v>5.1084271199495692</v>
      </c>
      <c r="J537" s="102">
        <v>4.8826527939921105</v>
      </c>
      <c r="K537" s="102">
        <v>4.600783659111519</v>
      </c>
      <c r="L537" s="102">
        <v>4.5017161632665177</v>
      </c>
      <c r="M537" s="102">
        <v>4.5042601381444554</v>
      </c>
      <c r="N537" s="102">
        <v>4.3337476124761443</v>
      </c>
      <c r="O537" s="102">
        <v>3.9371602475604002</v>
      </c>
      <c r="P537" s="102">
        <v>4.0025685924512393</v>
      </c>
      <c r="Q537" s="102">
        <v>4.2218685940424505</v>
      </c>
      <c r="R537" s="102">
        <v>4.1406913393568363</v>
      </c>
      <c r="S537" s="102">
        <v>0</v>
      </c>
      <c r="T537" s="102">
        <v>3.8097230850025698</v>
      </c>
      <c r="U537" s="102">
        <v>3.7003788244222777</v>
      </c>
      <c r="V537" s="102">
        <v>3.3606254139837999</v>
      </c>
      <c r="W537" s="102">
        <v>3.7811643828542447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8.3693278423478255</v>
      </c>
      <c r="F538" s="105">
        <v>0</v>
      </c>
      <c r="G538" s="105">
        <v>0</v>
      </c>
      <c r="H538" s="105">
        <v>0</v>
      </c>
      <c r="I538" s="105">
        <v>8.2320140714460592</v>
      </c>
      <c r="J538" s="105">
        <v>7.8805211841280558</v>
      </c>
      <c r="K538" s="105">
        <v>8.2652681076808108</v>
      </c>
      <c r="L538" s="105">
        <v>8.1492487449340754</v>
      </c>
      <c r="M538" s="105">
        <v>7.794419794033403</v>
      </c>
      <c r="N538" s="105">
        <v>7.6919345951624019</v>
      </c>
      <c r="O538" s="105">
        <v>7.4673496772838455</v>
      </c>
      <c r="P538" s="105">
        <v>7.2595923856328097</v>
      </c>
      <c r="Q538" s="105">
        <v>6.9340520756847788</v>
      </c>
      <c r="R538" s="105">
        <v>7.2950387936176595</v>
      </c>
      <c r="S538" s="105">
        <v>0</v>
      </c>
      <c r="T538" s="105">
        <v>7.125799850653638</v>
      </c>
      <c r="U538" s="105">
        <v>6.9360276255756936</v>
      </c>
      <c r="V538" s="105">
        <v>7.6916807373932983</v>
      </c>
      <c r="W538" s="105">
        <v>7.4003562602309847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19.969108812642574</v>
      </c>
      <c r="D539" s="102">
        <v>19.428013207519705</v>
      </c>
      <c r="E539" s="102">
        <v>20.501538455641544</v>
      </c>
      <c r="F539" s="102">
        <v>20.304228481137205</v>
      </c>
      <c r="G539" s="102">
        <v>20.169284762485141</v>
      </c>
      <c r="H539" s="102">
        <v>20.326081392416349</v>
      </c>
      <c r="I539" s="102">
        <v>19.525008477441947</v>
      </c>
      <c r="J539" s="102">
        <v>21.348354790096646</v>
      </c>
      <c r="K539" s="102">
        <v>22.662354107530899</v>
      </c>
      <c r="L539" s="102">
        <v>20.740053746676693</v>
      </c>
      <c r="M539" s="102">
        <v>18.067838011787</v>
      </c>
      <c r="N539" s="102">
        <v>17.084614024102596</v>
      </c>
      <c r="O539" s="102">
        <v>16.555663154829858</v>
      </c>
      <c r="P539" s="102">
        <v>14.699577960999504</v>
      </c>
      <c r="Q539" s="102">
        <v>14.354412569348877</v>
      </c>
      <c r="R539" s="102">
        <v>14.791185021250195</v>
      </c>
      <c r="S539" s="102">
        <v>14.307984788895679</v>
      </c>
      <c r="T539" s="102">
        <v>13.441037863722986</v>
      </c>
      <c r="U539" s="102">
        <v>13.942858625391747</v>
      </c>
      <c r="V539" s="102">
        <v>13.391913959095426</v>
      </c>
      <c r="W539" s="102">
        <v>13.65760229707641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13.707620597304009</v>
      </c>
      <c r="F540" s="105">
        <v>0</v>
      </c>
      <c r="G540" s="105">
        <v>0</v>
      </c>
      <c r="H540" s="105">
        <v>0</v>
      </c>
      <c r="I540" s="105">
        <v>13.438087162056492</v>
      </c>
      <c r="J540" s="105">
        <v>14.790641090777132</v>
      </c>
      <c r="K540" s="105">
        <v>15.612737619539132</v>
      </c>
      <c r="L540" s="105">
        <v>14.382769347781762</v>
      </c>
      <c r="M540" s="105">
        <v>12.761786994823318</v>
      </c>
      <c r="N540" s="105">
        <v>12.272313818964721</v>
      </c>
      <c r="O540" s="105">
        <v>12.14554490369539</v>
      </c>
      <c r="P540" s="105">
        <v>11.170472810800501</v>
      </c>
      <c r="Q540" s="105">
        <v>11.314719398976132</v>
      </c>
      <c r="R540" s="105">
        <v>11.818931677686422</v>
      </c>
      <c r="S540" s="105">
        <v>11.569842286663798</v>
      </c>
      <c r="T540" s="105">
        <v>11.039747551940346</v>
      </c>
      <c r="U540" s="105">
        <v>11.598766003987542</v>
      </c>
      <c r="V540" s="105">
        <v>11.121025160280208</v>
      </c>
      <c r="W540" s="105">
        <v>11.48513773689074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5.2972966383420115</v>
      </c>
      <c r="F541" s="99">
        <v>0</v>
      </c>
      <c r="G541" s="99">
        <v>0</v>
      </c>
      <c r="H541" s="99">
        <v>0</v>
      </c>
      <c r="I541" s="99">
        <v>5.5925422470402557</v>
      </c>
      <c r="J541" s="99">
        <v>6.2033306879243799</v>
      </c>
      <c r="K541" s="99">
        <v>6.2037148477628019</v>
      </c>
      <c r="L541" s="99">
        <v>5.7234431720135399</v>
      </c>
      <c r="M541" s="99">
        <v>5.2085634894398476</v>
      </c>
      <c r="N541" s="99">
        <v>4.8866579842078108</v>
      </c>
      <c r="O541" s="99">
        <v>4.5657917600374258</v>
      </c>
      <c r="P541" s="99">
        <v>4.2064674812504217</v>
      </c>
      <c r="Q541" s="99">
        <v>4.4528320161706345</v>
      </c>
      <c r="R541" s="99">
        <v>4.424635332447191</v>
      </c>
      <c r="S541" s="99">
        <v>4.1498699713719915</v>
      </c>
      <c r="T541" s="99">
        <v>3.9659128167630118</v>
      </c>
      <c r="U541" s="99">
        <v>4.1664772681932218</v>
      </c>
      <c r="V541" s="99">
        <v>3.5016754206603813</v>
      </c>
      <c r="W541" s="99">
        <v>4.0349852814052838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8.4103239589619996</v>
      </c>
      <c r="F542" s="99">
        <v>0</v>
      </c>
      <c r="G542" s="99">
        <v>0</v>
      </c>
      <c r="H542" s="99">
        <v>0</v>
      </c>
      <c r="I542" s="99">
        <v>7.8455449150162355</v>
      </c>
      <c r="J542" s="99">
        <v>8.5873104028527525</v>
      </c>
      <c r="K542" s="99">
        <v>9.4090227717763302</v>
      </c>
      <c r="L542" s="99">
        <v>8.6593261757682214</v>
      </c>
      <c r="M542" s="99">
        <v>7.5532235053834693</v>
      </c>
      <c r="N542" s="99">
        <v>7.3856558347569088</v>
      </c>
      <c r="O542" s="99">
        <v>7.579753143657963</v>
      </c>
      <c r="P542" s="99">
        <v>6.964005329550079</v>
      </c>
      <c r="Q542" s="99">
        <v>6.8618873828054987</v>
      </c>
      <c r="R542" s="99">
        <v>7.3942963452392325</v>
      </c>
      <c r="S542" s="99">
        <v>7.4199723152918065</v>
      </c>
      <c r="T542" s="99">
        <v>7.0738347351773347</v>
      </c>
      <c r="U542" s="99">
        <v>7.4322887357943204</v>
      </c>
      <c r="V542" s="99">
        <v>7.6193497396198264</v>
      </c>
      <c r="W542" s="99">
        <v>7.4501524554854548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17.277002339976068</v>
      </c>
      <c r="D543" s="102">
        <v>18.834075984223674</v>
      </c>
      <c r="E543" s="102">
        <v>16.123795305108089</v>
      </c>
      <c r="F543" s="102">
        <v>18.258082140397075</v>
      </c>
      <c r="G543" s="102">
        <v>18.518135323903152</v>
      </c>
      <c r="H543" s="102">
        <v>18.940417864867261</v>
      </c>
      <c r="I543" s="102">
        <v>18.051047527123966</v>
      </c>
      <c r="J543" s="102">
        <v>18.583963818229876</v>
      </c>
      <c r="K543" s="102">
        <v>17.525157359356594</v>
      </c>
      <c r="L543" s="102">
        <v>17.546040784576682</v>
      </c>
      <c r="M543" s="102">
        <v>16.644825818319891</v>
      </c>
      <c r="N543" s="102">
        <v>16.418559966690395</v>
      </c>
      <c r="O543" s="102">
        <v>15.555781469815122</v>
      </c>
      <c r="P543" s="102">
        <v>14.984218131371195</v>
      </c>
      <c r="Q543" s="102">
        <v>14.724019379863412</v>
      </c>
      <c r="R543" s="102">
        <v>14.622907107064927</v>
      </c>
      <c r="S543" s="102">
        <v>14.518850127466898</v>
      </c>
      <c r="T543" s="102">
        <v>14.262248540889761</v>
      </c>
      <c r="U543" s="102">
        <v>14.204747049412783</v>
      </c>
      <c r="V543" s="102">
        <v>13.856806311463624</v>
      </c>
      <c r="W543" s="102">
        <v>14.53592584516827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12.54466151886389</v>
      </c>
      <c r="D544" s="105">
        <v>13.81556217520075</v>
      </c>
      <c r="E544" s="105">
        <v>11.571899476972163</v>
      </c>
      <c r="F544" s="105">
        <v>13.352894155066108</v>
      </c>
      <c r="G544" s="105">
        <v>13.556755063175487</v>
      </c>
      <c r="H544" s="105">
        <v>13.900175606060326</v>
      </c>
      <c r="I544" s="105">
        <v>13.240533082838937</v>
      </c>
      <c r="J544" s="105">
        <v>13.691598019050723</v>
      </c>
      <c r="K544" s="105">
        <v>12.828363642374832</v>
      </c>
      <c r="L544" s="105">
        <v>12.893207993872702</v>
      </c>
      <c r="M544" s="105">
        <v>12.369394648301975</v>
      </c>
      <c r="N544" s="105">
        <v>12.28028691067713</v>
      </c>
      <c r="O544" s="105">
        <v>11.711404388018089</v>
      </c>
      <c r="P544" s="105">
        <v>11.515012943674005</v>
      </c>
      <c r="Q544" s="105">
        <v>11.591672226014271</v>
      </c>
      <c r="R544" s="105">
        <v>11.574585007446096</v>
      </c>
      <c r="S544" s="105">
        <v>11.563110213155571</v>
      </c>
      <c r="T544" s="105">
        <v>11.484388170589632</v>
      </c>
      <c r="U544" s="105">
        <v>11.550499865966062</v>
      </c>
      <c r="V544" s="105">
        <v>11.209036080354503</v>
      </c>
      <c r="W544" s="105">
        <v>11.954437896973271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4.9472238969691844</v>
      </c>
      <c r="D545" s="99">
        <v>5.7072916604679875</v>
      </c>
      <c r="E545" s="99">
        <v>4.1633493348919286</v>
      </c>
      <c r="F545" s="99">
        <v>5.3169823521770558</v>
      </c>
      <c r="G545" s="99">
        <v>5.3721660980411716</v>
      </c>
      <c r="H545" s="99">
        <v>5.5252663776603965</v>
      </c>
      <c r="I545" s="99">
        <v>5.1732451356653009</v>
      </c>
      <c r="J545" s="99">
        <v>5.4054658289692945</v>
      </c>
      <c r="K545" s="99">
        <v>4.7881624890645007</v>
      </c>
      <c r="L545" s="99">
        <v>4.8364974034127481</v>
      </c>
      <c r="M545" s="99">
        <v>4.803953853813355</v>
      </c>
      <c r="N545" s="99">
        <v>4.7044978948467131</v>
      </c>
      <c r="O545" s="99">
        <v>4.2890505603274542</v>
      </c>
      <c r="P545" s="99">
        <v>4.3028926551919016</v>
      </c>
      <c r="Q545" s="99">
        <v>4.5809429844924558</v>
      </c>
      <c r="R545" s="99">
        <v>4.3851673350613876</v>
      </c>
      <c r="S545" s="99">
        <v>4.2220020914379983</v>
      </c>
      <c r="T545" s="99">
        <v>4.2215871375936374</v>
      </c>
      <c r="U545" s="99">
        <v>4.2543844925585352</v>
      </c>
      <c r="V545" s="99">
        <v>3.6283078922803154</v>
      </c>
      <c r="W545" s="99">
        <v>4.2999765600379929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7.5974376218947066</v>
      </c>
      <c r="D546" s="99">
        <v>8.1082705147327605</v>
      </c>
      <c r="E546" s="99">
        <v>7.4085501420802338</v>
      </c>
      <c r="F546" s="99">
        <v>8.0359118028890535</v>
      </c>
      <c r="G546" s="99">
        <v>8.1845889651343153</v>
      </c>
      <c r="H546" s="99">
        <v>8.3749092283999289</v>
      </c>
      <c r="I546" s="99">
        <v>8.0672879471736358</v>
      </c>
      <c r="J546" s="99">
        <v>8.2861321900814282</v>
      </c>
      <c r="K546" s="99">
        <v>8.0402011533103313</v>
      </c>
      <c r="L546" s="99">
        <v>8.0567105904599536</v>
      </c>
      <c r="M546" s="99">
        <v>7.5654407944886204</v>
      </c>
      <c r="N546" s="99">
        <v>7.5757890158304182</v>
      </c>
      <c r="O546" s="99">
        <v>7.4223538276906336</v>
      </c>
      <c r="P546" s="99">
        <v>7.2121202884821036</v>
      </c>
      <c r="Q546" s="99">
        <v>7.0107292415218163</v>
      </c>
      <c r="R546" s="99">
        <v>7.1894176723847094</v>
      </c>
      <c r="S546" s="99">
        <v>7.3411081217175749</v>
      </c>
      <c r="T546" s="99">
        <v>7.2628010329959958</v>
      </c>
      <c r="U546" s="99">
        <v>7.2961153734075275</v>
      </c>
      <c r="V546" s="99">
        <v>7.5807281880741879</v>
      </c>
      <c r="W546" s="99">
        <v>7.6544613369352765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16.178076199693646</v>
      </c>
      <c r="D547" s="123">
        <v>16.488312779717592</v>
      </c>
      <c r="E547" s="123">
        <v>15.671727382932097</v>
      </c>
      <c r="F547" s="123">
        <v>15.910820505959208</v>
      </c>
      <c r="G547" s="123">
        <v>15.961389903511447</v>
      </c>
      <c r="H547" s="123">
        <v>16.248727867078035</v>
      </c>
      <c r="I547" s="123">
        <v>15.796003725639967</v>
      </c>
      <c r="J547" s="123">
        <v>16.624804665734267</v>
      </c>
      <c r="K547" s="123">
        <v>16.572900125544759</v>
      </c>
      <c r="L547" s="123">
        <v>15.298822877669709</v>
      </c>
      <c r="M547" s="123">
        <v>13.908425352980871</v>
      </c>
      <c r="N547" s="123">
        <v>13.003489648387312</v>
      </c>
      <c r="O547" s="123">
        <v>12.333789725841664</v>
      </c>
      <c r="P547" s="123">
        <v>11.652600157349536</v>
      </c>
      <c r="Q547" s="123">
        <v>11.820356897417478</v>
      </c>
      <c r="R547" s="123">
        <v>12.160213906113375</v>
      </c>
      <c r="S547" s="123">
        <v>11.421808353144918</v>
      </c>
      <c r="T547" s="123">
        <v>10.799100487472961</v>
      </c>
      <c r="U547" s="123">
        <v>10.667801766240045</v>
      </c>
      <c r="V547" s="123">
        <v>10.279028250394139</v>
      </c>
      <c r="W547" s="123">
        <v>10.727684956553718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19.72554500059622</v>
      </c>
      <c r="D548" s="99">
        <v>17.139881152624611</v>
      </c>
      <c r="E548" s="99">
        <v>20.23302091016307</v>
      </c>
      <c r="F548" s="99">
        <v>18.268463733354757</v>
      </c>
      <c r="G548" s="99">
        <v>18.407238003596429</v>
      </c>
      <c r="H548" s="99">
        <v>17.46804848223583</v>
      </c>
      <c r="I548" s="99">
        <v>19.243921949641155</v>
      </c>
      <c r="J548" s="99">
        <v>16.935229634718549</v>
      </c>
      <c r="K548" s="99">
        <v>18.203050916967776</v>
      </c>
      <c r="L548" s="99">
        <v>16.990116791854835</v>
      </c>
      <c r="M548" s="99">
        <v>16.186055953810669</v>
      </c>
      <c r="N548" s="99">
        <v>16.140140800253139</v>
      </c>
      <c r="O548" s="99">
        <v>14.327319996713252</v>
      </c>
      <c r="P548" s="99">
        <v>14.247840482216292</v>
      </c>
      <c r="Q548" s="99">
        <v>14.046880506989396</v>
      </c>
      <c r="R548" s="99">
        <v>14.52796613160567</v>
      </c>
      <c r="S548" s="99">
        <v>13.633456305378488</v>
      </c>
      <c r="T548" s="99">
        <v>12.930150834411583</v>
      </c>
      <c r="U548" s="99">
        <v>12.043090904000673</v>
      </c>
      <c r="V548" s="99">
        <v>13.577372828736921</v>
      </c>
      <c r="W548" s="99">
        <v>13.290520980873511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19.521694309231645</v>
      </c>
      <c r="D549" s="99">
        <v>17.06395461949656</v>
      </c>
      <c r="E549" s="99">
        <v>19.836748591691709</v>
      </c>
      <c r="F549" s="99">
        <v>18.241952042769746</v>
      </c>
      <c r="G549" s="99">
        <v>18.09796266024453</v>
      </c>
      <c r="H549" s="99">
        <v>17.443587929069839</v>
      </c>
      <c r="I549" s="99">
        <v>17.999231838974506</v>
      </c>
      <c r="J549" s="99">
        <v>17.433097539620238</v>
      </c>
      <c r="K549" s="99">
        <v>19.993058473914225</v>
      </c>
      <c r="L549" s="99">
        <v>17.84674426592294</v>
      </c>
      <c r="M549" s="99">
        <v>15.721594296299973</v>
      </c>
      <c r="N549" s="99">
        <v>14.896404779230409</v>
      </c>
      <c r="O549" s="99">
        <v>14.676629609585371</v>
      </c>
      <c r="P549" s="99">
        <v>13.443019343365739</v>
      </c>
      <c r="Q549" s="99">
        <v>13.531859646387055</v>
      </c>
      <c r="R549" s="99">
        <v>14.113348871938083</v>
      </c>
      <c r="S549" s="99">
        <v>13.667685853052056</v>
      </c>
      <c r="T549" s="99">
        <v>12.764795992697476</v>
      </c>
      <c r="U549" s="99">
        <v>13.182159981726555</v>
      </c>
      <c r="V549" s="99">
        <v>12.66618816120765</v>
      </c>
      <c r="W549" s="99">
        <v>12.948422195102447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12.966435308325604</v>
      </c>
      <c r="D550" s="110">
        <v>16.013872187730822</v>
      </c>
      <c r="E550" s="110">
        <v>11.802727275395007</v>
      </c>
      <c r="F550" s="110">
        <v>14.361212267219141</v>
      </c>
      <c r="G550" s="110">
        <v>14.684415461553121</v>
      </c>
      <c r="H550" s="110">
        <v>15.388527719460416</v>
      </c>
      <c r="I550" s="110">
        <v>13.421339802174868</v>
      </c>
      <c r="J550" s="110">
        <v>15.112267264810704</v>
      </c>
      <c r="K550" s="110">
        <v>12.39352078241366</v>
      </c>
      <c r="L550" s="110">
        <v>12.57701265149487</v>
      </c>
      <c r="M550" s="110">
        <v>12.140519938963291</v>
      </c>
      <c r="N550" s="110">
        <v>11.762007396689153</v>
      </c>
      <c r="O550" s="110">
        <v>10.954500799716675</v>
      </c>
      <c r="P550" s="110">
        <v>10.487414776835058</v>
      </c>
      <c r="Q550" s="110">
        <v>10.392208188664336</v>
      </c>
      <c r="R550" s="110">
        <v>10.227380113300098</v>
      </c>
      <c r="S550" s="110">
        <v>9.9274100635239257</v>
      </c>
      <c r="T550" s="110">
        <v>9.5178053559741986</v>
      </c>
      <c r="U550" s="110">
        <v>9.272277452075782</v>
      </c>
      <c r="V550" s="110">
        <v>8.90447866391807</v>
      </c>
      <c r="W550" s="110">
        <v>9.4421718662457739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104.73945673616296</v>
      </c>
      <c r="D552" s="118">
        <f t="shared" si="268"/>
        <v>102.69218359422484</v>
      </c>
      <c r="E552" s="118">
        <f t="shared" si="268"/>
        <v>122.84405323178983</v>
      </c>
      <c r="F552" s="118">
        <f t="shared" si="268"/>
        <v>116.19621845089571</v>
      </c>
      <c r="G552" s="118">
        <f t="shared" si="268"/>
        <v>121.40270347664907</v>
      </c>
      <c r="H552" s="118">
        <f t="shared" si="268"/>
        <v>121.98195320681735</v>
      </c>
      <c r="I552" s="118">
        <f t="shared" si="268"/>
        <v>122.73271683635778</v>
      </c>
      <c r="J552" s="118">
        <f t="shared" si="268"/>
        <v>114.04273106956276</v>
      </c>
      <c r="K552" s="118">
        <f t="shared" si="268"/>
        <v>114.95947035565757</v>
      </c>
      <c r="L552" s="118">
        <f t="shared" si="268"/>
        <v>114.30370511957356</v>
      </c>
      <c r="M552" s="118">
        <f t="shared" si="268"/>
        <v>112.02623348026499</v>
      </c>
      <c r="N552" s="118">
        <f t="shared" si="268"/>
        <v>110.3637686443346</v>
      </c>
      <c r="O552" s="118">
        <f t="shared" si="268"/>
        <v>102.16381300048025</v>
      </c>
      <c r="P552" s="118">
        <f t="shared" si="268"/>
        <v>87.921055276301757</v>
      </c>
      <c r="Q552" s="118">
        <f t="shared" si="268"/>
        <v>93.947281206491823</v>
      </c>
      <c r="R552" s="118">
        <f t="shared" ref="R552:V552" si="269">R553+R556+R558+R571</f>
        <v>91.478120650604978</v>
      </c>
      <c r="S552" s="118">
        <f t="shared" si="269"/>
        <v>84.470961187656258</v>
      </c>
      <c r="T552" s="118">
        <f t="shared" si="269"/>
        <v>82.536159895195141</v>
      </c>
      <c r="U552" s="118">
        <f t="shared" si="269"/>
        <v>72.903726216040994</v>
      </c>
      <c r="V552" s="118">
        <f t="shared" si="269"/>
        <v>76.889062186952287</v>
      </c>
      <c r="W552" s="118">
        <f t="shared" ref="W552" si="270">W553+W556+W558+W571</f>
        <v>82.485120095994546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80.107907082210602</v>
      </c>
      <c r="D553" s="123">
        <f t="shared" si="271"/>
        <v>76.903400438990928</v>
      </c>
      <c r="E553" s="123">
        <f t="shared" si="271"/>
        <v>88.596544960857727</v>
      </c>
      <c r="F553" s="123">
        <f t="shared" si="271"/>
        <v>86.811820812202399</v>
      </c>
      <c r="G553" s="123">
        <f t="shared" si="271"/>
        <v>91.362990157995057</v>
      </c>
      <c r="H553" s="123">
        <f t="shared" si="271"/>
        <v>83.079471672086726</v>
      </c>
      <c r="I553" s="123">
        <f t="shared" si="271"/>
        <v>79.010267893046574</v>
      </c>
      <c r="J553" s="123">
        <f t="shared" si="271"/>
        <v>79.139601946019567</v>
      </c>
      <c r="K553" s="123">
        <f t="shared" si="271"/>
        <v>81.706494671586583</v>
      </c>
      <c r="L553" s="123">
        <f t="shared" si="271"/>
        <v>86.780420912123247</v>
      </c>
      <c r="M553" s="123">
        <f t="shared" si="271"/>
        <v>82.704013907836938</v>
      </c>
      <c r="N553" s="123">
        <f t="shared" si="271"/>
        <v>80.510360401275491</v>
      </c>
      <c r="O553" s="123">
        <f t="shared" si="271"/>
        <v>78.067436366121569</v>
      </c>
      <c r="P553" s="123">
        <f t="shared" si="271"/>
        <v>65.171822604085591</v>
      </c>
      <c r="Q553" s="123">
        <f t="shared" si="271"/>
        <v>71.975775392454281</v>
      </c>
      <c r="R553" s="123">
        <f t="shared" ref="R553:V553" si="272">SUM(R554:R555)</f>
        <v>67.816367670385432</v>
      </c>
      <c r="S553" s="123">
        <f t="shared" si="272"/>
        <v>63.382318261811349</v>
      </c>
      <c r="T553" s="123">
        <f t="shared" si="272"/>
        <v>58.307260525099451</v>
      </c>
      <c r="U553" s="123">
        <f t="shared" si="272"/>
        <v>53.732242075485047</v>
      </c>
      <c r="V553" s="123">
        <f t="shared" si="272"/>
        <v>50.532853486931472</v>
      </c>
      <c r="W553" s="123">
        <f t="shared" ref="W553" si="273">SUM(W554:W555)</f>
        <v>46.317796091908932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79.342629123124624</v>
      </c>
      <c r="D554" s="99">
        <v>76.167893000209673</v>
      </c>
      <c r="E554" s="99">
        <v>87.798411839974278</v>
      </c>
      <c r="F554" s="99">
        <v>85.996143542897002</v>
      </c>
      <c r="G554" s="99">
        <v>90.523424927104969</v>
      </c>
      <c r="H554" s="99">
        <v>82.344606516900797</v>
      </c>
      <c r="I554" s="99">
        <v>78.33596192244552</v>
      </c>
      <c r="J554" s="99">
        <v>78.47229498298293</v>
      </c>
      <c r="K554" s="99">
        <v>81.024846470237776</v>
      </c>
      <c r="L554" s="99">
        <v>86.083650014459778</v>
      </c>
      <c r="M554" s="99">
        <v>82.047614670645402</v>
      </c>
      <c r="N554" s="99">
        <v>79.880655913870271</v>
      </c>
      <c r="O554" s="99">
        <v>77.4645689503608</v>
      </c>
      <c r="P554" s="99">
        <v>64.671488829245305</v>
      </c>
      <c r="Q554" s="99">
        <v>71.424117573148408</v>
      </c>
      <c r="R554" s="99">
        <v>67.292808695191368</v>
      </c>
      <c r="S554" s="99">
        <v>62.899418658944001</v>
      </c>
      <c r="T554" s="99">
        <v>57.864446829150303</v>
      </c>
      <c r="U554" s="99">
        <v>53.322290310114617</v>
      </c>
      <c r="V554" s="99">
        <v>50.147509010029296</v>
      </c>
      <c r="W554" s="99">
        <v>45.965310789801393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0.76527795908597285</v>
      </c>
      <c r="D555" s="99">
        <v>0.73550743878125557</v>
      </c>
      <c r="E555" s="99">
        <v>0.7981331208834449</v>
      </c>
      <c r="F555" s="99">
        <v>0.81567726930539863</v>
      </c>
      <c r="G555" s="99">
        <v>0.83956523089009338</v>
      </c>
      <c r="H555" s="99">
        <v>0.73486515518593465</v>
      </c>
      <c r="I555" s="99">
        <v>0.67430597060104824</v>
      </c>
      <c r="J555" s="99">
        <v>0.66730696303663106</v>
      </c>
      <c r="K555" s="99">
        <v>0.681648201348801</v>
      </c>
      <c r="L555" s="99">
        <v>0.69677089766347367</v>
      </c>
      <c r="M555" s="99">
        <v>0.65639923719153193</v>
      </c>
      <c r="N555" s="99">
        <v>0.629704487405221</v>
      </c>
      <c r="O555" s="99">
        <v>0.60286741576076608</v>
      </c>
      <c r="P555" s="99">
        <v>0.5003337748402823</v>
      </c>
      <c r="Q555" s="99">
        <v>0.55165781930587487</v>
      </c>
      <c r="R555" s="99">
        <v>0.52355897519406314</v>
      </c>
      <c r="S555" s="99">
        <v>0.48289960286735101</v>
      </c>
      <c r="T555" s="99">
        <v>0.44281369594915154</v>
      </c>
      <c r="U555" s="99">
        <v>0.40995176537042793</v>
      </c>
      <c r="V555" s="99">
        <v>0.38534447690217744</v>
      </c>
      <c r="W555" s="99">
        <v>0.35248530210753781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3.3730815459270356</v>
      </c>
      <c r="D556" s="123">
        <f t="shared" si="274"/>
        <v>3.0755686238407778</v>
      </c>
      <c r="E556" s="123">
        <f t="shared" si="274"/>
        <v>13.914221843679274</v>
      </c>
      <c r="F556" s="123">
        <f t="shared" si="274"/>
        <v>7.2466743083431124</v>
      </c>
      <c r="G556" s="123">
        <f t="shared" si="274"/>
        <v>7.5677404689527457</v>
      </c>
      <c r="H556" s="123">
        <f t="shared" si="274"/>
        <v>16.008013627993346</v>
      </c>
      <c r="I556" s="123">
        <f t="shared" si="274"/>
        <v>21.96506199872529</v>
      </c>
      <c r="J556" s="123">
        <f t="shared" si="274"/>
        <v>12.631375726368358</v>
      </c>
      <c r="K556" s="123">
        <f t="shared" si="274"/>
        <v>11.390340549018228</v>
      </c>
      <c r="L556" s="123">
        <f t="shared" si="274"/>
        <v>6.296251381198906</v>
      </c>
      <c r="M556" s="123">
        <f t="shared" si="274"/>
        <v>9.3082386487996462</v>
      </c>
      <c r="N556" s="123">
        <f t="shared" si="274"/>
        <v>10.16372917971273</v>
      </c>
      <c r="O556" s="123">
        <f t="shared" si="274"/>
        <v>5.2833676172457231</v>
      </c>
      <c r="P556" s="123">
        <f t="shared" si="274"/>
        <v>4.5046139977570361</v>
      </c>
      <c r="Q556" s="123">
        <f t="shared" si="274"/>
        <v>3.6775079762554648</v>
      </c>
      <c r="R556" s="123">
        <f t="shared" si="274"/>
        <v>5.0840680582702014</v>
      </c>
      <c r="S556" s="123">
        <f t="shared" si="274"/>
        <v>2.6293003670276343</v>
      </c>
      <c r="T556" s="123">
        <f t="shared" si="274"/>
        <v>6.1251210321783525</v>
      </c>
      <c r="U556" s="123">
        <f t="shared" si="274"/>
        <v>0.96091808425694314</v>
      </c>
      <c r="V556" s="123">
        <f t="shared" si="274"/>
        <v>8.3828857734882725</v>
      </c>
      <c r="W556" s="123">
        <f t="shared" si="274"/>
        <v>17.22975773905042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3.3730815459270356</v>
      </c>
      <c r="D557" s="99">
        <f>RES_hhdet_in_tess!D86</f>
        <v>3.0755686238407778</v>
      </c>
      <c r="E557" s="99">
        <f>RES_hhdet_in_tess!E86</f>
        <v>13.914221843679274</v>
      </c>
      <c r="F557" s="99">
        <f>RES_hhdet_in_tess!F86</f>
        <v>7.2466743083431124</v>
      </c>
      <c r="G557" s="99">
        <f>RES_hhdet_in_tess!G86</f>
        <v>7.5677404689527457</v>
      </c>
      <c r="H557" s="99">
        <f>RES_hhdet_in_tess!H86</f>
        <v>16.008013627993346</v>
      </c>
      <c r="I557" s="99">
        <f>RES_hhdet_in_tess!I86</f>
        <v>21.96506199872529</v>
      </c>
      <c r="J557" s="99">
        <f>RES_hhdet_in_tess!J86</f>
        <v>12.631375726368358</v>
      </c>
      <c r="K557" s="99">
        <f>RES_hhdet_in_tess!K86</f>
        <v>11.390340549018228</v>
      </c>
      <c r="L557" s="99">
        <f>RES_hhdet_in_tess!L86</f>
        <v>6.296251381198906</v>
      </c>
      <c r="M557" s="99">
        <f>RES_hhdet_in_tess!M86</f>
        <v>9.3082386487996462</v>
      </c>
      <c r="N557" s="99">
        <f>RES_hhdet_in_tess!N86</f>
        <v>10.16372917971273</v>
      </c>
      <c r="O557" s="99">
        <f>RES_hhdet_in_tess!O86</f>
        <v>5.2833676172457231</v>
      </c>
      <c r="P557" s="99">
        <f>RES_hhdet_in_tess!P86</f>
        <v>4.5046139977570361</v>
      </c>
      <c r="Q557" s="99">
        <f>RES_hhdet_in_tess!Q86</f>
        <v>3.6775079762554648</v>
      </c>
      <c r="R557" s="99">
        <f>RES_hhdet_in_tess!R86</f>
        <v>5.0840680582702014</v>
      </c>
      <c r="S557" s="99">
        <f>RES_hhdet_in_tess!S86</f>
        <v>2.6293003670276343</v>
      </c>
      <c r="T557" s="99">
        <f>RES_hhdet_in_tess!T86</f>
        <v>6.1251210321783525</v>
      </c>
      <c r="U557" s="99">
        <f>RES_hhdet_in_tess!U86</f>
        <v>0.96091808425694314</v>
      </c>
      <c r="V557" s="99">
        <f>RES_hhdet_in_tess!V86</f>
        <v>8.3828857734882725</v>
      </c>
      <c r="W557" s="99">
        <f>RES_hhdet_in_tess!W86</f>
        <v>17.22975773905042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10.663695689884113</v>
      </c>
      <c r="D558" s="123">
        <v>11.56325123087429</v>
      </c>
      <c r="E558" s="123">
        <v>10.087946202095905</v>
      </c>
      <c r="F558" s="123">
        <v>11.327170366657114</v>
      </c>
      <c r="G558" s="123">
        <v>11.511109420026504</v>
      </c>
      <c r="H558" s="123">
        <v>11.795100320345032</v>
      </c>
      <c r="I558" s="123">
        <v>11.298691491014804</v>
      </c>
      <c r="J558" s="123">
        <v>11.609975300581599</v>
      </c>
      <c r="K558" s="123">
        <v>11.171651219680889</v>
      </c>
      <c r="L558" s="123">
        <v>11.160711196646947</v>
      </c>
      <c r="M558" s="123">
        <v>10.661557080646658</v>
      </c>
      <c r="N558" s="123">
        <v>10.622431065372435</v>
      </c>
      <c r="O558" s="123">
        <v>10.252480137157397</v>
      </c>
      <c r="P558" s="123">
        <v>10.094683362379248</v>
      </c>
      <c r="Q558" s="123">
        <v>10.144492403857045</v>
      </c>
      <c r="R558" s="123">
        <v>10.264844610486104</v>
      </c>
      <c r="S558" s="123">
        <v>10.332766718020935</v>
      </c>
      <c r="T558" s="123">
        <v>10.284628694193396</v>
      </c>
      <c r="U558" s="123">
        <v>10.382417038756051</v>
      </c>
      <c r="V558" s="123">
        <v>10.275705921054362</v>
      </c>
      <c r="W558" s="123">
        <v>10.849899973939312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10.947221287591409</v>
      </c>
      <c r="D559" s="99">
        <v>10.604483772218925</v>
      </c>
      <c r="E559" s="99">
        <v>11.283173780517707</v>
      </c>
      <c r="F559" s="99">
        <v>11.158849341262727</v>
      </c>
      <c r="G559" s="99">
        <v>11.292038583368912</v>
      </c>
      <c r="H559" s="99">
        <v>11.354268241629477</v>
      </c>
      <c r="I559" s="99">
        <v>11.535386285099909</v>
      </c>
      <c r="J559" s="99">
        <v>11.108850192451882</v>
      </c>
      <c r="K559" s="99">
        <v>11.365050553717419</v>
      </c>
      <c r="L559" s="99">
        <v>11.244526699756326</v>
      </c>
      <c r="M559" s="99">
        <v>10.948705005471522</v>
      </c>
      <c r="N559" s="99">
        <v>10.776885146645537</v>
      </c>
      <c r="O559" s="99">
        <v>10.308256632084806</v>
      </c>
      <c r="P559" s="99">
        <v>10.172663775448994</v>
      </c>
      <c r="Q559" s="99">
        <v>10.050178698574866</v>
      </c>
      <c r="R559" s="99">
        <v>10.407513684653477</v>
      </c>
      <c r="S559" s="99">
        <v>10.260433966835983</v>
      </c>
      <c r="T559" s="99">
        <v>10.118465240101136</v>
      </c>
      <c r="U559" s="99">
        <v>9.9006521415439614</v>
      </c>
      <c r="V559" s="99">
        <v>10.416713661643378</v>
      </c>
      <c r="W559" s="99">
        <v>10.509123688330014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11.284424607477151</v>
      </c>
      <c r="F560" s="99">
        <v>0</v>
      </c>
      <c r="G560" s="99">
        <v>0</v>
      </c>
      <c r="H560" s="99">
        <v>0</v>
      </c>
      <c r="I560" s="99">
        <v>11.538367772397455</v>
      </c>
      <c r="J560" s="99">
        <v>11.108527494342571</v>
      </c>
      <c r="K560" s="99">
        <v>11.37063112163724</v>
      </c>
      <c r="L560" s="99">
        <v>11.249688131937674</v>
      </c>
      <c r="M560" s="99">
        <v>10.953690894860436</v>
      </c>
      <c r="N560" s="99">
        <v>10.779485797790338</v>
      </c>
      <c r="O560" s="99">
        <v>10.308308464594331</v>
      </c>
      <c r="P560" s="99">
        <v>10.179763615391058</v>
      </c>
      <c r="Q560" s="99">
        <v>10.05442227650447</v>
      </c>
      <c r="R560" s="99">
        <v>10.413549867675723</v>
      </c>
      <c r="S560" s="99">
        <v>0</v>
      </c>
      <c r="T560" s="99">
        <v>10.115240865162738</v>
      </c>
      <c r="U560" s="99">
        <v>9.8935665519959066</v>
      </c>
      <c r="V560" s="99">
        <v>10.418702066076898</v>
      </c>
      <c r="W560" s="99">
        <v>10.505763231253894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2.9150967651293263</v>
      </c>
      <c r="F561" s="102">
        <v>0</v>
      </c>
      <c r="G561" s="102">
        <v>0</v>
      </c>
      <c r="H561" s="102">
        <v>0</v>
      </c>
      <c r="I561" s="102">
        <v>3.3063537009513966</v>
      </c>
      <c r="J561" s="102">
        <v>3.2280063102145129</v>
      </c>
      <c r="K561" s="102">
        <v>3.1053630139564272</v>
      </c>
      <c r="L561" s="102">
        <v>3.1004393870035987</v>
      </c>
      <c r="M561" s="102">
        <v>3.1592711008270355</v>
      </c>
      <c r="N561" s="102">
        <v>3.0875512026279353</v>
      </c>
      <c r="O561" s="102">
        <v>2.8409587873104853</v>
      </c>
      <c r="P561" s="102">
        <v>2.9201712297582514</v>
      </c>
      <c r="Q561" s="102">
        <v>3.120370200819691</v>
      </c>
      <c r="R561" s="102">
        <v>3.1185110740580626</v>
      </c>
      <c r="S561" s="102">
        <v>0</v>
      </c>
      <c r="T561" s="102">
        <v>2.9894410145090995</v>
      </c>
      <c r="U561" s="102">
        <v>2.957538926420213</v>
      </c>
      <c r="V561" s="102">
        <v>2.7270213286836009</v>
      </c>
      <c r="W561" s="102">
        <v>3.10540697102291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8.3693278423478255</v>
      </c>
      <c r="F562" s="105">
        <v>0</v>
      </c>
      <c r="G562" s="105">
        <v>0</v>
      </c>
      <c r="H562" s="105">
        <v>0</v>
      </c>
      <c r="I562" s="105">
        <v>8.2320140714460592</v>
      </c>
      <c r="J562" s="105">
        <v>7.8805211841280558</v>
      </c>
      <c r="K562" s="105">
        <v>8.2652681076808108</v>
      </c>
      <c r="L562" s="105">
        <v>8.1492487449340754</v>
      </c>
      <c r="M562" s="105">
        <v>7.794419794033403</v>
      </c>
      <c r="N562" s="105">
        <v>7.6919345951624019</v>
      </c>
      <c r="O562" s="105">
        <v>7.4673496772838455</v>
      </c>
      <c r="P562" s="105">
        <v>7.2595923856328097</v>
      </c>
      <c r="Q562" s="105">
        <v>6.9340520756847788</v>
      </c>
      <c r="R562" s="105">
        <v>7.2950387936176595</v>
      </c>
      <c r="S562" s="105">
        <v>0</v>
      </c>
      <c r="T562" s="105">
        <v>7.125799850653638</v>
      </c>
      <c r="U562" s="105">
        <v>6.9360276255756936</v>
      </c>
      <c r="V562" s="105">
        <v>7.6916807373932983</v>
      </c>
      <c r="W562" s="105">
        <v>7.4003562602309847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10.964326167013921</v>
      </c>
      <c r="D563" s="102">
        <v>10.702322038990665</v>
      </c>
      <c r="E563" s="102">
        <v>11.336857142536777</v>
      </c>
      <c r="F563" s="102">
        <v>11.271323553334646</v>
      </c>
      <c r="G563" s="102">
        <v>11.24525195923594</v>
      </c>
      <c r="H563" s="102">
        <v>11.386904913538615</v>
      </c>
      <c r="I563" s="102">
        <v>10.996174108068768</v>
      </c>
      <c r="J563" s="102">
        <v>12.098068684139355</v>
      </c>
      <c r="K563" s="102">
        <v>12.939171313771345</v>
      </c>
      <c r="L563" s="102">
        <v>11.946424583797686</v>
      </c>
      <c r="M563" s="102">
        <v>10.599226456356567</v>
      </c>
      <c r="N563" s="102">
        <v>10.325151839073049</v>
      </c>
      <c r="O563" s="102">
        <v>10.437183867597078</v>
      </c>
      <c r="P563" s="102">
        <v>9.7340937121298534</v>
      </c>
      <c r="Q563" s="102">
        <v>9.91961820950179</v>
      </c>
      <c r="R563" s="102">
        <v>10.509415931054466</v>
      </c>
      <c r="S563" s="102">
        <v>10.434522407933812</v>
      </c>
      <c r="T563" s="102">
        <v>10.030651246641456</v>
      </c>
      <c r="U563" s="102">
        <v>10.602563656982884</v>
      </c>
      <c r="V563" s="102">
        <v>10.321081629542434</v>
      </c>
      <c r="W563" s="102">
        <v>10.591794745713623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11.339601454914895</v>
      </c>
      <c r="F564" s="105">
        <v>0</v>
      </c>
      <c r="G564" s="105">
        <v>0</v>
      </c>
      <c r="H564" s="105">
        <v>0</v>
      </c>
      <c r="I564" s="105">
        <v>10.995175724459125</v>
      </c>
      <c r="J564" s="105">
        <v>12.102725125478262</v>
      </c>
      <c r="K564" s="105">
        <v>12.951061203269868</v>
      </c>
      <c r="L564" s="105">
        <v>11.956071837532365</v>
      </c>
      <c r="M564" s="105">
        <v>10.608749235737497</v>
      </c>
      <c r="N564" s="105">
        <v>10.338926280397811</v>
      </c>
      <c r="O564" s="105">
        <v>10.458164455546003</v>
      </c>
      <c r="P564" s="105">
        <v>9.7495375923235805</v>
      </c>
      <c r="Q564" s="105">
        <v>9.9390173829405306</v>
      </c>
      <c r="R564" s="105">
        <v>10.538083201067275</v>
      </c>
      <c r="S564" s="105">
        <v>10.446388113545868</v>
      </c>
      <c r="T564" s="105">
        <v>10.033478829842247</v>
      </c>
      <c r="U564" s="105">
        <v>10.600601751673414</v>
      </c>
      <c r="V564" s="105">
        <v>10.318073608903056</v>
      </c>
      <c r="W564" s="105">
        <v>10.579379311927809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2.929277495952896</v>
      </c>
      <c r="F565" s="99">
        <v>0</v>
      </c>
      <c r="G565" s="99">
        <v>0</v>
      </c>
      <c r="H565" s="99">
        <v>0</v>
      </c>
      <c r="I565" s="99">
        <v>3.1496308094428906</v>
      </c>
      <c r="J565" s="99">
        <v>3.5154147226255099</v>
      </c>
      <c r="K565" s="99">
        <v>3.5420384314935349</v>
      </c>
      <c r="L565" s="99">
        <v>3.2967456617641449</v>
      </c>
      <c r="M565" s="99">
        <v>3.0555257303540269</v>
      </c>
      <c r="N565" s="99">
        <v>2.9532704456409027</v>
      </c>
      <c r="O565" s="99">
        <v>2.8784113118880397</v>
      </c>
      <c r="P565" s="99">
        <v>2.7855322627735011</v>
      </c>
      <c r="Q565" s="99">
        <v>3.077130000135031</v>
      </c>
      <c r="R565" s="99">
        <v>3.1437868558280422</v>
      </c>
      <c r="S565" s="99">
        <v>3.0264157982540616</v>
      </c>
      <c r="T565" s="99">
        <v>2.9596440946649136</v>
      </c>
      <c r="U565" s="99">
        <v>3.1683130158790953</v>
      </c>
      <c r="V565" s="99">
        <v>2.6987238692832314</v>
      </c>
      <c r="W565" s="99">
        <v>3.1292268564423531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8.4103239589619996</v>
      </c>
      <c r="F566" s="99">
        <v>0</v>
      </c>
      <c r="G566" s="99">
        <v>0</v>
      </c>
      <c r="H566" s="99">
        <v>0</v>
      </c>
      <c r="I566" s="99">
        <v>7.8455449150162355</v>
      </c>
      <c r="J566" s="99">
        <v>8.5873104028527525</v>
      </c>
      <c r="K566" s="99">
        <v>9.4090227717763302</v>
      </c>
      <c r="L566" s="99">
        <v>8.6593261757682214</v>
      </c>
      <c r="M566" s="99">
        <v>7.5532235053834693</v>
      </c>
      <c r="N566" s="99">
        <v>7.3856558347569088</v>
      </c>
      <c r="O566" s="99">
        <v>7.579753143657963</v>
      </c>
      <c r="P566" s="99">
        <v>6.964005329550079</v>
      </c>
      <c r="Q566" s="99">
        <v>6.8618873828054987</v>
      </c>
      <c r="R566" s="99">
        <v>7.3942963452392325</v>
      </c>
      <c r="S566" s="99">
        <v>7.4199723152918065</v>
      </c>
      <c r="T566" s="99">
        <v>7.0738347351773347</v>
      </c>
      <c r="U566" s="99">
        <v>7.4322887357943204</v>
      </c>
      <c r="V566" s="99">
        <v>7.6193497396198264</v>
      </c>
      <c r="W566" s="99">
        <v>7.4501524554854548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10.644936692544755</v>
      </c>
      <c r="D567" s="102">
        <v>11.63179232665672</v>
      </c>
      <c r="E567" s="102">
        <v>9.9832869666245863</v>
      </c>
      <c r="F567" s="102">
        <v>11.333737711794873</v>
      </c>
      <c r="G567" s="102">
        <v>11.526485560089574</v>
      </c>
      <c r="H567" s="102">
        <v>11.823151923086751</v>
      </c>
      <c r="I567" s="102">
        <v>11.302334328410568</v>
      </c>
      <c r="J567" s="102">
        <v>11.675289225556359</v>
      </c>
      <c r="K567" s="102">
        <v>11.052273378309108</v>
      </c>
      <c r="L567" s="102">
        <v>11.113313573374725</v>
      </c>
      <c r="M567" s="102">
        <v>10.624734614490881</v>
      </c>
      <c r="N567" s="102">
        <v>10.611377928046025</v>
      </c>
      <c r="O567" s="102">
        <v>10.241849727223871</v>
      </c>
      <c r="P567" s="102">
        <v>10.101224459653315</v>
      </c>
      <c r="Q567" s="102">
        <v>10.153070047547454</v>
      </c>
      <c r="R567" s="102">
        <v>10.24513532387251</v>
      </c>
      <c r="S567" s="102">
        <v>10.331283841983847</v>
      </c>
      <c r="T567" s="102">
        <v>10.300102337354236</v>
      </c>
      <c r="U567" s="102">
        <v>10.400232302014778</v>
      </c>
      <c r="V567" s="102">
        <v>10.268269386998016</v>
      </c>
      <c r="W567" s="102">
        <v>10.872910010369647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10.645587072290306</v>
      </c>
      <c r="D568" s="105">
        <v>11.633053540872803</v>
      </c>
      <c r="E568" s="105">
        <v>9.9863496220428765</v>
      </c>
      <c r="F568" s="105">
        <v>11.336438272998706</v>
      </c>
      <c r="G568" s="105">
        <v>11.528456685743597</v>
      </c>
      <c r="H568" s="105">
        <v>11.823938931159335</v>
      </c>
      <c r="I568" s="105">
        <v>11.3064210777166</v>
      </c>
      <c r="J568" s="105">
        <v>11.682091069971754</v>
      </c>
      <c r="K568" s="105">
        <v>11.05986481302932</v>
      </c>
      <c r="L568" s="105">
        <v>11.120051939135342</v>
      </c>
      <c r="M568" s="105">
        <v>10.631903330903413</v>
      </c>
      <c r="N568" s="105">
        <v>10.616323948564737</v>
      </c>
      <c r="O568" s="105">
        <v>10.246243543329664</v>
      </c>
      <c r="P568" s="105">
        <v>10.11280447198909</v>
      </c>
      <c r="Q568" s="105">
        <v>10.169556583801805</v>
      </c>
      <c r="R568" s="105">
        <v>10.261763850650684</v>
      </c>
      <c r="S568" s="105">
        <v>10.345388874335658</v>
      </c>
      <c r="T568" s="105">
        <v>10.311603570590821</v>
      </c>
      <c r="U568" s="105">
        <v>10.411030892197225</v>
      </c>
      <c r="V568" s="105">
        <v>10.269402765713576</v>
      </c>
      <c r="W568" s="105">
        <v>10.87085489053425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3.048149450395599</v>
      </c>
      <c r="D569" s="99">
        <v>3.5247830261400432</v>
      </c>
      <c r="E569" s="99">
        <v>2.5777994799626427</v>
      </c>
      <c r="F569" s="99">
        <v>3.3005264701096557</v>
      </c>
      <c r="G569" s="99">
        <v>3.3438677206092842</v>
      </c>
      <c r="H569" s="99">
        <v>3.449029702759407</v>
      </c>
      <c r="I569" s="99">
        <v>3.2391331305429665</v>
      </c>
      <c r="J569" s="99">
        <v>3.3959588798903257</v>
      </c>
      <c r="K569" s="99">
        <v>3.0196636597189856</v>
      </c>
      <c r="L569" s="99">
        <v>3.0633413486753884</v>
      </c>
      <c r="M569" s="99">
        <v>3.0664625364147904</v>
      </c>
      <c r="N569" s="99">
        <v>3.040534932734321</v>
      </c>
      <c r="O569" s="99">
        <v>2.8238897156390306</v>
      </c>
      <c r="P569" s="99">
        <v>2.9006841835069852</v>
      </c>
      <c r="Q569" s="99">
        <v>3.1588273422799893</v>
      </c>
      <c r="R569" s="99">
        <v>3.0723461782659758</v>
      </c>
      <c r="S569" s="99">
        <v>3.0042807526180835</v>
      </c>
      <c r="T569" s="99">
        <v>3.0488025375948249</v>
      </c>
      <c r="U569" s="99">
        <v>3.114915518789696</v>
      </c>
      <c r="V569" s="99">
        <v>2.6886745776393872</v>
      </c>
      <c r="W569" s="99">
        <v>3.2163935535989738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7.5974376218947066</v>
      </c>
      <c r="D570" s="99">
        <v>8.1082705147327605</v>
      </c>
      <c r="E570" s="99">
        <v>7.4085501420802338</v>
      </c>
      <c r="F570" s="99">
        <v>8.0359118028890535</v>
      </c>
      <c r="G570" s="99">
        <v>8.1845889651343153</v>
      </c>
      <c r="H570" s="99">
        <v>8.3749092283999289</v>
      </c>
      <c r="I570" s="99">
        <v>8.0672879471736358</v>
      </c>
      <c r="J570" s="99">
        <v>8.2861321900814282</v>
      </c>
      <c r="K570" s="99">
        <v>8.0402011533103313</v>
      </c>
      <c r="L570" s="99">
        <v>8.0567105904599536</v>
      </c>
      <c r="M570" s="99">
        <v>7.5654407944886204</v>
      </c>
      <c r="N570" s="99">
        <v>7.5757890158304182</v>
      </c>
      <c r="O570" s="99">
        <v>7.4223538276906336</v>
      </c>
      <c r="P570" s="99">
        <v>7.2121202884821036</v>
      </c>
      <c r="Q570" s="99">
        <v>7.0107292415218163</v>
      </c>
      <c r="R570" s="99">
        <v>7.1894176723847094</v>
      </c>
      <c r="S570" s="99">
        <v>7.3411081217175749</v>
      </c>
      <c r="T570" s="99">
        <v>7.2628010329959958</v>
      </c>
      <c r="U570" s="99">
        <v>7.2961153734075275</v>
      </c>
      <c r="V570" s="99">
        <v>7.5807281880741879</v>
      </c>
      <c r="W570" s="99">
        <v>7.6544613369352765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10.594772418141224</v>
      </c>
      <c r="D571" s="123">
        <v>11.149963300518856</v>
      </c>
      <c r="E571" s="123">
        <v>10.245340225156928</v>
      </c>
      <c r="F571" s="123">
        <v>10.810552963693091</v>
      </c>
      <c r="G571" s="123">
        <v>10.960863429674761</v>
      </c>
      <c r="H571" s="123">
        <v>11.099367586392253</v>
      </c>
      <c r="I571" s="123">
        <v>10.458695453571103</v>
      </c>
      <c r="J571" s="123">
        <v>10.661778096593242</v>
      </c>
      <c r="K571" s="123">
        <v>10.690983915371879</v>
      </c>
      <c r="L571" s="123">
        <v>10.066321629604468</v>
      </c>
      <c r="M571" s="123">
        <v>9.3524238429817537</v>
      </c>
      <c r="N571" s="123">
        <v>9.0672479979739418</v>
      </c>
      <c r="O571" s="123">
        <v>8.5605288799555694</v>
      </c>
      <c r="P571" s="123">
        <v>8.1499353120798865</v>
      </c>
      <c r="Q571" s="123">
        <v>8.1495054339250306</v>
      </c>
      <c r="R571" s="123">
        <v>8.312840311463237</v>
      </c>
      <c r="S571" s="123">
        <v>8.1265758407963364</v>
      </c>
      <c r="T571" s="123">
        <v>7.8191496437239376</v>
      </c>
      <c r="U571" s="123">
        <v>7.8281490175429544</v>
      </c>
      <c r="V571" s="123">
        <v>7.6976170054781861</v>
      </c>
      <c r="W571" s="123">
        <v>8.0876662910958839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11.499574966120553</v>
      </c>
      <c r="D572" s="99">
        <v>9.9989060661432436</v>
      </c>
      <c r="E572" s="99">
        <v>11.811172399176014</v>
      </c>
      <c r="F572" s="99">
        <v>10.671393903469969</v>
      </c>
      <c r="G572" s="99">
        <v>10.759463700705997</v>
      </c>
      <c r="H572" s="99">
        <v>10.217054004480035</v>
      </c>
      <c r="I572" s="99">
        <v>11.262889781898586</v>
      </c>
      <c r="J572" s="99">
        <v>9.9177850031125256</v>
      </c>
      <c r="K572" s="99">
        <v>10.666570201005751</v>
      </c>
      <c r="L572" s="99">
        <v>9.9614584926775969</v>
      </c>
      <c r="M572" s="99">
        <v>9.4929217417214673</v>
      </c>
      <c r="N572" s="99">
        <v>9.4659930717153475</v>
      </c>
      <c r="O572" s="99">
        <v>8.4027960786444531</v>
      </c>
      <c r="P572" s="99">
        <v>8.3561823258350767</v>
      </c>
      <c r="Q572" s="99">
        <v>8.2383217844226966</v>
      </c>
      <c r="R572" s="99">
        <v>8.5368680632252119</v>
      </c>
      <c r="S572" s="99">
        <v>8.0363992213387601</v>
      </c>
      <c r="T572" s="99">
        <v>7.6496663008584829</v>
      </c>
      <c r="U572" s="99">
        <v>7.1517235221012294</v>
      </c>
      <c r="V572" s="99">
        <v>8.0910365606897177</v>
      </c>
      <c r="W572" s="99">
        <v>7.9456443225586479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11.492891023697647</v>
      </c>
      <c r="D573" s="99">
        <v>10.056028571329577</v>
      </c>
      <c r="E573" s="99">
        <v>11.701614032015391</v>
      </c>
      <c r="F573" s="99">
        <v>10.771440868213594</v>
      </c>
      <c r="G573" s="99">
        <v>10.696786833736978</v>
      </c>
      <c r="H573" s="99">
        <v>10.319892816481897</v>
      </c>
      <c r="I573" s="99">
        <v>10.658655903828871</v>
      </c>
      <c r="J573" s="99">
        <v>10.332863984232517</v>
      </c>
      <c r="K573" s="99">
        <v>11.860625072790098</v>
      </c>
      <c r="L573" s="99">
        <v>10.596269178856236</v>
      </c>
      <c r="M573" s="99">
        <v>9.3387167298146725</v>
      </c>
      <c r="N573" s="99">
        <v>8.8485494475983373</v>
      </c>
      <c r="O573" s="99">
        <v>8.7180017426467469</v>
      </c>
      <c r="P573" s="99">
        <v>7.9852302047164203</v>
      </c>
      <c r="Q573" s="99">
        <v>8.0380018516925933</v>
      </c>
      <c r="R573" s="99">
        <v>8.4073847934445194</v>
      </c>
      <c r="S573" s="99">
        <v>8.1798679635872276</v>
      </c>
      <c r="T573" s="99">
        <v>7.6808726598039323</v>
      </c>
      <c r="U573" s="99">
        <v>7.9762568480868001</v>
      </c>
      <c r="V573" s="99">
        <v>7.7036354903234576</v>
      </c>
      <c r="W573" s="99">
        <v>7.9127588737020647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9.7348184652505534</v>
      </c>
      <c r="D574" s="110">
        <v>12.045502762145576</v>
      </c>
      <c r="E574" s="110">
        <v>8.8953080508358333</v>
      </c>
      <c r="F574" s="110">
        <v>10.844817042917398</v>
      </c>
      <c r="G574" s="110">
        <v>11.111339240161536</v>
      </c>
      <c r="H574" s="110">
        <v>11.668324185086293</v>
      </c>
      <c r="I574" s="110">
        <v>10.198532278561828</v>
      </c>
      <c r="J574" s="110">
        <v>11.509436896929131</v>
      </c>
      <c r="K574" s="110">
        <v>9.4618014456833208</v>
      </c>
      <c r="L574" s="110">
        <v>9.6269382045135359</v>
      </c>
      <c r="M574" s="110">
        <v>9.3257285820397957</v>
      </c>
      <c r="N574" s="110">
        <v>9.0772221364001933</v>
      </c>
      <c r="O574" s="110">
        <v>8.5074117412218602</v>
      </c>
      <c r="P574" s="110">
        <v>8.2113917033226542</v>
      </c>
      <c r="Q574" s="110">
        <v>8.222066435556961</v>
      </c>
      <c r="R574" s="110">
        <v>8.2057472700478087</v>
      </c>
      <c r="S574" s="110">
        <v>8.1032890626547101</v>
      </c>
      <c r="T574" s="110">
        <v>7.9114219290688705</v>
      </c>
      <c r="U574" s="110">
        <v>7.8398772570687729</v>
      </c>
      <c r="V574" s="110">
        <v>7.6348507438889781</v>
      </c>
      <c r="W574" s="110">
        <v>8.1799011414615332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2.2565868383281948</v>
      </c>
      <c r="D576" s="118">
        <f t="shared" si="275"/>
        <v>1.8095207014382075</v>
      </c>
      <c r="E576" s="118">
        <f t="shared" si="275"/>
        <v>2.1687390379419309</v>
      </c>
      <c r="F576" s="118">
        <f t="shared" si="275"/>
        <v>1.6418474527414737</v>
      </c>
      <c r="G576" s="118">
        <f t="shared" si="275"/>
        <v>1.4992857643385515</v>
      </c>
      <c r="H576" s="118">
        <f t="shared" si="275"/>
        <v>1.6425502784435126</v>
      </c>
      <c r="I576" s="118">
        <f t="shared" si="275"/>
        <v>2.0866620718459785</v>
      </c>
      <c r="J576" s="118">
        <f t="shared" si="275"/>
        <v>2.3994751174461832</v>
      </c>
      <c r="K576" s="118">
        <f t="shared" si="275"/>
        <v>2.2204465007256937</v>
      </c>
      <c r="L576" s="118">
        <f t="shared" si="275"/>
        <v>1.8413329338329998</v>
      </c>
      <c r="M576" s="118">
        <f t="shared" si="275"/>
        <v>1.366534411944786</v>
      </c>
      <c r="N576" s="118">
        <f t="shared" si="275"/>
        <v>0.87227834849557828</v>
      </c>
      <c r="O576" s="118">
        <f t="shared" si="275"/>
        <v>1.0699939708810167</v>
      </c>
      <c r="P576" s="118">
        <f t="shared" si="275"/>
        <v>1.0444141226458501</v>
      </c>
      <c r="Q576" s="118">
        <f t="shared" si="275"/>
        <v>1.3469973967949005</v>
      </c>
      <c r="R576" s="118">
        <f t="shared" ref="R576:V576" si="276">R577+R580+R582+R595</f>
        <v>1.5070953037141719</v>
      </c>
      <c r="S576" s="118">
        <f t="shared" si="276"/>
        <v>1.190968558178273</v>
      </c>
      <c r="T576" s="118">
        <f t="shared" si="276"/>
        <v>1.0286334603381544</v>
      </c>
      <c r="U576" s="118">
        <f t="shared" si="276"/>
        <v>0.98579327237606207</v>
      </c>
      <c r="V576" s="118">
        <f t="shared" si="276"/>
        <v>0.74711343194236468</v>
      </c>
      <c r="W576" s="118">
        <f t="shared" ref="W576" si="277">W577+W580+W582+W595</f>
        <v>0.83360803959787244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0.21589028873593602</v>
      </c>
      <c r="D582" s="123">
        <v>0.21779067492458032</v>
      </c>
      <c r="E582" s="123">
        <v>0.23139478659911902</v>
      </c>
      <c r="F582" s="123">
        <v>0.19524928878936307</v>
      </c>
      <c r="G582" s="123">
        <v>0.16729767065999185</v>
      </c>
      <c r="H582" s="123">
        <v>0.19345236820867692</v>
      </c>
      <c r="I582" s="123">
        <v>0.19895465658597461</v>
      </c>
      <c r="J582" s="123">
        <v>0.19540823563233237</v>
      </c>
      <c r="K582" s="123">
        <v>0.21982194052752763</v>
      </c>
      <c r="L582" s="123">
        <v>0.18331781585849427</v>
      </c>
      <c r="M582" s="123">
        <v>0.13998451029402093</v>
      </c>
      <c r="N582" s="123">
        <v>6.992650911674464E-2</v>
      </c>
      <c r="O582" s="123">
        <v>8.937419619370307E-2</v>
      </c>
      <c r="P582" s="123">
        <v>8.9392508599267534E-2</v>
      </c>
      <c r="Q582" s="123">
        <v>0.12207232695598536</v>
      </c>
      <c r="R582" s="123">
        <v>0.13596715321398159</v>
      </c>
      <c r="S582" s="123">
        <v>0.10799785463349486</v>
      </c>
      <c r="T582" s="123">
        <v>8.716931289686769E-2</v>
      </c>
      <c r="U582" s="123">
        <v>8.0337681435032671E-2</v>
      </c>
      <c r="V582" s="123">
        <v>5.8548747923633425E-2</v>
      </c>
      <c r="W582" s="123">
        <v>6.7838220292975537E-2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4.536182757879887</v>
      </c>
      <c r="D587" s="102">
        <v>4.4132674802201768</v>
      </c>
      <c r="E587" s="102">
        <v>4.6571294755835337</v>
      </c>
      <c r="F587" s="102">
        <v>4.6123085417751284</v>
      </c>
      <c r="G587" s="102">
        <v>4.5816547266461258</v>
      </c>
      <c r="H587" s="102">
        <v>4.6172726491012988</v>
      </c>
      <c r="I587" s="102">
        <v>4.4353009257357128</v>
      </c>
      <c r="J587" s="102">
        <v>4.8494922741183553</v>
      </c>
      <c r="K587" s="102">
        <v>5.1479803590667199</v>
      </c>
      <c r="L587" s="102">
        <v>4.7113106090950785</v>
      </c>
      <c r="M587" s="102">
        <v>4.1042900827575357</v>
      </c>
      <c r="N587" s="102">
        <v>3.8809409217151463</v>
      </c>
      <c r="O587" s="102">
        <v>3.7607844422511518</v>
      </c>
      <c r="P587" s="102">
        <v>3.3391561296206489</v>
      </c>
      <c r="Q587" s="102">
        <v>3.2607483592532911</v>
      </c>
      <c r="R587" s="102">
        <v>3.3599655894271945</v>
      </c>
      <c r="S587" s="102">
        <v>3.2502018246455431</v>
      </c>
      <c r="T587" s="102">
        <v>3.0532661611233145</v>
      </c>
      <c r="U587" s="102">
        <v>3.1672597653439905</v>
      </c>
      <c r="V587" s="102">
        <v>3.0421071749481179</v>
      </c>
      <c r="W587" s="102">
        <v>3.1024609378038783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1.2033339043657714</v>
      </c>
      <c r="F588" s="105">
        <v>0</v>
      </c>
      <c r="G588" s="105">
        <v>0</v>
      </c>
      <c r="H588" s="105">
        <v>0</v>
      </c>
      <c r="I588" s="105">
        <v>1.2704018968376647</v>
      </c>
      <c r="J588" s="105">
        <v>1.4091485990689021</v>
      </c>
      <c r="K588" s="105">
        <v>1.4092358648177983</v>
      </c>
      <c r="L588" s="105">
        <v>1.3001373509545961</v>
      </c>
      <c r="M588" s="105">
        <v>1.1831772822611559</v>
      </c>
      <c r="N588" s="105">
        <v>1.1100532276926465</v>
      </c>
      <c r="O588" s="105">
        <v>1.0371652562101019</v>
      </c>
      <c r="P588" s="105">
        <v>0.95554115304084608</v>
      </c>
      <c r="Q588" s="105">
        <v>1.0115053207933213</v>
      </c>
      <c r="R588" s="105">
        <v>1.0051001621187041</v>
      </c>
      <c r="S588" s="105">
        <v>0.94268446269686168</v>
      </c>
      <c r="T588" s="105">
        <v>0.90089675545588588</v>
      </c>
      <c r="U588" s="105">
        <v>0.94645697624277236</v>
      </c>
      <c r="V588" s="105">
        <v>0.79544058855721234</v>
      </c>
      <c r="W588" s="105">
        <v>0.91658725652402462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1.2033339043657714</v>
      </c>
      <c r="F589" s="99">
        <v>0</v>
      </c>
      <c r="G589" s="99">
        <v>0</v>
      </c>
      <c r="H589" s="99">
        <v>0</v>
      </c>
      <c r="I589" s="99">
        <v>1.2704018968376647</v>
      </c>
      <c r="J589" s="99">
        <v>1.4091485990689021</v>
      </c>
      <c r="K589" s="99">
        <v>1.4092358648177983</v>
      </c>
      <c r="L589" s="99">
        <v>1.3001373509545961</v>
      </c>
      <c r="M589" s="99">
        <v>1.1831772822611559</v>
      </c>
      <c r="N589" s="99">
        <v>1.1100532276926465</v>
      </c>
      <c r="O589" s="99">
        <v>1.0371652562101019</v>
      </c>
      <c r="P589" s="99">
        <v>0.95554115304084608</v>
      </c>
      <c r="Q589" s="99">
        <v>1.0115053207933213</v>
      </c>
      <c r="R589" s="99">
        <v>1.0051001621187041</v>
      </c>
      <c r="S589" s="99">
        <v>0.94268446269686168</v>
      </c>
      <c r="T589" s="99">
        <v>0.90089675545588588</v>
      </c>
      <c r="U589" s="99">
        <v>0.94645697624277236</v>
      </c>
      <c r="V589" s="99">
        <v>0.79544058855721234</v>
      </c>
      <c r="W589" s="99">
        <v>0.91658725652402462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2.0406965495922589</v>
      </c>
      <c r="D595" s="123">
        <v>1.5917300265136272</v>
      </c>
      <c r="E595" s="123">
        <v>1.9373442513428119</v>
      </c>
      <c r="F595" s="123">
        <v>1.4465981639521106</v>
      </c>
      <c r="G595" s="123">
        <v>1.3319880936785597</v>
      </c>
      <c r="H595" s="123">
        <v>1.4490979102348358</v>
      </c>
      <c r="I595" s="123">
        <v>1.8877074152600037</v>
      </c>
      <c r="J595" s="123">
        <v>2.2040668818138509</v>
      </c>
      <c r="K595" s="123">
        <v>2.0006245601981663</v>
      </c>
      <c r="L595" s="123">
        <v>1.6580151179745055</v>
      </c>
      <c r="M595" s="123">
        <v>1.2265499016507651</v>
      </c>
      <c r="N595" s="123">
        <v>0.8023518393788337</v>
      </c>
      <c r="O595" s="123">
        <v>0.98061977468731354</v>
      </c>
      <c r="P595" s="123">
        <v>0.95502161404658259</v>
      </c>
      <c r="Q595" s="123">
        <v>1.2249250698389151</v>
      </c>
      <c r="R595" s="123">
        <v>1.3711281505001902</v>
      </c>
      <c r="S595" s="123">
        <v>1.0829707035447782</v>
      </c>
      <c r="T595" s="123">
        <v>0.94146414744128681</v>
      </c>
      <c r="U595" s="123">
        <v>0.90545559094102934</v>
      </c>
      <c r="V595" s="123">
        <v>0.68856468401873128</v>
      </c>
      <c r="W595" s="123">
        <v>0.76576981930489685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4.4345480792850624</v>
      </c>
      <c r="D597" s="99">
        <v>3.8762479313648401</v>
      </c>
      <c r="E597" s="99">
        <v>4.5061158100886898</v>
      </c>
      <c r="F597" s="99">
        <v>4.143841826035576</v>
      </c>
      <c r="G597" s="99">
        <v>4.1111331979011485</v>
      </c>
      <c r="H597" s="99">
        <v>3.9624854339675055</v>
      </c>
      <c r="I597" s="99">
        <v>4.0887055045414487</v>
      </c>
      <c r="J597" s="99">
        <v>3.9601024371001343</v>
      </c>
      <c r="K597" s="99">
        <v>4.5416231629343553</v>
      </c>
      <c r="L597" s="99">
        <v>4.0540664274470561</v>
      </c>
      <c r="M597" s="99">
        <v>3.5713173603475021</v>
      </c>
      <c r="N597" s="99">
        <v>3.3838673096499798</v>
      </c>
      <c r="O597" s="99">
        <v>3.3339431821134133</v>
      </c>
      <c r="P597" s="99">
        <v>3.0537162740389627</v>
      </c>
      <c r="Q597" s="99">
        <v>3.0738972372732833</v>
      </c>
      <c r="R597" s="99">
        <v>3.2059883297494558</v>
      </c>
      <c r="S597" s="99">
        <v>3.104751518379306</v>
      </c>
      <c r="T597" s="99">
        <v>2.8996510577011594</v>
      </c>
      <c r="U597" s="99">
        <v>2.9944594614490048</v>
      </c>
      <c r="V597" s="99">
        <v>2.8772513026999302</v>
      </c>
      <c r="W597" s="99">
        <v>2.941363585839472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195962</v>
      </c>
      <c r="C5" s="120">
        <v>186366</v>
      </c>
      <c r="D5" s="120">
        <v>176741</v>
      </c>
      <c r="E5" s="120">
        <v>172031</v>
      </c>
      <c r="F5" s="120">
        <v>166467</v>
      </c>
      <c r="G5" s="120">
        <v>161453</v>
      </c>
      <c r="H5" s="120">
        <v>156495</v>
      </c>
      <c r="I5" s="120">
        <v>152961</v>
      </c>
      <c r="J5" s="120">
        <v>149939</v>
      </c>
      <c r="K5" s="120">
        <v>146566</v>
      </c>
      <c r="L5" s="120">
        <v>142408</v>
      </c>
      <c r="M5" s="120">
        <v>138554</v>
      </c>
      <c r="N5" s="120">
        <v>133488</v>
      </c>
      <c r="O5" s="120">
        <v>129150</v>
      </c>
      <c r="P5" s="120">
        <v>123616</v>
      </c>
      <c r="Q5" s="120">
        <v>118767</v>
      </c>
      <c r="R5" s="120">
        <v>115766</v>
      </c>
      <c r="S5" s="120">
        <v>113764</v>
      </c>
      <c r="T5" s="120">
        <v>112595</v>
      </c>
      <c r="U5" s="120">
        <v>112148</v>
      </c>
      <c r="V5" s="120">
        <v>112207</v>
      </c>
      <c r="W5" s="120">
        <v>111627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195962</v>
      </c>
      <c r="C7" s="52">
        <v>186366</v>
      </c>
      <c r="D7" s="52">
        <v>176741</v>
      </c>
      <c r="E7" s="52">
        <v>172031</v>
      </c>
      <c r="F7" s="52">
        <v>166467</v>
      </c>
      <c r="G7" s="52">
        <v>161453</v>
      </c>
      <c r="H7" s="52">
        <v>156495</v>
      </c>
      <c r="I7" s="52">
        <v>152961</v>
      </c>
      <c r="J7" s="52">
        <v>149939</v>
      </c>
      <c r="K7" s="52">
        <v>146566</v>
      </c>
      <c r="L7" s="52">
        <v>142408</v>
      </c>
      <c r="M7" s="52">
        <v>138554</v>
      </c>
      <c r="N7" s="52">
        <v>133488</v>
      </c>
      <c r="O7" s="52">
        <v>129150</v>
      </c>
      <c r="P7" s="52">
        <v>123616</v>
      </c>
      <c r="Q7" s="52">
        <v>118767</v>
      </c>
      <c r="R7" s="52">
        <v>115766</v>
      </c>
      <c r="S7" s="52">
        <v>113764</v>
      </c>
      <c r="T7" s="52">
        <v>112595</v>
      </c>
      <c r="U7" s="52">
        <v>112148</v>
      </c>
      <c r="V7" s="52">
        <v>112207</v>
      </c>
      <c r="W7" s="52">
        <v>111627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9324</v>
      </c>
      <c r="C9" s="52">
        <v>9923</v>
      </c>
      <c r="D9" s="52">
        <v>10374</v>
      </c>
      <c r="E9" s="52">
        <v>10951</v>
      </c>
      <c r="F9" s="52">
        <v>12334</v>
      </c>
      <c r="G9" s="52">
        <v>13769</v>
      </c>
      <c r="H9" s="52">
        <v>16332</v>
      </c>
      <c r="I9" s="52">
        <v>20298</v>
      </c>
      <c r="J9" s="52">
        <v>22790</v>
      </c>
      <c r="K9" s="52">
        <v>25012</v>
      </c>
      <c r="L9" s="52">
        <v>26186</v>
      </c>
      <c r="M9" s="52">
        <v>27283</v>
      </c>
      <c r="N9" s="52">
        <v>28436</v>
      </c>
      <c r="O9" s="52">
        <v>27921</v>
      </c>
      <c r="P9" s="52">
        <v>27652</v>
      </c>
      <c r="Q9" s="52">
        <v>24882</v>
      </c>
      <c r="R9" s="52">
        <v>22608</v>
      </c>
      <c r="S9" s="52">
        <v>21309</v>
      </c>
      <c r="T9" s="52">
        <v>21466</v>
      </c>
      <c r="U9" s="52">
        <v>21574</v>
      </c>
      <c r="V9" s="52">
        <v>23194</v>
      </c>
      <c r="W9" s="52">
        <v>26565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120218</v>
      </c>
      <c r="C11" s="52">
        <v>118033</v>
      </c>
      <c r="D11" s="52">
        <v>116299</v>
      </c>
      <c r="E11" s="52">
        <v>116184</v>
      </c>
      <c r="F11" s="52">
        <v>111946</v>
      </c>
      <c r="G11" s="52">
        <v>108873</v>
      </c>
      <c r="H11" s="52">
        <v>105083</v>
      </c>
      <c r="I11" s="52">
        <v>105719</v>
      </c>
      <c r="J11" s="52">
        <v>106370</v>
      </c>
      <c r="K11" s="52">
        <v>108290</v>
      </c>
      <c r="L11" s="52">
        <v>107764</v>
      </c>
      <c r="M11" s="52">
        <v>106322</v>
      </c>
      <c r="N11" s="52">
        <v>106749</v>
      </c>
      <c r="O11" s="52">
        <v>105794</v>
      </c>
      <c r="P11" s="52">
        <v>99845</v>
      </c>
      <c r="Q11" s="52">
        <v>90736</v>
      </c>
      <c r="R11" s="52">
        <v>81894</v>
      </c>
      <c r="S11" s="52">
        <v>75658</v>
      </c>
      <c r="T11" s="52">
        <v>71207</v>
      </c>
      <c r="U11" s="52">
        <v>66936</v>
      </c>
      <c r="V11" s="52">
        <v>63804</v>
      </c>
      <c r="W11" s="52">
        <v>63179</v>
      </c>
      <c r="DA11" s="63" t="s">
        <v>1113</v>
      </c>
    </row>
    <row r="12" spans="1:105" ht="12" customHeight="1" x14ac:dyDescent="0.25">
      <c r="A12" s="97" t="s">
        <v>127</v>
      </c>
      <c r="B12" s="52">
        <v>17</v>
      </c>
      <c r="C12" s="52">
        <v>21</v>
      </c>
      <c r="D12" s="52">
        <v>21</v>
      </c>
      <c r="E12" s="52">
        <v>32</v>
      </c>
      <c r="F12" s="52">
        <v>31</v>
      </c>
      <c r="G12" s="52">
        <v>31</v>
      </c>
      <c r="H12" s="52">
        <v>33</v>
      </c>
      <c r="I12" s="52">
        <v>43</v>
      </c>
      <c r="J12" s="52">
        <v>50</v>
      </c>
      <c r="K12" s="52">
        <v>67</v>
      </c>
      <c r="L12" s="52">
        <v>75</v>
      </c>
      <c r="M12" s="52">
        <v>83</v>
      </c>
      <c r="N12" s="52">
        <v>104</v>
      </c>
      <c r="O12" s="52">
        <v>127</v>
      </c>
      <c r="P12" s="52">
        <v>133</v>
      </c>
      <c r="Q12" s="52">
        <v>125</v>
      </c>
      <c r="R12" s="52">
        <v>122</v>
      </c>
      <c r="S12" s="52">
        <v>124</v>
      </c>
      <c r="T12" s="52">
        <v>129</v>
      </c>
      <c r="U12" s="52">
        <v>127</v>
      </c>
      <c r="V12" s="52">
        <v>123</v>
      </c>
      <c r="W12" s="52">
        <v>124</v>
      </c>
      <c r="DA12" s="63" t="s">
        <v>1114</v>
      </c>
    </row>
    <row r="13" spans="1:105" ht="12" customHeight="1" x14ac:dyDescent="0.25">
      <c r="A13" s="97" t="s">
        <v>122</v>
      </c>
      <c r="B13" s="52">
        <v>74545</v>
      </c>
      <c r="C13" s="52">
        <v>67184</v>
      </c>
      <c r="D13" s="52">
        <v>59369</v>
      </c>
      <c r="E13" s="52">
        <v>54553</v>
      </c>
      <c r="F13" s="52">
        <v>53137</v>
      </c>
      <c r="G13" s="52">
        <v>51078</v>
      </c>
      <c r="H13" s="52">
        <v>49719</v>
      </c>
      <c r="I13" s="52">
        <v>45419</v>
      </c>
      <c r="J13" s="52">
        <v>41826</v>
      </c>
      <c r="K13" s="52">
        <v>36622</v>
      </c>
      <c r="L13" s="52">
        <v>32946</v>
      </c>
      <c r="M13" s="52">
        <v>30081</v>
      </c>
      <c r="N13" s="52">
        <v>24520</v>
      </c>
      <c r="O13" s="52">
        <v>20890</v>
      </c>
      <c r="P13" s="52">
        <v>20616</v>
      </c>
      <c r="Q13" s="52">
        <v>23846</v>
      </c>
      <c r="R13" s="52">
        <v>28584</v>
      </c>
      <c r="S13" s="52">
        <v>31932</v>
      </c>
      <c r="T13" s="52">
        <v>34216</v>
      </c>
      <c r="U13" s="52">
        <v>36804</v>
      </c>
      <c r="V13" s="52">
        <v>39615</v>
      </c>
      <c r="W13" s="52">
        <v>39668</v>
      </c>
      <c r="DA13" s="63" t="s">
        <v>1115</v>
      </c>
    </row>
    <row r="14" spans="1:105" ht="12" customHeight="1" x14ac:dyDescent="0.25">
      <c r="A14" s="97" t="s">
        <v>121</v>
      </c>
      <c r="B14" s="52">
        <v>1182</v>
      </c>
      <c r="C14" s="52">
        <v>1128</v>
      </c>
      <c r="D14" s="52">
        <v>1052</v>
      </c>
      <c r="E14" s="52">
        <v>1262</v>
      </c>
      <c r="F14" s="52">
        <v>1353</v>
      </c>
      <c r="G14" s="52">
        <v>1471</v>
      </c>
      <c r="H14" s="52">
        <v>1660</v>
      </c>
      <c r="I14" s="52">
        <v>1780</v>
      </c>
      <c r="J14" s="52">
        <v>1693</v>
      </c>
      <c r="K14" s="52">
        <v>1587</v>
      </c>
      <c r="L14" s="52">
        <v>1623</v>
      </c>
      <c r="M14" s="52">
        <v>2068</v>
      </c>
      <c r="N14" s="52">
        <v>2115</v>
      </c>
      <c r="O14" s="52">
        <v>2339</v>
      </c>
      <c r="P14" s="52">
        <v>3022</v>
      </c>
      <c r="Q14" s="52">
        <v>4060</v>
      </c>
      <c r="R14" s="52">
        <v>5166</v>
      </c>
      <c r="S14" s="52">
        <v>6050</v>
      </c>
      <c r="T14" s="52">
        <v>7043</v>
      </c>
      <c r="U14" s="52">
        <v>8281</v>
      </c>
      <c r="V14" s="52">
        <v>8665</v>
      </c>
      <c r="W14" s="52">
        <v>8656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55496</v>
      </c>
      <c r="C16" s="52">
        <v>56788</v>
      </c>
      <c r="D16" s="52">
        <v>57080</v>
      </c>
      <c r="E16" s="52">
        <v>60117</v>
      </c>
      <c r="F16" s="52">
        <v>60547</v>
      </c>
      <c r="G16" s="52">
        <v>60260</v>
      </c>
      <c r="H16" s="52">
        <v>61151</v>
      </c>
      <c r="I16" s="52">
        <v>62306</v>
      </c>
      <c r="J16" s="52">
        <v>64628</v>
      </c>
      <c r="K16" s="52">
        <v>64885</v>
      </c>
      <c r="L16" s="52">
        <v>64390</v>
      </c>
      <c r="M16" s="52">
        <v>62602</v>
      </c>
      <c r="N16" s="52">
        <v>57762</v>
      </c>
      <c r="O16" s="52">
        <v>53863</v>
      </c>
      <c r="P16" s="52">
        <v>49704</v>
      </c>
      <c r="Q16" s="52">
        <v>46179</v>
      </c>
      <c r="R16" s="52">
        <v>44078</v>
      </c>
      <c r="S16" s="52">
        <v>42091</v>
      </c>
      <c r="T16" s="52">
        <v>40883</v>
      </c>
      <c r="U16" s="52">
        <v>40324</v>
      </c>
      <c r="V16" s="52">
        <v>39307</v>
      </c>
      <c r="W16" s="52">
        <v>38006</v>
      </c>
      <c r="DA16" s="63" t="s">
        <v>1117</v>
      </c>
    </row>
    <row r="17" spans="1:105" ht="12" customHeight="1" x14ac:dyDescent="0.25">
      <c r="A17" s="109" t="s">
        <v>120</v>
      </c>
      <c r="B17" s="36">
        <v>140466</v>
      </c>
      <c r="C17" s="36">
        <v>129578</v>
      </c>
      <c r="D17" s="36">
        <v>119661</v>
      </c>
      <c r="E17" s="36">
        <v>111914</v>
      </c>
      <c r="F17" s="36">
        <v>105920</v>
      </c>
      <c r="G17" s="36">
        <v>101193</v>
      </c>
      <c r="H17" s="36">
        <v>95344</v>
      </c>
      <c r="I17" s="36">
        <v>90655</v>
      </c>
      <c r="J17" s="36">
        <v>85311</v>
      </c>
      <c r="K17" s="36">
        <v>81681</v>
      </c>
      <c r="L17" s="36">
        <v>78018</v>
      </c>
      <c r="M17" s="36">
        <v>75952</v>
      </c>
      <c r="N17" s="36">
        <v>75726</v>
      </c>
      <c r="O17" s="36">
        <v>75287</v>
      </c>
      <c r="P17" s="36">
        <v>73912</v>
      </c>
      <c r="Q17" s="36">
        <v>72588</v>
      </c>
      <c r="R17" s="36">
        <v>71688</v>
      </c>
      <c r="S17" s="36">
        <v>71673</v>
      </c>
      <c r="T17" s="36">
        <v>71712</v>
      </c>
      <c r="U17" s="36">
        <v>71824</v>
      </c>
      <c r="V17" s="36">
        <v>72900</v>
      </c>
      <c r="W17" s="36">
        <v>73621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15310</v>
      </c>
      <c r="D21" s="52">
        <v>15311</v>
      </c>
      <c r="E21" s="52">
        <v>15320</v>
      </c>
      <c r="F21" s="52">
        <v>15349</v>
      </c>
      <c r="G21" s="52">
        <v>15408</v>
      </c>
      <c r="H21" s="52">
        <v>15513</v>
      </c>
      <c r="I21" s="52">
        <v>15684</v>
      </c>
      <c r="J21" s="52">
        <v>15928</v>
      </c>
      <c r="K21" s="52">
        <v>16267</v>
      </c>
      <c r="L21" s="52">
        <v>16727</v>
      </c>
      <c r="M21" s="52">
        <v>17315</v>
      </c>
      <c r="N21" s="52">
        <v>18049</v>
      </c>
      <c r="O21" s="52">
        <v>15896</v>
      </c>
      <c r="P21" s="52">
        <v>5534</v>
      </c>
      <c r="Q21" s="52">
        <v>5357</v>
      </c>
      <c r="R21" s="52">
        <v>7489</v>
      </c>
      <c r="S21" s="52">
        <v>9288</v>
      </c>
      <c r="T21" s="52">
        <v>10087</v>
      </c>
      <c r="U21" s="52">
        <v>10965</v>
      </c>
      <c r="V21" s="52">
        <v>10950</v>
      </c>
      <c r="W21" s="52">
        <v>11091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1457</v>
      </c>
      <c r="D23" s="52">
        <v>1461</v>
      </c>
      <c r="E23" s="52">
        <v>1488</v>
      </c>
      <c r="F23" s="52">
        <v>1563</v>
      </c>
      <c r="G23" s="52">
        <v>1712</v>
      </c>
      <c r="H23" s="52">
        <v>1960</v>
      </c>
      <c r="I23" s="52">
        <v>1488</v>
      </c>
      <c r="J23" s="52">
        <v>2426</v>
      </c>
      <c r="K23" s="52">
        <v>3585</v>
      </c>
      <c r="L23" s="52">
        <v>3008</v>
      </c>
      <c r="M23" s="52">
        <v>3194</v>
      </c>
      <c r="N23" s="52">
        <v>2915</v>
      </c>
      <c r="O23" s="52">
        <v>5439</v>
      </c>
      <c r="P23" s="52">
        <v>4042</v>
      </c>
      <c r="Q23" s="52">
        <v>4468</v>
      </c>
      <c r="R23" s="52">
        <v>4348</v>
      </c>
      <c r="S23" s="52">
        <v>4499</v>
      </c>
      <c r="T23" s="52">
        <v>4132</v>
      </c>
      <c r="U23" s="52">
        <v>4242</v>
      </c>
      <c r="V23" s="52">
        <v>4095</v>
      </c>
      <c r="W23" s="52">
        <v>3634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9392</v>
      </c>
      <c r="D25" s="52">
        <v>9393</v>
      </c>
      <c r="E25" s="52">
        <v>9407</v>
      </c>
      <c r="F25" s="52">
        <v>9440</v>
      </c>
      <c r="G25" s="52">
        <v>9510</v>
      </c>
      <c r="H25" s="52">
        <v>9620</v>
      </c>
      <c r="I25" s="52">
        <v>10542</v>
      </c>
      <c r="J25" s="52">
        <v>14956</v>
      </c>
      <c r="K25" s="52">
        <v>14884</v>
      </c>
      <c r="L25" s="52">
        <v>15048</v>
      </c>
      <c r="M25" s="52">
        <v>15339</v>
      </c>
      <c r="N25" s="52">
        <v>15924</v>
      </c>
      <c r="O25" s="52">
        <v>14187</v>
      </c>
      <c r="P25" s="52">
        <v>10982</v>
      </c>
      <c r="Q25" s="52">
        <v>17407</v>
      </c>
      <c r="R25" s="52">
        <v>17254</v>
      </c>
      <c r="S25" s="52">
        <v>13609</v>
      </c>
      <c r="T25" s="52">
        <v>11138</v>
      </c>
      <c r="U25" s="52">
        <v>11389</v>
      </c>
      <c r="V25" s="52">
        <v>9881</v>
      </c>
      <c r="W25" s="52">
        <v>6834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</v>
      </c>
      <c r="D26" s="52">
        <v>2</v>
      </c>
      <c r="E26" s="52">
        <v>1</v>
      </c>
      <c r="F26" s="52">
        <v>1</v>
      </c>
      <c r="G26" s="52">
        <v>2</v>
      </c>
      <c r="H26" s="52">
        <v>1</v>
      </c>
      <c r="I26" s="52">
        <v>1</v>
      </c>
      <c r="J26" s="52">
        <v>3</v>
      </c>
      <c r="K26" s="52">
        <v>4</v>
      </c>
      <c r="L26" s="52">
        <v>4</v>
      </c>
      <c r="M26" s="52">
        <v>7</v>
      </c>
      <c r="N26" s="52">
        <v>3</v>
      </c>
      <c r="O26" s="52">
        <v>7</v>
      </c>
      <c r="P26" s="52">
        <v>3</v>
      </c>
      <c r="Q26" s="52">
        <v>9</v>
      </c>
      <c r="R26" s="52">
        <v>8</v>
      </c>
      <c r="S26" s="52">
        <v>6</v>
      </c>
      <c r="T26" s="52">
        <v>3</v>
      </c>
      <c r="U26" s="52">
        <v>7</v>
      </c>
      <c r="V26" s="52">
        <v>13</v>
      </c>
      <c r="W26" s="52">
        <v>21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11648</v>
      </c>
      <c r="D27" s="52">
        <v>11655</v>
      </c>
      <c r="E27" s="52">
        <v>11714</v>
      </c>
      <c r="F27" s="52">
        <v>11873</v>
      </c>
      <c r="G27" s="52">
        <v>12215</v>
      </c>
      <c r="H27" s="52">
        <v>12852</v>
      </c>
      <c r="I27" s="52">
        <v>6968</v>
      </c>
      <c r="J27" s="52">
        <v>4160</v>
      </c>
      <c r="K27" s="52">
        <v>6331</v>
      </c>
      <c r="L27" s="52">
        <v>7226</v>
      </c>
      <c r="M27" s="52">
        <v>8395</v>
      </c>
      <c r="N27" s="52">
        <v>8397</v>
      </c>
      <c r="O27" s="52">
        <v>6946</v>
      </c>
      <c r="P27" s="52">
        <v>4468</v>
      </c>
      <c r="Q27" s="52">
        <v>2121</v>
      </c>
      <c r="R27" s="52">
        <v>2170</v>
      </c>
      <c r="S27" s="52">
        <v>3122</v>
      </c>
      <c r="T27" s="52">
        <v>4247</v>
      </c>
      <c r="U27" s="52">
        <v>4419</v>
      </c>
      <c r="V27" s="52">
        <v>4176</v>
      </c>
      <c r="W27" s="52">
        <v>5209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185</v>
      </c>
      <c r="D28" s="52">
        <v>184</v>
      </c>
      <c r="E28" s="52">
        <v>187</v>
      </c>
      <c r="F28" s="52">
        <v>193</v>
      </c>
      <c r="G28" s="52">
        <v>202</v>
      </c>
      <c r="H28" s="52">
        <v>228</v>
      </c>
      <c r="I28" s="52">
        <v>154</v>
      </c>
      <c r="J28" s="52">
        <v>148</v>
      </c>
      <c r="K28" s="52">
        <v>226</v>
      </c>
      <c r="L28" s="52">
        <v>273</v>
      </c>
      <c r="M28" s="52">
        <v>332</v>
      </c>
      <c r="N28" s="52">
        <v>297</v>
      </c>
      <c r="O28" s="52">
        <v>300</v>
      </c>
      <c r="P28" s="52">
        <v>258</v>
      </c>
      <c r="Q28" s="52">
        <v>231</v>
      </c>
      <c r="R28" s="52">
        <v>257</v>
      </c>
      <c r="S28" s="52">
        <v>398</v>
      </c>
      <c r="T28" s="52">
        <v>587</v>
      </c>
      <c r="U28" s="52">
        <v>725</v>
      </c>
      <c r="V28" s="52">
        <v>770</v>
      </c>
      <c r="W28" s="52">
        <v>1097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8671</v>
      </c>
      <c r="D30" s="52">
        <v>8690</v>
      </c>
      <c r="E30" s="52">
        <v>8826</v>
      </c>
      <c r="F30" s="52">
        <v>9188</v>
      </c>
      <c r="G30" s="52">
        <v>9904</v>
      </c>
      <c r="H30" s="52">
        <v>11097</v>
      </c>
      <c r="I30" s="52">
        <v>7673</v>
      </c>
      <c r="J30" s="52">
        <v>8647</v>
      </c>
      <c r="K30" s="52">
        <v>9936</v>
      </c>
      <c r="L30" s="52">
        <v>10154</v>
      </c>
      <c r="M30" s="52">
        <v>10913</v>
      </c>
      <c r="N30" s="52">
        <v>10915</v>
      </c>
      <c r="O30" s="52">
        <v>10929</v>
      </c>
      <c r="P30" s="52">
        <v>7658</v>
      </c>
      <c r="Q30" s="52">
        <v>8916</v>
      </c>
      <c r="R30" s="52">
        <v>9722</v>
      </c>
      <c r="S30" s="52">
        <v>9006</v>
      </c>
      <c r="T30" s="52">
        <v>8169</v>
      </c>
      <c r="U30" s="52">
        <v>7273</v>
      </c>
      <c r="V30" s="52">
        <v>6131</v>
      </c>
      <c r="W30" s="52">
        <v>6044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21948</v>
      </c>
      <c r="D31" s="36">
        <v>21970</v>
      </c>
      <c r="E31" s="36">
        <v>22121</v>
      </c>
      <c r="F31" s="36">
        <v>22551</v>
      </c>
      <c r="G31" s="36">
        <v>23424</v>
      </c>
      <c r="H31" s="36">
        <v>24928</v>
      </c>
      <c r="I31" s="36">
        <v>14127</v>
      </c>
      <c r="J31" s="36">
        <v>11697</v>
      </c>
      <c r="K31" s="36">
        <v>13257</v>
      </c>
      <c r="L31" s="36">
        <v>14594</v>
      </c>
      <c r="M31" s="36">
        <v>15985</v>
      </c>
      <c r="N31" s="36">
        <v>16847</v>
      </c>
      <c r="O31" s="36">
        <v>15300</v>
      </c>
      <c r="P31" s="36">
        <v>8352</v>
      </c>
      <c r="Q31" s="36">
        <v>8818</v>
      </c>
      <c r="R31" s="36">
        <v>9983</v>
      </c>
      <c r="S31" s="36">
        <v>12085</v>
      </c>
      <c r="T31" s="36">
        <v>13011</v>
      </c>
      <c r="U31" s="36">
        <v>13662</v>
      </c>
      <c r="V31" s="36">
        <v>12994</v>
      </c>
      <c r="W31" s="36">
        <v>10990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5714</v>
      </c>
      <c r="D35" s="52">
        <v>5686</v>
      </c>
      <c r="E35" s="52">
        <v>10610</v>
      </c>
      <c r="F35" s="52">
        <v>9785</v>
      </c>
      <c r="G35" s="52">
        <v>10394</v>
      </c>
      <c r="H35" s="52">
        <v>10555</v>
      </c>
      <c r="I35" s="52">
        <v>12150</v>
      </c>
      <c r="J35" s="52">
        <v>12906</v>
      </c>
      <c r="K35" s="52">
        <v>12894</v>
      </c>
      <c r="L35" s="52">
        <v>12569</v>
      </c>
      <c r="M35" s="52">
        <v>13461</v>
      </c>
      <c r="N35" s="52">
        <v>12983</v>
      </c>
      <c r="O35" s="52">
        <v>11558</v>
      </c>
      <c r="P35" s="52">
        <v>0</v>
      </c>
      <c r="Q35" s="52">
        <v>508</v>
      </c>
      <c r="R35" s="52">
        <v>4488</v>
      </c>
      <c r="S35" s="52">
        <v>7286</v>
      </c>
      <c r="T35" s="52">
        <v>8918</v>
      </c>
      <c r="U35" s="52">
        <v>10518</v>
      </c>
      <c r="V35" s="52">
        <v>11009</v>
      </c>
      <c r="W35" s="52">
        <v>10511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2056</v>
      </c>
      <c r="D37" s="52">
        <v>1912</v>
      </c>
      <c r="E37" s="52">
        <v>2065</v>
      </c>
      <c r="F37" s="52">
        <v>2946</v>
      </c>
      <c r="G37" s="52">
        <v>3147</v>
      </c>
      <c r="H37" s="52">
        <v>4523</v>
      </c>
      <c r="I37" s="52">
        <v>5454</v>
      </c>
      <c r="J37" s="52">
        <v>4918</v>
      </c>
      <c r="K37" s="52">
        <v>5807</v>
      </c>
      <c r="L37" s="52">
        <v>4182</v>
      </c>
      <c r="M37" s="52">
        <v>4291</v>
      </c>
      <c r="N37" s="52">
        <v>4068</v>
      </c>
      <c r="O37" s="52">
        <v>4924</v>
      </c>
      <c r="P37" s="52">
        <v>3773</v>
      </c>
      <c r="Q37" s="52">
        <v>1698</v>
      </c>
      <c r="R37" s="52">
        <v>2074</v>
      </c>
      <c r="S37" s="52">
        <v>3200</v>
      </c>
      <c r="T37" s="52">
        <v>4289</v>
      </c>
      <c r="U37" s="52">
        <v>4350</v>
      </c>
      <c r="V37" s="52">
        <v>5715</v>
      </c>
      <c r="W37" s="52">
        <v>7005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7207</v>
      </c>
      <c r="D39" s="52">
        <v>7659</v>
      </c>
      <c r="E39" s="52">
        <v>9292</v>
      </c>
      <c r="F39" s="52">
        <v>5202</v>
      </c>
      <c r="G39" s="52">
        <v>6437</v>
      </c>
      <c r="H39" s="52">
        <v>5830</v>
      </c>
      <c r="I39" s="52">
        <v>11178</v>
      </c>
      <c r="J39" s="52">
        <v>15607</v>
      </c>
      <c r="K39" s="52">
        <v>16804</v>
      </c>
      <c r="L39" s="52">
        <v>14522</v>
      </c>
      <c r="M39" s="52">
        <v>13897</v>
      </c>
      <c r="N39" s="52">
        <v>16351</v>
      </c>
      <c r="O39" s="52">
        <v>13232</v>
      </c>
      <c r="P39" s="52">
        <v>5033</v>
      </c>
      <c r="Q39" s="52">
        <v>8298</v>
      </c>
      <c r="R39" s="52">
        <v>8412</v>
      </c>
      <c r="S39" s="52">
        <v>7373</v>
      </c>
      <c r="T39" s="52">
        <v>6687</v>
      </c>
      <c r="U39" s="52">
        <v>7118</v>
      </c>
      <c r="V39" s="52">
        <v>6749</v>
      </c>
      <c r="W39" s="52">
        <v>6209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5</v>
      </c>
      <c r="D40" s="52">
        <v>2</v>
      </c>
      <c r="E40" s="52">
        <v>12</v>
      </c>
      <c r="F40" s="52">
        <v>0</v>
      </c>
      <c r="G40" s="52">
        <v>2</v>
      </c>
      <c r="H40" s="52">
        <v>3</v>
      </c>
      <c r="I40" s="52">
        <v>11</v>
      </c>
      <c r="J40" s="52">
        <v>10</v>
      </c>
      <c r="K40" s="52">
        <v>21</v>
      </c>
      <c r="L40" s="52">
        <v>12</v>
      </c>
      <c r="M40" s="52">
        <v>15</v>
      </c>
      <c r="N40" s="52">
        <v>24</v>
      </c>
      <c r="O40" s="52">
        <v>30</v>
      </c>
      <c r="P40" s="52">
        <v>9</v>
      </c>
      <c r="Q40" s="52">
        <v>1</v>
      </c>
      <c r="R40" s="52">
        <v>5</v>
      </c>
      <c r="S40" s="52">
        <v>8</v>
      </c>
      <c r="T40" s="52">
        <v>8</v>
      </c>
      <c r="U40" s="52">
        <v>5</v>
      </c>
      <c r="V40" s="52">
        <v>9</v>
      </c>
      <c r="W40" s="52">
        <v>22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4287</v>
      </c>
      <c r="D41" s="52">
        <v>3840</v>
      </c>
      <c r="E41" s="52">
        <v>6898</v>
      </c>
      <c r="F41" s="52">
        <v>10457</v>
      </c>
      <c r="G41" s="52">
        <v>10156</v>
      </c>
      <c r="H41" s="52">
        <v>11493</v>
      </c>
      <c r="I41" s="52">
        <v>2668</v>
      </c>
      <c r="J41" s="52">
        <v>567</v>
      </c>
      <c r="K41" s="52">
        <v>1127</v>
      </c>
      <c r="L41" s="52">
        <v>3550</v>
      </c>
      <c r="M41" s="52">
        <v>5530</v>
      </c>
      <c r="N41" s="52">
        <v>2836</v>
      </c>
      <c r="O41" s="52">
        <v>3316</v>
      </c>
      <c r="P41" s="52">
        <v>4194</v>
      </c>
      <c r="Q41" s="52">
        <v>5351</v>
      </c>
      <c r="R41" s="52">
        <v>6908</v>
      </c>
      <c r="S41" s="52">
        <v>6470</v>
      </c>
      <c r="T41" s="52">
        <v>6531</v>
      </c>
      <c r="U41" s="52">
        <v>7007</v>
      </c>
      <c r="V41" s="52">
        <v>6987</v>
      </c>
      <c r="W41" s="52">
        <v>5262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131</v>
      </c>
      <c r="D42" s="52">
        <v>108</v>
      </c>
      <c r="E42" s="52">
        <v>397</v>
      </c>
      <c r="F42" s="52">
        <v>284</v>
      </c>
      <c r="G42" s="52">
        <v>320</v>
      </c>
      <c r="H42" s="52">
        <v>417</v>
      </c>
      <c r="I42" s="52">
        <v>274</v>
      </c>
      <c r="J42" s="52">
        <v>61</v>
      </c>
      <c r="K42" s="52">
        <v>120</v>
      </c>
      <c r="L42" s="52">
        <v>309</v>
      </c>
      <c r="M42" s="52">
        <v>777</v>
      </c>
      <c r="N42" s="52">
        <v>344</v>
      </c>
      <c r="O42" s="52">
        <v>524</v>
      </c>
      <c r="P42" s="52">
        <v>941</v>
      </c>
      <c r="Q42" s="52">
        <v>1269</v>
      </c>
      <c r="R42" s="52">
        <v>1363</v>
      </c>
      <c r="S42" s="52">
        <v>1282</v>
      </c>
      <c r="T42" s="52">
        <v>1580</v>
      </c>
      <c r="U42" s="52">
        <v>1963</v>
      </c>
      <c r="V42" s="52">
        <v>1154</v>
      </c>
      <c r="W42" s="52">
        <v>1088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9963</v>
      </c>
      <c r="D44" s="52">
        <v>8982</v>
      </c>
      <c r="E44" s="52">
        <v>11863</v>
      </c>
      <c r="F44" s="52">
        <v>9618</v>
      </c>
      <c r="G44" s="52">
        <v>9617</v>
      </c>
      <c r="H44" s="52">
        <v>11988</v>
      </c>
      <c r="I44" s="52">
        <v>8828</v>
      </c>
      <c r="J44" s="52">
        <v>10969</v>
      </c>
      <c r="K44" s="52">
        <v>10193</v>
      </c>
      <c r="L44" s="52">
        <v>9659</v>
      </c>
      <c r="M44" s="52">
        <v>9125</v>
      </c>
      <c r="N44" s="52">
        <v>6075</v>
      </c>
      <c r="O44" s="52">
        <v>7030</v>
      </c>
      <c r="P44" s="52">
        <v>3499</v>
      </c>
      <c r="Q44" s="52">
        <v>5391</v>
      </c>
      <c r="R44" s="52">
        <v>7621</v>
      </c>
      <c r="S44" s="52">
        <v>7019</v>
      </c>
      <c r="T44" s="52">
        <v>6961</v>
      </c>
      <c r="U44" s="52">
        <v>6714</v>
      </c>
      <c r="V44" s="52">
        <v>5114</v>
      </c>
      <c r="W44" s="52">
        <v>4743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11060</v>
      </c>
      <c r="D45" s="36">
        <v>12053</v>
      </c>
      <c r="E45" s="36">
        <v>14374</v>
      </c>
      <c r="F45" s="36">
        <v>16557</v>
      </c>
      <c r="G45" s="36">
        <v>18697</v>
      </c>
      <c r="H45" s="36">
        <v>19079</v>
      </c>
      <c r="I45" s="36">
        <v>9438</v>
      </c>
      <c r="J45" s="36">
        <v>6353</v>
      </c>
      <c r="K45" s="36">
        <v>9627</v>
      </c>
      <c r="L45" s="36">
        <v>10931</v>
      </c>
      <c r="M45" s="36">
        <v>13919</v>
      </c>
      <c r="N45" s="36">
        <v>16621</v>
      </c>
      <c r="O45" s="36">
        <v>14861</v>
      </c>
      <c r="P45" s="36">
        <v>6977</v>
      </c>
      <c r="Q45" s="36">
        <v>7494</v>
      </c>
      <c r="R45" s="36">
        <v>9083</v>
      </c>
      <c r="S45" s="36">
        <v>12070</v>
      </c>
      <c r="T45" s="36">
        <v>13050</v>
      </c>
      <c r="U45" s="36">
        <v>13774</v>
      </c>
      <c r="V45" s="36">
        <v>14070</v>
      </c>
      <c r="W45" s="36">
        <v>11711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2108</v>
      </c>
      <c r="D49" s="52">
        <v>1759</v>
      </c>
      <c r="E49" s="52">
        <v>3229</v>
      </c>
      <c r="F49" s="52">
        <v>2975</v>
      </c>
      <c r="G49" s="52">
        <v>3013</v>
      </c>
      <c r="H49" s="52">
        <v>3001</v>
      </c>
      <c r="I49" s="52">
        <v>3311</v>
      </c>
      <c r="J49" s="52">
        <v>3473</v>
      </c>
      <c r="K49" s="52">
        <v>3492</v>
      </c>
      <c r="L49" s="52">
        <v>3173</v>
      </c>
      <c r="M49" s="52">
        <v>3229</v>
      </c>
      <c r="N49" s="52">
        <v>2889</v>
      </c>
      <c r="O49" s="52">
        <v>2798</v>
      </c>
      <c r="P49" s="52">
        <v>0</v>
      </c>
      <c r="Q49" s="52">
        <v>238</v>
      </c>
      <c r="R49" s="52">
        <v>1864</v>
      </c>
      <c r="S49" s="52">
        <v>2233</v>
      </c>
      <c r="T49" s="52">
        <v>2822</v>
      </c>
      <c r="U49" s="52">
        <v>3050</v>
      </c>
      <c r="V49" s="52">
        <v>3017</v>
      </c>
      <c r="W49" s="52">
        <v>2843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269</v>
      </c>
      <c r="D51" s="52">
        <v>222</v>
      </c>
      <c r="E51" s="52">
        <v>864</v>
      </c>
      <c r="F51" s="52">
        <v>1062</v>
      </c>
      <c r="G51" s="52">
        <v>950</v>
      </c>
      <c r="H51" s="52">
        <v>1484</v>
      </c>
      <c r="I51" s="52">
        <v>2100</v>
      </c>
      <c r="J51" s="52">
        <v>1322</v>
      </c>
      <c r="K51" s="52">
        <v>1317</v>
      </c>
      <c r="L51" s="52">
        <v>537</v>
      </c>
      <c r="M51" s="52">
        <v>648</v>
      </c>
      <c r="N51" s="52">
        <v>633</v>
      </c>
      <c r="O51" s="52">
        <v>399</v>
      </c>
      <c r="P51" s="52">
        <v>0</v>
      </c>
      <c r="Q51" s="52">
        <v>20</v>
      </c>
      <c r="R51" s="52">
        <v>267</v>
      </c>
      <c r="S51" s="52">
        <v>140</v>
      </c>
      <c r="T51" s="52">
        <v>416</v>
      </c>
      <c r="U51" s="52">
        <v>72</v>
      </c>
      <c r="V51" s="52">
        <v>667</v>
      </c>
      <c r="W51" s="52">
        <v>1379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478</v>
      </c>
      <c r="D53" s="52">
        <v>538</v>
      </c>
      <c r="E53" s="52">
        <v>1008</v>
      </c>
      <c r="F53" s="52">
        <v>218</v>
      </c>
      <c r="G53" s="52">
        <v>327</v>
      </c>
      <c r="H53" s="52">
        <v>290</v>
      </c>
      <c r="I53" s="52">
        <v>2527</v>
      </c>
      <c r="J53" s="52">
        <v>3308</v>
      </c>
      <c r="K53" s="52">
        <v>3177</v>
      </c>
      <c r="L53" s="52">
        <v>2325</v>
      </c>
      <c r="M53" s="52">
        <v>1992</v>
      </c>
      <c r="N53" s="52">
        <v>2313</v>
      </c>
      <c r="O53" s="52">
        <v>2064</v>
      </c>
      <c r="P53" s="52">
        <v>0</v>
      </c>
      <c r="Q53" s="52">
        <v>36</v>
      </c>
      <c r="R53" s="52">
        <v>330</v>
      </c>
      <c r="S53" s="52">
        <v>571</v>
      </c>
      <c r="T53" s="52">
        <v>818</v>
      </c>
      <c r="U53" s="52">
        <v>919</v>
      </c>
      <c r="V53" s="52">
        <v>1004</v>
      </c>
      <c r="W53" s="52">
        <v>1202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3</v>
      </c>
      <c r="J54" s="52">
        <v>3</v>
      </c>
      <c r="K54" s="52">
        <v>4</v>
      </c>
      <c r="L54" s="52">
        <v>2</v>
      </c>
      <c r="M54" s="52">
        <v>2</v>
      </c>
      <c r="N54" s="52">
        <v>4</v>
      </c>
      <c r="O54" s="52">
        <v>5</v>
      </c>
      <c r="P54" s="52">
        <v>0</v>
      </c>
      <c r="Q54" s="52">
        <v>0</v>
      </c>
      <c r="R54" s="52">
        <v>0</v>
      </c>
      <c r="S54" s="52">
        <v>1</v>
      </c>
      <c r="T54" s="52">
        <v>2</v>
      </c>
      <c r="U54" s="52">
        <v>1</v>
      </c>
      <c r="V54" s="52">
        <v>3</v>
      </c>
      <c r="W54" s="52">
        <v>5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1582</v>
      </c>
      <c r="D55" s="52">
        <v>1188</v>
      </c>
      <c r="E55" s="52">
        <v>2099</v>
      </c>
      <c r="F55" s="52">
        <v>2684</v>
      </c>
      <c r="G55" s="52">
        <v>2604</v>
      </c>
      <c r="H55" s="52">
        <v>2616</v>
      </c>
      <c r="I55" s="52">
        <v>708</v>
      </c>
      <c r="J55" s="52">
        <v>146</v>
      </c>
      <c r="K55" s="52">
        <v>281</v>
      </c>
      <c r="L55" s="52">
        <v>778</v>
      </c>
      <c r="M55" s="52">
        <v>1083</v>
      </c>
      <c r="N55" s="52">
        <v>510</v>
      </c>
      <c r="O55" s="52">
        <v>629</v>
      </c>
      <c r="P55" s="52">
        <v>0</v>
      </c>
      <c r="Q55" s="52">
        <v>163</v>
      </c>
      <c r="R55" s="52">
        <v>1280</v>
      </c>
      <c r="S55" s="52">
        <v>1385</v>
      </c>
      <c r="T55" s="52">
        <v>1612</v>
      </c>
      <c r="U55" s="52">
        <v>1663</v>
      </c>
      <c r="V55" s="52">
        <v>1724</v>
      </c>
      <c r="W55" s="52">
        <v>1354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48</v>
      </c>
      <c r="D56" s="52">
        <v>33</v>
      </c>
      <c r="E56" s="52">
        <v>121</v>
      </c>
      <c r="F56" s="52">
        <v>73</v>
      </c>
      <c r="G56" s="52">
        <v>82</v>
      </c>
      <c r="H56" s="52">
        <v>95</v>
      </c>
      <c r="I56" s="52">
        <v>73</v>
      </c>
      <c r="J56" s="52">
        <v>16</v>
      </c>
      <c r="K56" s="52">
        <v>30</v>
      </c>
      <c r="L56" s="52">
        <v>68</v>
      </c>
      <c r="M56" s="52">
        <v>152</v>
      </c>
      <c r="N56" s="52">
        <v>62</v>
      </c>
      <c r="O56" s="52">
        <v>100</v>
      </c>
      <c r="P56" s="52">
        <v>0</v>
      </c>
      <c r="Q56" s="52">
        <v>39</v>
      </c>
      <c r="R56" s="52">
        <v>254</v>
      </c>
      <c r="S56" s="52">
        <v>276</v>
      </c>
      <c r="T56" s="52">
        <v>390</v>
      </c>
      <c r="U56" s="52">
        <v>467</v>
      </c>
      <c r="V56" s="52">
        <v>286</v>
      </c>
      <c r="W56" s="52">
        <v>282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999</v>
      </c>
      <c r="D58" s="52">
        <v>751</v>
      </c>
      <c r="E58" s="52">
        <v>1460</v>
      </c>
      <c r="F58" s="52">
        <v>1093</v>
      </c>
      <c r="G58" s="52">
        <v>1023</v>
      </c>
      <c r="H58" s="52">
        <v>1158</v>
      </c>
      <c r="I58" s="52">
        <v>1600</v>
      </c>
      <c r="J58" s="52">
        <v>2199</v>
      </c>
      <c r="K58" s="52">
        <v>1795</v>
      </c>
      <c r="L58" s="52">
        <v>1489</v>
      </c>
      <c r="M58" s="52">
        <v>1279</v>
      </c>
      <c r="N58" s="52">
        <v>773</v>
      </c>
      <c r="O58" s="52">
        <v>899</v>
      </c>
      <c r="P58" s="52">
        <v>0</v>
      </c>
      <c r="Q58" s="52">
        <v>100</v>
      </c>
      <c r="R58" s="52">
        <v>851</v>
      </c>
      <c r="S58" s="52">
        <v>821</v>
      </c>
      <c r="T58" s="52">
        <v>982</v>
      </c>
      <c r="U58" s="52">
        <v>999</v>
      </c>
      <c r="V58" s="52">
        <v>804</v>
      </c>
      <c r="W58" s="52">
        <v>820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1109</v>
      </c>
      <c r="D59" s="36">
        <v>1008</v>
      </c>
      <c r="E59" s="36">
        <v>1769</v>
      </c>
      <c r="F59" s="36">
        <v>1882</v>
      </c>
      <c r="G59" s="36">
        <v>1990</v>
      </c>
      <c r="H59" s="36">
        <v>1843</v>
      </c>
      <c r="I59" s="36">
        <v>1711</v>
      </c>
      <c r="J59" s="36">
        <v>1274</v>
      </c>
      <c r="K59" s="36">
        <v>1697</v>
      </c>
      <c r="L59" s="36">
        <v>1684</v>
      </c>
      <c r="M59" s="36">
        <v>1950</v>
      </c>
      <c r="N59" s="36">
        <v>2116</v>
      </c>
      <c r="O59" s="36">
        <v>1899</v>
      </c>
      <c r="P59" s="36">
        <v>0</v>
      </c>
      <c r="Q59" s="36">
        <v>138</v>
      </c>
      <c r="R59" s="36">
        <v>1013</v>
      </c>
      <c r="S59" s="36">
        <v>1412</v>
      </c>
      <c r="T59" s="36">
        <v>1840</v>
      </c>
      <c r="U59" s="36">
        <v>2051</v>
      </c>
      <c r="V59" s="36">
        <v>2213</v>
      </c>
      <c r="W59" s="36">
        <v>2023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3606</v>
      </c>
      <c r="D63" s="52">
        <v>3927</v>
      </c>
      <c r="E63" s="52">
        <v>7381</v>
      </c>
      <c r="F63" s="52">
        <v>6810</v>
      </c>
      <c r="G63" s="52">
        <v>7381</v>
      </c>
      <c r="H63" s="52">
        <v>7554</v>
      </c>
      <c r="I63" s="52">
        <v>8839</v>
      </c>
      <c r="J63" s="52">
        <v>9433</v>
      </c>
      <c r="K63" s="52">
        <v>9402</v>
      </c>
      <c r="L63" s="52">
        <v>9396</v>
      </c>
      <c r="M63" s="52">
        <v>10232</v>
      </c>
      <c r="N63" s="52">
        <v>10094</v>
      </c>
      <c r="O63" s="52">
        <v>8760</v>
      </c>
      <c r="P63" s="52">
        <v>0</v>
      </c>
      <c r="Q63" s="52">
        <v>270</v>
      </c>
      <c r="R63" s="52">
        <v>2624</v>
      </c>
      <c r="S63" s="52">
        <v>5053</v>
      </c>
      <c r="T63" s="52">
        <v>6096</v>
      </c>
      <c r="U63" s="52">
        <v>7468</v>
      </c>
      <c r="V63" s="52">
        <v>7992</v>
      </c>
      <c r="W63" s="52">
        <v>7668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1787</v>
      </c>
      <c r="D65" s="52">
        <v>1690</v>
      </c>
      <c r="E65" s="52">
        <v>1201</v>
      </c>
      <c r="F65" s="52">
        <v>1884</v>
      </c>
      <c r="G65" s="52">
        <v>2197</v>
      </c>
      <c r="H65" s="52">
        <v>3039</v>
      </c>
      <c r="I65" s="52">
        <v>3354</v>
      </c>
      <c r="J65" s="52">
        <v>3596</v>
      </c>
      <c r="K65" s="52">
        <v>4490</v>
      </c>
      <c r="L65" s="52">
        <v>3645</v>
      </c>
      <c r="M65" s="52">
        <v>3643</v>
      </c>
      <c r="N65" s="52">
        <v>3435</v>
      </c>
      <c r="O65" s="52">
        <v>4525</v>
      </c>
      <c r="P65" s="52">
        <v>3773</v>
      </c>
      <c r="Q65" s="52">
        <v>1678</v>
      </c>
      <c r="R65" s="52">
        <v>1807</v>
      </c>
      <c r="S65" s="52">
        <v>3060</v>
      </c>
      <c r="T65" s="52">
        <v>3873</v>
      </c>
      <c r="U65" s="52">
        <v>4278</v>
      </c>
      <c r="V65" s="52">
        <v>5048</v>
      </c>
      <c r="W65" s="52">
        <v>5626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6729</v>
      </c>
      <c r="D67" s="52">
        <f t="shared" si="0"/>
        <v>7121</v>
      </c>
      <c r="E67" s="52">
        <f t="shared" si="0"/>
        <v>8284</v>
      </c>
      <c r="F67" s="52">
        <f t="shared" si="0"/>
        <v>4984</v>
      </c>
      <c r="G67" s="52">
        <f t="shared" si="0"/>
        <v>6110</v>
      </c>
      <c r="H67" s="52">
        <f t="shared" si="0"/>
        <v>5540</v>
      </c>
      <c r="I67" s="52">
        <f t="shared" si="0"/>
        <v>8651</v>
      </c>
      <c r="J67" s="52">
        <f t="shared" si="0"/>
        <v>12299</v>
      </c>
      <c r="K67" s="52">
        <f t="shared" si="0"/>
        <v>13627</v>
      </c>
      <c r="L67" s="52">
        <f t="shared" si="0"/>
        <v>12197</v>
      </c>
      <c r="M67" s="52">
        <f t="shared" si="0"/>
        <v>11905</v>
      </c>
      <c r="N67" s="52">
        <f t="shared" si="0"/>
        <v>14038</v>
      </c>
      <c r="O67" s="52">
        <f t="shared" si="0"/>
        <v>11168</v>
      </c>
      <c r="P67" s="52">
        <f t="shared" si="0"/>
        <v>5033</v>
      </c>
      <c r="Q67" s="52">
        <f t="shared" si="0"/>
        <v>8262</v>
      </c>
      <c r="R67" s="52">
        <f t="shared" ref="R67:V67" si="1">R39-R53</f>
        <v>8082</v>
      </c>
      <c r="S67" s="52">
        <f t="shared" si="1"/>
        <v>6802</v>
      </c>
      <c r="T67" s="52">
        <f t="shared" si="1"/>
        <v>5869</v>
      </c>
      <c r="U67" s="52">
        <f t="shared" si="1"/>
        <v>6199</v>
      </c>
      <c r="V67" s="52">
        <f t="shared" si="1"/>
        <v>5745</v>
      </c>
      <c r="W67" s="52">
        <f t="shared" ref="W67" si="2">W39-W53</f>
        <v>5007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5</v>
      </c>
      <c r="D68" s="52">
        <f t="shared" si="3"/>
        <v>2</v>
      </c>
      <c r="E68" s="52">
        <f t="shared" si="3"/>
        <v>11</v>
      </c>
      <c r="F68" s="52">
        <f t="shared" si="3"/>
        <v>0</v>
      </c>
      <c r="G68" s="52">
        <f t="shared" si="3"/>
        <v>2</v>
      </c>
      <c r="H68" s="52">
        <f t="shared" si="3"/>
        <v>3</v>
      </c>
      <c r="I68" s="52">
        <f t="shared" si="3"/>
        <v>8</v>
      </c>
      <c r="J68" s="52">
        <f t="shared" si="3"/>
        <v>7</v>
      </c>
      <c r="K68" s="52">
        <f t="shared" si="3"/>
        <v>17</v>
      </c>
      <c r="L68" s="52">
        <f t="shared" si="3"/>
        <v>10</v>
      </c>
      <c r="M68" s="52">
        <f t="shared" si="3"/>
        <v>13</v>
      </c>
      <c r="N68" s="52">
        <f t="shared" si="3"/>
        <v>20</v>
      </c>
      <c r="O68" s="52">
        <f t="shared" si="3"/>
        <v>25</v>
      </c>
      <c r="P68" s="52">
        <f t="shared" si="3"/>
        <v>9</v>
      </c>
      <c r="Q68" s="52">
        <f t="shared" si="3"/>
        <v>1</v>
      </c>
      <c r="R68" s="52">
        <f t="shared" ref="R68:V68" si="4">R40-R54</f>
        <v>5</v>
      </c>
      <c r="S68" s="52">
        <f t="shared" si="4"/>
        <v>7</v>
      </c>
      <c r="T68" s="52">
        <f t="shared" si="4"/>
        <v>6</v>
      </c>
      <c r="U68" s="52">
        <f t="shared" si="4"/>
        <v>4</v>
      </c>
      <c r="V68" s="52">
        <f t="shared" si="4"/>
        <v>6</v>
      </c>
      <c r="W68" s="52">
        <f t="shared" ref="W68" si="5">W40-W54</f>
        <v>17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2705</v>
      </c>
      <c r="D69" s="52">
        <f t="shared" si="6"/>
        <v>2652</v>
      </c>
      <c r="E69" s="52">
        <f t="shared" si="6"/>
        <v>4799</v>
      </c>
      <c r="F69" s="52">
        <f t="shared" si="6"/>
        <v>7773</v>
      </c>
      <c r="G69" s="52">
        <f t="shared" si="6"/>
        <v>7552</v>
      </c>
      <c r="H69" s="52">
        <f t="shared" si="6"/>
        <v>8877</v>
      </c>
      <c r="I69" s="52">
        <f t="shared" si="6"/>
        <v>1960</v>
      </c>
      <c r="J69" s="52">
        <f t="shared" si="6"/>
        <v>421</v>
      </c>
      <c r="K69" s="52">
        <f t="shared" si="6"/>
        <v>846</v>
      </c>
      <c r="L69" s="52">
        <f t="shared" si="6"/>
        <v>2772</v>
      </c>
      <c r="M69" s="52">
        <f t="shared" si="6"/>
        <v>4447</v>
      </c>
      <c r="N69" s="52">
        <f t="shared" si="6"/>
        <v>2326</v>
      </c>
      <c r="O69" s="52">
        <f t="shared" si="6"/>
        <v>2687</v>
      </c>
      <c r="P69" s="52">
        <f t="shared" si="6"/>
        <v>4194</v>
      </c>
      <c r="Q69" s="52">
        <f t="shared" si="6"/>
        <v>5188</v>
      </c>
      <c r="R69" s="52">
        <f t="shared" ref="R69:V69" si="7">R41-R55</f>
        <v>5628</v>
      </c>
      <c r="S69" s="52">
        <f t="shared" si="7"/>
        <v>5085</v>
      </c>
      <c r="T69" s="52">
        <f t="shared" si="7"/>
        <v>4919</v>
      </c>
      <c r="U69" s="52">
        <f t="shared" si="7"/>
        <v>5344</v>
      </c>
      <c r="V69" s="52">
        <f t="shared" si="7"/>
        <v>5263</v>
      </c>
      <c r="W69" s="52">
        <f t="shared" ref="W69" si="8">W41-W55</f>
        <v>3908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83</v>
      </c>
      <c r="D70" s="52">
        <f t="shared" si="9"/>
        <v>75</v>
      </c>
      <c r="E70" s="52">
        <f t="shared" si="9"/>
        <v>276</v>
      </c>
      <c r="F70" s="52">
        <f t="shared" si="9"/>
        <v>211</v>
      </c>
      <c r="G70" s="52">
        <f t="shared" si="9"/>
        <v>238</v>
      </c>
      <c r="H70" s="52">
        <f t="shared" si="9"/>
        <v>322</v>
      </c>
      <c r="I70" s="52">
        <f t="shared" si="9"/>
        <v>201</v>
      </c>
      <c r="J70" s="52">
        <f t="shared" si="9"/>
        <v>45</v>
      </c>
      <c r="K70" s="52">
        <f t="shared" si="9"/>
        <v>90</v>
      </c>
      <c r="L70" s="52">
        <f t="shared" si="9"/>
        <v>241</v>
      </c>
      <c r="M70" s="52">
        <f t="shared" si="9"/>
        <v>625</v>
      </c>
      <c r="N70" s="52">
        <f t="shared" si="9"/>
        <v>282</v>
      </c>
      <c r="O70" s="52">
        <f t="shared" si="9"/>
        <v>424</v>
      </c>
      <c r="P70" s="52">
        <f t="shared" si="9"/>
        <v>941</v>
      </c>
      <c r="Q70" s="52">
        <f t="shared" si="9"/>
        <v>1230</v>
      </c>
      <c r="R70" s="52">
        <f t="shared" ref="R70:V70" si="10">R42-R56</f>
        <v>1109</v>
      </c>
      <c r="S70" s="52">
        <f t="shared" si="10"/>
        <v>1006</v>
      </c>
      <c r="T70" s="52">
        <f t="shared" si="10"/>
        <v>1190</v>
      </c>
      <c r="U70" s="52">
        <f t="shared" si="10"/>
        <v>1496</v>
      </c>
      <c r="V70" s="52">
        <f t="shared" si="10"/>
        <v>868</v>
      </c>
      <c r="W70" s="52">
        <f t="shared" ref="W70" si="11">W42-W56</f>
        <v>806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8964</v>
      </c>
      <c r="D72" s="52">
        <v>8231</v>
      </c>
      <c r="E72" s="52">
        <v>10403</v>
      </c>
      <c r="F72" s="52">
        <v>8525</v>
      </c>
      <c r="G72" s="52">
        <v>8594</v>
      </c>
      <c r="H72" s="52">
        <v>10830</v>
      </c>
      <c r="I72" s="52">
        <v>7228</v>
      </c>
      <c r="J72" s="52">
        <v>8770</v>
      </c>
      <c r="K72" s="52">
        <v>8398</v>
      </c>
      <c r="L72" s="52">
        <v>8170</v>
      </c>
      <c r="M72" s="52">
        <v>7846</v>
      </c>
      <c r="N72" s="52">
        <v>5302</v>
      </c>
      <c r="O72" s="52">
        <v>6131</v>
      </c>
      <c r="P72" s="52">
        <v>3499</v>
      </c>
      <c r="Q72" s="52">
        <v>5291</v>
      </c>
      <c r="R72" s="52">
        <v>6770</v>
      </c>
      <c r="S72" s="52">
        <v>6198</v>
      </c>
      <c r="T72" s="52">
        <v>5979</v>
      </c>
      <c r="U72" s="52">
        <v>5715</v>
      </c>
      <c r="V72" s="52">
        <v>4310</v>
      </c>
      <c r="W72" s="52">
        <v>3923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9951</v>
      </c>
      <c r="D73" s="36">
        <v>11045</v>
      </c>
      <c r="E73" s="36">
        <v>12605</v>
      </c>
      <c r="F73" s="36">
        <v>14675</v>
      </c>
      <c r="G73" s="36">
        <v>16707</v>
      </c>
      <c r="H73" s="36">
        <v>17236</v>
      </c>
      <c r="I73" s="36">
        <v>7727</v>
      </c>
      <c r="J73" s="36">
        <v>5079</v>
      </c>
      <c r="K73" s="36">
        <v>7930</v>
      </c>
      <c r="L73" s="36">
        <v>9247</v>
      </c>
      <c r="M73" s="36">
        <v>11969</v>
      </c>
      <c r="N73" s="36">
        <v>14505</v>
      </c>
      <c r="O73" s="36">
        <v>12962</v>
      </c>
      <c r="P73" s="36">
        <v>6977</v>
      </c>
      <c r="Q73" s="36">
        <v>7356</v>
      </c>
      <c r="R73" s="36">
        <v>8070</v>
      </c>
      <c r="S73" s="36">
        <v>10658</v>
      </c>
      <c r="T73" s="36">
        <v>11210</v>
      </c>
      <c r="U73" s="36">
        <v>11723</v>
      </c>
      <c r="V73" s="36">
        <v>11857</v>
      </c>
      <c r="W73" s="36">
        <v>9688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1858</v>
      </c>
      <c r="I79" s="52">
        <f>RES_hhdet_numvin!I126</f>
        <v>4010</v>
      </c>
      <c r="J79" s="52">
        <f>RES_hhdet_numvin!J126</f>
        <v>5983</v>
      </c>
      <c r="K79" s="52">
        <f>RES_hhdet_numvin!K126</f>
        <v>7454</v>
      </c>
      <c r="L79" s="52">
        <f>RES_hhdet_numvin!L126</f>
        <v>8484</v>
      </c>
      <c r="M79" s="52">
        <f>RES_hhdet_numvin!M126</f>
        <v>10174</v>
      </c>
      <c r="N79" s="52">
        <f>RES_hhdet_numvin!N126</f>
        <v>10672</v>
      </c>
      <c r="O79" s="52">
        <f>RES_hhdet_numvin!O126</f>
        <v>10114</v>
      </c>
      <c r="P79" s="52">
        <f>RES_hhdet_numvin!P126</f>
        <v>0</v>
      </c>
      <c r="Q79" s="52">
        <f>RES_hhdet_numvin!Q126</f>
        <v>481</v>
      </c>
      <c r="R79" s="52">
        <f>RES_hhdet_numvin!R126</f>
        <v>4350</v>
      </c>
      <c r="S79" s="52">
        <f>RES_hhdet_numvin!S126</f>
        <v>7172</v>
      </c>
      <c r="T79" s="52">
        <f>RES_hhdet_numvin!T126</f>
        <v>8859</v>
      </c>
      <c r="U79" s="52">
        <f>RES_hhdet_numvin!U126</f>
        <v>10498</v>
      </c>
      <c r="V79" s="52">
        <f>RES_hhdet_numvin!V126</f>
        <v>11007</v>
      </c>
      <c r="W79" s="52">
        <f>RES_hhdet_numvin!W126</f>
        <v>10511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1105</v>
      </c>
      <c r="Q82" s="138">
        <f>RES_hhdet_numvin!Q129</f>
        <v>782</v>
      </c>
      <c r="R82" s="138">
        <f>RES_hhdet_numvin!R129</f>
        <v>1340</v>
      </c>
      <c r="S82" s="138">
        <f>RES_hhdet_numvin!S129</f>
        <v>2625</v>
      </c>
      <c r="T82" s="138">
        <f>RES_hhdet_numvin!T129</f>
        <v>3851</v>
      </c>
      <c r="U82" s="138">
        <f>RES_hhdet_numvin!U129</f>
        <v>4183</v>
      </c>
      <c r="V82" s="138">
        <f>RES_hhdet_numvin!V129</f>
        <v>5674</v>
      </c>
      <c r="W82" s="138">
        <f>RES_hhdet_numvin!W129</f>
        <v>7005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110</v>
      </c>
      <c r="I84" s="138">
        <f>RES_hhdet_numvin!I131</f>
        <v>2026</v>
      </c>
      <c r="J84" s="138">
        <f>RES_hhdet_numvin!J131</f>
        <v>3550</v>
      </c>
      <c r="K84" s="138">
        <f>RES_hhdet_numvin!K131</f>
        <v>3952</v>
      </c>
      <c r="L84" s="138">
        <f>RES_hhdet_numvin!L131</f>
        <v>3403</v>
      </c>
      <c r="M84" s="138">
        <f>RES_hhdet_numvin!M131</f>
        <v>3270</v>
      </c>
      <c r="N84" s="138">
        <f>RES_hhdet_numvin!N131</f>
        <v>4275</v>
      </c>
      <c r="O84" s="138">
        <f>RES_hhdet_numvin!O131</f>
        <v>3827</v>
      </c>
      <c r="P84" s="138">
        <f>RES_hhdet_numvin!P131</f>
        <v>1721</v>
      </c>
      <c r="Q84" s="138">
        <f>RES_hhdet_numvin!Q131</f>
        <v>3167</v>
      </c>
      <c r="R84" s="138">
        <f>RES_hhdet_numvin!R131</f>
        <v>4314</v>
      </c>
      <c r="S84" s="138">
        <f>RES_hhdet_numvin!S131</f>
        <v>5063</v>
      </c>
      <c r="T84" s="138">
        <f>RES_hhdet_numvin!T131</f>
        <v>5305</v>
      </c>
      <c r="U84" s="138">
        <f>RES_hhdet_numvin!U131</f>
        <v>6347</v>
      </c>
      <c r="V84" s="138">
        <f>RES_hhdet_numvin!V131</f>
        <v>6640</v>
      </c>
      <c r="W84" s="138">
        <f>RES_hhdet_numvin!W131</f>
        <v>6209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3</v>
      </c>
      <c r="J85" s="138">
        <f>RES_hhdet_numvin!J132</f>
        <v>4</v>
      </c>
      <c r="K85" s="138">
        <f>RES_hhdet_numvin!K132</f>
        <v>7</v>
      </c>
      <c r="L85" s="138">
        <f>RES_hhdet_numvin!L132</f>
        <v>5</v>
      </c>
      <c r="M85" s="138">
        <f>RES_hhdet_numvin!M132</f>
        <v>8</v>
      </c>
      <c r="N85" s="138">
        <f>RES_hhdet_numvin!N132</f>
        <v>13</v>
      </c>
      <c r="O85" s="138">
        <f>RES_hhdet_numvin!O132</f>
        <v>17</v>
      </c>
      <c r="P85" s="138">
        <f>RES_hhdet_numvin!P132</f>
        <v>9</v>
      </c>
      <c r="Q85" s="138">
        <f>RES_hhdet_numvin!Q132</f>
        <v>1</v>
      </c>
      <c r="R85" s="138">
        <f>RES_hhdet_numvin!R132</f>
        <v>5</v>
      </c>
      <c r="S85" s="138">
        <f>RES_hhdet_numvin!S132</f>
        <v>8</v>
      </c>
      <c r="T85" s="138">
        <f>RES_hhdet_numvin!T132</f>
        <v>8</v>
      </c>
      <c r="U85" s="138">
        <f>RES_hhdet_numvin!U132</f>
        <v>5</v>
      </c>
      <c r="V85" s="138">
        <f>RES_hhdet_numvin!V132</f>
        <v>9</v>
      </c>
      <c r="W85" s="138">
        <f>RES_hhdet_numvin!W132</f>
        <v>22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1051</v>
      </c>
      <c r="Q88" s="138">
        <f>RES_hhdet_numvin!Q135</f>
        <v>2749</v>
      </c>
      <c r="R88" s="138">
        <f>RES_hhdet_numvin!R135</f>
        <v>5037</v>
      </c>
      <c r="S88" s="138">
        <f>RES_hhdet_numvin!S135</f>
        <v>5593</v>
      </c>
      <c r="T88" s="138">
        <f>RES_hhdet_numvin!T135</f>
        <v>6141</v>
      </c>
      <c r="U88" s="138">
        <f>RES_hhdet_numvin!U135</f>
        <v>6866</v>
      </c>
      <c r="V88" s="138">
        <f>RES_hhdet_numvin!V135</f>
        <v>6969</v>
      </c>
      <c r="W88" s="138">
        <f>RES_hhdet_numvin!W135</f>
        <v>5262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230</v>
      </c>
      <c r="Q89" s="138">
        <f>RES_hhdet_numvin!Q136</f>
        <v>661</v>
      </c>
      <c r="R89" s="138">
        <f>RES_hhdet_numvin!R136</f>
        <v>1000</v>
      </c>
      <c r="S89" s="138">
        <f>RES_hhdet_numvin!S136</f>
        <v>1113</v>
      </c>
      <c r="T89" s="138">
        <f>RES_hhdet_numvin!T136</f>
        <v>1487</v>
      </c>
      <c r="U89" s="138">
        <f>RES_hhdet_numvin!U136</f>
        <v>1926</v>
      </c>
      <c r="V89" s="138">
        <f>RES_hhdet_numvin!V136</f>
        <v>1151</v>
      </c>
      <c r="W89" s="138">
        <f>RES_hhdet_numvin!W136</f>
        <v>1088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1114</v>
      </c>
      <c r="Q93" s="138">
        <f>RES_hhdet_numvin!Q140</f>
        <v>2974</v>
      </c>
      <c r="R93" s="138">
        <f>RES_hhdet_numvin!R140</f>
        <v>5495</v>
      </c>
      <c r="S93" s="138">
        <f>RES_hhdet_numvin!S140</f>
        <v>5846</v>
      </c>
      <c r="T93" s="138">
        <f>RES_hhdet_numvin!T140</f>
        <v>6308</v>
      </c>
      <c r="U93" s="138">
        <f>RES_hhdet_numvin!U140</f>
        <v>6442</v>
      </c>
      <c r="V93" s="138">
        <f>RES_hhdet_numvin!V140</f>
        <v>5084</v>
      </c>
      <c r="W93" s="138">
        <f>RES_hhdet_numvin!W140</f>
        <v>4743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2223</v>
      </c>
      <c r="Q94" s="39">
        <f>RES_hhdet_numvin!Q141</f>
        <v>4134</v>
      </c>
      <c r="R94" s="39">
        <f>RES_hhdet_numvin!R141</f>
        <v>6551</v>
      </c>
      <c r="S94" s="39">
        <f>RES_hhdet_numvin!S141</f>
        <v>10034</v>
      </c>
      <c r="T94" s="39">
        <f>RES_hhdet_numvin!T141</f>
        <v>11811</v>
      </c>
      <c r="U94" s="39">
        <f>RES_hhdet_numvin!U141</f>
        <v>13192</v>
      </c>
      <c r="V94" s="39">
        <f>RES_hhdet_numvin!V141</f>
        <v>13965</v>
      </c>
      <c r="W94" s="39">
        <f>RES_hhdet_numvin!W141</f>
        <v>11711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162.56015604534471</v>
      </c>
      <c r="C98" s="117">
        <f t="shared" si="12"/>
        <v>180.87027799380951</v>
      </c>
      <c r="D98" s="117">
        <f t="shared" si="12"/>
        <v>177.46960484782403</v>
      </c>
      <c r="E98" s="117">
        <f t="shared" si="12"/>
        <v>188.73315600536858</v>
      </c>
      <c r="F98" s="117">
        <f t="shared" si="12"/>
        <v>185.8198449241271</v>
      </c>
      <c r="G98" s="117">
        <f t="shared" si="12"/>
        <v>192.92357237726532</v>
      </c>
      <c r="H98" s="117">
        <f t="shared" si="12"/>
        <v>175.47219386991574</v>
      </c>
      <c r="I98" s="117">
        <f t="shared" si="12"/>
        <v>165.79160298920547</v>
      </c>
      <c r="J98" s="117">
        <f t="shared" si="12"/>
        <v>171.69888709320082</v>
      </c>
      <c r="K98" s="117">
        <f t="shared" si="12"/>
        <v>173.26277486602862</v>
      </c>
      <c r="L98" s="117">
        <f t="shared" si="12"/>
        <v>179.45528125548526</v>
      </c>
      <c r="M98" s="117">
        <f t="shared" si="12"/>
        <v>170.74863990299045</v>
      </c>
      <c r="N98" s="117">
        <f t="shared" si="12"/>
        <v>160.11170571962512</v>
      </c>
      <c r="O98" s="117">
        <f t="shared" si="12"/>
        <v>157.95425468515123</v>
      </c>
      <c r="P98" s="117">
        <f t="shared" si="12"/>
        <v>131.97678471968607</v>
      </c>
      <c r="Q98" s="117">
        <f t="shared" si="12"/>
        <v>138.29737529307391</v>
      </c>
      <c r="R98" s="117">
        <f t="shared" ref="R98:V98" si="13">R99+R102+R104+R113</f>
        <v>137.83199824848413</v>
      </c>
      <c r="S98" s="117">
        <f t="shared" si="13"/>
        <v>136.07441849996877</v>
      </c>
      <c r="T98" s="117">
        <f t="shared" si="13"/>
        <v>130.41066912182976</v>
      </c>
      <c r="U98" s="117">
        <f t="shared" si="13"/>
        <v>129.04285140129559</v>
      </c>
      <c r="V98" s="117">
        <f t="shared" si="13"/>
        <v>133.33245331561412</v>
      </c>
      <c r="W98" s="117">
        <f t="shared" ref="W98" si="14">W99+W102+W104+W113</f>
        <v>143.67123382125558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118.62583011302027</v>
      </c>
      <c r="C99" s="122">
        <f t="shared" si="15"/>
        <v>139.11466593687828</v>
      </c>
      <c r="D99" s="122">
        <f t="shared" si="15"/>
        <v>135.49771968333053</v>
      </c>
      <c r="E99" s="122">
        <f t="shared" si="15"/>
        <v>149.28436466232156</v>
      </c>
      <c r="F99" s="122">
        <f t="shared" si="15"/>
        <v>145.63097329328141</v>
      </c>
      <c r="G99" s="122">
        <f t="shared" si="15"/>
        <v>152.38880053613414</v>
      </c>
      <c r="H99" s="122">
        <f t="shared" si="15"/>
        <v>134.50679936196542</v>
      </c>
      <c r="I99" s="122">
        <f t="shared" si="15"/>
        <v>126.19652247776436</v>
      </c>
      <c r="J99" s="122">
        <f t="shared" si="15"/>
        <v>131.18474974725112</v>
      </c>
      <c r="K99" s="122">
        <f t="shared" si="15"/>
        <v>134.0599761230406</v>
      </c>
      <c r="L99" s="122">
        <f t="shared" si="15"/>
        <v>141.33103933144787</v>
      </c>
      <c r="M99" s="122">
        <f t="shared" si="15"/>
        <v>135.63890140004946</v>
      </c>
      <c r="N99" s="122">
        <f t="shared" si="15"/>
        <v>126.14869839551969</v>
      </c>
      <c r="O99" s="122">
        <f t="shared" si="15"/>
        <v>126.25595230400762</v>
      </c>
      <c r="P99" s="122">
        <f t="shared" si="15"/>
        <v>103.50068931391853</v>
      </c>
      <c r="Q99" s="122">
        <f t="shared" si="15"/>
        <v>110.24695691790988</v>
      </c>
      <c r="R99" s="122">
        <f t="shared" ref="R99:V99" si="16">SUM(R100:R101)</f>
        <v>110.76584926307858</v>
      </c>
      <c r="S99" s="122">
        <f t="shared" si="16"/>
        <v>108.75849098610763</v>
      </c>
      <c r="T99" s="122">
        <f t="shared" si="16"/>
        <v>103.49110913302405</v>
      </c>
      <c r="U99" s="122">
        <f t="shared" si="16"/>
        <v>102.39974798691354</v>
      </c>
      <c r="V99" s="122">
        <f t="shared" si="16"/>
        <v>106.74120365955157</v>
      </c>
      <c r="W99" s="122">
        <f t="shared" ref="W99" si="17">SUM(W100:W101)</f>
        <v>115.22538056203859</v>
      </c>
      <c r="DA99" s="130" t="s">
        <v>1687</v>
      </c>
    </row>
    <row r="100" spans="1:105" ht="12" customHeight="1" x14ac:dyDescent="0.25">
      <c r="A100" s="97" t="s">
        <v>203</v>
      </c>
      <c r="B100" s="98">
        <v>118.21527326325673</v>
      </c>
      <c r="C100" s="98">
        <v>138.63653577025829</v>
      </c>
      <c r="D100" s="98">
        <v>135.03095906389848</v>
      </c>
      <c r="E100" s="98">
        <v>148.79907380552726</v>
      </c>
      <c r="F100" s="98">
        <v>145.13594252657887</v>
      </c>
      <c r="G100" s="98">
        <v>151.88089535970502</v>
      </c>
      <c r="H100" s="98">
        <v>134.07407879170668</v>
      </c>
      <c r="I100" s="98">
        <v>125.80348077772202</v>
      </c>
      <c r="J100" s="98">
        <v>130.77947730942077</v>
      </c>
      <c r="K100" s="98">
        <v>133.64845478343412</v>
      </c>
      <c r="L100" s="98">
        <v>140.91162701824774</v>
      </c>
      <c r="M100" s="98">
        <v>135.23889844272472</v>
      </c>
      <c r="N100" s="98">
        <v>125.77988439858599</v>
      </c>
      <c r="O100" s="98">
        <v>125.88937135760004</v>
      </c>
      <c r="P100" s="98">
        <v>103.2018534441579</v>
      </c>
      <c r="Q100" s="98">
        <v>109.9290102226044</v>
      </c>
      <c r="R100" s="98">
        <v>110.44354638387327</v>
      </c>
      <c r="S100" s="98">
        <v>108.4453425050157</v>
      </c>
      <c r="T100" s="98">
        <v>103.19304003057225</v>
      </c>
      <c r="U100" s="98">
        <v>102.10216394382346</v>
      </c>
      <c r="V100" s="98">
        <v>106.42970287570463</v>
      </c>
      <c r="W100" s="98">
        <v>114.88820578962445</v>
      </c>
      <c r="DA100" s="63" t="s">
        <v>1688</v>
      </c>
    </row>
    <row r="101" spans="1:105" ht="12" customHeight="1" x14ac:dyDescent="0.25">
      <c r="A101" s="97" t="s">
        <v>53</v>
      </c>
      <c r="B101" s="98">
        <v>0.41055684976354123</v>
      </c>
      <c r="C101" s="98">
        <v>0.47813016662000468</v>
      </c>
      <c r="D101" s="98">
        <v>0.46676061943204772</v>
      </c>
      <c r="E101" s="98">
        <v>0.48529085679429723</v>
      </c>
      <c r="F101" s="98">
        <v>0.49503076670253582</v>
      </c>
      <c r="G101" s="98">
        <v>0.50790517642911626</v>
      </c>
      <c r="H101" s="98">
        <v>0.43272057025873611</v>
      </c>
      <c r="I101" s="98">
        <v>0.39304170004233946</v>
      </c>
      <c r="J101" s="98">
        <v>0.40527243783035316</v>
      </c>
      <c r="K101" s="98">
        <v>0.41152133960648007</v>
      </c>
      <c r="L101" s="98">
        <v>0.41941231320012085</v>
      </c>
      <c r="M101" s="98">
        <v>0.40000295732474783</v>
      </c>
      <c r="N101" s="98">
        <v>0.36881399693369304</v>
      </c>
      <c r="O101" s="98">
        <v>0.36658094640757366</v>
      </c>
      <c r="P101" s="98">
        <v>0.29883586976061877</v>
      </c>
      <c r="Q101" s="98">
        <v>0.31794669530547803</v>
      </c>
      <c r="R101" s="98">
        <v>0.32230287920531109</v>
      </c>
      <c r="S101" s="98">
        <v>0.31314848109192872</v>
      </c>
      <c r="T101" s="98">
        <v>0.29806910245181184</v>
      </c>
      <c r="U101" s="98">
        <v>0.29758404309008535</v>
      </c>
      <c r="V101" s="98">
        <v>0.31150078384693669</v>
      </c>
      <c r="W101" s="98">
        <v>0.33717477241414734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1.0874944353564311</v>
      </c>
      <c r="C102" s="122">
        <f t="shared" si="18"/>
        <v>0.99528076159644752</v>
      </c>
      <c r="D102" s="122">
        <f t="shared" si="18"/>
        <v>0.92549096802887232</v>
      </c>
      <c r="E102" s="122">
        <f t="shared" si="18"/>
        <v>2.0128833291007098</v>
      </c>
      <c r="F102" s="122">
        <f t="shared" si="18"/>
        <v>0.84803335781865996</v>
      </c>
      <c r="G102" s="122">
        <f t="shared" si="18"/>
        <v>1.0766936298460665</v>
      </c>
      <c r="H102" s="122">
        <f t="shared" si="18"/>
        <v>1.6560847455159191</v>
      </c>
      <c r="I102" s="122">
        <f t="shared" si="18"/>
        <v>2.1632603019560039</v>
      </c>
      <c r="J102" s="122">
        <f t="shared" si="18"/>
        <v>2.3229988487837292</v>
      </c>
      <c r="K102" s="122">
        <f t="shared" si="18"/>
        <v>2.3040214354932727</v>
      </c>
      <c r="L102" s="122">
        <f t="shared" si="18"/>
        <v>2.9683174661575449</v>
      </c>
      <c r="M102" s="122">
        <f t="shared" si="18"/>
        <v>3.8477546910426113</v>
      </c>
      <c r="N102" s="122">
        <f t="shared" si="18"/>
        <v>3.9971622988742053</v>
      </c>
      <c r="O102" s="122">
        <f t="shared" si="18"/>
        <v>3.0963559869934452</v>
      </c>
      <c r="P102" s="122">
        <f t="shared" si="18"/>
        <v>2.332617927621337</v>
      </c>
      <c r="Q102" s="122">
        <f t="shared" si="18"/>
        <v>3.2405712629499042</v>
      </c>
      <c r="R102" s="122">
        <f t="shared" si="18"/>
        <v>2.41062265266619</v>
      </c>
      <c r="S102" s="122">
        <f t="shared" si="18"/>
        <v>2.6771726446558457</v>
      </c>
      <c r="T102" s="122">
        <f t="shared" si="18"/>
        <v>2.6614891066770325</v>
      </c>
      <c r="U102" s="122">
        <f t="shared" si="18"/>
        <v>2.6327376833738709</v>
      </c>
      <c r="V102" s="122">
        <f t="shared" si="18"/>
        <v>2.6376259846700987</v>
      </c>
      <c r="W102" s="122">
        <f t="shared" si="18"/>
        <v>3.0084269620017325</v>
      </c>
      <c r="DA102" s="130" t="s">
        <v>1690</v>
      </c>
    </row>
    <row r="103" spans="1:105" ht="12" customHeight="1" x14ac:dyDescent="0.25">
      <c r="A103" s="97" t="s">
        <v>53</v>
      </c>
      <c r="B103" s="98">
        <v>1.0874944353564311</v>
      </c>
      <c r="C103" s="98">
        <v>0.99528076159644752</v>
      </c>
      <c r="D103" s="98">
        <v>0.92549096802887232</v>
      </c>
      <c r="E103" s="98">
        <v>2.0128833291007098</v>
      </c>
      <c r="F103" s="98">
        <v>0.84803335781865996</v>
      </c>
      <c r="G103" s="98">
        <v>1.0766936298460665</v>
      </c>
      <c r="H103" s="98">
        <v>1.6560847455159191</v>
      </c>
      <c r="I103" s="98">
        <v>2.1632603019560039</v>
      </c>
      <c r="J103" s="98">
        <v>2.3229988487837292</v>
      </c>
      <c r="K103" s="98">
        <v>2.3040214354932727</v>
      </c>
      <c r="L103" s="98">
        <v>2.9683174661575449</v>
      </c>
      <c r="M103" s="98">
        <v>3.8477546910426113</v>
      </c>
      <c r="N103" s="98">
        <v>3.9971622988742053</v>
      </c>
      <c r="O103" s="98">
        <v>3.0963559869934452</v>
      </c>
      <c r="P103" s="98">
        <v>2.332617927621337</v>
      </c>
      <c r="Q103" s="98">
        <v>3.2405712629499042</v>
      </c>
      <c r="R103" s="98">
        <v>2.41062265266619</v>
      </c>
      <c r="S103" s="98">
        <v>2.6771726446558457</v>
      </c>
      <c r="T103" s="98">
        <v>2.6614891066770325</v>
      </c>
      <c r="U103" s="98">
        <v>2.6327376833738709</v>
      </c>
      <c r="V103" s="98">
        <v>2.6376259846700987</v>
      </c>
      <c r="W103" s="98">
        <v>3.0084269620017325</v>
      </c>
      <c r="DA103" s="63" t="s">
        <v>1691</v>
      </c>
    </row>
    <row r="104" spans="1:105" ht="12" customHeight="1" x14ac:dyDescent="0.25">
      <c r="A104" s="121" t="s">
        <v>55</v>
      </c>
      <c r="B104" s="122">
        <v>20.948809770512664</v>
      </c>
      <c r="C104" s="122">
        <v>20.571463487659763</v>
      </c>
      <c r="D104" s="122">
        <v>20.111263337603287</v>
      </c>
      <c r="E104" s="122">
        <v>18.967084454822583</v>
      </c>
      <c r="F104" s="122">
        <v>19.737835073510787</v>
      </c>
      <c r="G104" s="122">
        <v>19.851974156474796</v>
      </c>
      <c r="H104" s="122">
        <v>19.683678356146096</v>
      </c>
      <c r="I104" s="122">
        <v>19.113641937043493</v>
      </c>
      <c r="J104" s="122">
        <v>19.007556544871424</v>
      </c>
      <c r="K104" s="122">
        <v>18.505464379162152</v>
      </c>
      <c r="L104" s="122">
        <v>18.014914256392871</v>
      </c>
      <c r="M104" s="122">
        <v>15.770584377954243</v>
      </c>
      <c r="N104" s="122">
        <v>15.686174331705967</v>
      </c>
      <c r="O104" s="122">
        <v>15.356495742135342</v>
      </c>
      <c r="P104" s="122">
        <v>14.212573732562538</v>
      </c>
      <c r="Q104" s="122">
        <v>13.293221855645552</v>
      </c>
      <c r="R104" s="122">
        <v>13.176949504874528</v>
      </c>
      <c r="S104" s="122">
        <v>13.580327404343771</v>
      </c>
      <c r="T104" s="122">
        <v>13.763015765919006</v>
      </c>
      <c r="U104" s="122">
        <v>13.461472531949763</v>
      </c>
      <c r="V104" s="122">
        <v>13.803649661653562</v>
      </c>
      <c r="W104" s="122">
        <v>14.77921183542442</v>
      </c>
      <c r="DA104" s="130" t="s">
        <v>1692</v>
      </c>
    </row>
    <row r="105" spans="1:105" ht="12" customHeight="1" x14ac:dyDescent="0.25">
      <c r="A105" s="97" t="s">
        <v>128</v>
      </c>
      <c r="B105" s="98">
        <v>10.999905591855383</v>
      </c>
      <c r="C105" s="98">
        <v>11.883584565902202</v>
      </c>
      <c r="D105" s="98">
        <v>11.715351915330201</v>
      </c>
      <c r="E105" s="98">
        <v>12.229990962535114</v>
      </c>
      <c r="F105" s="98">
        <v>12.190859878525586</v>
      </c>
      <c r="G105" s="98">
        <v>12.348536272310492</v>
      </c>
      <c r="H105" s="98">
        <v>12.074613989128316</v>
      </c>
      <c r="I105" s="98">
        <v>12.367411424698409</v>
      </c>
      <c r="J105" s="98">
        <v>12.478599488103454</v>
      </c>
      <c r="K105" s="98">
        <v>13.048506326823139</v>
      </c>
      <c r="L105" s="98">
        <v>12.99819778058149</v>
      </c>
      <c r="M105" s="98">
        <v>11.290565809201381</v>
      </c>
      <c r="N105" s="98">
        <v>11.983078411158493</v>
      </c>
      <c r="O105" s="98">
        <v>12.255079761988201</v>
      </c>
      <c r="P105" s="98">
        <v>11.129419878370127</v>
      </c>
      <c r="Q105" s="98">
        <v>9.6569804478912005</v>
      </c>
      <c r="R105" s="98">
        <v>8.7605445266690047</v>
      </c>
      <c r="S105" s="98">
        <v>8.58031758902011</v>
      </c>
      <c r="T105" s="98">
        <v>8.3649749602624066</v>
      </c>
      <c r="U105" s="98">
        <v>7.5189918239442743</v>
      </c>
      <c r="V105" s="98">
        <v>7.5245974693720132</v>
      </c>
      <c r="W105" s="98">
        <v>7.9695030953440584</v>
      </c>
      <c r="DA105" s="63" t="s">
        <v>1693</v>
      </c>
    </row>
    <row r="106" spans="1:105" ht="12" customHeight="1" x14ac:dyDescent="0.25">
      <c r="A106" s="97" t="s">
        <v>127</v>
      </c>
      <c r="B106" s="98">
        <v>1.2940942607359734E-3</v>
      </c>
      <c r="C106" s="98">
        <v>1.7496189276515963E-3</v>
      </c>
      <c r="D106" s="98">
        <v>1.7607371974256959E-3</v>
      </c>
      <c r="E106" s="98">
        <v>2.7681959554112998E-3</v>
      </c>
      <c r="F106" s="98">
        <v>2.804107440120445E-3</v>
      </c>
      <c r="G106" s="98">
        <v>2.9248587726661149E-3</v>
      </c>
      <c r="H106" s="98">
        <v>3.1618556646253863E-3</v>
      </c>
      <c r="I106" s="98">
        <v>4.1991015474379962E-3</v>
      </c>
      <c r="J106" s="98">
        <v>4.923916442763558E-3</v>
      </c>
      <c r="K106" s="98">
        <v>6.7779607261268977E-3</v>
      </c>
      <c r="L106" s="98">
        <v>7.6380886435933951E-3</v>
      </c>
      <c r="M106" s="98">
        <v>7.5002056921814018E-3</v>
      </c>
      <c r="N106" s="98">
        <v>9.9883802799731504E-3</v>
      </c>
      <c r="O106" s="98">
        <v>1.2606748011505051E-2</v>
      </c>
      <c r="P106" s="98">
        <v>1.2747658986953696E-2</v>
      </c>
      <c r="Q106" s="98">
        <v>1.1528867785756947E-2</v>
      </c>
      <c r="R106" s="98">
        <v>1.1317782435921204E-2</v>
      </c>
      <c r="S106" s="98">
        <v>1.2211979549932939E-2</v>
      </c>
      <c r="T106" s="98">
        <v>1.3220350638054887E-2</v>
      </c>
      <c r="U106" s="98">
        <v>1.2511256855041425E-2</v>
      </c>
      <c r="V106" s="98">
        <v>1.2667103166679622E-2</v>
      </c>
      <c r="W106" s="98">
        <v>1.3771008504538862E-2</v>
      </c>
      <c r="DA106" s="63" t="s">
        <v>1694</v>
      </c>
    </row>
    <row r="107" spans="1:105" ht="12" customHeight="1" x14ac:dyDescent="0.25">
      <c r="A107" s="100" t="s">
        <v>203</v>
      </c>
      <c r="B107" s="101">
        <v>4.703280348922648E-4</v>
      </c>
      <c r="C107" s="101">
        <v>6.0193383092578979E-4</v>
      </c>
      <c r="D107" s="101">
        <v>6.3657021245470545E-4</v>
      </c>
      <c r="E107" s="101">
        <v>8.5784586715288279E-4</v>
      </c>
      <c r="F107" s="101">
        <v>9.7059575533661952E-4</v>
      </c>
      <c r="G107" s="101">
        <v>1.00688905068627E-3</v>
      </c>
      <c r="H107" s="101">
        <v>1.0922578579567184E-3</v>
      </c>
      <c r="I107" s="101">
        <v>1.4207812424572577E-3</v>
      </c>
      <c r="J107" s="101">
        <v>1.6824458119986524E-3</v>
      </c>
      <c r="K107" s="101">
        <v>2.1790445149739829E-3</v>
      </c>
      <c r="L107" s="101">
        <v>2.4709879290633714E-3</v>
      </c>
      <c r="M107" s="101">
        <v>2.5219905502174046E-3</v>
      </c>
      <c r="N107" s="101">
        <v>3.3312573234101296E-3</v>
      </c>
      <c r="O107" s="101">
        <v>4.0441512629549887E-3</v>
      </c>
      <c r="P107" s="101">
        <v>4.2382853826340595E-3</v>
      </c>
      <c r="Q107" s="101">
        <v>4.1211093840559637E-3</v>
      </c>
      <c r="R107" s="101">
        <v>3.9056500769480097E-3</v>
      </c>
      <c r="S107" s="101">
        <v>4.0905508480440379E-3</v>
      </c>
      <c r="T107" s="101">
        <v>4.4957572306490931E-3</v>
      </c>
      <c r="U107" s="101">
        <v>4.2956509769303654E-3</v>
      </c>
      <c r="V107" s="101">
        <v>3.8251923266570931E-3</v>
      </c>
      <c r="W107" s="101">
        <v>4.6298940512004665E-3</v>
      </c>
      <c r="DA107" s="131" t="s">
        <v>1695</v>
      </c>
    </row>
    <row r="108" spans="1:105" ht="12" customHeight="1" x14ac:dyDescent="0.25">
      <c r="A108" s="103" t="s">
        <v>52</v>
      </c>
      <c r="B108" s="104">
        <v>8.2376622584370851E-4</v>
      </c>
      <c r="C108" s="104">
        <v>1.1476850967258065E-3</v>
      </c>
      <c r="D108" s="104">
        <v>1.1241669849709904E-3</v>
      </c>
      <c r="E108" s="104">
        <v>1.910350088258417E-3</v>
      </c>
      <c r="F108" s="104">
        <v>1.8335116847838255E-3</v>
      </c>
      <c r="G108" s="104">
        <v>1.9179697219798449E-3</v>
      </c>
      <c r="H108" s="104">
        <v>2.0695978066686679E-3</v>
      </c>
      <c r="I108" s="104">
        <v>2.7783203049807389E-3</v>
      </c>
      <c r="J108" s="104">
        <v>3.2414706307649054E-3</v>
      </c>
      <c r="K108" s="104">
        <v>4.5989162111529152E-3</v>
      </c>
      <c r="L108" s="104">
        <v>5.1671007145300237E-3</v>
      </c>
      <c r="M108" s="104">
        <v>4.9782151419639972E-3</v>
      </c>
      <c r="N108" s="104">
        <v>6.6571229565630203E-3</v>
      </c>
      <c r="O108" s="104">
        <v>8.5625967485500627E-3</v>
      </c>
      <c r="P108" s="104">
        <v>8.5093736043196366E-3</v>
      </c>
      <c r="Q108" s="104">
        <v>7.4077584017009845E-3</v>
      </c>
      <c r="R108" s="104">
        <v>7.4121323589731933E-3</v>
      </c>
      <c r="S108" s="104">
        <v>8.1214287018889011E-3</v>
      </c>
      <c r="T108" s="104">
        <v>8.7245934074057941E-3</v>
      </c>
      <c r="U108" s="104">
        <v>8.2156058781110604E-3</v>
      </c>
      <c r="V108" s="104">
        <v>8.8419108400225287E-3</v>
      </c>
      <c r="W108" s="104">
        <v>9.1411144533383951E-3</v>
      </c>
      <c r="DA108" s="132" t="s">
        <v>1696</v>
      </c>
    </row>
    <row r="109" spans="1:105" ht="12" customHeight="1" x14ac:dyDescent="0.25">
      <c r="A109" s="106" t="s">
        <v>122</v>
      </c>
      <c r="B109" s="101">
        <v>9.8357660278763674</v>
      </c>
      <c r="C109" s="101">
        <v>8.5836534033447283</v>
      </c>
      <c r="D109" s="101">
        <v>8.2886292820885572</v>
      </c>
      <c r="E109" s="101">
        <v>6.6268015774354438</v>
      </c>
      <c r="F109" s="101">
        <v>7.4086864779964854</v>
      </c>
      <c r="G109" s="101">
        <v>7.3476286153557471</v>
      </c>
      <c r="H109" s="101">
        <v>7.4251280814812644</v>
      </c>
      <c r="I109" s="101">
        <v>6.5545255078847857</v>
      </c>
      <c r="J109" s="101">
        <v>6.3363374937026231</v>
      </c>
      <c r="K109" s="101">
        <v>5.2840583257473694</v>
      </c>
      <c r="L109" s="101">
        <v>4.8359008648601227</v>
      </c>
      <c r="M109" s="101">
        <v>4.2579822750386107</v>
      </c>
      <c r="N109" s="101">
        <v>3.4728948530936492</v>
      </c>
      <c r="O109" s="101">
        <v>2.8535486625418969</v>
      </c>
      <c r="P109" s="101">
        <v>2.7670875023700541</v>
      </c>
      <c r="Q109" s="101">
        <v>3.2081646886898567</v>
      </c>
      <c r="R109" s="101">
        <v>3.868734783465702</v>
      </c>
      <c r="S109" s="101">
        <v>4.3509556725101568</v>
      </c>
      <c r="T109" s="101">
        <v>4.6376063400896239</v>
      </c>
      <c r="U109" s="101">
        <v>5.0330816856906839</v>
      </c>
      <c r="V109" s="101">
        <v>5.3440968902319401</v>
      </c>
      <c r="W109" s="101">
        <v>5.7810561723404801</v>
      </c>
      <c r="DA109" s="131" t="s">
        <v>1697</v>
      </c>
    </row>
    <row r="110" spans="1:105" ht="12" customHeight="1" x14ac:dyDescent="0.25">
      <c r="A110" s="107" t="s">
        <v>121</v>
      </c>
      <c r="B110" s="104">
        <v>0.11184405652017924</v>
      </c>
      <c r="C110" s="104">
        <v>0.10247589948517796</v>
      </c>
      <c r="D110" s="104">
        <v>0.10552140298710466</v>
      </c>
      <c r="E110" s="104">
        <v>0.10752371889661572</v>
      </c>
      <c r="F110" s="104">
        <v>0.13548460954859576</v>
      </c>
      <c r="G110" s="104">
        <v>0.15288441003589237</v>
      </c>
      <c r="H110" s="104">
        <v>0.18077442987188752</v>
      </c>
      <c r="I110" s="104">
        <v>0.18750590291286065</v>
      </c>
      <c r="J110" s="104">
        <v>0.18769564662258387</v>
      </c>
      <c r="K110" s="104">
        <v>0.16612176586551602</v>
      </c>
      <c r="L110" s="104">
        <v>0.17317752230766559</v>
      </c>
      <c r="M110" s="104">
        <v>0.21453608802207083</v>
      </c>
      <c r="N110" s="104">
        <v>0.22021268717385162</v>
      </c>
      <c r="O110" s="104">
        <v>0.23526056959374003</v>
      </c>
      <c r="P110" s="104">
        <v>0.30331869283540291</v>
      </c>
      <c r="Q110" s="104">
        <v>0.41654785127873695</v>
      </c>
      <c r="R110" s="104">
        <v>0.53635241230390263</v>
      </c>
      <c r="S110" s="104">
        <v>0.63684216326357168</v>
      </c>
      <c r="T110" s="104">
        <v>0.74721411492892154</v>
      </c>
      <c r="U110" s="104">
        <v>0.89688776545976279</v>
      </c>
      <c r="V110" s="104">
        <v>0.92228819888293012</v>
      </c>
      <c r="W110" s="104">
        <v>1.014881559235342</v>
      </c>
      <c r="DA110" s="132" t="s">
        <v>1698</v>
      </c>
    </row>
    <row r="111" spans="1:105" ht="12" customHeight="1" x14ac:dyDescent="0.25">
      <c r="A111" s="108" t="s">
        <v>53</v>
      </c>
      <c r="B111" s="98">
        <v>4.716470059740821E-2</v>
      </c>
      <c r="C111" s="98">
        <v>4.1190092992810477E-2</v>
      </c>
      <c r="D111" s="98">
        <v>4.4357076789713255E-2</v>
      </c>
      <c r="E111" s="98">
        <v>3.9210187940084219E-2</v>
      </c>
      <c r="F111" s="98">
        <v>5.4474500394271264E-2</v>
      </c>
      <c r="G111" s="98">
        <v>6.1004940274843128E-2</v>
      </c>
      <c r="H111" s="98">
        <v>7.2158575467382399E-2</v>
      </c>
      <c r="I111" s="98">
        <v>7.3555071484492293E-2</v>
      </c>
      <c r="J111" s="98">
        <v>7.4515361619041987E-2</v>
      </c>
      <c r="K111" s="98">
        <v>6.2447475465909834E-2</v>
      </c>
      <c r="L111" s="98">
        <v>6.5448754602121559E-2</v>
      </c>
      <c r="M111" s="98">
        <v>8.3891874208698675E-2</v>
      </c>
      <c r="N111" s="98">
        <v>8.5303754919643968E-2</v>
      </c>
      <c r="O111" s="98">
        <v>8.761706089392611E-2</v>
      </c>
      <c r="P111" s="98">
        <v>0.11569321087624782</v>
      </c>
      <c r="Q111" s="98">
        <v>0.16828910403507147</v>
      </c>
      <c r="R111" s="98">
        <v>0.20791334557378358</v>
      </c>
      <c r="S111" s="98">
        <v>0.23826638897963048</v>
      </c>
      <c r="T111" s="98">
        <v>0.28122740566013893</v>
      </c>
      <c r="U111" s="98">
        <v>0.3376235763230383</v>
      </c>
      <c r="V111" s="98">
        <v>0.30600373890384375</v>
      </c>
      <c r="W111" s="98">
        <v>0.37340741762866853</v>
      </c>
      <c r="DA111" s="63" t="s">
        <v>1699</v>
      </c>
    </row>
    <row r="112" spans="1:105" ht="12" customHeight="1" x14ac:dyDescent="0.25">
      <c r="A112" s="108" t="s">
        <v>52</v>
      </c>
      <c r="B112" s="98">
        <v>6.4679355922771034E-2</v>
      </c>
      <c r="C112" s="98">
        <v>6.1285806492367485E-2</v>
      </c>
      <c r="D112" s="98">
        <v>6.1164326197391414E-2</v>
      </c>
      <c r="E112" s="98">
        <v>6.8313530956531504E-2</v>
      </c>
      <c r="F112" s="98">
        <v>8.1010109154324494E-2</v>
      </c>
      <c r="G112" s="98">
        <v>9.1879469761049229E-2</v>
      </c>
      <c r="H112" s="98">
        <v>0.10861585440450514</v>
      </c>
      <c r="I112" s="98">
        <v>0.11395083142836836</v>
      </c>
      <c r="J112" s="98">
        <v>0.11318028500354187</v>
      </c>
      <c r="K112" s="98">
        <v>0.10367429039960618</v>
      </c>
      <c r="L112" s="98">
        <v>0.10772876770554403</v>
      </c>
      <c r="M112" s="98">
        <v>0.13064421381337216</v>
      </c>
      <c r="N112" s="98">
        <v>0.13490893225420764</v>
      </c>
      <c r="O112" s="98">
        <v>0.14764350869981394</v>
      </c>
      <c r="P112" s="98">
        <v>0.18762548195915513</v>
      </c>
      <c r="Q112" s="98">
        <v>0.24825874724366551</v>
      </c>
      <c r="R112" s="98">
        <v>0.32843906673011908</v>
      </c>
      <c r="S112" s="98">
        <v>0.39857577428394125</v>
      </c>
      <c r="T112" s="98">
        <v>0.46598670926878255</v>
      </c>
      <c r="U112" s="98">
        <v>0.55926418913672449</v>
      </c>
      <c r="V112" s="98">
        <v>0.61628445997908643</v>
      </c>
      <c r="W112" s="98">
        <v>0.64147414160667338</v>
      </c>
      <c r="DA112" s="63" t="s">
        <v>1700</v>
      </c>
    </row>
    <row r="113" spans="1:105" ht="12" customHeight="1" x14ac:dyDescent="0.25">
      <c r="A113" s="121" t="s">
        <v>54</v>
      </c>
      <c r="B113" s="122">
        <v>21.898021726455347</v>
      </c>
      <c r="C113" s="122">
        <v>20.188867807674988</v>
      </c>
      <c r="D113" s="122">
        <v>20.935130858861363</v>
      </c>
      <c r="E113" s="122">
        <v>18.468823559123727</v>
      </c>
      <c r="F113" s="122">
        <v>19.603003199516245</v>
      </c>
      <c r="G113" s="122">
        <v>19.606104054810302</v>
      </c>
      <c r="H113" s="122">
        <v>19.625631406288317</v>
      </c>
      <c r="I113" s="122">
        <v>18.3181782724416</v>
      </c>
      <c r="J113" s="122">
        <v>19.183581952294546</v>
      </c>
      <c r="K113" s="122">
        <v>18.393312928332577</v>
      </c>
      <c r="L113" s="122">
        <v>17.141010201486971</v>
      </c>
      <c r="M113" s="122">
        <v>15.491399433944149</v>
      </c>
      <c r="N113" s="122">
        <v>14.279670693525286</v>
      </c>
      <c r="O113" s="122">
        <v>13.245450652014824</v>
      </c>
      <c r="P113" s="122">
        <v>11.930903745583658</v>
      </c>
      <c r="Q113" s="122">
        <v>11.516625256568581</v>
      </c>
      <c r="R113" s="122">
        <v>11.478576827864815</v>
      </c>
      <c r="S113" s="122">
        <v>11.058427464861534</v>
      </c>
      <c r="T113" s="122">
        <v>10.495055116209656</v>
      </c>
      <c r="U113" s="122">
        <v>10.548893199058401</v>
      </c>
      <c r="V113" s="122">
        <v>10.149974009738884</v>
      </c>
      <c r="W113" s="122">
        <v>10.658214461790823</v>
      </c>
      <c r="DA113" s="130" t="s">
        <v>1701</v>
      </c>
    </row>
    <row r="114" spans="1:105" ht="12" customHeight="1" x14ac:dyDescent="0.25">
      <c r="A114" s="97" t="s">
        <v>50</v>
      </c>
      <c r="B114" s="98">
        <v>6.6238537666006705</v>
      </c>
      <c r="C114" s="98">
        <v>7.9852254025360914</v>
      </c>
      <c r="D114" s="98">
        <v>7.0136182427321074</v>
      </c>
      <c r="E114" s="98">
        <v>8.7211742743698331</v>
      </c>
      <c r="F114" s="98">
        <v>8.2082529032182983</v>
      </c>
      <c r="G114" s="98">
        <v>8.2701001281969742</v>
      </c>
      <c r="H114" s="98">
        <v>8.2453827001221285</v>
      </c>
      <c r="I114" s="98">
        <v>8.7731597390916214</v>
      </c>
      <c r="J114" s="98">
        <v>8.9272566239705675</v>
      </c>
      <c r="K114" s="98">
        <v>10.309703455050661</v>
      </c>
      <c r="L114" s="98">
        <v>9.2236004029625107</v>
      </c>
      <c r="M114" s="98">
        <v>7.9741868372645124</v>
      </c>
      <c r="N114" s="98">
        <v>6.990400392328981</v>
      </c>
      <c r="O114" s="98">
        <v>6.4507644634871681</v>
      </c>
      <c r="P114" s="98">
        <v>5.4779893065674736</v>
      </c>
      <c r="Q114" s="98">
        <v>5.154423480909629</v>
      </c>
      <c r="R114" s="98">
        <v>5.1883824931494607</v>
      </c>
      <c r="S114" s="98">
        <v>4.8558546975541574</v>
      </c>
      <c r="T114" s="98">
        <v>4.4603460953691609</v>
      </c>
      <c r="U114" s="98">
        <v>4.59915138731255</v>
      </c>
      <c r="V114" s="98">
        <v>4.339587241228557</v>
      </c>
      <c r="W114" s="98">
        <v>4.3620330816479136</v>
      </c>
      <c r="DA114" s="63" t="s">
        <v>1702</v>
      </c>
    </row>
    <row r="115" spans="1:105" ht="12" customHeight="1" x14ac:dyDescent="0.25">
      <c r="A115" s="109" t="s">
        <v>120</v>
      </c>
      <c r="B115" s="33">
        <v>15.274167959854678</v>
      </c>
      <c r="C115" s="33">
        <v>12.203642405138897</v>
      </c>
      <c r="D115" s="33">
        <v>13.921512616129254</v>
      </c>
      <c r="E115" s="33">
        <v>9.7476492847538942</v>
      </c>
      <c r="F115" s="33">
        <v>11.394750296297946</v>
      </c>
      <c r="G115" s="33">
        <v>11.336003926613326</v>
      </c>
      <c r="H115" s="33">
        <v>11.380248706166189</v>
      </c>
      <c r="I115" s="33">
        <v>9.54501853334998</v>
      </c>
      <c r="J115" s="33">
        <v>10.256325328323976</v>
      </c>
      <c r="K115" s="33">
        <v>8.0836094732819177</v>
      </c>
      <c r="L115" s="33">
        <v>7.91740979852446</v>
      </c>
      <c r="M115" s="33">
        <v>7.517212596679637</v>
      </c>
      <c r="N115" s="33">
        <v>7.2892703011963054</v>
      </c>
      <c r="O115" s="33">
        <v>6.7946861885276553</v>
      </c>
      <c r="P115" s="33">
        <v>6.4529144390161841</v>
      </c>
      <c r="Q115" s="33">
        <v>6.362201775658952</v>
      </c>
      <c r="R115" s="33">
        <v>6.2901943347153546</v>
      </c>
      <c r="S115" s="33">
        <v>6.2025727673073767</v>
      </c>
      <c r="T115" s="33">
        <v>6.0347090208404941</v>
      </c>
      <c r="U115" s="33">
        <v>5.9497418117458523</v>
      </c>
      <c r="V115" s="33">
        <v>5.8103867685103276</v>
      </c>
      <c r="W115" s="33">
        <v>6.2961813801429107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116.14812286473149</v>
      </c>
      <c r="C117" s="117">
        <f t="shared" si="19"/>
        <v>129.33078410419233</v>
      </c>
      <c r="D117" s="117">
        <f t="shared" si="19"/>
        <v>127.26764447578179</v>
      </c>
      <c r="E117" s="117">
        <f t="shared" si="19"/>
        <v>137.05757714307276</v>
      </c>
      <c r="F117" s="117">
        <f t="shared" si="19"/>
        <v>133.94204377039523</v>
      </c>
      <c r="G117" s="117">
        <f t="shared" si="19"/>
        <v>139.94737307920406</v>
      </c>
      <c r="H117" s="117">
        <f t="shared" si="19"/>
        <v>128.91000466412135</v>
      </c>
      <c r="I117" s="117">
        <f t="shared" si="19"/>
        <v>123.37235404250289</v>
      </c>
      <c r="J117" s="117">
        <f t="shared" si="19"/>
        <v>128.56336154580757</v>
      </c>
      <c r="K117" s="117">
        <f t="shared" si="19"/>
        <v>130.22729856972626</v>
      </c>
      <c r="L117" s="117">
        <f t="shared" si="19"/>
        <v>136.96628535740368</v>
      </c>
      <c r="M117" s="117">
        <f t="shared" si="19"/>
        <v>133.29530788886993</v>
      </c>
      <c r="N117" s="117">
        <f t="shared" si="19"/>
        <v>126.94593080383993</v>
      </c>
      <c r="O117" s="117">
        <f t="shared" si="19"/>
        <v>124.57379477606203</v>
      </c>
      <c r="P117" s="117">
        <f t="shared" si="19"/>
        <v>103.8493357772883</v>
      </c>
      <c r="Q117" s="117">
        <f t="shared" si="19"/>
        <v>110.96510107326873</v>
      </c>
      <c r="R117" s="117">
        <f t="shared" ref="R117:V117" si="20">R118+R121+R123+R132</f>
        <v>109.02504411045922</v>
      </c>
      <c r="S117" s="117">
        <f t="shared" si="20"/>
        <v>109.04639342767635</v>
      </c>
      <c r="T117" s="117">
        <f t="shared" si="20"/>
        <v>105.54736119740122</v>
      </c>
      <c r="U117" s="117">
        <f t="shared" si="20"/>
        <v>105.18447220059667</v>
      </c>
      <c r="V117" s="117">
        <f t="shared" si="20"/>
        <v>109.34330345292051</v>
      </c>
      <c r="W117" s="117">
        <f t="shared" ref="W117" si="21">W118+W121+W123+W132</f>
        <v>119.20459159726617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84.867463642817754</v>
      </c>
      <c r="C118" s="122">
        <f t="shared" si="22"/>
        <v>99.621465035479076</v>
      </c>
      <c r="D118" s="122">
        <f t="shared" si="22"/>
        <v>97.140624248934344</v>
      </c>
      <c r="E118" s="122">
        <f t="shared" si="22"/>
        <v>107.25386214434495</v>
      </c>
      <c r="F118" s="122">
        <f t="shared" si="22"/>
        <v>104.87635527695481</v>
      </c>
      <c r="G118" s="122">
        <f t="shared" si="22"/>
        <v>110.03439440425176</v>
      </c>
      <c r="H118" s="122">
        <f t="shared" si="22"/>
        <v>97.408893241580827</v>
      </c>
      <c r="I118" s="122">
        <f t="shared" si="22"/>
        <v>91.714492171571337</v>
      </c>
      <c r="J118" s="122">
        <f t="shared" si="22"/>
        <v>95.721701162552932</v>
      </c>
      <c r="K118" s="122">
        <f t="shared" si="22"/>
        <v>98.24337447107159</v>
      </c>
      <c r="L118" s="122">
        <f t="shared" si="22"/>
        <v>104.05331235795191</v>
      </c>
      <c r="M118" s="122">
        <f t="shared" si="22"/>
        <v>100.39795130997685</v>
      </c>
      <c r="N118" s="122">
        <f t="shared" si="22"/>
        <v>93.940019457697815</v>
      </c>
      <c r="O118" s="122">
        <f t="shared" si="22"/>
        <v>94.573148614502259</v>
      </c>
      <c r="P118" s="122">
        <f t="shared" si="22"/>
        <v>77.551908058105354</v>
      </c>
      <c r="Q118" s="122">
        <f t="shared" si="22"/>
        <v>82.648193282098006</v>
      </c>
      <c r="R118" s="122">
        <f t="shared" ref="R118:V118" si="23">SUM(R119:R120)</f>
        <v>83.173202280684393</v>
      </c>
      <c r="S118" s="122">
        <f t="shared" si="23"/>
        <v>81.89059148439145</v>
      </c>
      <c r="T118" s="122">
        <f t="shared" si="23"/>
        <v>78.19811550126947</v>
      </c>
      <c r="U118" s="122">
        <f t="shared" si="23"/>
        <v>77.710899841201851</v>
      </c>
      <c r="V118" s="122">
        <f t="shared" si="23"/>
        <v>81.38695041880284</v>
      </c>
      <c r="W118" s="122">
        <f t="shared" ref="W118" si="24">SUM(W119:W120)</f>
        <v>88.274703581876537</v>
      </c>
      <c r="DA118" s="130" t="s">
        <v>1855</v>
      </c>
    </row>
    <row r="119" spans="1:105" ht="12" customHeight="1" x14ac:dyDescent="0.25">
      <c r="A119" s="97" t="s">
        <v>203</v>
      </c>
      <c r="B119" s="98">
        <v>84.456906793054216</v>
      </c>
      <c r="C119" s="98">
        <v>99.143334868859071</v>
      </c>
      <c r="D119" s="98">
        <v>96.673863629502293</v>
      </c>
      <c r="E119" s="98">
        <v>106.76857128755066</v>
      </c>
      <c r="F119" s="98">
        <v>104.38132451025227</v>
      </c>
      <c r="G119" s="98">
        <v>109.52648922782264</v>
      </c>
      <c r="H119" s="98">
        <v>96.97617267132209</v>
      </c>
      <c r="I119" s="98">
        <v>91.321450471528991</v>
      </c>
      <c r="J119" s="98">
        <v>95.316428724722584</v>
      </c>
      <c r="K119" s="98">
        <v>97.83185313146511</v>
      </c>
      <c r="L119" s="98">
        <v>103.63390004475178</v>
      </c>
      <c r="M119" s="98">
        <v>99.997948352652102</v>
      </c>
      <c r="N119" s="98">
        <v>93.571205460764119</v>
      </c>
      <c r="O119" s="98">
        <v>94.206567668094678</v>
      </c>
      <c r="P119" s="98">
        <v>77.253072188344731</v>
      </c>
      <c r="Q119" s="98">
        <v>82.330246586792526</v>
      </c>
      <c r="R119" s="98">
        <v>82.850899401479083</v>
      </c>
      <c r="S119" s="98">
        <v>81.577443003299521</v>
      </c>
      <c r="T119" s="98">
        <v>77.900046398817665</v>
      </c>
      <c r="U119" s="98">
        <v>77.413315798111768</v>
      </c>
      <c r="V119" s="98">
        <v>81.075449634955902</v>
      </c>
      <c r="W119" s="98">
        <v>87.937528809462393</v>
      </c>
      <c r="DA119" s="63" t="s">
        <v>1856</v>
      </c>
    </row>
    <row r="120" spans="1:105" ht="12" customHeight="1" x14ac:dyDescent="0.25">
      <c r="A120" s="97" t="s">
        <v>53</v>
      </c>
      <c r="B120" s="98">
        <v>0.41055684976354123</v>
      </c>
      <c r="C120" s="98">
        <v>0.47813016662000468</v>
      </c>
      <c r="D120" s="98">
        <v>0.46676061943204772</v>
      </c>
      <c r="E120" s="98">
        <v>0.48529085679429723</v>
      </c>
      <c r="F120" s="98">
        <v>0.49503076670253582</v>
      </c>
      <c r="G120" s="98">
        <v>0.50790517642911626</v>
      </c>
      <c r="H120" s="98">
        <v>0.43272057025873611</v>
      </c>
      <c r="I120" s="98">
        <v>0.39304170004233946</v>
      </c>
      <c r="J120" s="98">
        <v>0.40527243783035316</v>
      </c>
      <c r="K120" s="98">
        <v>0.41152133960648007</v>
      </c>
      <c r="L120" s="98">
        <v>0.41941231320012085</v>
      </c>
      <c r="M120" s="98">
        <v>0.40000295732474783</v>
      </c>
      <c r="N120" s="98">
        <v>0.36881399693369304</v>
      </c>
      <c r="O120" s="98">
        <v>0.36658094640757366</v>
      </c>
      <c r="P120" s="98">
        <v>0.29883586976061877</v>
      </c>
      <c r="Q120" s="98">
        <v>0.31794669530547803</v>
      </c>
      <c r="R120" s="98">
        <v>0.32230287920531109</v>
      </c>
      <c r="S120" s="98">
        <v>0.31314848109192872</v>
      </c>
      <c r="T120" s="98">
        <v>0.29806910245181184</v>
      </c>
      <c r="U120" s="98">
        <v>0.29758404309008535</v>
      </c>
      <c r="V120" s="98">
        <v>0.31150078384693669</v>
      </c>
      <c r="W120" s="98">
        <v>0.33717477241414734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1.881637487845538</v>
      </c>
      <c r="C121" s="122">
        <f t="shared" si="25"/>
        <v>1.8066633968153869</v>
      </c>
      <c r="D121" s="122">
        <f t="shared" si="25"/>
        <v>1.7610964820917168</v>
      </c>
      <c r="E121" s="122">
        <f t="shared" si="25"/>
        <v>4.0370879163065689</v>
      </c>
      <c r="F121" s="122">
        <f t="shared" si="25"/>
        <v>1.812659566467947</v>
      </c>
      <c r="G121" s="122">
        <f t="shared" si="25"/>
        <v>2.4454069998280996</v>
      </c>
      <c r="H121" s="122">
        <f t="shared" si="25"/>
        <v>4.0109872682918866</v>
      </c>
      <c r="I121" s="122">
        <f t="shared" si="25"/>
        <v>5.4502797350063243</v>
      </c>
      <c r="J121" s="122">
        <f t="shared" si="25"/>
        <v>5.9795550729212463</v>
      </c>
      <c r="K121" s="122">
        <f t="shared" si="25"/>
        <v>6.0889549595755472</v>
      </c>
      <c r="L121" s="122">
        <f t="shared" si="25"/>
        <v>8.0125159970193778</v>
      </c>
      <c r="M121" s="122">
        <f t="shared" si="25"/>
        <v>10.622989283913972</v>
      </c>
      <c r="N121" s="122">
        <f t="shared" si="25"/>
        <v>11.316712453472372</v>
      </c>
      <c r="O121" s="122">
        <f t="shared" si="25"/>
        <v>9.0637487541045072</v>
      </c>
      <c r="P121" s="122">
        <f t="shared" si="25"/>
        <v>7.046957569003431</v>
      </c>
      <c r="Q121" s="122">
        <f t="shared" si="25"/>
        <v>10.05642451467555</v>
      </c>
      <c r="R121" s="122">
        <f t="shared" si="25"/>
        <v>7.7063288502009213</v>
      </c>
      <c r="S121" s="122">
        <f t="shared" si="25"/>
        <v>8.8770363839314435</v>
      </c>
      <c r="T121" s="122">
        <f t="shared" si="25"/>
        <v>9.1627076626516786</v>
      </c>
      <c r="U121" s="122">
        <f t="shared" si="25"/>
        <v>9.3764453970405857</v>
      </c>
      <c r="V121" s="122">
        <f t="shared" si="25"/>
        <v>9.6934625900565887</v>
      </c>
      <c r="W121" s="122">
        <f t="shared" si="25"/>
        <v>11.333211931065067</v>
      </c>
      <c r="DA121" s="130" t="s">
        <v>1858</v>
      </c>
    </row>
    <row r="122" spans="1:105" ht="12" customHeight="1" x14ac:dyDescent="0.25">
      <c r="A122" s="97" t="s">
        <v>53</v>
      </c>
      <c r="B122" s="98">
        <v>1.881637487845538</v>
      </c>
      <c r="C122" s="98">
        <v>1.8066633968153869</v>
      </c>
      <c r="D122" s="98">
        <v>1.7610964820917168</v>
      </c>
      <c r="E122" s="98">
        <v>4.0370879163065689</v>
      </c>
      <c r="F122" s="98">
        <v>1.812659566467947</v>
      </c>
      <c r="G122" s="98">
        <v>2.4454069998280996</v>
      </c>
      <c r="H122" s="98">
        <v>4.0109872682918866</v>
      </c>
      <c r="I122" s="98">
        <v>5.4502797350063243</v>
      </c>
      <c r="J122" s="98">
        <v>5.9795550729212463</v>
      </c>
      <c r="K122" s="98">
        <v>6.0889549595755472</v>
      </c>
      <c r="L122" s="98">
        <v>8.0125159970193778</v>
      </c>
      <c r="M122" s="98">
        <v>10.622989283913972</v>
      </c>
      <c r="N122" s="98">
        <v>11.316712453472372</v>
      </c>
      <c r="O122" s="98">
        <v>9.0637487541045072</v>
      </c>
      <c r="P122" s="98">
        <v>7.046957569003431</v>
      </c>
      <c r="Q122" s="98">
        <v>10.05642451467555</v>
      </c>
      <c r="R122" s="98">
        <v>7.7063288502009213</v>
      </c>
      <c r="S122" s="98">
        <v>8.8770363839314435</v>
      </c>
      <c r="T122" s="98">
        <v>9.1627076626516786</v>
      </c>
      <c r="U122" s="98">
        <v>9.3764453970405857</v>
      </c>
      <c r="V122" s="98">
        <v>9.6934625900565887</v>
      </c>
      <c r="W122" s="98">
        <v>11.333211931065067</v>
      </c>
      <c r="DA122" s="63" t="s">
        <v>1859</v>
      </c>
    </row>
    <row r="123" spans="1:105" ht="12" customHeight="1" x14ac:dyDescent="0.25">
      <c r="A123" s="121" t="s">
        <v>55</v>
      </c>
      <c r="B123" s="122">
        <v>14.291627312968998</v>
      </c>
      <c r="C123" s="122">
        <v>14.240775194934761</v>
      </c>
      <c r="D123" s="122">
        <v>13.972877715739699</v>
      </c>
      <c r="E123" s="122">
        <v>13.426947001472453</v>
      </c>
      <c r="F123" s="122">
        <v>13.946771730342018</v>
      </c>
      <c r="G123" s="122">
        <v>14.114021991883153</v>
      </c>
      <c r="H123" s="122">
        <v>14.052886175085067</v>
      </c>
      <c r="I123" s="122">
        <v>13.81190744964265</v>
      </c>
      <c r="J123" s="122">
        <v>13.826180262572588</v>
      </c>
      <c r="K123" s="122">
        <v>13.669385724163796</v>
      </c>
      <c r="L123" s="122">
        <v>13.425606745891109</v>
      </c>
      <c r="M123" s="122">
        <v>11.821913667705143</v>
      </c>
      <c r="N123" s="122">
        <v>11.967725097805983</v>
      </c>
      <c r="O123" s="122">
        <v>11.887420902456485</v>
      </c>
      <c r="P123" s="122">
        <v>11.026447090639795</v>
      </c>
      <c r="Q123" s="122">
        <v>10.279040591703128</v>
      </c>
      <c r="R123" s="122">
        <v>10.168691900191481</v>
      </c>
      <c r="S123" s="122">
        <v>10.515347405377693</v>
      </c>
      <c r="T123" s="122">
        <v>10.720539546628585</v>
      </c>
      <c r="U123" s="122">
        <v>10.529540752928769</v>
      </c>
      <c r="V123" s="122">
        <v>10.873231571505064</v>
      </c>
      <c r="W123" s="122">
        <v>11.711294215732046</v>
      </c>
      <c r="DA123" s="130" t="s">
        <v>1860</v>
      </c>
    </row>
    <row r="124" spans="1:105" ht="12" customHeight="1" x14ac:dyDescent="0.25">
      <c r="A124" s="97" t="s">
        <v>128</v>
      </c>
      <c r="B124" s="98">
        <v>8.3501969274099466</v>
      </c>
      <c r="C124" s="98">
        <v>9.0387230869369777</v>
      </c>
      <c r="D124" s="98">
        <v>8.9313117833049933</v>
      </c>
      <c r="E124" s="98">
        <v>9.3512943214901192</v>
      </c>
      <c r="F124" s="98">
        <v>9.3409441585287283</v>
      </c>
      <c r="G124" s="98">
        <v>9.4874876718165346</v>
      </c>
      <c r="H124" s="98">
        <v>9.3034328473825987</v>
      </c>
      <c r="I124" s="98">
        <v>9.5737678111428615</v>
      </c>
      <c r="J124" s="98">
        <v>9.7210044171741909</v>
      </c>
      <c r="K124" s="98">
        <v>10.230231101395407</v>
      </c>
      <c r="L124" s="98">
        <v>10.251016743675484</v>
      </c>
      <c r="M124" s="98">
        <v>8.9591972987302082</v>
      </c>
      <c r="N124" s="98">
        <v>9.5765233801650478</v>
      </c>
      <c r="O124" s="98">
        <v>9.851143105215014</v>
      </c>
      <c r="P124" s="98">
        <v>8.9589327526997629</v>
      </c>
      <c r="Q124" s="98">
        <v>7.7965284198827201</v>
      </c>
      <c r="R124" s="98">
        <v>7.0990265306881017</v>
      </c>
      <c r="S124" s="98">
        <v>6.9811026350614984</v>
      </c>
      <c r="T124" s="98">
        <v>6.8346631672763385</v>
      </c>
      <c r="U124" s="98">
        <v>6.1742046137038455</v>
      </c>
      <c r="V124" s="98">
        <v>6.2102508075404002</v>
      </c>
      <c r="W124" s="98">
        <v>6.6123292228344415</v>
      </c>
      <c r="DA124" s="63" t="s">
        <v>1861</v>
      </c>
    </row>
    <row r="125" spans="1:105" ht="12" customHeight="1" x14ac:dyDescent="0.25">
      <c r="A125" s="97" t="s">
        <v>127</v>
      </c>
      <c r="B125" s="98">
        <v>1.1807994457233451E-3</v>
      </c>
      <c r="C125" s="98">
        <v>1.6081411384129259E-3</v>
      </c>
      <c r="D125" s="98">
        <v>1.6127331032817222E-3</v>
      </c>
      <c r="E125" s="98">
        <v>2.5755042514395473E-3</v>
      </c>
      <c r="F125" s="98">
        <v>2.5866100794919751E-3</v>
      </c>
      <c r="G125" s="98">
        <v>2.7013802821277042E-3</v>
      </c>
      <c r="H125" s="98">
        <v>2.9216440257348389E-3</v>
      </c>
      <c r="I125" s="98">
        <v>3.8931253915910095E-3</v>
      </c>
      <c r="J125" s="98">
        <v>4.5678226520056743E-3</v>
      </c>
      <c r="K125" s="98">
        <v>6.3272759169033001E-3</v>
      </c>
      <c r="L125" s="98">
        <v>7.1325622290610508E-3</v>
      </c>
      <c r="M125" s="98">
        <v>6.9926233742342685E-3</v>
      </c>
      <c r="N125" s="98">
        <v>9.3284175641734253E-3</v>
      </c>
      <c r="O125" s="98">
        <v>1.182401338991715E-2</v>
      </c>
      <c r="P125" s="98">
        <v>1.1933104028943485E-2</v>
      </c>
      <c r="Q125" s="98">
        <v>1.0738843203254893E-2</v>
      </c>
      <c r="R125" s="98">
        <v>1.0575419667614574E-2</v>
      </c>
      <c r="S125" s="98">
        <v>1.1443371298926818E-2</v>
      </c>
      <c r="T125" s="98">
        <v>1.2385613263071724E-2</v>
      </c>
      <c r="U125" s="98">
        <v>1.172176844777556E-2</v>
      </c>
      <c r="V125" s="98">
        <v>1.1977894281163942E-2</v>
      </c>
      <c r="W125" s="98">
        <v>1.2977611237565944E-2</v>
      </c>
      <c r="DA125" s="63" t="s">
        <v>1862</v>
      </c>
    </row>
    <row r="126" spans="1:105" ht="12" customHeight="1" x14ac:dyDescent="0.25">
      <c r="A126" s="100" t="s">
        <v>203</v>
      </c>
      <c r="B126" s="101">
        <v>3.5703321987963667E-4</v>
      </c>
      <c r="C126" s="101">
        <v>4.6045604168711945E-4</v>
      </c>
      <c r="D126" s="101">
        <v>4.8856611831073183E-4</v>
      </c>
      <c r="E126" s="101">
        <v>6.6515416318113012E-4</v>
      </c>
      <c r="F126" s="101">
        <v>7.5309839470814963E-4</v>
      </c>
      <c r="G126" s="101">
        <v>7.8341056014785931E-4</v>
      </c>
      <c r="H126" s="101">
        <v>8.520462190661712E-4</v>
      </c>
      <c r="I126" s="101">
        <v>1.1148050866102706E-3</v>
      </c>
      <c r="J126" s="101">
        <v>1.3263520212407694E-3</v>
      </c>
      <c r="K126" s="101">
        <v>1.7283597057503846E-3</v>
      </c>
      <c r="L126" s="101">
        <v>1.9654615145310271E-3</v>
      </c>
      <c r="M126" s="101">
        <v>2.0144082322702717E-3</v>
      </c>
      <c r="N126" s="101">
        <v>2.6712946076104054E-3</v>
      </c>
      <c r="O126" s="101">
        <v>3.261416641367088E-3</v>
      </c>
      <c r="P126" s="101">
        <v>3.4237304246238485E-3</v>
      </c>
      <c r="Q126" s="101">
        <v>3.3310848015539081E-3</v>
      </c>
      <c r="R126" s="101">
        <v>3.1632873086413806E-3</v>
      </c>
      <c r="S126" s="101">
        <v>3.3219425970379174E-3</v>
      </c>
      <c r="T126" s="101">
        <v>3.6610198556659298E-3</v>
      </c>
      <c r="U126" s="101">
        <v>3.5061625696644998E-3</v>
      </c>
      <c r="V126" s="101">
        <v>3.1359834411414144E-3</v>
      </c>
      <c r="W126" s="101">
        <v>3.8364967842275488E-3</v>
      </c>
      <c r="DA126" s="131" t="s">
        <v>1863</v>
      </c>
    </row>
    <row r="127" spans="1:105" ht="12" customHeight="1" x14ac:dyDescent="0.25">
      <c r="A127" s="103" t="s">
        <v>52</v>
      </c>
      <c r="B127" s="104">
        <v>8.2376622584370851E-4</v>
      </c>
      <c r="C127" s="104">
        <v>1.1476850967258065E-3</v>
      </c>
      <c r="D127" s="104">
        <v>1.1241669849709904E-3</v>
      </c>
      <c r="E127" s="104">
        <v>1.910350088258417E-3</v>
      </c>
      <c r="F127" s="104">
        <v>1.8335116847838255E-3</v>
      </c>
      <c r="G127" s="104">
        <v>1.9179697219798449E-3</v>
      </c>
      <c r="H127" s="104">
        <v>2.0695978066686679E-3</v>
      </c>
      <c r="I127" s="104">
        <v>2.7783203049807389E-3</v>
      </c>
      <c r="J127" s="104">
        <v>3.2414706307649054E-3</v>
      </c>
      <c r="K127" s="104">
        <v>4.5989162111529152E-3</v>
      </c>
      <c r="L127" s="104">
        <v>5.1671007145300237E-3</v>
      </c>
      <c r="M127" s="104">
        <v>4.9782151419639972E-3</v>
      </c>
      <c r="N127" s="104">
        <v>6.6571229565630203E-3</v>
      </c>
      <c r="O127" s="104">
        <v>8.5625967485500627E-3</v>
      </c>
      <c r="P127" s="104">
        <v>8.5093736043196366E-3</v>
      </c>
      <c r="Q127" s="104">
        <v>7.4077584017009845E-3</v>
      </c>
      <c r="R127" s="104">
        <v>7.4121323589731933E-3</v>
      </c>
      <c r="S127" s="104">
        <v>8.1214287018889011E-3</v>
      </c>
      <c r="T127" s="104">
        <v>8.7245934074057941E-3</v>
      </c>
      <c r="U127" s="104">
        <v>8.2156058781110604E-3</v>
      </c>
      <c r="V127" s="104">
        <v>8.8419108400225287E-3</v>
      </c>
      <c r="W127" s="104">
        <v>9.1411144533383951E-3</v>
      </c>
      <c r="DA127" s="132" t="s">
        <v>1864</v>
      </c>
    </row>
    <row r="128" spans="1:105" ht="12" customHeight="1" x14ac:dyDescent="0.25">
      <c r="A128" s="106" t="s">
        <v>122</v>
      </c>
      <c r="B128" s="101">
        <v>5.8475300143517899</v>
      </c>
      <c r="C128" s="101">
        <v>5.1145698311600079</v>
      </c>
      <c r="D128" s="101">
        <v>4.9521998516658758</v>
      </c>
      <c r="E128" s="101">
        <v>3.9809940027800512</v>
      </c>
      <c r="F128" s="101">
        <v>4.4889582114444391</v>
      </c>
      <c r="G128" s="101">
        <v>4.4944155075882524</v>
      </c>
      <c r="H128" s="101">
        <v>4.5931846808125698</v>
      </c>
      <c r="I128" s="101">
        <v>4.0745427699516874</v>
      </c>
      <c r="J128" s="101">
        <v>3.9410423331814348</v>
      </c>
      <c r="K128" s="101">
        <v>3.2902160347036178</v>
      </c>
      <c r="L128" s="101">
        <v>3.0187677882019748</v>
      </c>
      <c r="M128" s="101">
        <v>2.6721261615686474</v>
      </c>
      <c r="N128" s="101">
        <v>2.1928188101255723</v>
      </c>
      <c r="O128" s="101">
        <v>1.8206382042053459</v>
      </c>
      <c r="P128" s="101">
        <v>1.7924935790856613</v>
      </c>
      <c r="Q128" s="101">
        <v>2.111656528988735</v>
      </c>
      <c r="R128" s="101">
        <v>2.5902947990047736</v>
      </c>
      <c r="S128" s="101">
        <v>2.9611121672978387</v>
      </c>
      <c r="T128" s="101">
        <v>3.2118906212808986</v>
      </c>
      <c r="U128" s="101">
        <v>3.5455846725046074</v>
      </c>
      <c r="V128" s="101">
        <v>3.8161393604322464</v>
      </c>
      <c r="W128" s="101">
        <v>4.1749667359893419</v>
      </c>
      <c r="DA128" s="131" t="s">
        <v>1865</v>
      </c>
    </row>
    <row r="129" spans="1:105" ht="12" customHeight="1" x14ac:dyDescent="0.25">
      <c r="A129" s="107" t="s">
        <v>121</v>
      </c>
      <c r="B129" s="104">
        <v>9.2719571761537528E-2</v>
      </c>
      <c r="C129" s="104">
        <v>8.5874135699363113E-2</v>
      </c>
      <c r="D129" s="104">
        <v>8.7753347665548931E-2</v>
      </c>
      <c r="E129" s="104">
        <v>9.2083172950843825E-2</v>
      </c>
      <c r="F129" s="104">
        <v>0.11428275028935962</v>
      </c>
      <c r="G129" s="104">
        <v>0.12941743219623761</v>
      </c>
      <c r="H129" s="104">
        <v>0.15334700286416461</v>
      </c>
      <c r="I129" s="104">
        <v>0.15970374315651098</v>
      </c>
      <c r="J129" s="104">
        <v>0.15956568956495748</v>
      </c>
      <c r="K129" s="104">
        <v>0.14261131214786793</v>
      </c>
      <c r="L129" s="104">
        <v>0.14868965178458837</v>
      </c>
      <c r="M129" s="104">
        <v>0.18359758403205334</v>
      </c>
      <c r="N129" s="104">
        <v>0.18905448995118934</v>
      </c>
      <c r="O129" s="104">
        <v>0.2038155796462065</v>
      </c>
      <c r="P129" s="104">
        <v>0.26308765482542901</v>
      </c>
      <c r="Q129" s="104">
        <v>0.36011679962841875</v>
      </c>
      <c r="R129" s="104">
        <v>0.4687951508309911</v>
      </c>
      <c r="S129" s="104">
        <v>0.56168923171942897</v>
      </c>
      <c r="T129" s="104">
        <v>0.66160014480827556</v>
      </c>
      <c r="U129" s="104">
        <v>0.79802969827254189</v>
      </c>
      <c r="V129" s="104">
        <v>0.83486350925125519</v>
      </c>
      <c r="W129" s="104">
        <v>0.91102064567069652</v>
      </c>
      <c r="DA129" s="132" t="s">
        <v>1866</v>
      </c>
    </row>
    <row r="130" spans="1:105" ht="12" customHeight="1" x14ac:dyDescent="0.25">
      <c r="A130" s="108" t="s">
        <v>53</v>
      </c>
      <c r="B130" s="98">
        <v>2.8040215838766491E-2</v>
      </c>
      <c r="C130" s="98">
        <v>2.4588329206995631E-2</v>
      </c>
      <c r="D130" s="98">
        <v>2.6589021468157524E-2</v>
      </c>
      <c r="E130" s="98">
        <v>2.3769641994312318E-2</v>
      </c>
      <c r="F130" s="98">
        <v>3.3272641135035128E-2</v>
      </c>
      <c r="G130" s="98">
        <v>3.7537962435188386E-2</v>
      </c>
      <c r="H130" s="98">
        <v>4.4731148459659476E-2</v>
      </c>
      <c r="I130" s="98">
        <v>4.575291172814263E-2</v>
      </c>
      <c r="J130" s="98">
        <v>4.6385404561415614E-2</v>
      </c>
      <c r="K130" s="98">
        <v>3.893702174826174E-2</v>
      </c>
      <c r="L130" s="98">
        <v>4.096088407904433E-2</v>
      </c>
      <c r="M130" s="98">
        <v>5.2953370218681184E-2</v>
      </c>
      <c r="N130" s="98">
        <v>5.4145557696981692E-2</v>
      </c>
      <c r="O130" s="98">
        <v>5.6172070946392559E-2</v>
      </c>
      <c r="P130" s="98">
        <v>7.5462172866273866E-2</v>
      </c>
      <c r="Q130" s="98">
        <v>0.11185805238475324</v>
      </c>
      <c r="R130" s="98">
        <v>0.140356084100872</v>
      </c>
      <c r="S130" s="98">
        <v>0.16311345743548775</v>
      </c>
      <c r="T130" s="98">
        <v>0.19561343553949304</v>
      </c>
      <c r="U130" s="98">
        <v>0.23876550913581746</v>
      </c>
      <c r="V130" s="98">
        <v>0.21857904927216876</v>
      </c>
      <c r="W130" s="98">
        <v>0.26954650406402314</v>
      </c>
      <c r="DA130" s="63" t="s">
        <v>1867</v>
      </c>
    </row>
    <row r="131" spans="1:105" ht="12" customHeight="1" x14ac:dyDescent="0.25">
      <c r="A131" s="108" t="s">
        <v>52</v>
      </c>
      <c r="B131" s="98">
        <v>6.4679355922771034E-2</v>
      </c>
      <c r="C131" s="98">
        <v>6.1285806492367485E-2</v>
      </c>
      <c r="D131" s="98">
        <v>6.1164326197391414E-2</v>
      </c>
      <c r="E131" s="98">
        <v>6.8313530956531504E-2</v>
      </c>
      <c r="F131" s="98">
        <v>8.1010109154324494E-2</v>
      </c>
      <c r="G131" s="98">
        <v>9.1879469761049229E-2</v>
      </c>
      <c r="H131" s="98">
        <v>0.10861585440450514</v>
      </c>
      <c r="I131" s="98">
        <v>0.11395083142836836</v>
      </c>
      <c r="J131" s="98">
        <v>0.11318028500354187</v>
      </c>
      <c r="K131" s="98">
        <v>0.10367429039960618</v>
      </c>
      <c r="L131" s="98">
        <v>0.10772876770554403</v>
      </c>
      <c r="M131" s="98">
        <v>0.13064421381337216</v>
      </c>
      <c r="N131" s="98">
        <v>0.13490893225420764</v>
      </c>
      <c r="O131" s="98">
        <v>0.14764350869981394</v>
      </c>
      <c r="P131" s="98">
        <v>0.18762548195915513</v>
      </c>
      <c r="Q131" s="98">
        <v>0.24825874724366551</v>
      </c>
      <c r="R131" s="98">
        <v>0.32843906673011908</v>
      </c>
      <c r="S131" s="98">
        <v>0.39857577428394125</v>
      </c>
      <c r="T131" s="98">
        <v>0.46598670926878255</v>
      </c>
      <c r="U131" s="98">
        <v>0.55926418913672449</v>
      </c>
      <c r="V131" s="98">
        <v>0.61628445997908643</v>
      </c>
      <c r="W131" s="98">
        <v>0.64147414160667338</v>
      </c>
      <c r="DA131" s="63" t="s">
        <v>1868</v>
      </c>
    </row>
    <row r="132" spans="1:105" ht="12" customHeight="1" x14ac:dyDescent="0.25">
      <c r="A132" s="121" t="s">
        <v>54</v>
      </c>
      <c r="B132" s="122">
        <v>15.107394421099205</v>
      </c>
      <c r="C132" s="122">
        <v>13.661880476963127</v>
      </c>
      <c r="D132" s="122">
        <v>14.393046029016027</v>
      </c>
      <c r="E132" s="122">
        <v>12.339680080948796</v>
      </c>
      <c r="F132" s="122">
        <v>13.306257196630467</v>
      </c>
      <c r="G132" s="122">
        <v>13.353549683241063</v>
      </c>
      <c r="H132" s="122">
        <v>13.437237979163566</v>
      </c>
      <c r="I132" s="122">
        <v>12.395674686282593</v>
      </c>
      <c r="J132" s="122">
        <v>13.035925047760797</v>
      </c>
      <c r="K132" s="122">
        <v>12.225583414915333</v>
      </c>
      <c r="L132" s="122">
        <v>11.474850256541295</v>
      </c>
      <c r="M132" s="122">
        <v>10.452453627273972</v>
      </c>
      <c r="N132" s="122">
        <v>9.721473794863762</v>
      </c>
      <c r="O132" s="122">
        <v>9.0494765049987809</v>
      </c>
      <c r="P132" s="122">
        <v>8.2240230595397392</v>
      </c>
      <c r="Q132" s="122">
        <v>7.9814426847920465</v>
      </c>
      <c r="R132" s="122">
        <v>7.9768210793824288</v>
      </c>
      <c r="S132" s="122">
        <v>7.7634181539757581</v>
      </c>
      <c r="T132" s="122">
        <v>7.4659984868514693</v>
      </c>
      <c r="U132" s="122">
        <v>7.5675862094254676</v>
      </c>
      <c r="V132" s="122">
        <v>7.3896588725560335</v>
      </c>
      <c r="W132" s="122">
        <v>7.8853818685925177</v>
      </c>
      <c r="DA132" s="130" t="s">
        <v>1869</v>
      </c>
    </row>
    <row r="133" spans="1:105" ht="12" customHeight="1" x14ac:dyDescent="0.25">
      <c r="A133" s="97" t="s">
        <v>50</v>
      </c>
      <c r="B133" s="98">
        <v>3.8567567209950506</v>
      </c>
      <c r="C133" s="98">
        <v>4.6584027060027973</v>
      </c>
      <c r="D133" s="98">
        <v>4.0992773855428046</v>
      </c>
      <c r="E133" s="98">
        <v>5.1092819529396687</v>
      </c>
      <c r="F133" s="98">
        <v>4.8188348548762647</v>
      </c>
      <c r="G133" s="98">
        <v>4.865827766524351</v>
      </c>
      <c r="H133" s="98">
        <v>4.8634870098419212</v>
      </c>
      <c r="I133" s="98">
        <v>5.1817362764422557</v>
      </c>
      <c r="J133" s="98">
        <v>5.2769767304883528</v>
      </c>
      <c r="K133" s="98">
        <v>6.0998214813112446</v>
      </c>
      <c r="L133" s="98">
        <v>5.4621127118717121</v>
      </c>
      <c r="M133" s="98">
        <v>4.7262709970214063</v>
      </c>
      <c r="N133" s="98">
        <v>4.1458292033661346</v>
      </c>
      <c r="O133" s="98">
        <v>3.8280582065079316</v>
      </c>
      <c r="P133" s="98">
        <v>3.2516815505952836</v>
      </c>
      <c r="Q133" s="98">
        <v>3.0605118907030398</v>
      </c>
      <c r="R133" s="98">
        <v>3.0829684978151848</v>
      </c>
      <c r="S133" s="98">
        <v>2.8893920508651236</v>
      </c>
      <c r="T133" s="98">
        <v>2.660035221852068</v>
      </c>
      <c r="U133" s="98">
        <v>2.7511315665670932</v>
      </c>
      <c r="V133" s="98">
        <v>2.603760431285465</v>
      </c>
      <c r="W133" s="98">
        <v>2.6262835701252891</v>
      </c>
      <c r="DA133" s="63" t="s">
        <v>1870</v>
      </c>
    </row>
    <row r="134" spans="1:105" ht="12" customHeight="1" x14ac:dyDescent="0.25">
      <c r="A134" s="109" t="s">
        <v>120</v>
      </c>
      <c r="B134" s="33">
        <v>11.250637700104154</v>
      </c>
      <c r="C134" s="33">
        <v>9.0034777709603286</v>
      </c>
      <c r="D134" s="33">
        <v>10.293768643473221</v>
      </c>
      <c r="E134" s="33">
        <v>7.2303981280091261</v>
      </c>
      <c r="F134" s="33">
        <v>8.4874223417542023</v>
      </c>
      <c r="G134" s="33">
        <v>8.4877219167167119</v>
      </c>
      <c r="H134" s="33">
        <v>8.5737509693216438</v>
      </c>
      <c r="I134" s="33">
        <v>7.2139384098403383</v>
      </c>
      <c r="J134" s="33">
        <v>7.7589483172724441</v>
      </c>
      <c r="K134" s="33">
        <v>6.125761933604088</v>
      </c>
      <c r="L134" s="33">
        <v>6.0127375446695819</v>
      </c>
      <c r="M134" s="33">
        <v>5.7261826302525662</v>
      </c>
      <c r="N134" s="33">
        <v>5.5756445914976283</v>
      </c>
      <c r="O134" s="33">
        <v>5.2214182984908488</v>
      </c>
      <c r="P134" s="33">
        <v>4.9723415089444547</v>
      </c>
      <c r="Q134" s="33">
        <v>4.9209307940890064</v>
      </c>
      <c r="R134" s="33">
        <v>4.893852581567244</v>
      </c>
      <c r="S134" s="33">
        <v>4.8740261031106344</v>
      </c>
      <c r="T134" s="33">
        <v>4.8059632649994013</v>
      </c>
      <c r="U134" s="33">
        <v>4.8164546428583739</v>
      </c>
      <c r="V134" s="33">
        <v>4.785898441270569</v>
      </c>
      <c r="W134" s="33">
        <v>5.2590982984672285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0.71449318018821906</v>
      </c>
      <c r="C136" s="119">
        <f t="shared" si="26"/>
        <v>0.71504719038812348</v>
      </c>
      <c r="D136" s="119">
        <f t="shared" si="26"/>
        <v>0.71712361440659533</v>
      </c>
      <c r="E136" s="119">
        <f t="shared" si="26"/>
        <v>0.72619766470271985</v>
      </c>
      <c r="F136" s="119">
        <f t="shared" si="26"/>
        <v>0.72081668039861768</v>
      </c>
      <c r="G136" s="119">
        <f t="shared" si="26"/>
        <v>0.72540318093184897</v>
      </c>
      <c r="H136" s="119">
        <f t="shared" si="26"/>
        <v>0.73464633809552338</v>
      </c>
      <c r="I136" s="119">
        <f t="shared" si="26"/>
        <v>0.74414114960053523</v>
      </c>
      <c r="J136" s="119">
        <f t="shared" si="26"/>
        <v>0.74877224728906588</v>
      </c>
      <c r="K136" s="119">
        <f t="shared" si="26"/>
        <v>0.75161729731283289</v>
      </c>
      <c r="L136" s="119">
        <f t="shared" si="26"/>
        <v>0.76323351644585347</v>
      </c>
      <c r="M136" s="119">
        <f t="shared" si="26"/>
        <v>0.78065223807698059</v>
      </c>
      <c r="N136" s="119">
        <f t="shared" si="26"/>
        <v>0.79285852482352248</v>
      </c>
      <c r="O136" s="119">
        <f t="shared" si="26"/>
        <v>0.78867008061526322</v>
      </c>
      <c r="P136" s="119">
        <f t="shared" si="26"/>
        <v>0.78687578272088188</v>
      </c>
      <c r="Q136" s="119">
        <f t="shared" si="26"/>
        <v>0.80236592226075298</v>
      </c>
      <c r="R136" s="119">
        <f t="shared" ref="R136:V136" si="27">IF(R117=0,"",R117/R98)</f>
        <v>0.79099951749889308</v>
      </c>
      <c r="S136" s="119">
        <f t="shared" si="27"/>
        <v>0.80137320908486098</v>
      </c>
      <c r="T136" s="119">
        <f t="shared" si="27"/>
        <v>0.80934605970619466</v>
      </c>
      <c r="U136" s="119">
        <f t="shared" si="27"/>
        <v>0.81511274013541068</v>
      </c>
      <c r="V136" s="119">
        <f t="shared" si="27"/>
        <v>0.82008018853513198</v>
      </c>
      <c r="W136" s="119">
        <f t="shared" ref="W136" si="28">IF(W117=0,"",W117/W98)</f>
        <v>0.82970395970546984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0.71542145215726316</v>
      </c>
      <c r="C137" s="124">
        <f t="shared" si="29"/>
        <v>0.71611044288228531</v>
      </c>
      <c r="D137" s="124">
        <f t="shared" si="29"/>
        <v>0.71691704093589237</v>
      </c>
      <c r="E137" s="124">
        <f t="shared" si="29"/>
        <v>0.71845341866143297</v>
      </c>
      <c r="F137" s="124">
        <f t="shared" si="29"/>
        <v>0.72015144103821771</v>
      </c>
      <c r="G137" s="124">
        <f t="shared" si="29"/>
        <v>0.72206352446589805</v>
      </c>
      <c r="H137" s="124">
        <f t="shared" si="29"/>
        <v>0.72419307948476253</v>
      </c>
      <c r="I137" s="124">
        <f t="shared" si="29"/>
        <v>0.72675926698163407</v>
      </c>
      <c r="J137" s="124">
        <f t="shared" si="29"/>
        <v>0.72967095144044147</v>
      </c>
      <c r="K137" s="124">
        <f t="shared" si="29"/>
        <v>0.73283150804758879</v>
      </c>
      <c r="L137" s="124">
        <f t="shared" si="29"/>
        <v>0.73623821667317768</v>
      </c>
      <c r="M137" s="124">
        <f t="shared" si="29"/>
        <v>0.74018552401767124</v>
      </c>
      <c r="N137" s="124">
        <f t="shared" si="29"/>
        <v>0.74467688254034492</v>
      </c>
      <c r="O137" s="124">
        <f t="shared" si="29"/>
        <v>0.74905893059823936</v>
      </c>
      <c r="P137" s="124">
        <f t="shared" si="29"/>
        <v>0.74928880737102832</v>
      </c>
      <c r="Q137" s="124">
        <f t="shared" si="29"/>
        <v>0.7496641684508174</v>
      </c>
      <c r="R137" s="124">
        <f t="shared" ref="R137:V137" si="30">IF(R118=0,"",R118/R99)</f>
        <v>0.75089211010462953</v>
      </c>
      <c r="S137" s="124">
        <f t="shared" si="30"/>
        <v>0.75295814369888436</v>
      </c>
      <c r="T137" s="124">
        <f t="shared" si="30"/>
        <v>0.75560225565614714</v>
      </c>
      <c r="U137" s="124">
        <f t="shared" si="30"/>
        <v>0.75889737395772816</v>
      </c>
      <c r="V137" s="124">
        <f t="shared" si="30"/>
        <v>0.76246985820381508</v>
      </c>
      <c r="W137" s="124">
        <f t="shared" ref="W137" si="31">IF(W118=0,"",W118/W99)</f>
        <v>0.76610468241715612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0.71443312240183121</v>
      </c>
      <c r="C138" s="111">
        <f t="shared" si="32"/>
        <v>0.71513136359058027</v>
      </c>
      <c r="D138" s="111">
        <f t="shared" si="32"/>
        <v>0.71593850995129871</v>
      </c>
      <c r="E138" s="111">
        <f t="shared" si="32"/>
        <v>0.71753518726260146</v>
      </c>
      <c r="F138" s="111">
        <f t="shared" si="32"/>
        <v>0.71919693146400887</v>
      </c>
      <c r="G138" s="111">
        <f t="shared" si="32"/>
        <v>0.72113407659618467</v>
      </c>
      <c r="H138" s="111">
        <f t="shared" si="32"/>
        <v>0.72330291988790207</v>
      </c>
      <c r="I138" s="111">
        <f t="shared" si="32"/>
        <v>0.72590559424092427</v>
      </c>
      <c r="J138" s="111">
        <f t="shared" si="32"/>
        <v>0.72883322892632796</v>
      </c>
      <c r="K138" s="111">
        <f t="shared" si="32"/>
        <v>0.73200886078326344</v>
      </c>
      <c r="L138" s="111">
        <f t="shared" si="32"/>
        <v>0.73545315058587335</v>
      </c>
      <c r="M138" s="111">
        <f t="shared" si="32"/>
        <v>0.73941705754873788</v>
      </c>
      <c r="N138" s="111">
        <f t="shared" si="32"/>
        <v>0.74392821958910971</v>
      </c>
      <c r="O138" s="111">
        <f t="shared" si="32"/>
        <v>0.74832820795087207</v>
      </c>
      <c r="P138" s="111">
        <f t="shared" si="32"/>
        <v>0.74856283690821546</v>
      </c>
      <c r="Q138" s="111">
        <f t="shared" si="32"/>
        <v>0.74894012435912194</v>
      </c>
      <c r="R138" s="111">
        <f t="shared" ref="R138:V138" si="33">IF(R119=0,"",R119/R100)</f>
        <v>0.75016514874948637</v>
      </c>
      <c r="S138" s="111">
        <f t="shared" si="33"/>
        <v>0.75224478173902665</v>
      </c>
      <c r="T138" s="111">
        <f t="shared" si="33"/>
        <v>0.75489632223005332</v>
      </c>
      <c r="U138" s="111">
        <f t="shared" si="33"/>
        <v>0.75819466314841788</v>
      </c>
      <c r="V138" s="111">
        <f t="shared" si="33"/>
        <v>0.76177464978588694</v>
      </c>
      <c r="W138" s="111">
        <f t="shared" ref="W138" si="34">IF(W119=0,"",W119/W100)</f>
        <v>0.765418244675939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1.8152298994682341</v>
      </c>
      <c r="D140" s="124">
        <f t="shared" si="38"/>
        <v>1.902878086257862</v>
      </c>
      <c r="E140" s="124">
        <f t="shared" si="38"/>
        <v>2.0056243985637296</v>
      </c>
      <c r="F140" s="124">
        <f t="shared" si="38"/>
        <v>2.1374861610757048</v>
      </c>
      <c r="G140" s="124">
        <f t="shared" si="38"/>
        <v>2.2712189726410066</v>
      </c>
      <c r="H140" s="124">
        <f t="shared" si="38"/>
        <v>2.4219698171559125</v>
      </c>
      <c r="I140" s="124">
        <f t="shared" si="38"/>
        <v>2.5194747622735099</v>
      </c>
      <c r="J140" s="124">
        <f t="shared" si="38"/>
        <v>2.574067170137432</v>
      </c>
      <c r="K140" s="124">
        <f t="shared" si="38"/>
        <v>2.642751002996615</v>
      </c>
      <c r="L140" s="124">
        <f t="shared" si="38"/>
        <v>2.6993460397588449</v>
      </c>
      <c r="M140" s="124">
        <f t="shared" si="38"/>
        <v>2.7608281028527579</v>
      </c>
      <c r="N140" s="124">
        <f t="shared" si="38"/>
        <v>2.8311866287390197</v>
      </c>
      <c r="O140" s="124">
        <f t="shared" si="38"/>
        <v>2.9272308456061564</v>
      </c>
      <c r="P140" s="124">
        <f t="shared" si="38"/>
        <v>3.0210509340419471</v>
      </c>
      <c r="Q140" s="124">
        <f t="shared" si="38"/>
        <v>3.1032875683533492</v>
      </c>
      <c r="R140" s="124">
        <f t="shared" ref="R140:V140" si="39">IF(R121=0,"",R121/R102)</f>
        <v>3.1968208884445639</v>
      </c>
      <c r="S140" s="124">
        <f t="shared" si="39"/>
        <v>3.315825149211697</v>
      </c>
      <c r="T140" s="124">
        <f t="shared" si="39"/>
        <v>3.4426996675149488</v>
      </c>
      <c r="U140" s="124">
        <f t="shared" si="39"/>
        <v>3.5614810606670879</v>
      </c>
      <c r="V140" s="124">
        <f t="shared" si="39"/>
        <v>3.6750709336331471</v>
      </c>
      <c r="W140" s="124">
        <f t="shared" ref="W140" si="40">IF(W121=0,"",W121/W102)</f>
        <v>3.7671554184995832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1.8152298994682341</v>
      </c>
      <c r="D141" s="111">
        <f t="shared" si="41"/>
        <v>1.902878086257862</v>
      </c>
      <c r="E141" s="111">
        <f t="shared" si="41"/>
        <v>2.0056243985637296</v>
      </c>
      <c r="F141" s="111">
        <f t="shared" si="41"/>
        <v>2.1374861610757048</v>
      </c>
      <c r="G141" s="111">
        <f t="shared" si="41"/>
        <v>2.2712189726410066</v>
      </c>
      <c r="H141" s="111">
        <f t="shared" si="41"/>
        <v>2.4219698171559125</v>
      </c>
      <c r="I141" s="111">
        <f t="shared" si="41"/>
        <v>2.5194747622735099</v>
      </c>
      <c r="J141" s="111">
        <f t="shared" si="41"/>
        <v>2.574067170137432</v>
      </c>
      <c r="K141" s="111">
        <f t="shared" si="41"/>
        <v>2.642751002996615</v>
      </c>
      <c r="L141" s="111">
        <f t="shared" si="41"/>
        <v>2.6993460397588449</v>
      </c>
      <c r="M141" s="111">
        <f t="shared" si="41"/>
        <v>2.7608281028527579</v>
      </c>
      <c r="N141" s="111">
        <f t="shared" si="41"/>
        <v>2.8311866287390197</v>
      </c>
      <c r="O141" s="111">
        <f t="shared" si="41"/>
        <v>2.9272308456061564</v>
      </c>
      <c r="P141" s="111">
        <f t="shared" si="41"/>
        <v>3.0210509340419471</v>
      </c>
      <c r="Q141" s="111">
        <f t="shared" si="41"/>
        <v>3.1032875683533492</v>
      </c>
      <c r="R141" s="111">
        <f t="shared" ref="R141:V141" si="42">IF(R122=0,"",R122/R103)</f>
        <v>3.1968208884445639</v>
      </c>
      <c r="S141" s="111">
        <f t="shared" si="42"/>
        <v>3.315825149211697</v>
      </c>
      <c r="T141" s="111">
        <f t="shared" si="42"/>
        <v>3.4426996675149488</v>
      </c>
      <c r="U141" s="111">
        <f t="shared" si="42"/>
        <v>3.5614810606670879</v>
      </c>
      <c r="V141" s="111">
        <f t="shared" si="42"/>
        <v>3.6750709336331471</v>
      </c>
      <c r="W141" s="111">
        <f t="shared" ref="W141" si="43">IF(W122=0,"",W122/W103)</f>
        <v>3.7671554184995832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0.68221667338283587</v>
      </c>
      <c r="C142" s="124">
        <f t="shared" si="44"/>
        <v>0.69225873032695984</v>
      </c>
      <c r="D142" s="124">
        <f t="shared" si="44"/>
        <v>0.69477871584594764</v>
      </c>
      <c r="E142" s="124">
        <f t="shared" si="44"/>
        <v>0.70790779855775399</v>
      </c>
      <c r="F142" s="124">
        <f t="shared" si="44"/>
        <v>0.70660088497037443</v>
      </c>
      <c r="G142" s="124">
        <f t="shared" si="44"/>
        <v>0.7109631455610077</v>
      </c>
      <c r="H142" s="124">
        <f t="shared" si="44"/>
        <v>0.71393597887648619</v>
      </c>
      <c r="I142" s="124">
        <f t="shared" si="44"/>
        <v>0.72262039307507731</v>
      </c>
      <c r="J142" s="124">
        <f t="shared" si="44"/>
        <v>0.72740439992551997</v>
      </c>
      <c r="K142" s="124">
        <f t="shared" si="44"/>
        <v>0.73866753322635004</v>
      </c>
      <c r="L142" s="124">
        <f t="shared" si="44"/>
        <v>0.74524955016795735</v>
      </c>
      <c r="M142" s="124">
        <f t="shared" si="44"/>
        <v>0.74961798398739354</v>
      </c>
      <c r="N142" s="124">
        <f t="shared" si="44"/>
        <v>0.76294734743678072</v>
      </c>
      <c r="O142" s="124">
        <f t="shared" si="44"/>
        <v>0.77409723559780852</v>
      </c>
      <c r="P142" s="124">
        <f t="shared" si="44"/>
        <v>0.77582338696171671</v>
      </c>
      <c r="Q142" s="124">
        <f t="shared" si="44"/>
        <v>0.77325427223932774</v>
      </c>
      <c r="R142" s="124">
        <f t="shared" ref="R142:V142" si="45">IF(R123=0,"",R123/R104)</f>
        <v>0.77170303312081401</v>
      </c>
      <c r="S142" s="124">
        <f t="shared" si="45"/>
        <v>0.77430735594889111</v>
      </c>
      <c r="T142" s="124">
        <f t="shared" si="45"/>
        <v>0.77893825953288343</v>
      </c>
      <c r="U142" s="124">
        <f t="shared" si="45"/>
        <v>0.78219828684697901</v>
      </c>
      <c r="V142" s="124">
        <f t="shared" si="45"/>
        <v>0.7877070077858338</v>
      </c>
      <c r="W142" s="124">
        <f t="shared" ref="W142" si="46">IF(W123=0,"",W123/W104)</f>
        <v>0.79241669624500166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0.75911532673449944</v>
      </c>
      <c r="C143" s="111">
        <f t="shared" si="47"/>
        <v>0.76060577823226505</v>
      </c>
      <c r="D143" s="111">
        <f t="shared" si="47"/>
        <v>0.76235966685882195</v>
      </c>
      <c r="E143" s="111">
        <f t="shared" si="47"/>
        <v>0.76461988812064674</v>
      </c>
      <c r="F143" s="111">
        <f t="shared" si="47"/>
        <v>0.76622520901769742</v>
      </c>
      <c r="G143" s="111">
        <f t="shared" si="47"/>
        <v>0.76830868554766485</v>
      </c>
      <c r="H143" s="111">
        <f t="shared" si="47"/>
        <v>0.77049526020121051</v>
      </c>
      <c r="I143" s="111">
        <f t="shared" si="47"/>
        <v>0.77411250280099153</v>
      </c>
      <c r="J143" s="111">
        <f t="shared" si="47"/>
        <v>0.7790140573420733</v>
      </c>
      <c r="K143" s="111">
        <f t="shared" si="47"/>
        <v>0.78401549151764993</v>
      </c>
      <c r="L143" s="111">
        <f t="shared" si="47"/>
        <v>0.78864908172038073</v>
      </c>
      <c r="M143" s="111">
        <f t="shared" si="47"/>
        <v>0.79351180889701778</v>
      </c>
      <c r="N143" s="111">
        <f t="shared" si="47"/>
        <v>0.79917055130403791</v>
      </c>
      <c r="O143" s="111">
        <f t="shared" si="47"/>
        <v>0.80384161478658667</v>
      </c>
      <c r="P143" s="111">
        <f t="shared" si="47"/>
        <v>0.80497751460624867</v>
      </c>
      <c r="Q143" s="111">
        <f t="shared" si="47"/>
        <v>0.80734640211322495</v>
      </c>
      <c r="R143" s="111">
        <f t="shared" ref="R143:V143" si="48">IF(R124=0,"",R124/R105)</f>
        <v>0.81034078521912878</v>
      </c>
      <c r="S143" s="111">
        <f t="shared" si="48"/>
        <v>0.81361820965635778</v>
      </c>
      <c r="T143" s="111">
        <f t="shared" si="48"/>
        <v>0.81705721771364836</v>
      </c>
      <c r="U143" s="111">
        <f t="shared" si="48"/>
        <v>0.82114793555727161</v>
      </c>
      <c r="V143" s="111">
        <f t="shared" si="48"/>
        <v>0.82532664807898282</v>
      </c>
      <c r="W143" s="111">
        <f t="shared" ref="W143" si="49">IF(W124=0,"",W124/W105)</f>
        <v>0.82970407862662043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0.91245242448707287</v>
      </c>
      <c r="C144" s="111">
        <f t="shared" si="50"/>
        <v>0.91913794083802747</v>
      </c>
      <c r="D144" s="111">
        <f t="shared" si="50"/>
        <v>0.91594197341865413</v>
      </c>
      <c r="E144" s="111">
        <f t="shared" si="50"/>
        <v>0.93039087294558154</v>
      </c>
      <c r="F144" s="111">
        <f t="shared" si="50"/>
        <v>0.92243615293887327</v>
      </c>
      <c r="G144" s="111">
        <f t="shared" si="50"/>
        <v>0.92359340812387258</v>
      </c>
      <c r="H144" s="111">
        <f t="shared" si="50"/>
        <v>0.92402827188539383</v>
      </c>
      <c r="I144" s="111">
        <f t="shared" si="50"/>
        <v>0.92713294680056679</v>
      </c>
      <c r="J144" s="111">
        <f t="shared" si="50"/>
        <v>0.92768078116329178</v>
      </c>
      <c r="K144" s="111">
        <f t="shared" si="50"/>
        <v>0.93350731474640303</v>
      </c>
      <c r="L144" s="111">
        <f t="shared" si="50"/>
        <v>0.93381506314981499</v>
      </c>
      <c r="M144" s="111">
        <f t="shared" si="50"/>
        <v>0.93232421365773166</v>
      </c>
      <c r="N144" s="111">
        <f t="shared" si="50"/>
        <v>0.9339269533897343</v>
      </c>
      <c r="O144" s="111">
        <f t="shared" si="50"/>
        <v>0.93791145655695118</v>
      </c>
      <c r="P144" s="111">
        <f t="shared" si="50"/>
        <v>0.93610160431465506</v>
      </c>
      <c r="Q144" s="111">
        <f t="shared" si="50"/>
        <v>0.931474226508342</v>
      </c>
      <c r="R144" s="111">
        <f t="shared" ref="R144:V144" si="51">IF(R125=0,"",R125/R106)</f>
        <v>0.93440740069799677</v>
      </c>
      <c r="S144" s="111">
        <f t="shared" si="51"/>
        <v>0.9370611252775688</v>
      </c>
      <c r="T144" s="111">
        <f t="shared" si="51"/>
        <v>0.93685966447967239</v>
      </c>
      <c r="U144" s="111">
        <f t="shared" si="51"/>
        <v>0.93689775404557063</v>
      </c>
      <c r="V144" s="111">
        <f t="shared" si="51"/>
        <v>0.94559064717112118</v>
      </c>
      <c r="W144" s="111">
        <f t="shared" ref="W144" si="52">IF(W125=0,"",W125/W106)</f>
        <v>0.94238640788643646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0.75911532673449944</v>
      </c>
      <c r="C145" s="112">
        <f t="shared" si="53"/>
        <v>0.76496122668321564</v>
      </c>
      <c r="D145" s="112">
        <f t="shared" si="53"/>
        <v>0.76749761259916838</v>
      </c>
      <c r="E145" s="112">
        <f t="shared" si="53"/>
        <v>0.77537724275424913</v>
      </c>
      <c r="F145" s="112">
        <f t="shared" si="53"/>
        <v>0.77591354646606914</v>
      </c>
      <c r="G145" s="112">
        <f t="shared" si="53"/>
        <v>0.77805053060603502</v>
      </c>
      <c r="H145" s="112">
        <f t="shared" si="53"/>
        <v>0.78007790272169797</v>
      </c>
      <c r="I145" s="112">
        <f t="shared" si="53"/>
        <v>0.78464231740714863</v>
      </c>
      <c r="J145" s="112">
        <f t="shared" si="53"/>
        <v>0.78834754247754146</v>
      </c>
      <c r="K145" s="112">
        <f t="shared" si="53"/>
        <v>0.7931731976439319</v>
      </c>
      <c r="L145" s="112">
        <f t="shared" si="53"/>
        <v>0.79541526343110702</v>
      </c>
      <c r="M145" s="112">
        <f t="shared" si="53"/>
        <v>0.79873742274594273</v>
      </c>
      <c r="N145" s="112">
        <f t="shared" si="53"/>
        <v>0.80188780039239482</v>
      </c>
      <c r="O145" s="112">
        <f t="shared" si="53"/>
        <v>0.80645268421142824</v>
      </c>
      <c r="P145" s="112">
        <f t="shared" si="53"/>
        <v>0.80781026182244209</v>
      </c>
      <c r="Q145" s="112">
        <f t="shared" si="53"/>
        <v>0.80829807974557577</v>
      </c>
      <c r="R145" s="112">
        <f t="shared" ref="R145:V145" si="54">IF(R126=0,"",R126/R107)</f>
        <v>0.80992593968204818</v>
      </c>
      <c r="S145" s="112">
        <f t="shared" si="54"/>
        <v>0.81210152872842478</v>
      </c>
      <c r="T145" s="112">
        <f t="shared" si="54"/>
        <v>0.81432774677144992</v>
      </c>
      <c r="U145" s="112">
        <f t="shared" si="54"/>
        <v>0.81621216167100541</v>
      </c>
      <c r="V145" s="112">
        <f t="shared" si="54"/>
        <v>0.81982372998275066</v>
      </c>
      <c r="W145" s="112">
        <f t="shared" ref="W145" si="55">IF(W126=0,"",W126/W107)</f>
        <v>0.82863597780013976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0.5945169901133085</v>
      </c>
      <c r="C147" s="112">
        <f t="shared" si="59"/>
        <v>0.59584999426550145</v>
      </c>
      <c r="D147" s="112">
        <f t="shared" si="59"/>
        <v>0.59746909689487615</v>
      </c>
      <c r="E147" s="112">
        <f t="shared" si="59"/>
        <v>0.60074139179532915</v>
      </c>
      <c r="F147" s="112">
        <f t="shared" si="59"/>
        <v>0.60590473423007885</v>
      </c>
      <c r="G147" s="112">
        <f t="shared" si="59"/>
        <v>0.61168245468958671</v>
      </c>
      <c r="H147" s="112">
        <f t="shared" si="59"/>
        <v>0.61860006055225647</v>
      </c>
      <c r="I147" s="112">
        <f t="shared" si="59"/>
        <v>0.62163809799049596</v>
      </c>
      <c r="J147" s="112">
        <f t="shared" si="59"/>
        <v>0.62197481385709719</v>
      </c>
      <c r="K147" s="112">
        <f t="shared" si="59"/>
        <v>0.62266837946726383</v>
      </c>
      <c r="L147" s="112">
        <f t="shared" si="59"/>
        <v>0.62424104061721541</v>
      </c>
      <c r="M147" s="112">
        <f t="shared" si="59"/>
        <v>0.62755690112505624</v>
      </c>
      <c r="N147" s="112">
        <f t="shared" si="59"/>
        <v>0.63140950212535596</v>
      </c>
      <c r="O147" s="112">
        <f t="shared" si="59"/>
        <v>0.63802598781811193</v>
      </c>
      <c r="P147" s="112">
        <f t="shared" si="59"/>
        <v>0.64779071046736403</v>
      </c>
      <c r="Q147" s="112">
        <f t="shared" si="59"/>
        <v>0.6582132570791086</v>
      </c>
      <c r="R147" s="112">
        <f t="shared" ref="R147:V147" si="60">IF(R128=0,"",R128/R109)</f>
        <v>0.66954571558516807</v>
      </c>
      <c r="S147" s="112">
        <f t="shared" si="60"/>
        <v>0.68056592394321302</v>
      </c>
      <c r="T147" s="112">
        <f t="shared" si="60"/>
        <v>0.69257508847092597</v>
      </c>
      <c r="U147" s="112">
        <f t="shared" si="60"/>
        <v>0.70445601600007635</v>
      </c>
      <c r="V147" s="112">
        <f t="shared" si="60"/>
        <v>0.71408498738252135</v>
      </c>
      <c r="W147" s="112">
        <f t="shared" ref="W147" si="61">IF(W128=0,"",W128/W109)</f>
        <v>0.72218062089839419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0.8290075900886944</v>
      </c>
      <c r="C148" s="113">
        <f t="shared" si="62"/>
        <v>0.83799348071869217</v>
      </c>
      <c r="D148" s="113">
        <f t="shared" si="62"/>
        <v>0.83161657428183466</v>
      </c>
      <c r="E148" s="113">
        <f t="shared" si="62"/>
        <v>0.85639869877809927</v>
      </c>
      <c r="F148" s="113">
        <f t="shared" si="62"/>
        <v>0.84351093950910028</v>
      </c>
      <c r="G148" s="113">
        <f t="shared" si="62"/>
        <v>0.8465050960124354</v>
      </c>
      <c r="H148" s="113">
        <f t="shared" si="62"/>
        <v>0.848278171712889</v>
      </c>
      <c r="I148" s="113">
        <f t="shared" si="62"/>
        <v>0.85172648260961614</v>
      </c>
      <c r="J148" s="113">
        <f t="shared" si="62"/>
        <v>0.85012994406743081</v>
      </c>
      <c r="K148" s="113">
        <f t="shared" si="62"/>
        <v>0.85847457378534608</v>
      </c>
      <c r="L148" s="113">
        <f t="shared" si="62"/>
        <v>0.85859671511195146</v>
      </c>
      <c r="M148" s="113">
        <f t="shared" si="62"/>
        <v>0.85578881261769524</v>
      </c>
      <c r="N148" s="113">
        <f t="shared" si="62"/>
        <v>0.85850861899676212</v>
      </c>
      <c r="O148" s="113">
        <f t="shared" si="62"/>
        <v>0.86633973554584887</v>
      </c>
      <c r="P148" s="113">
        <f t="shared" si="62"/>
        <v>0.86736380262654822</v>
      </c>
      <c r="Q148" s="113">
        <f t="shared" si="62"/>
        <v>0.86452684493009946</v>
      </c>
      <c r="R148" s="113">
        <f t="shared" ref="R148:V148" si="63">IF(R129=0,"",R129/R110)</f>
        <v>0.87404314789464788</v>
      </c>
      <c r="S148" s="113">
        <f t="shared" si="63"/>
        <v>0.88199127526511001</v>
      </c>
      <c r="T148" s="113">
        <f t="shared" si="63"/>
        <v>0.88542243995378755</v>
      </c>
      <c r="U148" s="113">
        <f t="shared" si="63"/>
        <v>0.8897765461918814</v>
      </c>
      <c r="V148" s="113">
        <f t="shared" si="63"/>
        <v>0.90520892521712504</v>
      </c>
      <c r="W148" s="113">
        <f t="shared" ref="W148" si="64">IF(W129=0,"",W129/W110)</f>
        <v>0.8976620349246478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0.5945169901133085</v>
      </c>
      <c r="C149" s="111">
        <f t="shared" si="65"/>
        <v>0.59694764979742576</v>
      </c>
      <c r="D149" s="111">
        <f t="shared" si="65"/>
        <v>0.59943132849375957</v>
      </c>
      <c r="E149" s="111">
        <f t="shared" si="65"/>
        <v>0.6062108661818687</v>
      </c>
      <c r="F149" s="111">
        <f t="shared" si="65"/>
        <v>0.61079295623120944</v>
      </c>
      <c r="G149" s="111">
        <f t="shared" si="65"/>
        <v>0.61532659922409727</v>
      </c>
      <c r="H149" s="111">
        <f t="shared" si="65"/>
        <v>0.61990065865254151</v>
      </c>
      <c r="I149" s="111">
        <f t="shared" si="65"/>
        <v>0.62202253093845161</v>
      </c>
      <c r="J149" s="111">
        <f t="shared" si="65"/>
        <v>0.62249452399573513</v>
      </c>
      <c r="K149" s="111">
        <f t="shared" si="65"/>
        <v>0.62351634646171594</v>
      </c>
      <c r="L149" s="111">
        <f t="shared" si="65"/>
        <v>0.62584665404338435</v>
      </c>
      <c r="M149" s="111">
        <f t="shared" si="65"/>
        <v>0.63120976516686877</v>
      </c>
      <c r="N149" s="111">
        <f t="shared" si="65"/>
        <v>0.63473826853210324</v>
      </c>
      <c r="O149" s="111">
        <f t="shared" si="65"/>
        <v>0.64110882484859277</v>
      </c>
      <c r="P149" s="111">
        <f t="shared" si="65"/>
        <v>0.65226102979363754</v>
      </c>
      <c r="Q149" s="111">
        <f t="shared" si="65"/>
        <v>0.66467792449261609</v>
      </c>
      <c r="R149" s="111">
        <f t="shared" ref="R149:V149" si="66">IF(R130=0,"",R130/R111)</f>
        <v>0.67507010535340028</v>
      </c>
      <c r="S149" s="111">
        <f t="shared" si="66"/>
        <v>0.68458441886838017</v>
      </c>
      <c r="T149" s="111">
        <f t="shared" si="66"/>
        <v>0.69557031641464673</v>
      </c>
      <c r="U149" s="111">
        <f t="shared" si="66"/>
        <v>0.7071944197029848</v>
      </c>
      <c r="V149" s="111">
        <f t="shared" si="66"/>
        <v>0.71430189073883621</v>
      </c>
      <c r="W149" s="111">
        <f t="shared" ref="W149" si="67">IF(W130=0,"",W130/W111)</f>
        <v>0.72185631923378424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0.68989768161786602</v>
      </c>
      <c r="C151" s="124">
        <f t="shared" si="71"/>
        <v>0.67670364713416142</v>
      </c>
      <c r="D151" s="124">
        <f t="shared" si="71"/>
        <v>0.68750685754246332</v>
      </c>
      <c r="E151" s="124">
        <f t="shared" si="71"/>
        <v>0.6681356850611585</v>
      </c>
      <c r="F151" s="124">
        <f t="shared" si="71"/>
        <v>0.67878666657356024</v>
      </c>
      <c r="G151" s="124">
        <f t="shared" si="71"/>
        <v>0.68109144202796412</v>
      </c>
      <c r="H151" s="124">
        <f t="shared" si="71"/>
        <v>0.68467799588135003</v>
      </c>
      <c r="I151" s="124">
        <f t="shared" si="71"/>
        <v>0.67668708656094945</v>
      </c>
      <c r="J151" s="124">
        <f t="shared" si="71"/>
        <v>0.67953550490092762</v>
      </c>
      <c r="K151" s="124">
        <f t="shared" si="71"/>
        <v>0.66467544278460922</v>
      </c>
      <c r="L151" s="124">
        <f t="shared" si="71"/>
        <v>0.66943838908315101</v>
      </c>
      <c r="M151" s="124">
        <f t="shared" si="71"/>
        <v>0.67472623579577728</v>
      </c>
      <c r="N151" s="124">
        <f t="shared" si="71"/>
        <v>0.68079117533653555</v>
      </c>
      <c r="O151" s="124">
        <f t="shared" si="71"/>
        <v>0.68321393833604482</v>
      </c>
      <c r="P151" s="124">
        <f t="shared" si="71"/>
        <v>0.68930428364103957</v>
      </c>
      <c r="Q151" s="124">
        <f t="shared" si="71"/>
        <v>0.69303658901636833</v>
      </c>
      <c r="R151" s="124">
        <f t="shared" ref="R151:V151" si="72">IF(R132=0,"",R132/R113)</f>
        <v>0.69493119216820498</v>
      </c>
      <c r="S151" s="124">
        <f t="shared" si="72"/>
        <v>0.70203635902520845</v>
      </c>
      <c r="T151" s="124">
        <f t="shared" si="72"/>
        <v>0.71138249434442735</v>
      </c>
      <c r="U151" s="124">
        <f t="shared" si="72"/>
        <v>0.71738201028530213</v>
      </c>
      <c r="V151" s="124">
        <f t="shared" si="72"/>
        <v>0.72804707336843111</v>
      </c>
      <c r="W151" s="124">
        <f t="shared" ref="W151" si="73">IF(W132=0,"",W132/W113)</f>
        <v>0.73984079574127781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0.58225269712956229</v>
      </c>
      <c r="C152" s="111">
        <f t="shared" si="74"/>
        <v>0.58337773465020759</v>
      </c>
      <c r="D152" s="111">
        <f t="shared" si="74"/>
        <v>0.58447398242564719</v>
      </c>
      <c r="E152" s="111">
        <f t="shared" si="74"/>
        <v>0.58584793655082079</v>
      </c>
      <c r="F152" s="111">
        <f t="shared" si="74"/>
        <v>0.58707192769205396</v>
      </c>
      <c r="G152" s="111">
        <f t="shared" si="74"/>
        <v>0.58836382765600037</v>
      </c>
      <c r="H152" s="111">
        <f t="shared" si="74"/>
        <v>0.58984369637201728</v>
      </c>
      <c r="I152" s="111">
        <f t="shared" si="74"/>
        <v>0.59063512241243832</v>
      </c>
      <c r="J152" s="111">
        <f t="shared" si="74"/>
        <v>0.59110843932940693</v>
      </c>
      <c r="K152" s="111">
        <f t="shared" si="74"/>
        <v>0.59165828657496244</v>
      </c>
      <c r="L152" s="111">
        <f t="shared" si="74"/>
        <v>0.59218878455720458</v>
      </c>
      <c r="M152" s="111">
        <f t="shared" si="74"/>
        <v>0.59269629536830859</v>
      </c>
      <c r="N152" s="111">
        <f t="shared" si="74"/>
        <v>0.59307464103424201</v>
      </c>
      <c r="O152" s="111">
        <f t="shared" si="74"/>
        <v>0.59342706250951094</v>
      </c>
      <c r="P152" s="111">
        <f t="shared" si="74"/>
        <v>0.59359034284657963</v>
      </c>
      <c r="Q152" s="111">
        <f t="shared" si="74"/>
        <v>0.59376415268132654</v>
      </c>
      <c r="R152" s="111">
        <f t="shared" ref="R152:V152" si="75">IF(R133=0,"",R133/R114)</f>
        <v>0.59420609445926875</v>
      </c>
      <c r="S152" s="111">
        <f t="shared" si="75"/>
        <v>0.5950326422082769</v>
      </c>
      <c r="T152" s="111">
        <f t="shared" si="75"/>
        <v>0.59637417477845067</v>
      </c>
      <c r="U152" s="111">
        <f t="shared" si="75"/>
        <v>0.59818243299329155</v>
      </c>
      <c r="V152" s="111">
        <f t="shared" si="75"/>
        <v>0.60000186343720752</v>
      </c>
      <c r="W152" s="111">
        <f t="shared" ref="W152" si="76">IF(W133=0,"",W133/W114)</f>
        <v>0.602077866207543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0.736579414975295</v>
      </c>
      <c r="C153" s="45">
        <f t="shared" si="77"/>
        <v>0.73776971432471716</v>
      </c>
      <c r="D153" s="45">
        <f t="shared" si="77"/>
        <v>0.73941452536896146</v>
      </c>
      <c r="E153" s="45">
        <f t="shared" si="77"/>
        <v>0.74175813232407217</v>
      </c>
      <c r="F153" s="45">
        <f t="shared" si="77"/>
        <v>0.74485373712065372</v>
      </c>
      <c r="G153" s="45">
        <f t="shared" si="77"/>
        <v>0.74874020613121384</v>
      </c>
      <c r="H153" s="45">
        <f t="shared" si="77"/>
        <v>0.75338871677524122</v>
      </c>
      <c r="I153" s="45">
        <f t="shared" si="77"/>
        <v>0.75578045078017142</v>
      </c>
      <c r="J153" s="45">
        <f t="shared" si="77"/>
        <v>0.75650372515439335</v>
      </c>
      <c r="K153" s="45">
        <f t="shared" si="77"/>
        <v>0.75780033088573362</v>
      </c>
      <c r="L153" s="45">
        <f t="shared" si="77"/>
        <v>0.75943240247462684</v>
      </c>
      <c r="M153" s="45">
        <f t="shared" si="77"/>
        <v>0.76174280780376347</v>
      </c>
      <c r="N153" s="45">
        <f t="shared" si="77"/>
        <v>0.76491121348354452</v>
      </c>
      <c r="O153" s="45">
        <f t="shared" si="77"/>
        <v>0.76845613669500179</v>
      </c>
      <c r="P153" s="45">
        <f t="shared" si="77"/>
        <v>0.77055748312425187</v>
      </c>
      <c r="Q153" s="45">
        <f t="shared" si="77"/>
        <v>0.77346349072359166</v>
      </c>
      <c r="R153" s="45">
        <f t="shared" ref="R153:V153" si="78">IF(R134=0,"",R134/R115)</f>
        <v>0.77801293905313051</v>
      </c>
      <c r="S153" s="45">
        <f t="shared" si="78"/>
        <v>0.78580716195716915</v>
      </c>
      <c r="T153" s="45">
        <f t="shared" si="78"/>
        <v>0.79638690919517485</v>
      </c>
      <c r="U153" s="45">
        <f t="shared" si="78"/>
        <v>0.80952330290195662</v>
      </c>
      <c r="V153" s="45">
        <f t="shared" si="78"/>
        <v>0.82367983956041912</v>
      </c>
      <c r="W153" s="45">
        <f t="shared" ref="W153" si="79">IF(W134=0,"",W134/W115)</f>
        <v>0.83528379837555722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17.499365849452328</v>
      </c>
      <c r="C155" s="117">
        <f t="shared" si="80"/>
        <v>21.095933822378349</v>
      </c>
      <c r="D155" s="117">
        <f t="shared" si="80"/>
        <v>18.529073237821269</v>
      </c>
      <c r="E155" s="117">
        <f t="shared" si="80"/>
        <v>23.040215657168854</v>
      </c>
      <c r="F155" s="117">
        <f t="shared" si="80"/>
        <v>21.685143664027652</v>
      </c>
      <c r="G155" s="117">
        <f t="shared" si="80"/>
        <v>21.848536041759846</v>
      </c>
      <c r="H155" s="117">
        <f t="shared" si="80"/>
        <v>21.783235790277811</v>
      </c>
      <c r="I155" s="117">
        <f t="shared" si="80"/>
        <v>23.177554538441775</v>
      </c>
      <c r="J155" s="117">
        <f t="shared" si="80"/>
        <v>23.584658598974425</v>
      </c>
      <c r="K155" s="117">
        <f t="shared" si="80"/>
        <v>27.236904514557459</v>
      </c>
      <c r="L155" s="117">
        <f t="shared" si="80"/>
        <v>24.367560575454895</v>
      </c>
      <c r="M155" s="117">
        <f t="shared" si="80"/>
        <v>21.066771359113471</v>
      </c>
      <c r="N155" s="117">
        <f t="shared" si="80"/>
        <v>18.467734676802483</v>
      </c>
      <c r="O155" s="117">
        <f t="shared" si="80"/>
        <v>17.042086273764419</v>
      </c>
      <c r="P155" s="117">
        <f t="shared" si="80"/>
        <v>14.472139991732861</v>
      </c>
      <c r="Q155" s="117">
        <f t="shared" si="80"/>
        <v>13.617320885049509</v>
      </c>
      <c r="R155" s="117">
        <f t="shared" ref="R155:V155" si="81">R156+R159+R161+R170</f>
        <v>13.707036207882762</v>
      </c>
      <c r="S155" s="117">
        <f t="shared" si="81"/>
        <v>12.828540734511162</v>
      </c>
      <c r="T155" s="117">
        <f t="shared" si="81"/>
        <v>11.783658107249803</v>
      </c>
      <c r="U155" s="117">
        <f t="shared" si="81"/>
        <v>12.150363754920518</v>
      </c>
      <c r="V155" s="117">
        <f t="shared" si="81"/>
        <v>11.464628816654283</v>
      </c>
      <c r="W155" s="117">
        <f t="shared" ref="W155" si="82">W156+W159+W161+W170</f>
        <v>11.523927827039641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17.499365849452328</v>
      </c>
      <c r="C170" s="122">
        <v>21.095933822378349</v>
      </c>
      <c r="D170" s="122">
        <v>18.529073237821269</v>
      </c>
      <c r="E170" s="122">
        <v>23.040215657168854</v>
      </c>
      <c r="F170" s="122">
        <v>21.685143664027652</v>
      </c>
      <c r="G170" s="122">
        <v>21.848536041759846</v>
      </c>
      <c r="H170" s="122">
        <v>21.783235790277811</v>
      </c>
      <c r="I170" s="122">
        <v>23.177554538441775</v>
      </c>
      <c r="J170" s="122">
        <v>23.584658598974425</v>
      </c>
      <c r="K170" s="122">
        <v>27.236904514557459</v>
      </c>
      <c r="L170" s="122">
        <v>24.367560575454895</v>
      </c>
      <c r="M170" s="122">
        <v>21.066771359113471</v>
      </c>
      <c r="N170" s="122">
        <v>18.467734676802483</v>
      </c>
      <c r="O170" s="122">
        <v>17.042086273764419</v>
      </c>
      <c r="P170" s="122">
        <v>14.472139991732861</v>
      </c>
      <c r="Q170" s="122">
        <v>13.617320885049509</v>
      </c>
      <c r="R170" s="122">
        <v>13.707036207882762</v>
      </c>
      <c r="S170" s="122">
        <v>12.828540734511162</v>
      </c>
      <c r="T170" s="122">
        <v>11.783658107249803</v>
      </c>
      <c r="U170" s="122">
        <v>12.150363754920518</v>
      </c>
      <c r="V170" s="122">
        <v>11.464628816654283</v>
      </c>
      <c r="W170" s="122">
        <v>11.523927827039641</v>
      </c>
      <c r="DA170" s="130" t="s">
        <v>2205</v>
      </c>
    </row>
    <row r="171" spans="1:105" ht="12" customHeight="1" x14ac:dyDescent="0.25">
      <c r="A171" s="97" t="s">
        <v>50</v>
      </c>
      <c r="B171" s="98">
        <v>17.499365849452328</v>
      </c>
      <c r="C171" s="98">
        <v>21.095933822378349</v>
      </c>
      <c r="D171" s="98">
        <v>18.529073237821269</v>
      </c>
      <c r="E171" s="98">
        <v>23.040215657168854</v>
      </c>
      <c r="F171" s="98">
        <v>21.685143664027652</v>
      </c>
      <c r="G171" s="98">
        <v>21.848536041759846</v>
      </c>
      <c r="H171" s="98">
        <v>21.783235790277811</v>
      </c>
      <c r="I171" s="98">
        <v>23.177554538441775</v>
      </c>
      <c r="J171" s="98">
        <v>23.584658598974425</v>
      </c>
      <c r="K171" s="98">
        <v>27.236904514557459</v>
      </c>
      <c r="L171" s="98">
        <v>24.367560575454895</v>
      </c>
      <c r="M171" s="98">
        <v>21.066771359113471</v>
      </c>
      <c r="N171" s="98">
        <v>18.467734676802483</v>
      </c>
      <c r="O171" s="98">
        <v>17.042086273764419</v>
      </c>
      <c r="P171" s="98">
        <v>14.472139991732861</v>
      </c>
      <c r="Q171" s="98">
        <v>13.617320885049509</v>
      </c>
      <c r="R171" s="98">
        <v>13.707036207882762</v>
      </c>
      <c r="S171" s="98">
        <v>12.828540734511162</v>
      </c>
      <c r="T171" s="98">
        <v>11.783658107249803</v>
      </c>
      <c r="U171" s="98">
        <v>12.150363754920518</v>
      </c>
      <c r="V171" s="98">
        <v>11.464628816654283</v>
      </c>
      <c r="W171" s="98">
        <v>11.523927827039641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9647.6593156191466</v>
      </c>
      <c r="C174" s="117">
        <f t="shared" si="87"/>
        <v>11287.044488093346</v>
      </c>
      <c r="D174" s="117">
        <f t="shared" si="87"/>
        <v>11677.944021931491</v>
      </c>
      <c r="E174" s="117">
        <f t="shared" si="87"/>
        <v>12759.134134792197</v>
      </c>
      <c r="F174" s="117">
        <f t="shared" si="87"/>
        <v>12982.061288228886</v>
      </c>
      <c r="G174" s="117">
        <f t="shared" si="87"/>
        <v>13896.930665565802</v>
      </c>
      <c r="H174" s="117">
        <f t="shared" si="87"/>
        <v>13040.299145066105</v>
      </c>
      <c r="I174" s="117">
        <f t="shared" si="87"/>
        <v>12605.542215103585</v>
      </c>
      <c r="J174" s="117">
        <f t="shared" si="87"/>
        <v>13317.802952493517</v>
      </c>
      <c r="K174" s="117">
        <f t="shared" si="87"/>
        <v>13748.386881622697</v>
      </c>
      <c r="L174" s="117">
        <f t="shared" si="87"/>
        <v>14655.531437849657</v>
      </c>
      <c r="M174" s="117">
        <f t="shared" si="87"/>
        <v>14332.366312569678</v>
      </c>
      <c r="N174" s="117">
        <f t="shared" si="87"/>
        <v>13949.562039428567</v>
      </c>
      <c r="O174" s="117">
        <f t="shared" si="87"/>
        <v>14223.832613149894</v>
      </c>
      <c r="P174" s="117">
        <f t="shared" si="87"/>
        <v>12416.596607962958</v>
      </c>
      <c r="Q174" s="117">
        <f t="shared" si="87"/>
        <v>13542.469496227484</v>
      </c>
      <c r="R174" s="117">
        <f t="shared" ref="R174:V174" si="88">R175+R178+R180+R189</f>
        <v>13846.778325500323</v>
      </c>
      <c r="S174" s="117">
        <f t="shared" si="88"/>
        <v>13910.77570369042</v>
      </c>
      <c r="T174" s="117">
        <f t="shared" si="88"/>
        <v>13470.190344925442</v>
      </c>
      <c r="U174" s="117">
        <f t="shared" si="88"/>
        <v>13382.034113823407</v>
      </c>
      <c r="V174" s="117">
        <f t="shared" si="88"/>
        <v>13819.605123215058</v>
      </c>
      <c r="W174" s="117">
        <f t="shared" ref="W174" si="89">W175+W178+W180+W189</f>
        <v>14968.568978304551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7040.2343526521763</v>
      </c>
      <c r="C175" s="122">
        <f t="shared" si="90"/>
        <v>8681.3236579949935</v>
      </c>
      <c r="D175" s="122">
        <f t="shared" si="90"/>
        <v>8916.0889658717224</v>
      </c>
      <c r="E175" s="122">
        <f t="shared" si="90"/>
        <v>10092.234312552968</v>
      </c>
      <c r="F175" s="122">
        <f t="shared" si="90"/>
        <v>10174.318149548335</v>
      </c>
      <c r="G175" s="122">
        <f t="shared" si="90"/>
        <v>10977.075373237039</v>
      </c>
      <c r="H175" s="122">
        <f t="shared" si="90"/>
        <v>9995.9364617378051</v>
      </c>
      <c r="I175" s="122">
        <f t="shared" si="90"/>
        <v>9595.0311283032897</v>
      </c>
      <c r="J175" s="122">
        <f t="shared" si="90"/>
        <v>10175.328897488516</v>
      </c>
      <c r="K175" s="122">
        <f t="shared" si="90"/>
        <v>10637.648037818879</v>
      </c>
      <c r="L175" s="122">
        <f t="shared" si="90"/>
        <v>11542.048111234895</v>
      </c>
      <c r="M175" s="122">
        <f t="shared" si="90"/>
        <v>11385.311310265855</v>
      </c>
      <c r="N175" s="122">
        <f t="shared" si="90"/>
        <v>10990.571155009395</v>
      </c>
      <c r="O175" s="122">
        <f t="shared" si="90"/>
        <v>11369.390052617953</v>
      </c>
      <c r="P175" s="122">
        <f t="shared" si="90"/>
        <v>9737.5179323135562</v>
      </c>
      <c r="Q175" s="122">
        <f t="shared" si="90"/>
        <v>10795.69332352667</v>
      </c>
      <c r="R175" s="122">
        <f t="shared" ref="R175:V175" si="91">SUM(R176:R177)</f>
        <v>11127.678480120278</v>
      </c>
      <c r="S175" s="122">
        <f t="shared" si="91"/>
        <v>11118.290937101647</v>
      </c>
      <c r="T175" s="122">
        <f t="shared" si="91"/>
        <v>10689.654062943026</v>
      </c>
      <c r="U175" s="122">
        <f t="shared" si="91"/>
        <v>10619.084326852057</v>
      </c>
      <c r="V175" s="122">
        <f t="shared" si="91"/>
        <v>11063.482657593418</v>
      </c>
      <c r="W175" s="122">
        <f t="shared" ref="W175" si="92">SUM(W176:W177)</f>
        <v>12004.901824258546</v>
      </c>
      <c r="DA175" s="130" t="s">
        <v>2359</v>
      </c>
    </row>
    <row r="176" spans="1:105" ht="12" customHeight="1" x14ac:dyDescent="0.25">
      <c r="A176" s="97" t="s">
        <v>203</v>
      </c>
      <c r="B176" s="98">
        <v>7015.8685257941634</v>
      </c>
      <c r="C176" s="98">
        <v>8651.4863816796205</v>
      </c>
      <c r="D176" s="98">
        <v>8885.3749492938223</v>
      </c>
      <c r="E176" s="98">
        <v>10059.426663556464</v>
      </c>
      <c r="F176" s="98">
        <v>10139.733470201974</v>
      </c>
      <c r="G176" s="98">
        <v>10940.489263335889</v>
      </c>
      <c r="H176" s="98">
        <v>9963.778627736021</v>
      </c>
      <c r="I176" s="98">
        <v>9565.1472038291267</v>
      </c>
      <c r="J176" s="98">
        <v>10143.893990946743</v>
      </c>
      <c r="K176" s="98">
        <v>10604.993853494934</v>
      </c>
      <c r="L176" s="98">
        <v>11507.796066388275</v>
      </c>
      <c r="M176" s="98">
        <v>11351.735705132212</v>
      </c>
      <c r="N176" s="98">
        <v>10958.438627858348</v>
      </c>
      <c r="O176" s="98">
        <v>11336.37931776143</v>
      </c>
      <c r="P176" s="98">
        <v>9709.4029539505937</v>
      </c>
      <c r="Q176" s="98">
        <v>10764.55908534264</v>
      </c>
      <c r="R176" s="98">
        <v>11095.29952183237</v>
      </c>
      <c r="S176" s="98">
        <v>11086.278025854686</v>
      </c>
      <c r="T176" s="98">
        <v>10658.866340028912</v>
      </c>
      <c r="U176" s="98">
        <v>10588.224191841733</v>
      </c>
      <c r="V176" s="98">
        <v>11031.196310786714</v>
      </c>
      <c r="W176" s="98">
        <v>11969.772844682131</v>
      </c>
      <c r="DA176" s="63" t="s">
        <v>2360</v>
      </c>
    </row>
    <row r="177" spans="1:105" ht="12" customHeight="1" x14ac:dyDescent="0.25">
      <c r="A177" s="97" t="s">
        <v>53</v>
      </c>
      <c r="B177" s="98">
        <v>24.365826858013214</v>
      </c>
      <c r="C177" s="98">
        <v>29.837276315372197</v>
      </c>
      <c r="D177" s="98">
        <v>30.714016577900512</v>
      </c>
      <c r="E177" s="98">
        <v>32.807648996504568</v>
      </c>
      <c r="F177" s="98">
        <v>34.584679346359884</v>
      </c>
      <c r="G177" s="98">
        <v>36.586109901151559</v>
      </c>
      <c r="H177" s="98">
        <v>32.157834001783456</v>
      </c>
      <c r="I177" s="98">
        <v>29.883924474162747</v>
      </c>
      <c r="J177" s="98">
        <v>31.434906541773703</v>
      </c>
      <c r="K177" s="98">
        <v>32.65418432394528</v>
      </c>
      <c r="L177" s="98">
        <v>34.252044846619611</v>
      </c>
      <c r="M177" s="98">
        <v>33.575605133643329</v>
      </c>
      <c r="N177" s="98">
        <v>32.132527151046162</v>
      </c>
      <c r="O177" s="98">
        <v>33.01073485652406</v>
      </c>
      <c r="P177" s="98">
        <v>28.114978362962695</v>
      </c>
      <c r="Q177" s="98">
        <v>31.134238184030156</v>
      </c>
      <c r="R177" s="98">
        <v>32.378958287906364</v>
      </c>
      <c r="S177" s="98">
        <v>32.012911246959767</v>
      </c>
      <c r="T177" s="98">
        <v>30.787722914113164</v>
      </c>
      <c r="U177" s="98">
        <v>30.860135010322903</v>
      </c>
      <c r="V177" s="98">
        <v>32.286346806704337</v>
      </c>
      <c r="W177" s="98">
        <v>35.128979576415503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64.540881819920656</v>
      </c>
      <c r="C178" s="122">
        <f t="shared" si="93"/>
        <v>62.109586820378638</v>
      </c>
      <c r="D178" s="122">
        <f t="shared" si="93"/>
        <v>60.899621243377517</v>
      </c>
      <c r="E178" s="122">
        <f t="shared" si="93"/>
        <v>136.07915502113721</v>
      </c>
      <c r="F178" s="122">
        <f t="shared" si="93"/>
        <v>59.246745309466831</v>
      </c>
      <c r="G178" s="122">
        <f t="shared" si="93"/>
        <v>77.557846030174446</v>
      </c>
      <c r="H178" s="122">
        <f t="shared" si="93"/>
        <v>123.07272175053606</v>
      </c>
      <c r="I178" s="122">
        <f t="shared" si="93"/>
        <v>164.47798662239606</v>
      </c>
      <c r="J178" s="122">
        <f t="shared" si="93"/>
        <v>180.18311854390632</v>
      </c>
      <c r="K178" s="122">
        <f t="shared" si="93"/>
        <v>182.82391069406793</v>
      </c>
      <c r="L178" s="122">
        <f t="shared" si="93"/>
        <v>242.41287098626654</v>
      </c>
      <c r="M178" s="122">
        <f t="shared" si="93"/>
        <v>322.97434254388594</v>
      </c>
      <c r="N178" s="122">
        <f t="shared" si="93"/>
        <v>348.24851324393961</v>
      </c>
      <c r="O178" s="122">
        <f t="shared" si="93"/>
        <v>278.82787556123708</v>
      </c>
      <c r="P178" s="122">
        <f t="shared" si="93"/>
        <v>219.45659541027172</v>
      </c>
      <c r="Q178" s="122">
        <f t="shared" si="93"/>
        <v>317.32588840424847</v>
      </c>
      <c r="R178" s="122">
        <f t="shared" si="93"/>
        <v>242.17422602929867</v>
      </c>
      <c r="S178" s="122">
        <f t="shared" si="93"/>
        <v>273.68515397970788</v>
      </c>
      <c r="T178" s="122">
        <f t="shared" si="93"/>
        <v>274.90668600429757</v>
      </c>
      <c r="U178" s="122">
        <f t="shared" si="93"/>
        <v>273.02082299852088</v>
      </c>
      <c r="V178" s="122">
        <f t="shared" si="93"/>
        <v>273.38392615178418</v>
      </c>
      <c r="W178" s="122">
        <f t="shared" si="93"/>
        <v>313.43676322108587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64.540881819920656</v>
      </c>
      <c r="C179" s="98">
        <f>RES_hhdet_fech!C129</f>
        <v>62.109586820378638</v>
      </c>
      <c r="D179" s="98">
        <f>RES_hhdet_fech!D129</f>
        <v>60.899621243377517</v>
      </c>
      <c r="E179" s="98">
        <f>RES_hhdet_fech!E129</f>
        <v>136.07915502113721</v>
      </c>
      <c r="F179" s="98">
        <f>RES_hhdet_fech!F129</f>
        <v>59.246745309466831</v>
      </c>
      <c r="G179" s="98">
        <f>RES_hhdet_fech!G129</f>
        <v>77.557846030174446</v>
      </c>
      <c r="H179" s="98">
        <f>RES_hhdet_fech!H129</f>
        <v>123.07272175053606</v>
      </c>
      <c r="I179" s="98">
        <f>RES_hhdet_fech!I129</f>
        <v>164.47798662239606</v>
      </c>
      <c r="J179" s="98">
        <f>RES_hhdet_fech!J129</f>
        <v>180.18311854390632</v>
      </c>
      <c r="K179" s="98">
        <f>RES_hhdet_fech!K129</f>
        <v>182.82391069406793</v>
      </c>
      <c r="L179" s="98">
        <f>RES_hhdet_fech!L129</f>
        <v>242.41287098626654</v>
      </c>
      <c r="M179" s="98">
        <f>RES_hhdet_fech!M129</f>
        <v>322.97434254388594</v>
      </c>
      <c r="N179" s="98">
        <f>RES_hhdet_fech!N129</f>
        <v>348.24851324393961</v>
      </c>
      <c r="O179" s="98">
        <f>RES_hhdet_fech!O129</f>
        <v>278.82787556123708</v>
      </c>
      <c r="P179" s="98">
        <f>RES_hhdet_fech!P129</f>
        <v>219.45659541027172</v>
      </c>
      <c r="Q179" s="98">
        <f>RES_hhdet_fech!Q129</f>
        <v>317.32588840424847</v>
      </c>
      <c r="R179" s="98">
        <f>RES_hhdet_fech!R129</f>
        <v>242.17422602929867</v>
      </c>
      <c r="S179" s="98">
        <f>RES_hhdet_fech!S129</f>
        <v>273.68515397970788</v>
      </c>
      <c r="T179" s="98">
        <f>RES_hhdet_fech!T129</f>
        <v>274.90668600429757</v>
      </c>
      <c r="U179" s="98">
        <f>RES_hhdet_fech!U129</f>
        <v>273.02082299852088</v>
      </c>
      <c r="V179" s="98">
        <f>RES_hhdet_fech!V129</f>
        <v>273.38392615178418</v>
      </c>
      <c r="W179" s="98">
        <f>RES_hhdet_fech!W129</f>
        <v>313.43676322108587</v>
      </c>
      <c r="DA179" s="63" t="s">
        <v>2363</v>
      </c>
    </row>
    <row r="180" spans="1:105" ht="12" customHeight="1" x14ac:dyDescent="0.25">
      <c r="A180" s="121" t="s">
        <v>55</v>
      </c>
      <c r="B180" s="122">
        <v>1243.2750106197236</v>
      </c>
      <c r="C180" s="122">
        <v>1283.7433886088827</v>
      </c>
      <c r="D180" s="122">
        <v>1323.3714453144785</v>
      </c>
      <c r="E180" s="122">
        <v>1282.2525719759035</v>
      </c>
      <c r="F180" s="122">
        <v>1378.9581232612497</v>
      </c>
      <c r="G180" s="122">
        <v>1430.0041463447683</v>
      </c>
      <c r="H180" s="122">
        <v>1462.8018740661307</v>
      </c>
      <c r="I180" s="122">
        <v>1453.2570768223</v>
      </c>
      <c r="J180" s="122">
        <v>1474.3187737470214</v>
      </c>
      <c r="K180" s="122">
        <v>1468.4070707371138</v>
      </c>
      <c r="L180" s="122">
        <v>1471.219684300384</v>
      </c>
      <c r="M180" s="122">
        <v>1323.7574975504701</v>
      </c>
      <c r="N180" s="122">
        <v>1366.6412522304654</v>
      </c>
      <c r="O180" s="122">
        <v>1382.8574950138136</v>
      </c>
      <c r="P180" s="122">
        <v>1337.1427040973847</v>
      </c>
      <c r="Q180" s="122">
        <v>1301.7098199092152</v>
      </c>
      <c r="R180" s="122">
        <v>1323.7731522354643</v>
      </c>
      <c r="S180" s="122">
        <v>1388.3056829270949</v>
      </c>
      <c r="T180" s="122">
        <v>1421.5895320186337</v>
      </c>
      <c r="U180" s="122">
        <v>1395.9849979186054</v>
      </c>
      <c r="V180" s="122">
        <v>1430.716849795743</v>
      </c>
      <c r="W180" s="122">
        <v>1539.7908538793126</v>
      </c>
      <c r="DA180" s="130" t="s">
        <v>2364</v>
      </c>
    </row>
    <row r="181" spans="1:105" ht="12" customHeight="1" x14ac:dyDescent="0.25">
      <c r="A181" s="97" t="s">
        <v>128</v>
      </c>
      <c r="B181" s="98">
        <v>1064.1409941379668</v>
      </c>
      <c r="C181" s="98">
        <v>1170.9105801042303</v>
      </c>
      <c r="D181" s="98">
        <v>1171.5452650090733</v>
      </c>
      <c r="E181" s="98">
        <v>1224.2201584924205</v>
      </c>
      <c r="F181" s="98">
        <v>1266.5008163512098</v>
      </c>
      <c r="G181" s="98">
        <v>1319.0917568816055</v>
      </c>
      <c r="H181" s="98">
        <v>1336.3508911390265</v>
      </c>
      <c r="I181" s="98">
        <v>1360.5217119840568</v>
      </c>
      <c r="J181" s="98">
        <v>1364.3519041707546</v>
      </c>
      <c r="K181" s="98">
        <v>1401.3678879024205</v>
      </c>
      <c r="L181" s="98">
        <v>1402.7786662351318</v>
      </c>
      <c r="M181" s="98">
        <v>1235.0151460752436</v>
      </c>
      <c r="N181" s="98">
        <v>1305.5223179774355</v>
      </c>
      <c r="O181" s="98">
        <v>1347.2085149623115</v>
      </c>
      <c r="P181" s="98">
        <v>1296.3608912358613</v>
      </c>
      <c r="Q181" s="98">
        <v>1237.7742308342297</v>
      </c>
      <c r="R181" s="98">
        <v>1244.1098596375869</v>
      </c>
      <c r="S181" s="98">
        <v>1318.9496624323124</v>
      </c>
      <c r="T181" s="98">
        <v>1366.2232475438061</v>
      </c>
      <c r="U181" s="98">
        <v>1306.4102263725335</v>
      </c>
      <c r="V181" s="98">
        <v>1371.5608514951493</v>
      </c>
      <c r="W181" s="98">
        <v>1467.0273508420742</v>
      </c>
      <c r="DA181" s="63" t="s">
        <v>2365</v>
      </c>
    </row>
    <row r="182" spans="1:105" ht="12" customHeight="1" x14ac:dyDescent="0.25">
      <c r="A182" s="97" t="s">
        <v>127</v>
      </c>
      <c r="B182" s="98">
        <v>885.31272072702177</v>
      </c>
      <c r="C182" s="98">
        <v>968.95562517086023</v>
      </c>
      <c r="D182" s="98">
        <v>975.11302886004012</v>
      </c>
      <c r="E182" s="98">
        <v>1006.0662175447943</v>
      </c>
      <c r="F182" s="98">
        <v>1051.9925654387346</v>
      </c>
      <c r="G182" s="98">
        <v>1097.2937911647391</v>
      </c>
      <c r="H182" s="98">
        <v>1114.3145872604014</v>
      </c>
      <c r="I182" s="98">
        <v>1135.7104882954395</v>
      </c>
      <c r="J182" s="98">
        <v>1145.3029645868037</v>
      </c>
      <c r="K182" s="98">
        <v>1176.5325857441167</v>
      </c>
      <c r="L182" s="98">
        <v>1184.4129456665491</v>
      </c>
      <c r="M182" s="98">
        <v>1050.9324361454183</v>
      </c>
      <c r="N182" s="98">
        <v>1116.9698332316127</v>
      </c>
      <c r="O182" s="98">
        <v>1154.4604675102657</v>
      </c>
      <c r="P182" s="98">
        <v>1114.7013084080563</v>
      </c>
      <c r="Q182" s="98">
        <v>1072.6458587868265</v>
      </c>
      <c r="R182" s="98">
        <v>1078.9000797521605</v>
      </c>
      <c r="S182" s="98">
        <v>1145.3655013364523</v>
      </c>
      <c r="T182" s="98">
        <v>1191.8812241905298</v>
      </c>
      <c r="U182" s="98">
        <v>1145.7158836545807</v>
      </c>
      <c r="V182" s="98">
        <v>1197.710649012065</v>
      </c>
      <c r="W182" s="98">
        <v>1291.5873299015079</v>
      </c>
      <c r="DA182" s="63" t="s">
        <v>2366</v>
      </c>
    </row>
    <row r="183" spans="1:105" ht="12" customHeight="1" x14ac:dyDescent="0.25">
      <c r="A183" s="100" t="s">
        <v>203</v>
      </c>
      <c r="B183" s="101">
        <v>321.75970857629642</v>
      </c>
      <c r="C183" s="101">
        <v>333.35668826985409</v>
      </c>
      <c r="D183" s="101">
        <v>352.53864623086781</v>
      </c>
      <c r="E183" s="101">
        <v>311.77335734337584</v>
      </c>
      <c r="F183" s="101">
        <v>364.12995595370597</v>
      </c>
      <c r="G183" s="101">
        <v>377.74579546713932</v>
      </c>
      <c r="H183" s="101">
        <v>384.93814812232227</v>
      </c>
      <c r="I183" s="101">
        <v>384.27176394832344</v>
      </c>
      <c r="J183" s="101">
        <v>391.33689587088651</v>
      </c>
      <c r="K183" s="101">
        <v>378.24310013652871</v>
      </c>
      <c r="L183" s="101">
        <v>383.16786153342679</v>
      </c>
      <c r="M183" s="101">
        <v>353.38253131359534</v>
      </c>
      <c r="N183" s="101">
        <v>372.52425645442122</v>
      </c>
      <c r="O183" s="101">
        <v>370.34235581233474</v>
      </c>
      <c r="P183" s="101">
        <v>370.6109699250685</v>
      </c>
      <c r="Q183" s="101">
        <v>383.42801709256685</v>
      </c>
      <c r="R183" s="101">
        <v>372.31729831889629</v>
      </c>
      <c r="S183" s="101">
        <v>383.65408357058197</v>
      </c>
      <c r="T183" s="101">
        <v>405.31516738332522</v>
      </c>
      <c r="U183" s="101">
        <v>393.37339261181222</v>
      </c>
      <c r="V183" s="101">
        <v>361.68281917904062</v>
      </c>
      <c r="W183" s="101">
        <v>434.23925657630184</v>
      </c>
      <c r="DA183" s="131" t="s">
        <v>2367</v>
      </c>
    </row>
    <row r="184" spans="1:105" ht="12" customHeight="1" x14ac:dyDescent="0.25">
      <c r="A184" s="103" t="s">
        <v>52</v>
      </c>
      <c r="B184" s="104">
        <v>563.55301215072529</v>
      </c>
      <c r="C184" s="104">
        <v>635.59893690100614</v>
      </c>
      <c r="D184" s="104">
        <v>622.57438262917231</v>
      </c>
      <c r="E184" s="104">
        <v>694.29286020141842</v>
      </c>
      <c r="F184" s="104">
        <v>687.86260948502877</v>
      </c>
      <c r="G184" s="104">
        <v>719.54799569759996</v>
      </c>
      <c r="H184" s="104">
        <v>729.37643913807904</v>
      </c>
      <c r="I184" s="104">
        <v>751.43872434711625</v>
      </c>
      <c r="J184" s="104">
        <v>753.96606871591712</v>
      </c>
      <c r="K184" s="104">
        <v>798.28948560758818</v>
      </c>
      <c r="L184" s="104">
        <v>801.2450841331223</v>
      </c>
      <c r="M184" s="104">
        <v>697.5499048318228</v>
      </c>
      <c r="N184" s="104">
        <v>744.4455767771916</v>
      </c>
      <c r="O184" s="104">
        <v>784.11811169793089</v>
      </c>
      <c r="P184" s="104">
        <v>744.09033848298782</v>
      </c>
      <c r="Q184" s="104">
        <v>689.21784169425962</v>
      </c>
      <c r="R184" s="104">
        <v>706.58278143326424</v>
      </c>
      <c r="S184" s="104">
        <v>761.71141776587024</v>
      </c>
      <c r="T184" s="104">
        <v>786.56605680720463</v>
      </c>
      <c r="U184" s="104">
        <v>752.34249104276876</v>
      </c>
      <c r="V184" s="104">
        <v>836.02782983302438</v>
      </c>
      <c r="W184" s="104">
        <v>857.34807332520597</v>
      </c>
      <c r="DA184" s="132" t="s">
        <v>2368</v>
      </c>
    </row>
    <row r="185" spans="1:105" ht="12" customHeight="1" x14ac:dyDescent="0.25">
      <c r="A185" s="106" t="s">
        <v>122</v>
      </c>
      <c r="B185" s="101">
        <v>1534.5088054759158</v>
      </c>
      <c r="C185" s="101">
        <v>1485.8878465244579</v>
      </c>
      <c r="D185" s="101">
        <v>1623.6884325269066</v>
      </c>
      <c r="E185" s="101">
        <v>1412.7491127082692</v>
      </c>
      <c r="F185" s="101">
        <v>1621.5259374654031</v>
      </c>
      <c r="G185" s="101">
        <v>1672.9887778806401</v>
      </c>
      <c r="H185" s="101">
        <v>1736.845865516746</v>
      </c>
      <c r="I185" s="101">
        <v>1678.3533687817887</v>
      </c>
      <c r="J185" s="101">
        <v>1761.8611641505645</v>
      </c>
      <c r="K185" s="101">
        <v>1678.0513988433702</v>
      </c>
      <c r="L185" s="101">
        <v>1707.0821058193173</v>
      </c>
      <c r="M185" s="101">
        <v>1646.2329662810096</v>
      </c>
      <c r="N185" s="101">
        <v>1647.2172569934398</v>
      </c>
      <c r="O185" s="101">
        <v>1588.6438939857471</v>
      </c>
      <c r="P185" s="101">
        <v>1560.9831030541195</v>
      </c>
      <c r="Q185" s="101">
        <v>1564.6630600294823</v>
      </c>
      <c r="R185" s="101">
        <v>1574.0759002136201</v>
      </c>
      <c r="S185" s="101">
        <v>1584.6678714547513</v>
      </c>
      <c r="T185" s="101">
        <v>1576.3199010767571</v>
      </c>
      <c r="U185" s="101">
        <v>1590.4450604440456</v>
      </c>
      <c r="V185" s="101">
        <v>1568.8968025595727</v>
      </c>
      <c r="W185" s="101">
        <v>1694.9098337279363</v>
      </c>
      <c r="DA185" s="131" t="s">
        <v>2369</v>
      </c>
    </row>
    <row r="186" spans="1:105" ht="12" customHeight="1" x14ac:dyDescent="0.25">
      <c r="A186" s="107" t="s">
        <v>121</v>
      </c>
      <c r="B186" s="104">
        <v>1100.4622481638619</v>
      </c>
      <c r="C186" s="104">
        <v>1056.5555948693438</v>
      </c>
      <c r="D186" s="104">
        <v>1166.5531527947026</v>
      </c>
      <c r="E186" s="104">
        <v>990.88815433252034</v>
      </c>
      <c r="F186" s="104">
        <v>1164.5868507392229</v>
      </c>
      <c r="G186" s="104">
        <v>1208.7326231933571</v>
      </c>
      <c r="H186" s="104">
        <v>1266.5100116928024</v>
      </c>
      <c r="I186" s="104">
        <v>1225.1087926272862</v>
      </c>
      <c r="J186" s="104">
        <v>1289.3682045012702</v>
      </c>
      <c r="K186" s="104">
        <v>1217.3888702053885</v>
      </c>
      <c r="L186" s="104">
        <v>1240.945523375324</v>
      </c>
      <c r="M186" s="104">
        <v>1206.5061429867908</v>
      </c>
      <c r="N186" s="104">
        <v>1210.9094807715812</v>
      </c>
      <c r="O186" s="104">
        <v>1169.7650382108579</v>
      </c>
      <c r="P186" s="104">
        <v>1167.3052275564976</v>
      </c>
      <c r="Q186" s="104">
        <v>1193.2146577270223</v>
      </c>
      <c r="R186" s="104">
        <v>1207.4677806996492</v>
      </c>
      <c r="S186" s="104">
        <v>1224.2106378107999</v>
      </c>
      <c r="T186" s="104">
        <v>1233.863432716649</v>
      </c>
      <c r="U186" s="104">
        <v>1259.6068967874705</v>
      </c>
      <c r="V186" s="104">
        <v>1237.8778710915726</v>
      </c>
      <c r="W186" s="104">
        <v>1363.5712261907377</v>
      </c>
      <c r="DA186" s="132" t="s">
        <v>2370</v>
      </c>
    </row>
    <row r="187" spans="1:105" ht="12" customHeight="1" x14ac:dyDescent="0.25">
      <c r="A187" s="108" t="s">
        <v>53</v>
      </c>
      <c r="B187" s="98">
        <v>464.06553971899956</v>
      </c>
      <c r="C187" s="98">
        <v>424.68154388863991</v>
      </c>
      <c r="D187" s="98">
        <v>490.37338694331288</v>
      </c>
      <c r="E187" s="98">
        <v>361.34269868714694</v>
      </c>
      <c r="F187" s="98">
        <v>468.24718372902794</v>
      </c>
      <c r="G187" s="98">
        <v>482.31642107166931</v>
      </c>
      <c r="H187" s="98">
        <v>505.54471848533575</v>
      </c>
      <c r="I187" s="98">
        <v>480.58734908126149</v>
      </c>
      <c r="J187" s="98">
        <v>511.88048176577576</v>
      </c>
      <c r="K187" s="98">
        <v>457.63335832925731</v>
      </c>
      <c r="L187" s="98">
        <v>468.98891929924451</v>
      </c>
      <c r="M187" s="98">
        <v>471.79037574814583</v>
      </c>
      <c r="N187" s="98">
        <v>469.0698201964347</v>
      </c>
      <c r="O187" s="98">
        <v>435.6504566893376</v>
      </c>
      <c r="P187" s="98">
        <v>445.23892868655258</v>
      </c>
      <c r="Q187" s="98">
        <v>482.06952707583281</v>
      </c>
      <c r="R187" s="98">
        <v>468.06662969862623</v>
      </c>
      <c r="S187" s="98">
        <v>458.02282707985165</v>
      </c>
      <c r="T187" s="98">
        <v>464.38658637333748</v>
      </c>
      <c r="U187" s="98">
        <v>474.16522070244361</v>
      </c>
      <c r="V187" s="98">
        <v>410.71246202558603</v>
      </c>
      <c r="W187" s="98">
        <v>501.70150959119866</v>
      </c>
      <c r="DA187" s="63" t="s">
        <v>2371</v>
      </c>
    </row>
    <row r="188" spans="1:105" ht="12" customHeight="1" x14ac:dyDescent="0.25">
      <c r="A188" s="108" t="s">
        <v>52</v>
      </c>
      <c r="B188" s="98">
        <v>636.39670844486216</v>
      </c>
      <c r="C188" s="98">
        <v>631.87405098070371</v>
      </c>
      <c r="D188" s="98">
        <v>676.17976585138979</v>
      </c>
      <c r="E188" s="98">
        <v>629.54545564537352</v>
      </c>
      <c r="F188" s="98">
        <v>696.33966701019494</v>
      </c>
      <c r="G188" s="98">
        <v>726.41620212168755</v>
      </c>
      <c r="H188" s="98">
        <v>760.96529320746674</v>
      </c>
      <c r="I188" s="98">
        <v>744.52144354602478</v>
      </c>
      <c r="J188" s="98">
        <v>777.48772273549434</v>
      </c>
      <c r="K188" s="98">
        <v>759.7555118761311</v>
      </c>
      <c r="L188" s="98">
        <v>771.95660407607954</v>
      </c>
      <c r="M188" s="98">
        <v>734.71576723864507</v>
      </c>
      <c r="N188" s="98">
        <v>741.83966057514635</v>
      </c>
      <c r="O188" s="98">
        <v>734.11458152152034</v>
      </c>
      <c r="P188" s="98">
        <v>722.06629886994494</v>
      </c>
      <c r="Q188" s="98">
        <v>711.14513065118956</v>
      </c>
      <c r="R188" s="98">
        <v>739.40115100102298</v>
      </c>
      <c r="S188" s="98">
        <v>766.18781073094829</v>
      </c>
      <c r="T188" s="98">
        <v>769.47684634331131</v>
      </c>
      <c r="U188" s="98">
        <v>785.44167608502664</v>
      </c>
      <c r="V188" s="98">
        <v>827.16540906598686</v>
      </c>
      <c r="W188" s="98">
        <v>861.86971659953917</v>
      </c>
      <c r="DA188" s="63" t="s">
        <v>2372</v>
      </c>
    </row>
    <row r="189" spans="1:105" ht="12" customHeight="1" x14ac:dyDescent="0.25">
      <c r="A189" s="121" t="s">
        <v>54</v>
      </c>
      <c r="B189" s="122">
        <v>1299.609070527325</v>
      </c>
      <c r="C189" s="122">
        <v>1259.8678546690926</v>
      </c>
      <c r="D189" s="122">
        <v>1377.5839895019133</v>
      </c>
      <c r="E189" s="122">
        <v>1248.5680952421885</v>
      </c>
      <c r="F189" s="122">
        <v>1369.5382701098351</v>
      </c>
      <c r="G189" s="122">
        <v>1412.2932999538182</v>
      </c>
      <c r="H189" s="122">
        <v>1458.4880875116337</v>
      </c>
      <c r="I189" s="122">
        <v>1392.7760233555991</v>
      </c>
      <c r="J189" s="122">
        <v>1487.9721627140741</v>
      </c>
      <c r="K189" s="122">
        <v>1459.5078623726367</v>
      </c>
      <c r="L189" s="122">
        <v>1399.8507713281099</v>
      </c>
      <c r="M189" s="122">
        <v>1300.3231622094668</v>
      </c>
      <c r="N189" s="122">
        <v>1244.1011189447672</v>
      </c>
      <c r="O189" s="122">
        <v>1192.7571899568904</v>
      </c>
      <c r="P189" s="122">
        <v>1122.479376141745</v>
      </c>
      <c r="Q189" s="122">
        <v>1127.7404643873517</v>
      </c>
      <c r="R189" s="122">
        <v>1153.1524671152827</v>
      </c>
      <c r="S189" s="122">
        <v>1130.49392968197</v>
      </c>
      <c r="T189" s="122">
        <v>1084.0400639594857</v>
      </c>
      <c r="U189" s="122">
        <v>1093.9439660542248</v>
      </c>
      <c r="V189" s="122">
        <v>1052.0216896741133</v>
      </c>
      <c r="W189" s="122">
        <v>1110.439536945607</v>
      </c>
      <c r="DA189" s="130" t="s">
        <v>2373</v>
      </c>
    </row>
    <row r="190" spans="1:105" ht="12" customHeight="1" x14ac:dyDescent="0.25">
      <c r="A190" s="97" t="s">
        <v>50</v>
      </c>
      <c r="B190" s="98">
        <v>1388.1256181628548</v>
      </c>
      <c r="C190" s="98">
        <v>1635.3485143251169</v>
      </c>
      <c r="D190" s="98">
        <v>1429.0185732826633</v>
      </c>
      <c r="E190" s="98">
        <v>1687.1643097779524</v>
      </c>
      <c r="F190" s="98">
        <v>1576.6591452000728</v>
      </c>
      <c r="G190" s="98">
        <v>1596.1046214890609</v>
      </c>
      <c r="H190" s="98">
        <v>1568.1477130777969</v>
      </c>
      <c r="I190" s="98">
        <v>1637.5926518414847</v>
      </c>
      <c r="J190" s="98">
        <v>1606.4862681311149</v>
      </c>
      <c r="K190" s="98">
        <v>1847.9132493217105</v>
      </c>
      <c r="L190" s="98">
        <v>1665.9492574383289</v>
      </c>
      <c r="M190" s="98">
        <v>1481.4190108524692</v>
      </c>
      <c r="N190" s="98">
        <v>1407.4712884385247</v>
      </c>
      <c r="O190" s="98">
        <v>1392.8372112647971</v>
      </c>
      <c r="P190" s="98">
        <v>1281.7683815262299</v>
      </c>
      <c r="Q190" s="98">
        <v>1298.1213340041791</v>
      </c>
      <c r="R190" s="98">
        <v>1368.9570396871054</v>
      </c>
      <c r="S190" s="98">
        <v>1341.7022672912224</v>
      </c>
      <c r="T190" s="98">
        <v>1268.8360709620954</v>
      </c>
      <c r="U190" s="98">
        <v>1326.4589483792518</v>
      </c>
      <c r="V190" s="98">
        <v>1283.9799428979093</v>
      </c>
      <c r="W190" s="98">
        <v>1334.8009456287225</v>
      </c>
      <c r="DA190" s="63" t="s">
        <v>2374</v>
      </c>
    </row>
    <row r="191" spans="1:105" ht="12" customHeight="1" x14ac:dyDescent="0.25">
      <c r="A191" s="109" t="s">
        <v>120</v>
      </c>
      <c r="B191" s="33">
        <v>1264.6375163606133</v>
      </c>
      <c r="C191" s="33">
        <v>1095.3121762318092</v>
      </c>
      <c r="D191" s="33">
        <v>1353.0489610280979</v>
      </c>
      <c r="E191" s="33">
        <v>1012.9667528788873</v>
      </c>
      <c r="F191" s="33">
        <v>1251.1418612721402</v>
      </c>
      <c r="G191" s="33">
        <v>1302.8344417747571</v>
      </c>
      <c r="H191" s="33">
        <v>1388.155441902089</v>
      </c>
      <c r="I191" s="33">
        <v>1224.5167452745052</v>
      </c>
      <c r="J191" s="33">
        <v>1398.190896465964</v>
      </c>
      <c r="K191" s="33">
        <v>1150.9699706696624</v>
      </c>
      <c r="L191" s="33">
        <v>1180.2337403783674</v>
      </c>
      <c r="M191" s="33">
        <v>1151.0583328863515</v>
      </c>
      <c r="N191" s="33">
        <v>1119.486221415538</v>
      </c>
      <c r="O191" s="33">
        <v>1049.6128199101654</v>
      </c>
      <c r="P191" s="33">
        <v>1015.3614423335619</v>
      </c>
      <c r="Q191" s="33">
        <v>1019.3476421848461</v>
      </c>
      <c r="R191" s="33">
        <v>1020.4631195282276</v>
      </c>
      <c r="S191" s="33">
        <v>1006.458795973167</v>
      </c>
      <c r="T191" s="33">
        <v>978.68788922878934</v>
      </c>
      <c r="U191" s="33">
        <v>963.40355968205984</v>
      </c>
      <c r="V191" s="33">
        <v>926.95196320679167</v>
      </c>
      <c r="W191" s="33">
        <v>994.61552343844903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6893.1867857892212</v>
      </c>
      <c r="C193" s="117">
        <f t="shared" si="94"/>
        <v>8070.7694489969053</v>
      </c>
      <c r="D193" s="117">
        <f t="shared" si="94"/>
        <v>8374.5294258453996</v>
      </c>
      <c r="E193" s="117">
        <f t="shared" si="94"/>
        <v>9265.6534123148522</v>
      </c>
      <c r="F193" s="117">
        <f t="shared" si="94"/>
        <v>9357.6863225125508</v>
      </c>
      <c r="G193" s="117">
        <f t="shared" si="94"/>
        <v>10080.877709990793</v>
      </c>
      <c r="H193" s="117">
        <f t="shared" si="94"/>
        <v>9580.0080145929969</v>
      </c>
      <c r="I193" s="117">
        <f t="shared" si="94"/>
        <v>9380.3026752852602</v>
      </c>
      <c r="J193" s="117">
        <f t="shared" si="94"/>
        <v>9972.0012456915283</v>
      </c>
      <c r="K193" s="117">
        <f t="shared" si="94"/>
        <v>10333.525390376461</v>
      </c>
      <c r="L193" s="117">
        <f t="shared" si="94"/>
        <v>11185.592794692748</v>
      </c>
      <c r="M193" s="117">
        <f t="shared" si="94"/>
        <v>11188.59383884664</v>
      </c>
      <c r="N193" s="117">
        <f t="shared" si="94"/>
        <v>11060.029180515539</v>
      </c>
      <c r="O193" s="117">
        <f t="shared" si="94"/>
        <v>11217.911213670934</v>
      </c>
      <c r="P193" s="117">
        <f t="shared" si="94"/>
        <v>9770.3191746203011</v>
      </c>
      <c r="Q193" s="117">
        <f t="shared" si="94"/>
        <v>10866.01602702868</v>
      </c>
      <c r="R193" s="117">
        <f t="shared" ref="R193:V193" si="95">R194+R197+R199+R208</f>
        <v>10952.794974384886</v>
      </c>
      <c r="S193" s="117">
        <f t="shared" si="95"/>
        <v>11147.722966526106</v>
      </c>
      <c r="T193" s="117">
        <f t="shared" si="95"/>
        <v>10902.045479157832</v>
      </c>
      <c r="U193" s="117">
        <f t="shared" si="95"/>
        <v>10907.866495104141</v>
      </c>
      <c r="V193" s="117">
        <f t="shared" si="95"/>
        <v>11333.184374927283</v>
      </c>
      <c r="W193" s="117">
        <f t="shared" ref="W193" si="96">W194+W197+W199+W208</f>
        <v>12419.480952423744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5036.7346841018689</v>
      </c>
      <c r="C194" s="122">
        <f t="shared" si="97"/>
        <v>6216.786529531254</v>
      </c>
      <c r="D194" s="122">
        <f t="shared" si="97"/>
        <v>6392.0961181339144</v>
      </c>
      <c r="E194" s="122">
        <f t="shared" si="97"/>
        <v>7250.8002437858977</v>
      </c>
      <c r="F194" s="122">
        <f t="shared" si="97"/>
        <v>7327.0498769785272</v>
      </c>
      <c r="G194" s="122">
        <f t="shared" si="97"/>
        <v>7926.1457323273517</v>
      </c>
      <c r="H194" s="122">
        <f t="shared" si="97"/>
        <v>7238.9880085599207</v>
      </c>
      <c r="I194" s="122">
        <f t="shared" si="97"/>
        <v>6973.2777894716592</v>
      </c>
      <c r="J194" s="122">
        <f t="shared" si="97"/>
        <v>7424.6419178498636</v>
      </c>
      <c r="K194" s="122">
        <f t="shared" si="97"/>
        <v>7795.6036536342845</v>
      </c>
      <c r="L194" s="122">
        <f t="shared" si="97"/>
        <v>8497.6969181715958</v>
      </c>
      <c r="M194" s="122">
        <f t="shared" si="97"/>
        <v>8427.2426182934505</v>
      </c>
      <c r="N194" s="122">
        <f t="shared" si="97"/>
        <v>8184.4242650502338</v>
      </c>
      <c r="O194" s="122">
        <f t="shared" si="97"/>
        <v>8516.3431543682618</v>
      </c>
      <c r="P194" s="122">
        <f t="shared" si="97"/>
        <v>7296.2131982572246</v>
      </c>
      <c r="Q194" s="122">
        <f t="shared" si="97"/>
        <v>8093.1444582316617</v>
      </c>
      <c r="R194" s="122">
        <f t="shared" ref="R194:V194" si="98">SUM(R195:R196)</f>
        <v>8355.6859745033908</v>
      </c>
      <c r="S194" s="122">
        <f t="shared" si="98"/>
        <v>8371.6077051041866</v>
      </c>
      <c r="T194" s="122">
        <f t="shared" si="98"/>
        <v>8077.1267221436474</v>
      </c>
      <c r="U194" s="122">
        <f t="shared" si="98"/>
        <v>8058.7952094836965</v>
      </c>
      <c r="V194" s="122">
        <f t="shared" si="98"/>
        <v>8435.5720531756215</v>
      </c>
      <c r="W194" s="122">
        <f t="shared" ref="W194" si="99">SUM(W195:W196)</f>
        <v>9197.0114995227323</v>
      </c>
      <c r="DA194" s="130" t="s">
        <v>2527</v>
      </c>
    </row>
    <row r="195" spans="1:105" ht="12" customHeight="1" x14ac:dyDescent="0.25">
      <c r="A195" s="97" t="s">
        <v>203</v>
      </c>
      <c r="B195" s="98">
        <v>5012.3688572438559</v>
      </c>
      <c r="C195" s="98">
        <v>6186.949253215882</v>
      </c>
      <c r="D195" s="98">
        <v>6361.3821015560143</v>
      </c>
      <c r="E195" s="98">
        <v>7217.9925947893935</v>
      </c>
      <c r="F195" s="98">
        <v>7292.4651976321675</v>
      </c>
      <c r="G195" s="98">
        <v>7889.5596224261999</v>
      </c>
      <c r="H195" s="98">
        <v>7206.8301745581375</v>
      </c>
      <c r="I195" s="98">
        <v>6943.3938649974962</v>
      </c>
      <c r="J195" s="98">
        <v>7393.2070113080899</v>
      </c>
      <c r="K195" s="98">
        <v>7762.9494693103388</v>
      </c>
      <c r="L195" s="98">
        <v>8463.4448733249756</v>
      </c>
      <c r="M195" s="98">
        <v>8393.6670131598075</v>
      </c>
      <c r="N195" s="98">
        <v>8152.2917378991879</v>
      </c>
      <c r="O195" s="98">
        <v>8483.3324195117384</v>
      </c>
      <c r="P195" s="98">
        <v>7268.098219894262</v>
      </c>
      <c r="Q195" s="98">
        <v>8062.0102200476313</v>
      </c>
      <c r="R195" s="98">
        <v>8323.3070162154836</v>
      </c>
      <c r="S195" s="98">
        <v>8339.5947938572263</v>
      </c>
      <c r="T195" s="98">
        <v>8046.3389992295342</v>
      </c>
      <c r="U195" s="98">
        <v>8027.9350744733738</v>
      </c>
      <c r="V195" s="98">
        <v>8403.2857063689171</v>
      </c>
      <c r="W195" s="98">
        <v>9161.8825199463172</v>
      </c>
      <c r="DA195" s="63" t="s">
        <v>2528</v>
      </c>
    </row>
    <row r="196" spans="1:105" ht="12" customHeight="1" x14ac:dyDescent="0.25">
      <c r="A196" s="97" t="s">
        <v>53</v>
      </c>
      <c r="B196" s="98">
        <v>24.365826858013214</v>
      </c>
      <c r="C196" s="98">
        <v>29.837276315372197</v>
      </c>
      <c r="D196" s="98">
        <v>30.714016577900512</v>
      </c>
      <c r="E196" s="98">
        <v>32.807648996504568</v>
      </c>
      <c r="F196" s="98">
        <v>34.584679346359884</v>
      </c>
      <c r="G196" s="98">
        <v>36.586109901151559</v>
      </c>
      <c r="H196" s="98">
        <v>32.157834001783456</v>
      </c>
      <c r="I196" s="98">
        <v>29.883924474162747</v>
      </c>
      <c r="J196" s="98">
        <v>31.434906541773703</v>
      </c>
      <c r="K196" s="98">
        <v>32.65418432394528</v>
      </c>
      <c r="L196" s="98">
        <v>34.252044846619611</v>
      </c>
      <c r="M196" s="98">
        <v>33.575605133643329</v>
      </c>
      <c r="N196" s="98">
        <v>32.132527151046162</v>
      </c>
      <c r="O196" s="98">
        <v>33.01073485652406</v>
      </c>
      <c r="P196" s="98">
        <v>28.114978362962695</v>
      </c>
      <c r="Q196" s="98">
        <v>31.134238184030156</v>
      </c>
      <c r="R196" s="98">
        <v>32.378958287906364</v>
      </c>
      <c r="S196" s="98">
        <v>32.012911246959767</v>
      </c>
      <c r="T196" s="98">
        <v>30.787722914113164</v>
      </c>
      <c r="U196" s="98">
        <v>30.860135010322903</v>
      </c>
      <c r="V196" s="98">
        <v>32.286346806704337</v>
      </c>
      <c r="W196" s="98">
        <v>35.128979576415503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111.67187507600252</v>
      </c>
      <c r="C197" s="122">
        <f t="shared" si="100"/>
        <v>112.74317903996948</v>
      </c>
      <c r="D197" s="122">
        <f t="shared" si="100"/>
        <v>115.88455472542684</v>
      </c>
      <c r="E197" s="122">
        <f t="shared" si="100"/>
        <v>272.92367344632885</v>
      </c>
      <c r="F197" s="122">
        <f t="shared" si="100"/>
        <v>126.6390981877623</v>
      </c>
      <c r="G197" s="122">
        <f t="shared" si="100"/>
        <v>176.1508513809022</v>
      </c>
      <c r="H197" s="122">
        <f t="shared" si="100"/>
        <v>298.07841739502629</v>
      </c>
      <c r="I197" s="122">
        <f t="shared" si="100"/>
        <v>414.39813624468695</v>
      </c>
      <c r="J197" s="122">
        <f t="shared" si="100"/>
        <v>463.80345005685047</v>
      </c>
      <c r="K197" s="122">
        <f t="shared" si="100"/>
        <v>483.15807335851161</v>
      </c>
      <c r="L197" s="122">
        <f t="shared" si="100"/>
        <v>654.35622328335046</v>
      </c>
      <c r="M197" s="122">
        <f t="shared" si="100"/>
        <v>891.67664139555336</v>
      </c>
      <c r="N197" s="122">
        <f t="shared" si="100"/>
        <v>985.95653417448523</v>
      </c>
      <c r="O197" s="122">
        <f t="shared" si="100"/>
        <v>816.19355795768809</v>
      </c>
      <c r="P197" s="122">
        <f t="shared" si="100"/>
        <v>662.98955254586701</v>
      </c>
      <c r="Q197" s="122">
        <f t="shared" si="100"/>
        <v>984.75348460158659</v>
      </c>
      <c r="R197" s="122">
        <f t="shared" si="100"/>
        <v>774.18762441335718</v>
      </c>
      <c r="S197" s="122">
        <f t="shared" si="100"/>
        <v>907.492116531791</v>
      </c>
      <c r="T197" s="122">
        <f t="shared" si="100"/>
        <v>946.42115650463188</v>
      </c>
      <c r="U197" s="122">
        <f t="shared" si="100"/>
        <v>972.35849027697327</v>
      </c>
      <c r="V197" s="122">
        <f t="shared" si="100"/>
        <v>1004.7053207229327</v>
      </c>
      <c r="W197" s="122">
        <f t="shared" si="100"/>
        <v>1180.7650009252845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111.67187507600252</v>
      </c>
      <c r="C198" s="98">
        <f>RES_hhdet_tesh!C129</f>
        <v>112.74317903996948</v>
      </c>
      <c r="D198" s="98">
        <f>RES_hhdet_tesh!D129</f>
        <v>115.88455472542684</v>
      </c>
      <c r="E198" s="98">
        <f>RES_hhdet_tesh!E129</f>
        <v>272.92367344632885</v>
      </c>
      <c r="F198" s="98">
        <f>RES_hhdet_tesh!F129</f>
        <v>126.6390981877623</v>
      </c>
      <c r="G198" s="98">
        <f>RES_hhdet_tesh!G129</f>
        <v>176.1508513809022</v>
      </c>
      <c r="H198" s="98">
        <f>RES_hhdet_tesh!H129</f>
        <v>298.07841739502629</v>
      </c>
      <c r="I198" s="98">
        <f>RES_hhdet_tesh!I129</f>
        <v>414.39813624468695</v>
      </c>
      <c r="J198" s="98">
        <f>RES_hhdet_tesh!J129</f>
        <v>463.80345005685047</v>
      </c>
      <c r="K198" s="98">
        <f>RES_hhdet_tesh!K129</f>
        <v>483.15807335851161</v>
      </c>
      <c r="L198" s="98">
        <f>RES_hhdet_tesh!L129</f>
        <v>654.35622328335046</v>
      </c>
      <c r="M198" s="98">
        <f>RES_hhdet_tesh!M129</f>
        <v>891.67664139555336</v>
      </c>
      <c r="N198" s="98">
        <f>RES_hhdet_tesh!N129</f>
        <v>985.95653417448523</v>
      </c>
      <c r="O198" s="98">
        <f>RES_hhdet_tesh!O129</f>
        <v>816.19355795768809</v>
      </c>
      <c r="P198" s="98">
        <f>RES_hhdet_tesh!P129</f>
        <v>662.98955254586701</v>
      </c>
      <c r="Q198" s="98">
        <f>RES_hhdet_tesh!Q129</f>
        <v>984.75348460158659</v>
      </c>
      <c r="R198" s="98">
        <f>RES_hhdet_tesh!R129</f>
        <v>774.18762441335718</v>
      </c>
      <c r="S198" s="98">
        <f>RES_hhdet_tesh!S129</f>
        <v>907.492116531791</v>
      </c>
      <c r="T198" s="98">
        <f>RES_hhdet_tesh!T129</f>
        <v>946.42115650463188</v>
      </c>
      <c r="U198" s="98">
        <f>RES_hhdet_tesh!U129</f>
        <v>972.35849027697327</v>
      </c>
      <c r="V198" s="98">
        <f>RES_hhdet_tesh!V129</f>
        <v>1004.7053207229327</v>
      </c>
      <c r="W198" s="98">
        <f>RES_hhdet_tesh!W129</f>
        <v>1180.7650009252845</v>
      </c>
      <c r="DA198" s="63" t="s">
        <v>2531</v>
      </c>
    </row>
    <row r="199" spans="1:105" ht="12" customHeight="1" x14ac:dyDescent="0.25">
      <c r="A199" s="121" t="s">
        <v>55</v>
      </c>
      <c r="B199" s="122">
        <v>848.18294184499769</v>
      </c>
      <c r="C199" s="122">
        <v>888.68256826401421</v>
      </c>
      <c r="D199" s="122">
        <v>919.45031336278896</v>
      </c>
      <c r="E199" s="122">
        <v>907.71659542247994</v>
      </c>
      <c r="F199" s="122">
        <v>974.37303023348568</v>
      </c>
      <c r="G199" s="122">
        <v>1016.6802460505601</v>
      </c>
      <c r="H199" s="122">
        <v>1044.3468878637614</v>
      </c>
      <c r="I199" s="122">
        <v>1050.1532000924681</v>
      </c>
      <c r="J199" s="122">
        <v>1072.4259629163807</v>
      </c>
      <c r="K199" s="122">
        <v>1084.6646287135143</v>
      </c>
      <c r="L199" s="122">
        <v>1096.4258079231056</v>
      </c>
      <c r="M199" s="122">
        <v>992.31242660198052</v>
      </c>
      <c r="N199" s="122">
        <v>1042.6753182869143</v>
      </c>
      <c r="O199" s="122">
        <v>1070.4661641159034</v>
      </c>
      <c r="P199" s="122">
        <v>1037.3865815439815</v>
      </c>
      <c r="Q199" s="122">
        <v>1006.5526794606866</v>
      </c>
      <c r="R199" s="122">
        <v>1021.5597567440088</v>
      </c>
      <c r="S199" s="122">
        <v>1074.9753025960986</v>
      </c>
      <c r="T199" s="122">
        <v>1107.3304758407605</v>
      </c>
      <c r="U199" s="122">
        <v>1091.9370738360165</v>
      </c>
      <c r="V199" s="122">
        <v>1126.9856887413789</v>
      </c>
      <c r="W199" s="122">
        <v>1220.1559813393148</v>
      </c>
      <c r="DA199" s="130" t="s">
        <v>2532</v>
      </c>
    </row>
    <row r="200" spans="1:105" ht="12" customHeight="1" x14ac:dyDescent="0.25">
      <c r="A200" s="97" t="s">
        <v>128</v>
      </c>
      <c r="B200" s="98">
        <v>807.80573845661775</v>
      </c>
      <c r="C200" s="98">
        <v>890.60135302057097</v>
      </c>
      <c r="D200" s="98">
        <v>893.1388579423475</v>
      </c>
      <c r="E200" s="98">
        <v>936.06308062151493</v>
      </c>
      <c r="F200" s="98">
        <v>970.42485272979036</v>
      </c>
      <c r="G200" s="98">
        <v>1013.469653846466</v>
      </c>
      <c r="H200" s="98">
        <v>1029.6520275882838</v>
      </c>
      <c r="I200" s="98">
        <v>1053.1968675790679</v>
      </c>
      <c r="J200" s="98">
        <v>1062.8493125104433</v>
      </c>
      <c r="K200" s="98">
        <v>1098.6941334308669</v>
      </c>
      <c r="L200" s="98">
        <v>1106.3001069832771</v>
      </c>
      <c r="M200" s="98">
        <v>979.99910257738111</v>
      </c>
      <c r="N200" s="98">
        <v>1043.3349905977527</v>
      </c>
      <c r="O200" s="98">
        <v>1082.9422681215437</v>
      </c>
      <c r="P200" s="98">
        <v>1043.541368259785</v>
      </c>
      <c r="Q200" s="98">
        <v>999.31257189247947</v>
      </c>
      <c r="R200" s="98">
        <v>1008.152960557582</v>
      </c>
      <c r="S200" s="98">
        <v>1073.1214629750355</v>
      </c>
      <c r="T200" s="98">
        <v>1116.2825654138471</v>
      </c>
      <c r="U200" s="98">
        <v>1072.756060376714</v>
      </c>
      <c r="V200" s="98">
        <v>1131.9857202008473</v>
      </c>
      <c r="W200" s="98">
        <v>1217.198576450475</v>
      </c>
      <c r="DA200" s="63" t="s">
        <v>2533</v>
      </c>
    </row>
    <row r="201" spans="1:105" ht="12" customHeight="1" x14ac:dyDescent="0.25">
      <c r="A201" s="97" t="s">
        <v>127</v>
      </c>
      <c r="B201" s="98">
        <v>807.80573845661786</v>
      </c>
      <c r="C201" s="98">
        <v>890.60387808296809</v>
      </c>
      <c r="D201" s="98">
        <v>893.14695196030618</v>
      </c>
      <c r="E201" s="98">
        <v>936.03482638256048</v>
      </c>
      <c r="F201" s="98">
        <v>970.39597498360229</v>
      </c>
      <c r="G201" s="98">
        <v>1013.4533122950064</v>
      </c>
      <c r="H201" s="98">
        <v>1029.6581824029145</v>
      </c>
      <c r="I201" s="98">
        <v>1052.9546117256614</v>
      </c>
      <c r="J201" s="98">
        <v>1062.4755488565197</v>
      </c>
      <c r="K201" s="98">
        <v>1098.3017748296327</v>
      </c>
      <c r="L201" s="98">
        <v>1106.022649653067</v>
      </c>
      <c r="M201" s="98">
        <v>979.80975713668124</v>
      </c>
      <c r="N201" s="98">
        <v>1043.1682333782396</v>
      </c>
      <c r="O201" s="98">
        <v>1082.7816986199721</v>
      </c>
      <c r="P201" s="98">
        <v>1043.4736831324262</v>
      </c>
      <c r="Q201" s="98">
        <v>999.14197163083531</v>
      </c>
      <c r="R201" s="98">
        <v>1008.1322191340778</v>
      </c>
      <c r="S201" s="98">
        <v>1073.2774855364426</v>
      </c>
      <c r="T201" s="98">
        <v>1116.6254437947609</v>
      </c>
      <c r="U201" s="98">
        <v>1073.4186381703132</v>
      </c>
      <c r="V201" s="98">
        <v>1132.5439877230622</v>
      </c>
      <c r="W201" s="98">
        <v>1217.1743442975155</v>
      </c>
      <c r="DA201" s="63" t="s">
        <v>2534</v>
      </c>
    </row>
    <row r="202" spans="1:105" ht="12" customHeight="1" x14ac:dyDescent="0.25">
      <c r="A202" s="100" t="s">
        <v>203</v>
      </c>
      <c r="B202" s="101">
        <v>244.25272630589257</v>
      </c>
      <c r="C202" s="101">
        <v>255.00494118196184</v>
      </c>
      <c r="D202" s="101">
        <v>270.57256933113388</v>
      </c>
      <c r="E202" s="101">
        <v>241.74196618114198</v>
      </c>
      <c r="F202" s="101">
        <v>282.53336549857357</v>
      </c>
      <c r="G202" s="101">
        <v>293.90531659740662</v>
      </c>
      <c r="H202" s="101">
        <v>300.28174326483548</v>
      </c>
      <c r="I202" s="101">
        <v>301.51588737854524</v>
      </c>
      <c r="J202" s="101">
        <v>308.50948014060299</v>
      </c>
      <c r="K202" s="101">
        <v>300.01228922204439</v>
      </c>
      <c r="L202" s="101">
        <v>304.77756551994463</v>
      </c>
      <c r="M202" s="101">
        <v>282.25985230485855</v>
      </c>
      <c r="N202" s="101">
        <v>298.72265660104819</v>
      </c>
      <c r="O202" s="101">
        <v>298.66358692204119</v>
      </c>
      <c r="P202" s="101">
        <v>299.38334464943875</v>
      </c>
      <c r="Q202" s="101">
        <v>309.92412993657558</v>
      </c>
      <c r="R202" s="101">
        <v>301.5494377008136</v>
      </c>
      <c r="S202" s="101">
        <v>311.56606777057237</v>
      </c>
      <c r="T202" s="101">
        <v>330.05938698755631</v>
      </c>
      <c r="U202" s="101">
        <v>321.0761471275444</v>
      </c>
      <c r="V202" s="101">
        <v>296.51615789003785</v>
      </c>
      <c r="W202" s="101">
        <v>359.8262709723096</v>
      </c>
      <c r="DA202" s="131" t="s">
        <v>2535</v>
      </c>
    </row>
    <row r="203" spans="1:105" ht="12" customHeight="1" x14ac:dyDescent="0.25">
      <c r="A203" s="103" t="s">
        <v>52</v>
      </c>
      <c r="B203" s="104">
        <v>563.55301215072529</v>
      </c>
      <c r="C203" s="104">
        <v>635.59893690100614</v>
      </c>
      <c r="D203" s="104">
        <v>622.57438262917231</v>
      </c>
      <c r="E203" s="104">
        <v>694.29286020141842</v>
      </c>
      <c r="F203" s="104">
        <v>687.86260948502877</v>
      </c>
      <c r="G203" s="104">
        <v>719.54799569759996</v>
      </c>
      <c r="H203" s="104">
        <v>729.37643913807904</v>
      </c>
      <c r="I203" s="104">
        <v>751.43872434711625</v>
      </c>
      <c r="J203" s="104">
        <v>753.96606871591712</v>
      </c>
      <c r="K203" s="104">
        <v>798.28948560758818</v>
      </c>
      <c r="L203" s="104">
        <v>801.2450841331223</v>
      </c>
      <c r="M203" s="104">
        <v>697.5499048318228</v>
      </c>
      <c r="N203" s="104">
        <v>744.4455767771916</v>
      </c>
      <c r="O203" s="104">
        <v>784.11811169793089</v>
      </c>
      <c r="P203" s="104">
        <v>744.09033848298782</v>
      </c>
      <c r="Q203" s="104">
        <v>689.21784169425962</v>
      </c>
      <c r="R203" s="104">
        <v>706.58278143326424</v>
      </c>
      <c r="S203" s="104">
        <v>761.71141776587024</v>
      </c>
      <c r="T203" s="104">
        <v>786.56605680720463</v>
      </c>
      <c r="U203" s="104">
        <v>752.34249104276876</v>
      </c>
      <c r="V203" s="104">
        <v>836.02782983302438</v>
      </c>
      <c r="W203" s="104">
        <v>857.34807332520597</v>
      </c>
      <c r="DA203" s="132" t="s">
        <v>2536</v>
      </c>
    </row>
    <row r="204" spans="1:105" ht="12" customHeight="1" x14ac:dyDescent="0.25">
      <c r="A204" s="106" t="s">
        <v>122</v>
      </c>
      <c r="B204" s="101">
        <v>912.29155633390985</v>
      </c>
      <c r="C204" s="101">
        <v>885.36626483077646</v>
      </c>
      <c r="D204" s="101">
        <v>970.10366142050793</v>
      </c>
      <c r="E204" s="101">
        <v>848.69686822598214</v>
      </c>
      <c r="F204" s="101">
        <v>982.49024218715442</v>
      </c>
      <c r="G204" s="101">
        <v>1023.3378823221617</v>
      </c>
      <c r="H204" s="101">
        <v>1074.4129575785955</v>
      </c>
      <c r="I204" s="101">
        <v>1043.3283959254525</v>
      </c>
      <c r="J204" s="101">
        <v>1095.8332696145958</v>
      </c>
      <c r="K204" s="101">
        <v>1044.8695451805766</v>
      </c>
      <c r="L204" s="101">
        <v>1065.6307101556779</v>
      </c>
      <c r="M204" s="101">
        <v>1033.1048588492195</v>
      </c>
      <c r="N204" s="101">
        <v>1040.0686281305223</v>
      </c>
      <c r="O204" s="101">
        <v>1013.5960897514683</v>
      </c>
      <c r="P204" s="101">
        <v>1011.1903533549787</v>
      </c>
      <c r="Q204" s="101">
        <v>1029.8819689733702</v>
      </c>
      <c r="R204" s="101">
        <v>1053.9157749938956</v>
      </c>
      <c r="S204" s="101">
        <v>1078.4709540797276</v>
      </c>
      <c r="T204" s="101">
        <v>1091.7198949467165</v>
      </c>
      <c r="U204" s="101">
        <v>1120.3985909474127</v>
      </c>
      <c r="V204" s="101">
        <v>1120.3256534602303</v>
      </c>
      <c r="W204" s="101">
        <v>1224.031036088435</v>
      </c>
      <c r="DA204" s="131" t="s">
        <v>2537</v>
      </c>
    </row>
    <row r="205" spans="1:105" ht="12" customHeight="1" x14ac:dyDescent="0.25">
      <c r="A205" s="107" t="s">
        <v>121</v>
      </c>
      <c r="B205" s="104">
        <v>912.29155633390985</v>
      </c>
      <c r="C205" s="104">
        <v>885.38670051736972</v>
      </c>
      <c r="D205" s="104">
        <v>970.12493664480428</v>
      </c>
      <c r="E205" s="104">
        <v>848.59532600500279</v>
      </c>
      <c r="F205" s="104">
        <v>982.34174860698613</v>
      </c>
      <c r="G205" s="104">
        <v>1023.1983252496557</v>
      </c>
      <c r="H205" s="104">
        <v>1074.3527971748399</v>
      </c>
      <c r="I205" s="104">
        <v>1043.457602758552</v>
      </c>
      <c r="J205" s="104">
        <v>1096.1305195749885</v>
      </c>
      <c r="K205" s="104">
        <v>1045.097391480595</v>
      </c>
      <c r="L205" s="104">
        <v>1065.4717500029344</v>
      </c>
      <c r="M205" s="104">
        <v>1032.5144595226209</v>
      </c>
      <c r="N205" s="104">
        <v>1039.5762260672964</v>
      </c>
      <c r="O205" s="104">
        <v>1013.4139338543744</v>
      </c>
      <c r="P205" s="104">
        <v>1012.4783009992518</v>
      </c>
      <c r="Q205" s="104">
        <v>1031.566103369091</v>
      </c>
      <c r="R205" s="104">
        <v>1055.3789400240858</v>
      </c>
      <c r="S205" s="104">
        <v>1079.743101635861</v>
      </c>
      <c r="T205" s="104">
        <v>1092.4903711657312</v>
      </c>
      <c r="U205" s="104">
        <v>1120.7686741830289</v>
      </c>
      <c r="V205" s="104">
        <v>1120.5380972408655</v>
      </c>
      <c r="W205" s="104">
        <v>1224.0261216670747</v>
      </c>
      <c r="DA205" s="132" t="s">
        <v>2538</v>
      </c>
    </row>
    <row r="206" spans="1:105" ht="12" customHeight="1" x14ac:dyDescent="0.25">
      <c r="A206" s="108" t="s">
        <v>53</v>
      </c>
      <c r="B206" s="98">
        <v>275.89484788904764</v>
      </c>
      <c r="C206" s="98">
        <v>253.51264953666598</v>
      </c>
      <c r="D206" s="98">
        <v>293.94517079341443</v>
      </c>
      <c r="E206" s="98">
        <v>219.04987035962938</v>
      </c>
      <c r="F206" s="98">
        <v>286.00208159679124</v>
      </c>
      <c r="G206" s="98">
        <v>296.78212312796802</v>
      </c>
      <c r="H206" s="98">
        <v>313.38750396737333</v>
      </c>
      <c r="I206" s="98">
        <v>298.9361592125274</v>
      </c>
      <c r="J206" s="98">
        <v>318.64279683949417</v>
      </c>
      <c r="K206" s="98">
        <v>285.34187960446377</v>
      </c>
      <c r="L206" s="98">
        <v>293.51514592685493</v>
      </c>
      <c r="M206" s="98">
        <v>297.79869228397587</v>
      </c>
      <c r="N206" s="98">
        <v>297.73656549214991</v>
      </c>
      <c r="O206" s="98">
        <v>279.29935233285397</v>
      </c>
      <c r="P206" s="98">
        <v>290.41200212930676</v>
      </c>
      <c r="Q206" s="98">
        <v>320.42097271790152</v>
      </c>
      <c r="R206" s="98">
        <v>315.9777890230626</v>
      </c>
      <c r="S206" s="98">
        <v>313.55529090491279</v>
      </c>
      <c r="T206" s="98">
        <v>323.01352482241992</v>
      </c>
      <c r="U206" s="98">
        <v>335.32699809800232</v>
      </c>
      <c r="V206" s="98">
        <v>293.37268817487853</v>
      </c>
      <c r="W206" s="98">
        <v>362.15640506753567</v>
      </c>
      <c r="DA206" s="63" t="s">
        <v>2539</v>
      </c>
    </row>
    <row r="207" spans="1:105" ht="12" customHeight="1" x14ac:dyDescent="0.25">
      <c r="A207" s="108" t="s">
        <v>52</v>
      </c>
      <c r="B207" s="98">
        <v>636.39670844486216</v>
      </c>
      <c r="C207" s="98">
        <v>631.87405098070371</v>
      </c>
      <c r="D207" s="98">
        <v>676.17976585138979</v>
      </c>
      <c r="E207" s="98">
        <v>629.54545564537352</v>
      </c>
      <c r="F207" s="98">
        <v>696.33966701019494</v>
      </c>
      <c r="G207" s="98">
        <v>726.41620212168755</v>
      </c>
      <c r="H207" s="98">
        <v>760.96529320746674</v>
      </c>
      <c r="I207" s="98">
        <v>744.52144354602478</v>
      </c>
      <c r="J207" s="98">
        <v>777.48772273549434</v>
      </c>
      <c r="K207" s="98">
        <v>759.7555118761311</v>
      </c>
      <c r="L207" s="98">
        <v>771.95660407607954</v>
      </c>
      <c r="M207" s="98">
        <v>734.71576723864507</v>
      </c>
      <c r="N207" s="98">
        <v>741.83966057514635</v>
      </c>
      <c r="O207" s="98">
        <v>734.11458152152034</v>
      </c>
      <c r="P207" s="98">
        <v>722.06629886994494</v>
      </c>
      <c r="Q207" s="98">
        <v>711.14513065118956</v>
      </c>
      <c r="R207" s="98">
        <v>739.40115100102298</v>
      </c>
      <c r="S207" s="98">
        <v>766.18781073094829</v>
      </c>
      <c r="T207" s="98">
        <v>769.47684634331131</v>
      </c>
      <c r="U207" s="98">
        <v>785.44167608502664</v>
      </c>
      <c r="V207" s="98">
        <v>827.16540906598686</v>
      </c>
      <c r="W207" s="98">
        <v>861.86971659953917</v>
      </c>
      <c r="DA207" s="63" t="s">
        <v>2540</v>
      </c>
    </row>
    <row r="208" spans="1:105" ht="12" customHeight="1" x14ac:dyDescent="0.25">
      <c r="A208" s="121" t="s">
        <v>54</v>
      </c>
      <c r="B208" s="122">
        <v>896.59728476635132</v>
      </c>
      <c r="C208" s="122">
        <v>852.55717216166659</v>
      </c>
      <c r="D208" s="122">
        <v>947.09843962327022</v>
      </c>
      <c r="E208" s="122">
        <v>834.21289966014547</v>
      </c>
      <c r="F208" s="122">
        <v>929.62431711277509</v>
      </c>
      <c r="G208" s="122">
        <v>961.90088023197814</v>
      </c>
      <c r="H208" s="122">
        <v>998.59470077428853</v>
      </c>
      <c r="I208" s="122">
        <v>942.47354947644544</v>
      </c>
      <c r="J208" s="122">
        <v>1011.1299148684336</v>
      </c>
      <c r="K208" s="122">
        <v>970.09903467015079</v>
      </c>
      <c r="L208" s="122">
        <v>937.11384531469616</v>
      </c>
      <c r="M208" s="122">
        <v>877.36215255565537</v>
      </c>
      <c r="N208" s="122">
        <v>846.9730630039071</v>
      </c>
      <c r="O208" s="122">
        <v>814.90833722908098</v>
      </c>
      <c r="P208" s="122">
        <v>773.7298422732265</v>
      </c>
      <c r="Q208" s="122">
        <v>781.56540473474536</v>
      </c>
      <c r="R208" s="122">
        <v>801.36161872413004</v>
      </c>
      <c r="S208" s="122">
        <v>793.6478422940304</v>
      </c>
      <c r="T208" s="122">
        <v>771.16712466879164</v>
      </c>
      <c r="U208" s="122">
        <v>784.77572150745618</v>
      </c>
      <c r="V208" s="122">
        <v>765.92131228735002</v>
      </c>
      <c r="W208" s="122">
        <v>821.54847063641387</v>
      </c>
      <c r="DA208" s="130" t="s">
        <v>2541</v>
      </c>
    </row>
    <row r="209" spans="1:105" ht="12" customHeight="1" x14ac:dyDescent="0.25">
      <c r="A209" s="97" t="s">
        <v>50</v>
      </c>
      <c r="B209" s="98">
        <v>808.23988512996334</v>
      </c>
      <c r="C209" s="98">
        <v>954.02591165056924</v>
      </c>
      <c r="D209" s="98">
        <v>835.22417648673468</v>
      </c>
      <c r="E209" s="98">
        <v>988.42172950560325</v>
      </c>
      <c r="F209" s="98">
        <v>925.61232368591277</v>
      </c>
      <c r="G209" s="98">
        <v>939.0902244387355</v>
      </c>
      <c r="H209" s="98">
        <v>924.96204353913333</v>
      </c>
      <c r="I209" s="98">
        <v>967.21973638210488</v>
      </c>
      <c r="J209" s="98">
        <v>949.60759075910664</v>
      </c>
      <c r="K209" s="98">
        <v>1093.3331868328546</v>
      </c>
      <c r="L209" s="98">
        <v>986.55646589638161</v>
      </c>
      <c r="M209" s="98">
        <v>878.03155962044275</v>
      </c>
      <c r="N209" s="98">
        <v>834.73552915667995</v>
      </c>
      <c r="O209" s="98">
        <v>826.54729483480776</v>
      </c>
      <c r="P209" s="98">
        <v>760.84533304006004</v>
      </c>
      <c r="Q209" s="98">
        <v>770.77791396254474</v>
      </c>
      <c r="R209" s="98">
        <v>813.44261603499706</v>
      </c>
      <c r="S209" s="98">
        <v>798.35664516313204</v>
      </c>
      <c r="T209" s="98">
        <v>756.70106474915133</v>
      </c>
      <c r="U209" s="98">
        <v>793.46444100722385</v>
      </c>
      <c r="V209" s="98">
        <v>770.39035835474499</v>
      </c>
      <c r="W209" s="98">
        <v>803.65410515595204</v>
      </c>
      <c r="DA209" s="63" t="s">
        <v>2542</v>
      </c>
    </row>
    <row r="210" spans="1:105" ht="12" customHeight="1" x14ac:dyDescent="0.25">
      <c r="A210" s="109" t="s">
        <v>120</v>
      </c>
      <c r="B210" s="33">
        <v>931.50596195671051</v>
      </c>
      <c r="C210" s="33">
        <v>808.08815135492614</v>
      </c>
      <c r="D210" s="33">
        <v>1000.4640553195575</v>
      </c>
      <c r="E210" s="33">
        <v>751.37632672182326</v>
      </c>
      <c r="F210" s="33">
        <v>931.91769103664433</v>
      </c>
      <c r="G210" s="33">
        <v>975.4845284892765</v>
      </c>
      <c r="H210" s="33">
        <v>1045.8206470591826</v>
      </c>
      <c r="I210" s="33">
        <v>925.46581773143384</v>
      </c>
      <c r="J210" s="33">
        <v>1057.7366216534624</v>
      </c>
      <c r="K210" s="33">
        <v>872.20542461301329</v>
      </c>
      <c r="L210" s="33">
        <v>896.30774493715865</v>
      </c>
      <c r="M210" s="33">
        <v>876.8104064387685</v>
      </c>
      <c r="N210" s="33">
        <v>856.30756410106733</v>
      </c>
      <c r="O210" s="33">
        <v>806.58141261371247</v>
      </c>
      <c r="P210" s="33">
        <v>782.39435746595962</v>
      </c>
      <c r="Q210" s="33">
        <v>788.42818558515376</v>
      </c>
      <c r="R210" s="33">
        <v>793.93351081948231</v>
      </c>
      <c r="S210" s="33">
        <v>790.88253009050379</v>
      </c>
      <c r="T210" s="33">
        <v>779.41422316966521</v>
      </c>
      <c r="U210" s="33">
        <v>779.89763166132332</v>
      </c>
      <c r="V210" s="33">
        <v>763.51164433438566</v>
      </c>
      <c r="W210" s="33">
        <v>830.78623234096074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89.299792048725408</v>
      </c>
      <c r="C212" s="117">
        <f t="shared" si="101"/>
        <v>113.19625802119673</v>
      </c>
      <c r="D212" s="117">
        <f t="shared" si="101"/>
        <v>104.83743578355487</v>
      </c>
      <c r="E212" s="117">
        <f t="shared" si="101"/>
        <v>133.93060353755342</v>
      </c>
      <c r="F212" s="117">
        <f t="shared" si="101"/>
        <v>130.26692175643012</v>
      </c>
      <c r="G212" s="117">
        <f t="shared" si="101"/>
        <v>135.3244352335345</v>
      </c>
      <c r="H212" s="117">
        <f t="shared" si="101"/>
        <v>139.19445215679613</v>
      </c>
      <c r="I212" s="117">
        <f t="shared" si="101"/>
        <v>151.52590881624582</v>
      </c>
      <c r="J212" s="117">
        <f t="shared" si="101"/>
        <v>157.29502396957713</v>
      </c>
      <c r="K212" s="117">
        <f t="shared" si="101"/>
        <v>185.83371665022898</v>
      </c>
      <c r="L212" s="117">
        <f t="shared" si="101"/>
        <v>171.11089668736935</v>
      </c>
      <c r="M212" s="117">
        <f t="shared" si="101"/>
        <v>152.04737040513785</v>
      </c>
      <c r="N212" s="117">
        <f t="shared" si="101"/>
        <v>138.34752694476271</v>
      </c>
      <c r="O212" s="117">
        <f t="shared" si="101"/>
        <v>131.95575899159442</v>
      </c>
      <c r="P212" s="117">
        <f t="shared" si="101"/>
        <v>117.07335613296711</v>
      </c>
      <c r="Q212" s="117">
        <f t="shared" si="101"/>
        <v>114.65576199659425</v>
      </c>
      <c r="R212" s="117">
        <f t="shared" ref="R212:V212" si="102">R213+R216+R218+R227</f>
        <v>118.40295257573693</v>
      </c>
      <c r="S212" s="117">
        <f t="shared" si="102"/>
        <v>112.76450137575297</v>
      </c>
      <c r="T212" s="117">
        <f t="shared" si="102"/>
        <v>104.65525207380259</v>
      </c>
      <c r="U212" s="117">
        <f t="shared" si="102"/>
        <v>108.34222415843811</v>
      </c>
      <c r="V212" s="117">
        <f t="shared" si="102"/>
        <v>102.17391799668722</v>
      </c>
      <c r="W212" s="117">
        <f t="shared" ref="W212" si="103">W213+W216+W218+W227</f>
        <v>103.23602557660459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89.299792048725408</v>
      </c>
      <c r="C227" s="122">
        <v>113.19625802119673</v>
      </c>
      <c r="D227" s="122">
        <v>104.83743578355487</v>
      </c>
      <c r="E227" s="122">
        <v>133.93060353755342</v>
      </c>
      <c r="F227" s="122">
        <v>130.26692175643012</v>
      </c>
      <c r="G227" s="122">
        <v>135.3244352335345</v>
      </c>
      <c r="H227" s="122">
        <v>139.19445215679613</v>
      </c>
      <c r="I227" s="122">
        <v>151.52590881624582</v>
      </c>
      <c r="J227" s="122">
        <v>157.29502396957713</v>
      </c>
      <c r="K227" s="122">
        <v>185.83371665022898</v>
      </c>
      <c r="L227" s="122">
        <v>171.11089668736935</v>
      </c>
      <c r="M227" s="122">
        <v>152.04737040513785</v>
      </c>
      <c r="N227" s="122">
        <v>138.34752694476271</v>
      </c>
      <c r="O227" s="122">
        <v>131.95575899159442</v>
      </c>
      <c r="P227" s="122">
        <v>117.07335613296711</v>
      </c>
      <c r="Q227" s="122">
        <v>114.65576199659425</v>
      </c>
      <c r="R227" s="122">
        <v>118.40295257573693</v>
      </c>
      <c r="S227" s="122">
        <v>112.76450137575297</v>
      </c>
      <c r="T227" s="122">
        <v>104.65525207380259</v>
      </c>
      <c r="U227" s="122">
        <v>108.34222415843811</v>
      </c>
      <c r="V227" s="122">
        <v>102.17391799668722</v>
      </c>
      <c r="W227" s="122">
        <v>103.23602557660459</v>
      </c>
      <c r="DA227" s="130" t="s">
        <v>2709</v>
      </c>
    </row>
    <row r="228" spans="1:105" ht="12" customHeight="1" x14ac:dyDescent="0.25">
      <c r="A228" s="97" t="s">
        <v>50</v>
      </c>
      <c r="B228" s="98">
        <v>315.32661542187418</v>
      </c>
      <c r="C228" s="98">
        <v>371.48576851409359</v>
      </c>
      <c r="D228" s="98">
        <v>324.61585910688979</v>
      </c>
      <c r="E228" s="98">
        <v>383.25624460915969</v>
      </c>
      <c r="F228" s="98">
        <v>358.15389142364864</v>
      </c>
      <c r="G228" s="98">
        <v>362.57112581745508</v>
      </c>
      <c r="H228" s="98">
        <v>356.22043450275237</v>
      </c>
      <c r="I228" s="98">
        <v>371.99554679231176</v>
      </c>
      <c r="J228" s="98">
        <v>364.92942066866414</v>
      </c>
      <c r="K228" s="98">
        <v>419.77197371591984</v>
      </c>
      <c r="L228" s="98">
        <v>378.43703331969084</v>
      </c>
      <c r="M228" s="98">
        <v>336.51914250524698</v>
      </c>
      <c r="N228" s="98">
        <v>319.72117788169527</v>
      </c>
      <c r="O228" s="98">
        <v>316.39690091091137</v>
      </c>
      <c r="P228" s="98">
        <v>291.16650554749845</v>
      </c>
      <c r="Q228" s="98">
        <v>294.88124223238935</v>
      </c>
      <c r="R228" s="98">
        <v>310.97228113532287</v>
      </c>
      <c r="S228" s="98">
        <v>304.78108703787416</v>
      </c>
      <c r="T228" s="98">
        <v>288.2288018797496</v>
      </c>
      <c r="U228" s="98">
        <v>301.31841471383092</v>
      </c>
      <c r="V228" s="98">
        <v>291.6688838286891</v>
      </c>
      <c r="W228" s="98">
        <v>303.21338280902069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122.71122399953356</v>
      </c>
      <c r="C231" s="118">
        <f t="shared" si="108"/>
        <v>143.37377436762318</v>
      </c>
      <c r="D231" s="118">
        <f t="shared" si="108"/>
        <v>148.14320860453478</v>
      </c>
      <c r="E231" s="118">
        <f t="shared" si="108"/>
        <v>161.57734892126683</v>
      </c>
      <c r="F231" s="118">
        <f t="shared" si="108"/>
        <v>164.04313698722692</v>
      </c>
      <c r="G231" s="118">
        <f t="shared" si="108"/>
        <v>175.12731032857675</v>
      </c>
      <c r="H231" s="118">
        <f t="shared" si="108"/>
        <v>163.79955187828452</v>
      </c>
      <c r="I231" s="118">
        <f t="shared" si="108"/>
        <v>157.77683809684308</v>
      </c>
      <c r="J231" s="118">
        <f t="shared" si="108"/>
        <v>166.04400831851734</v>
      </c>
      <c r="K231" s="118">
        <f t="shared" si="108"/>
        <v>170.73849809774475</v>
      </c>
      <c r="L231" s="118">
        <f t="shared" si="108"/>
        <v>181.24099451022568</v>
      </c>
      <c r="M231" s="118">
        <f t="shared" si="108"/>
        <v>176.44585284118136</v>
      </c>
      <c r="N231" s="118">
        <f t="shared" si="108"/>
        <v>170.95051518907559</v>
      </c>
      <c r="O231" s="118">
        <f t="shared" si="108"/>
        <v>173.49066542043164</v>
      </c>
      <c r="P231" s="118">
        <f t="shared" si="108"/>
        <v>150.70783397550602</v>
      </c>
      <c r="Q231" s="118">
        <f t="shared" si="108"/>
        <v>163.53690415444095</v>
      </c>
      <c r="R231" s="118">
        <f t="shared" ref="R231:V231" si="109">R232+R235+R237+R246</f>
        <v>166.2850040174261</v>
      </c>
      <c r="S231" s="118">
        <f t="shared" si="109"/>
        <v>166.13954352490865</v>
      </c>
      <c r="T231" s="118">
        <f t="shared" si="109"/>
        <v>159.89513810487014</v>
      </c>
      <c r="U231" s="118">
        <f t="shared" si="109"/>
        <v>157.85700918174575</v>
      </c>
      <c r="V231" s="118">
        <f t="shared" si="109"/>
        <v>162.03685228289496</v>
      </c>
      <c r="W231" s="118">
        <f t="shared" ref="W231" si="110">W232+W235+W237+W246</f>
        <v>174.36827568503332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89.546671000174086</v>
      </c>
      <c r="C232" s="123">
        <f t="shared" si="111"/>
        <v>110.27458434018618</v>
      </c>
      <c r="D232" s="123">
        <f t="shared" si="111"/>
        <v>113.10706962861944</v>
      </c>
      <c r="E232" s="123">
        <f t="shared" si="111"/>
        <v>127.80463373826822</v>
      </c>
      <c r="F232" s="123">
        <f t="shared" si="111"/>
        <v>128.56410310366732</v>
      </c>
      <c r="G232" s="123">
        <f t="shared" si="111"/>
        <v>138.33167421295417</v>
      </c>
      <c r="H232" s="123">
        <f t="shared" si="111"/>
        <v>125.55922949481977</v>
      </c>
      <c r="I232" s="123">
        <f t="shared" si="111"/>
        <v>120.09587902141959</v>
      </c>
      <c r="J232" s="123">
        <f t="shared" si="111"/>
        <v>126.86419840608129</v>
      </c>
      <c r="K232" s="123">
        <f t="shared" si="111"/>
        <v>132.10684750931648</v>
      </c>
      <c r="L232" s="123">
        <f t="shared" si="111"/>
        <v>142.73738808014312</v>
      </c>
      <c r="M232" s="123">
        <f t="shared" si="111"/>
        <v>140.16463996181722</v>
      </c>
      <c r="N232" s="123">
        <f t="shared" si="111"/>
        <v>134.68837199766415</v>
      </c>
      <c r="O232" s="123">
        <f t="shared" si="111"/>
        <v>138.6745119476146</v>
      </c>
      <c r="P232" s="123">
        <f t="shared" si="111"/>
        <v>118.19021606415726</v>
      </c>
      <c r="Q232" s="123">
        <f t="shared" si="111"/>
        <v>130.36723212277727</v>
      </c>
      <c r="R232" s="123">
        <f t="shared" ref="R232:V232" si="112">SUM(R233:R234)</f>
        <v>133.63152187998702</v>
      </c>
      <c r="S232" s="123">
        <f t="shared" si="112"/>
        <v>132.78826575984198</v>
      </c>
      <c r="T232" s="123">
        <f t="shared" si="112"/>
        <v>126.88935114650911</v>
      </c>
      <c r="U232" s="123">
        <f t="shared" si="112"/>
        <v>125.26473014696863</v>
      </c>
      <c r="V232" s="123">
        <f t="shared" si="112"/>
        <v>129.72092104942681</v>
      </c>
      <c r="W232" s="123">
        <f t="shared" ref="W232" si="113">SUM(W233:W234)</f>
        <v>139.84463270323741</v>
      </c>
      <c r="DA232" s="130" t="s">
        <v>2863</v>
      </c>
    </row>
    <row r="233" spans="1:105" ht="12" customHeight="1" x14ac:dyDescent="0.25">
      <c r="A233" s="97" t="s">
        <v>203</v>
      </c>
      <c r="B233" s="99">
        <v>89.236755367823051</v>
      </c>
      <c r="C233" s="99">
        <v>109.89557609522912</v>
      </c>
      <c r="D233" s="99">
        <v>112.71744000233952</v>
      </c>
      <c r="E233" s="99">
        <v>127.38916879423728</v>
      </c>
      <c r="F233" s="99">
        <v>128.12708627207846</v>
      </c>
      <c r="G233" s="99">
        <v>137.8706208209091</v>
      </c>
      <c r="H233" s="99">
        <v>125.15529406816498</v>
      </c>
      <c r="I233" s="99">
        <v>119.72183790260053</v>
      </c>
      <c r="J233" s="99">
        <v>126.47227355917275</v>
      </c>
      <c r="K233" s="99">
        <v>131.70132165118619</v>
      </c>
      <c r="L233" s="99">
        <v>142.31380230310486</v>
      </c>
      <c r="M233" s="99">
        <v>139.75129047344495</v>
      </c>
      <c r="N233" s="99">
        <v>134.29459102767584</v>
      </c>
      <c r="O233" s="99">
        <v>138.27187402912693</v>
      </c>
      <c r="P233" s="99">
        <v>117.84896736089883</v>
      </c>
      <c r="Q233" s="99">
        <v>129.99125956273261</v>
      </c>
      <c r="R233" s="99">
        <v>133.24268520748328</v>
      </c>
      <c r="S233" s="99">
        <v>132.40592831333549</v>
      </c>
      <c r="T233" s="99">
        <v>126.52389178170206</v>
      </c>
      <c r="U233" s="99">
        <v>124.90069814897497</v>
      </c>
      <c r="V233" s="99">
        <v>129.34235900213039</v>
      </c>
      <c r="W233" s="99">
        <v>139.43541659151742</v>
      </c>
      <c r="DA233" s="63" t="s">
        <v>2864</v>
      </c>
    </row>
    <row r="234" spans="1:105" ht="12" customHeight="1" x14ac:dyDescent="0.25">
      <c r="A234" s="97" t="s">
        <v>53</v>
      </c>
      <c r="B234" s="99">
        <v>0.30991563235104008</v>
      </c>
      <c r="C234" s="99">
        <v>0.37900824495706742</v>
      </c>
      <c r="D234" s="99">
        <v>0.38962962627992531</v>
      </c>
      <c r="E234" s="99">
        <v>0.41546494403093781</v>
      </c>
      <c r="F234" s="99">
        <v>0.4370168315888639</v>
      </c>
      <c r="G234" s="99">
        <v>0.46105339204507861</v>
      </c>
      <c r="H234" s="99">
        <v>0.40393542665479154</v>
      </c>
      <c r="I234" s="99">
        <v>0.37404111881906199</v>
      </c>
      <c r="J234" s="99">
        <v>0.39192484690853724</v>
      </c>
      <c r="K234" s="99">
        <v>0.40552585813029518</v>
      </c>
      <c r="L234" s="99">
        <v>0.42358577703825967</v>
      </c>
      <c r="M234" s="99">
        <v>0.41334948837225671</v>
      </c>
      <c r="N234" s="99">
        <v>0.39378096998831086</v>
      </c>
      <c r="O234" s="99">
        <v>0.40263791848767616</v>
      </c>
      <c r="P234" s="99">
        <v>0.34124870325842566</v>
      </c>
      <c r="Q234" s="99">
        <v>0.3759725600446534</v>
      </c>
      <c r="R234" s="99">
        <v>0.38883667250374931</v>
      </c>
      <c r="S234" s="99">
        <v>0.38233744650647511</v>
      </c>
      <c r="T234" s="99">
        <v>0.36545936480705665</v>
      </c>
      <c r="U234" s="99">
        <v>0.36403199799366032</v>
      </c>
      <c r="V234" s="99">
        <v>0.3785620472964113</v>
      </c>
      <c r="W234" s="99">
        <v>0.40921611171999484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0.82091317147877974</v>
      </c>
      <c r="C235" s="123">
        <f t="shared" si="114"/>
        <v>0.78894753150348573</v>
      </c>
      <c r="D235" s="123">
        <f t="shared" si="114"/>
        <v>0.77255596334864496</v>
      </c>
      <c r="E235" s="123">
        <f t="shared" si="114"/>
        <v>1.7232602839251792</v>
      </c>
      <c r="F235" s="123">
        <f t="shared" si="114"/>
        <v>0.7486501366050905</v>
      </c>
      <c r="G235" s="123">
        <f t="shared" si="114"/>
        <v>0.97737387463531233</v>
      </c>
      <c r="H235" s="123">
        <f t="shared" si="114"/>
        <v>1.5459198019092999</v>
      </c>
      <c r="I235" s="123">
        <f t="shared" si="114"/>
        <v>2.0586830953390494</v>
      </c>
      <c r="J235" s="123">
        <f t="shared" si="114"/>
        <v>2.246491207377348</v>
      </c>
      <c r="K235" s="123">
        <f t="shared" si="114"/>
        <v>2.2704539955873799</v>
      </c>
      <c r="L235" s="123">
        <f t="shared" si="114"/>
        <v>2.9978544282715145</v>
      </c>
      <c r="M235" s="123">
        <f t="shared" si="114"/>
        <v>3.976139185474</v>
      </c>
      <c r="N235" s="123">
        <f t="shared" si="114"/>
        <v>4.2677513877933775</v>
      </c>
      <c r="O235" s="123">
        <f t="shared" si="114"/>
        <v>3.4009141547519812</v>
      </c>
      <c r="P235" s="123">
        <f t="shared" si="114"/>
        <v>2.6636790410594688</v>
      </c>
      <c r="Q235" s="123">
        <f t="shared" si="114"/>
        <v>3.8319815608330972</v>
      </c>
      <c r="R235" s="123">
        <f t="shared" si="114"/>
        <v>2.9082535447279882</v>
      </c>
      <c r="S235" s="123">
        <f t="shared" si="114"/>
        <v>3.2686837542546376</v>
      </c>
      <c r="T235" s="123">
        <f t="shared" si="114"/>
        <v>3.2632235624768842</v>
      </c>
      <c r="U235" s="123">
        <f t="shared" si="114"/>
        <v>3.2206053426784766</v>
      </c>
      <c r="V235" s="123">
        <f t="shared" si="114"/>
        <v>3.2054657469162731</v>
      </c>
      <c r="W235" s="123">
        <f t="shared" si="114"/>
        <v>3.6512126188130285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0.82091317147877974</v>
      </c>
      <c r="C236" s="99">
        <f>RES_hhdet_fecs!C129</f>
        <v>0.78894753150348573</v>
      </c>
      <c r="D236" s="99">
        <f>RES_hhdet_fecs!D129</f>
        <v>0.77255596334864496</v>
      </c>
      <c r="E236" s="99">
        <f>RES_hhdet_fecs!E129</f>
        <v>1.7232602839251792</v>
      </c>
      <c r="F236" s="99">
        <f>RES_hhdet_fecs!F129</f>
        <v>0.7486501366050905</v>
      </c>
      <c r="G236" s="99">
        <f>RES_hhdet_fecs!G129</f>
        <v>0.97737387463531233</v>
      </c>
      <c r="H236" s="99">
        <f>RES_hhdet_fecs!H129</f>
        <v>1.5459198019092999</v>
      </c>
      <c r="I236" s="99">
        <f>RES_hhdet_fecs!I129</f>
        <v>2.0586830953390494</v>
      </c>
      <c r="J236" s="99">
        <f>RES_hhdet_fecs!J129</f>
        <v>2.246491207377348</v>
      </c>
      <c r="K236" s="99">
        <f>RES_hhdet_fecs!K129</f>
        <v>2.2704539955873799</v>
      </c>
      <c r="L236" s="99">
        <f>RES_hhdet_fecs!L129</f>
        <v>2.9978544282715145</v>
      </c>
      <c r="M236" s="99">
        <f>RES_hhdet_fecs!M129</f>
        <v>3.976139185474</v>
      </c>
      <c r="N236" s="99">
        <f>RES_hhdet_fecs!N129</f>
        <v>4.2677513877933775</v>
      </c>
      <c r="O236" s="99">
        <f>RES_hhdet_fecs!O129</f>
        <v>3.4009141547519812</v>
      </c>
      <c r="P236" s="99">
        <f>RES_hhdet_fecs!P129</f>
        <v>2.6636790410594688</v>
      </c>
      <c r="Q236" s="99">
        <f>RES_hhdet_fecs!Q129</f>
        <v>3.8319815608330972</v>
      </c>
      <c r="R236" s="99">
        <f>RES_hhdet_fecs!R129</f>
        <v>2.9082535447279882</v>
      </c>
      <c r="S236" s="99">
        <f>RES_hhdet_fecs!S129</f>
        <v>3.2686837542546376</v>
      </c>
      <c r="T236" s="99">
        <f>RES_hhdet_fecs!T129</f>
        <v>3.2632235624768842</v>
      </c>
      <c r="U236" s="99">
        <f>RES_hhdet_fecs!U129</f>
        <v>3.2206053426784766</v>
      </c>
      <c r="V236" s="99">
        <f>RES_hhdet_fecs!V129</f>
        <v>3.2054657469162731</v>
      </c>
      <c r="W236" s="99">
        <f>RES_hhdet_fecs!W129</f>
        <v>3.6512126188130285</v>
      </c>
      <c r="DA236" s="63" t="s">
        <v>2867</v>
      </c>
    </row>
    <row r="237" spans="1:105" ht="12" customHeight="1" x14ac:dyDescent="0.25">
      <c r="A237" s="121" t="s">
        <v>55</v>
      </c>
      <c r="B237" s="123">
        <v>15.813555737212354</v>
      </c>
      <c r="C237" s="123">
        <v>16.3067608299495</v>
      </c>
      <c r="D237" s="123">
        <v>16.787928741251299</v>
      </c>
      <c r="E237" s="123">
        <v>16.238011846147636</v>
      </c>
      <c r="F237" s="123">
        <v>17.424707162559983</v>
      </c>
      <c r="G237" s="123">
        <v>18.02072601028377</v>
      </c>
      <c r="H237" s="123">
        <v>18.374294085838038</v>
      </c>
      <c r="I237" s="123">
        <v>18.189642508844614</v>
      </c>
      <c r="J237" s="123">
        <v>18.381545334875373</v>
      </c>
      <c r="K237" s="123">
        <v>18.235857050901696</v>
      </c>
      <c r="L237" s="123">
        <v>18.194176025372823</v>
      </c>
      <c r="M237" s="123">
        <v>16.296786972668663</v>
      </c>
      <c r="N237" s="123">
        <v>16.748054561647862</v>
      </c>
      <c r="O237" s="123">
        <v>16.86696360373216</v>
      </c>
      <c r="P237" s="123">
        <v>16.229719545002471</v>
      </c>
      <c r="Q237" s="123">
        <v>15.719259630947594</v>
      </c>
      <c r="R237" s="123">
        <v>15.897100304715202</v>
      </c>
      <c r="S237" s="123">
        <v>16.580849073237076</v>
      </c>
      <c r="T237" s="123">
        <v>16.874687642122943</v>
      </c>
      <c r="U237" s="123">
        <v>16.467303457729372</v>
      </c>
      <c r="V237" s="123">
        <v>16.775360278533618</v>
      </c>
      <c r="W237" s="123">
        <v>17.93696354646001</v>
      </c>
      <c r="DA237" s="130" t="s">
        <v>2868</v>
      </c>
    </row>
    <row r="238" spans="1:105" ht="12" customHeight="1" x14ac:dyDescent="0.25">
      <c r="A238" s="97" t="s">
        <v>128</v>
      </c>
      <c r="B238" s="99">
        <v>13.535101067192915</v>
      </c>
      <c r="C238" s="99">
        <v>14.873501162648941</v>
      </c>
      <c r="D238" s="99">
        <v>14.861903281772067</v>
      </c>
      <c r="E238" s="99">
        <v>15.503109036669752</v>
      </c>
      <c r="F238" s="99">
        <v>16.00368094853453</v>
      </c>
      <c r="G238" s="99">
        <v>16.623022523359992</v>
      </c>
      <c r="H238" s="99">
        <v>16.785939853499354</v>
      </c>
      <c r="I238" s="99">
        <v>17.02892348587358</v>
      </c>
      <c r="J238" s="99">
        <v>17.010497882693009</v>
      </c>
      <c r="K238" s="99">
        <v>17.40331069550377</v>
      </c>
      <c r="L238" s="99">
        <v>17.34778446106537</v>
      </c>
      <c r="M238" s="99">
        <v>15.204279319173528</v>
      </c>
      <c r="N238" s="99">
        <v>15.999048014429357</v>
      </c>
      <c r="O238" s="99">
        <v>16.432146530239816</v>
      </c>
      <c r="P238" s="99">
        <v>15.734725717304711</v>
      </c>
      <c r="Q238" s="99">
        <v>14.947182698780511</v>
      </c>
      <c r="R238" s="99">
        <v>14.940429329107539</v>
      </c>
      <c r="S238" s="99">
        <v>15.752514418782795</v>
      </c>
      <c r="T238" s="99">
        <v>16.217473491783103</v>
      </c>
      <c r="U238" s="99">
        <v>15.410662485652143</v>
      </c>
      <c r="V238" s="99">
        <v>16.081747713426513</v>
      </c>
      <c r="W238" s="99">
        <v>17.089344340122018</v>
      </c>
      <c r="DA238" s="63" t="s">
        <v>2869</v>
      </c>
    </row>
    <row r="239" spans="1:105" ht="12" customHeight="1" x14ac:dyDescent="0.25">
      <c r="A239" s="97" t="s">
        <v>127</v>
      </c>
      <c r="B239" s="99">
        <v>11.26053522711878</v>
      </c>
      <c r="C239" s="99">
        <v>12.30816670582235</v>
      </c>
      <c r="D239" s="99">
        <v>12.370017579817109</v>
      </c>
      <c r="E239" s="99">
        <v>12.740481489795222</v>
      </c>
      <c r="F239" s="99">
        <v>13.293124773512318</v>
      </c>
      <c r="G239" s="99">
        <v>13.827953446085925</v>
      </c>
      <c r="H239" s="99">
        <v>13.996935807546157</v>
      </c>
      <c r="I239" s="99">
        <v>14.215081491851851</v>
      </c>
      <c r="J239" s="99">
        <v>14.279434502630762</v>
      </c>
      <c r="K239" s="99">
        <v>14.611125536590743</v>
      </c>
      <c r="L239" s="99">
        <v>14.647314639781364</v>
      </c>
      <c r="M239" s="99">
        <v>12.938035906290766</v>
      </c>
      <c r="N239" s="99">
        <v>13.68835579940702</v>
      </c>
      <c r="O239" s="99">
        <v>14.081163646763729</v>
      </c>
      <c r="P239" s="99">
        <v>13.529812155780542</v>
      </c>
      <c r="Q239" s="99">
        <v>12.953116346242837</v>
      </c>
      <c r="R239" s="99">
        <v>12.956436499427168</v>
      </c>
      <c r="S239" s="99">
        <v>13.679359484657189</v>
      </c>
      <c r="T239" s="99">
        <v>14.147982178911169</v>
      </c>
      <c r="U239" s="99">
        <v>13.515081580826985</v>
      </c>
      <c r="V239" s="99">
        <v>14.043329153131987</v>
      </c>
      <c r="W239" s="99">
        <v>15.045650385015721</v>
      </c>
      <c r="DA239" s="63" t="s">
        <v>2870</v>
      </c>
    </row>
    <row r="240" spans="1:105" ht="12" customHeight="1" x14ac:dyDescent="0.25">
      <c r="A240" s="100" t="s">
        <v>203</v>
      </c>
      <c r="B240" s="102">
        <v>4.0925499524230098</v>
      </c>
      <c r="C240" s="102">
        <v>4.2344660427588892</v>
      </c>
      <c r="D240" s="102">
        <v>4.4722089874431257</v>
      </c>
      <c r="E240" s="102">
        <v>3.9481920960811259</v>
      </c>
      <c r="F240" s="102">
        <v>4.6011969069833247</v>
      </c>
      <c r="G240" s="102">
        <v>4.7603033173365414</v>
      </c>
      <c r="H240" s="102">
        <v>4.8352185376935584</v>
      </c>
      <c r="I240" s="102">
        <v>4.8097243935305576</v>
      </c>
      <c r="J240" s="102">
        <v>4.8791191028368575</v>
      </c>
      <c r="K240" s="102">
        <v>4.6973262673797729</v>
      </c>
      <c r="L240" s="102">
        <v>4.7385333369298959</v>
      </c>
      <c r="M240" s="102">
        <v>4.3504945908421622</v>
      </c>
      <c r="N240" s="102">
        <v>4.5652482408630055</v>
      </c>
      <c r="O240" s="102">
        <v>4.5171328636033303</v>
      </c>
      <c r="P240" s="102">
        <v>4.4983322152181735</v>
      </c>
      <c r="Q240" s="102">
        <v>4.6302213122106002</v>
      </c>
      <c r="R240" s="102">
        <v>4.4711327062049939</v>
      </c>
      <c r="S240" s="102">
        <v>4.5820675765028609</v>
      </c>
      <c r="T240" s="102">
        <v>4.8112107553973882</v>
      </c>
      <c r="U240" s="102">
        <v>4.6403070505725639</v>
      </c>
      <c r="V240" s="102">
        <v>4.2407829328006761</v>
      </c>
      <c r="W240" s="102">
        <v>5.058436148018262</v>
      </c>
      <c r="DA240" s="131" t="s">
        <v>2871</v>
      </c>
    </row>
    <row r="241" spans="1:105" ht="12" customHeight="1" x14ac:dyDescent="0.25">
      <c r="A241" s="103" t="s">
        <v>52</v>
      </c>
      <c r="B241" s="105">
        <v>7.16798527469577</v>
      </c>
      <c r="C241" s="105">
        <v>8.0737006630634607</v>
      </c>
      <c r="D241" s="105">
        <v>7.8978085923739831</v>
      </c>
      <c r="E241" s="105">
        <v>8.7922893937140962</v>
      </c>
      <c r="F241" s="105">
        <v>8.6919278665289958</v>
      </c>
      <c r="G241" s="105">
        <v>9.0676501287493849</v>
      </c>
      <c r="H241" s="105">
        <v>9.1617172698525966</v>
      </c>
      <c r="I241" s="105">
        <v>9.4053570983212964</v>
      </c>
      <c r="J241" s="105">
        <v>9.4003153997939037</v>
      </c>
      <c r="K241" s="105">
        <v>9.9137992692109727</v>
      </c>
      <c r="L241" s="105">
        <v>9.9087813028514677</v>
      </c>
      <c r="M241" s="105">
        <v>8.587541315448604</v>
      </c>
      <c r="N241" s="105">
        <v>9.1231075585440156</v>
      </c>
      <c r="O241" s="105">
        <v>9.5640307831603977</v>
      </c>
      <c r="P241" s="105">
        <v>9.0314799405623685</v>
      </c>
      <c r="Q241" s="105">
        <v>8.3228950340322374</v>
      </c>
      <c r="R241" s="105">
        <v>8.4853037932221742</v>
      </c>
      <c r="S241" s="105">
        <v>9.0972919081543271</v>
      </c>
      <c r="T241" s="105">
        <v>9.3367714235137811</v>
      </c>
      <c r="U241" s="105">
        <v>8.8747745302544256</v>
      </c>
      <c r="V241" s="105">
        <v>9.8025462203313118</v>
      </c>
      <c r="W241" s="105">
        <v>9.9872142369974579</v>
      </c>
      <c r="DA241" s="132" t="s">
        <v>2872</v>
      </c>
    </row>
    <row r="242" spans="1:105" ht="12" customHeight="1" x14ac:dyDescent="0.25">
      <c r="A242" s="106" t="s">
        <v>122</v>
      </c>
      <c r="B242" s="102">
        <v>19.517838223532603</v>
      </c>
      <c r="C242" s="102">
        <v>18.874502449948107</v>
      </c>
      <c r="D242" s="102">
        <v>20.597668024171551</v>
      </c>
      <c r="E242" s="102">
        <v>17.890575795407752</v>
      </c>
      <c r="F242" s="102">
        <v>20.48982789267578</v>
      </c>
      <c r="G242" s="102">
        <v>21.082786690884063</v>
      </c>
      <c r="H242" s="102">
        <v>21.81656810848046</v>
      </c>
      <c r="I242" s="102">
        <v>21.007052550130975</v>
      </c>
      <c r="J242" s="102">
        <v>21.966572927970443</v>
      </c>
      <c r="K242" s="102">
        <v>20.839388506902466</v>
      </c>
      <c r="L242" s="102">
        <v>21.111022816290269</v>
      </c>
      <c r="M242" s="102">
        <v>20.266784519453253</v>
      </c>
      <c r="N242" s="102">
        <v>20.186485992566666</v>
      </c>
      <c r="O242" s="102">
        <v>19.37697762478502</v>
      </c>
      <c r="P242" s="102">
        <v>18.946607493294852</v>
      </c>
      <c r="Q242" s="102">
        <v>18.89464495034056</v>
      </c>
      <c r="R242" s="102">
        <v>18.902968707798525</v>
      </c>
      <c r="S242" s="102">
        <v>18.926047145755927</v>
      </c>
      <c r="T242" s="102">
        <v>18.711382825787261</v>
      </c>
      <c r="U242" s="102">
        <v>18.761191189180597</v>
      </c>
      <c r="V242" s="102">
        <v>18.395540044512423</v>
      </c>
      <c r="W242" s="102">
        <v>19.743938487179399</v>
      </c>
      <c r="DA242" s="131" t="s">
        <v>2873</v>
      </c>
    </row>
    <row r="243" spans="1:105" ht="12" customHeight="1" x14ac:dyDescent="0.25">
      <c r="A243" s="107" t="s">
        <v>121</v>
      </c>
      <c r="B243" s="105">
        <v>13.997081055592778</v>
      </c>
      <c r="C243" s="105">
        <v>13.420906033058104</v>
      </c>
      <c r="D243" s="105">
        <v>14.798574709571183</v>
      </c>
      <c r="E243" s="105">
        <v>12.548271643132413</v>
      </c>
      <c r="F243" s="105">
        <v>14.715881865583231</v>
      </c>
      <c r="G243" s="105">
        <v>15.232291093656347</v>
      </c>
      <c r="H243" s="105">
        <v>15.908666669133398</v>
      </c>
      <c r="I243" s="105">
        <v>15.334032311103236</v>
      </c>
      <c r="J243" s="105">
        <v>16.075614396574007</v>
      </c>
      <c r="K243" s="105">
        <v>15.118511654455681</v>
      </c>
      <c r="L243" s="105">
        <v>15.346437742182372</v>
      </c>
      <c r="M243" s="105">
        <v>14.853304800807898</v>
      </c>
      <c r="N243" s="105">
        <v>14.839576970239968</v>
      </c>
      <c r="O243" s="105">
        <v>14.267836270594035</v>
      </c>
      <c r="P243" s="105">
        <v>14.168298124504048</v>
      </c>
      <c r="Q243" s="105">
        <v>14.409087734754477</v>
      </c>
      <c r="R243" s="105">
        <v>14.500397135324178</v>
      </c>
      <c r="S243" s="105">
        <v>14.621024799520406</v>
      </c>
      <c r="T243" s="105">
        <v>14.646323394464975</v>
      </c>
      <c r="U243" s="105">
        <v>14.858561544554282</v>
      </c>
      <c r="V243" s="105">
        <v>14.5142955933943</v>
      </c>
      <c r="W243" s="105">
        <v>15.884187982780457</v>
      </c>
      <c r="DA243" s="132" t="s">
        <v>2874</v>
      </c>
    </row>
    <row r="244" spans="1:105" ht="12" customHeight="1" x14ac:dyDescent="0.25">
      <c r="A244" s="108" t="s">
        <v>53</v>
      </c>
      <c r="B244" s="99">
        <v>5.9025768356817263</v>
      </c>
      <c r="C244" s="99">
        <v>5.3945207636786066</v>
      </c>
      <c r="D244" s="99">
        <v>6.2207428653216086</v>
      </c>
      <c r="E244" s="99">
        <v>4.5759214292386003</v>
      </c>
      <c r="F244" s="99">
        <v>5.9168367179094981</v>
      </c>
      <c r="G244" s="99">
        <v>6.0780887220572275</v>
      </c>
      <c r="H244" s="99">
        <v>6.3501609450165502</v>
      </c>
      <c r="I244" s="99">
        <v>6.015255121396784</v>
      </c>
      <c r="J244" s="99">
        <v>6.3820351806969331</v>
      </c>
      <c r="K244" s="99">
        <v>5.6832581853662694</v>
      </c>
      <c r="L244" s="99">
        <v>5.7998591527393124</v>
      </c>
      <c r="M244" s="99">
        <v>5.8082143168595692</v>
      </c>
      <c r="N244" s="99">
        <v>5.748404659270034</v>
      </c>
      <c r="O244" s="99">
        <v>5.3137076115387796</v>
      </c>
      <c r="P244" s="99">
        <v>5.4041374349628315</v>
      </c>
      <c r="Q244" s="99">
        <v>5.8214019287352627</v>
      </c>
      <c r="R244" s="99">
        <v>5.6209798099044006</v>
      </c>
      <c r="S244" s="99">
        <v>5.4702703167622149</v>
      </c>
      <c r="T244" s="99">
        <v>5.5124059468236863</v>
      </c>
      <c r="U244" s="99">
        <v>5.5933427580169663</v>
      </c>
      <c r="V244" s="99">
        <v>4.8156625277366354</v>
      </c>
      <c r="W244" s="99">
        <v>5.8443012997962773</v>
      </c>
      <c r="DA244" s="63" t="s">
        <v>2875</v>
      </c>
    </row>
    <row r="245" spans="1:105" ht="12" customHeight="1" x14ac:dyDescent="0.25">
      <c r="A245" s="108" t="s">
        <v>52</v>
      </c>
      <c r="B245" s="99">
        <v>8.09450421991105</v>
      </c>
      <c r="C245" s="99">
        <v>8.0263852693794941</v>
      </c>
      <c r="D245" s="99">
        <v>8.5778318442495767</v>
      </c>
      <c r="E245" s="99">
        <v>7.9723502138938134</v>
      </c>
      <c r="F245" s="99">
        <v>8.7990451476737341</v>
      </c>
      <c r="G245" s="99">
        <v>9.1542023715991157</v>
      </c>
      <c r="H245" s="99">
        <v>9.5585057241168503</v>
      </c>
      <c r="I245" s="99">
        <v>9.318777189706454</v>
      </c>
      <c r="J245" s="99">
        <v>9.6935792158770742</v>
      </c>
      <c r="K245" s="99">
        <v>9.4352534690894103</v>
      </c>
      <c r="L245" s="99">
        <v>9.5465785894430617</v>
      </c>
      <c r="M245" s="99">
        <v>9.0450904839483304</v>
      </c>
      <c r="N245" s="99">
        <v>9.0911723109699309</v>
      </c>
      <c r="O245" s="99">
        <v>8.9541286590552556</v>
      </c>
      <c r="P245" s="99">
        <v>8.7641606895412174</v>
      </c>
      <c r="Q245" s="99">
        <v>8.5876858060192163</v>
      </c>
      <c r="R245" s="99">
        <v>8.8794173254197766</v>
      </c>
      <c r="S245" s="99">
        <v>9.1507544827581917</v>
      </c>
      <c r="T245" s="99">
        <v>9.1339174476412879</v>
      </c>
      <c r="U245" s="99">
        <v>9.2652187865373126</v>
      </c>
      <c r="V245" s="99">
        <v>9.6986330656576687</v>
      </c>
      <c r="W245" s="99">
        <v>10.039886682984182</v>
      </c>
      <c r="DA245" s="63" t="s">
        <v>2876</v>
      </c>
    </row>
    <row r="246" spans="1:105" ht="12" customHeight="1" x14ac:dyDescent="0.25">
      <c r="A246" s="121" t="s">
        <v>54</v>
      </c>
      <c r="B246" s="123">
        <v>16.530084090668332</v>
      </c>
      <c r="C246" s="123">
        <v>16.00348166598403</v>
      </c>
      <c r="D246" s="123">
        <v>17.475654271315399</v>
      </c>
      <c r="E246" s="123">
        <v>15.811443052925807</v>
      </c>
      <c r="F246" s="123">
        <v>17.305676584394543</v>
      </c>
      <c r="G246" s="123">
        <v>17.797536230703518</v>
      </c>
      <c r="H246" s="123">
        <v>18.320108495717392</v>
      </c>
      <c r="I246" s="123">
        <v>17.432633471239821</v>
      </c>
      <c r="J246" s="123">
        <v>18.551773370183312</v>
      </c>
      <c r="K246" s="123">
        <v>18.125339541939191</v>
      </c>
      <c r="L246" s="123">
        <v>17.31157597643822</v>
      </c>
      <c r="M246" s="123">
        <v>16.008286721221474</v>
      </c>
      <c r="N246" s="123">
        <v>15.246337241970188</v>
      </c>
      <c r="O246" s="123">
        <v>14.548275714332917</v>
      </c>
      <c r="P246" s="123">
        <v>13.624219325286816</v>
      </c>
      <c r="Q246" s="123">
        <v>13.618430839882992</v>
      </c>
      <c r="R246" s="123">
        <v>13.848128287995909</v>
      </c>
      <c r="S246" s="123">
        <v>13.501744937574944</v>
      </c>
      <c r="T246" s="123">
        <v>12.867875753761194</v>
      </c>
      <c r="U246" s="123">
        <v>12.904370234369287</v>
      </c>
      <c r="V246" s="123">
        <v>12.335105208018255</v>
      </c>
      <c r="W246" s="123">
        <v>12.935466816522883</v>
      </c>
      <c r="DA246" s="130" t="s">
        <v>2877</v>
      </c>
    </row>
    <row r="247" spans="1:105" ht="12" customHeight="1" x14ac:dyDescent="0.25">
      <c r="A247" s="97" t="s">
        <v>50</v>
      </c>
      <c r="B247" s="99">
        <v>17.655950329226716</v>
      </c>
      <c r="C247" s="99">
        <v>20.773027797721038</v>
      </c>
      <c r="D247" s="99">
        <v>18.128139354323938</v>
      </c>
      <c r="E247" s="99">
        <v>21.36567681541506</v>
      </c>
      <c r="F247" s="99">
        <v>19.922884848243186</v>
      </c>
      <c r="G247" s="99">
        <v>20.113902565333831</v>
      </c>
      <c r="H247" s="99">
        <v>19.697546032008429</v>
      </c>
      <c r="I247" s="99">
        <v>20.496872430334459</v>
      </c>
      <c r="J247" s="99">
        <v>20.029386244913848</v>
      </c>
      <c r="K247" s="99">
        <v>22.948869239768811</v>
      </c>
      <c r="L247" s="99">
        <v>20.602344002476983</v>
      </c>
      <c r="M247" s="99">
        <v>18.237758865802952</v>
      </c>
      <c r="N247" s="99">
        <v>17.2484226524329</v>
      </c>
      <c r="O247" s="99">
        <v>16.988688012348273</v>
      </c>
      <c r="P247" s="99">
        <v>15.557607494007136</v>
      </c>
      <c r="Q247" s="99">
        <v>15.675925593852297</v>
      </c>
      <c r="R247" s="99">
        <v>16.439710486650615</v>
      </c>
      <c r="S247" s="99">
        <v>16.024253929632582</v>
      </c>
      <c r="T247" s="99">
        <v>15.061458940359763</v>
      </c>
      <c r="U247" s="99">
        <v>15.647161007997678</v>
      </c>
      <c r="V247" s="99">
        <v>15.054848997968053</v>
      </c>
      <c r="W247" s="99">
        <v>15.549044107648218</v>
      </c>
      <c r="DA247" s="63" t="s">
        <v>2878</v>
      </c>
    </row>
    <row r="248" spans="1:105" ht="12" customHeight="1" x14ac:dyDescent="0.25">
      <c r="A248" s="109" t="s">
        <v>120</v>
      </c>
      <c r="B248" s="110">
        <v>16.085271304833785</v>
      </c>
      <c r="C248" s="110">
        <v>13.913211822885037</v>
      </c>
      <c r="D248" s="110">
        <v>17.164409600636333</v>
      </c>
      <c r="E248" s="110">
        <v>12.827867529760107</v>
      </c>
      <c r="F248" s="110">
        <v>15.809603050111651</v>
      </c>
      <c r="G248" s="110">
        <v>16.418149955715894</v>
      </c>
      <c r="H248" s="110">
        <v>17.43665822321222</v>
      </c>
      <c r="I248" s="110">
        <v>15.326621970656836</v>
      </c>
      <c r="J248" s="110">
        <v>17.432396444955788</v>
      </c>
      <c r="K248" s="110">
        <v>14.293668474693751</v>
      </c>
      <c r="L248" s="110">
        <v>14.595631538018417</v>
      </c>
      <c r="M248" s="110">
        <v>14.170686457961917</v>
      </c>
      <c r="N248" s="110">
        <v>13.7191938898963</v>
      </c>
      <c r="O248" s="110">
        <v>12.802317878212456</v>
      </c>
      <c r="P248" s="110">
        <v>12.324063389334945</v>
      </c>
      <c r="Q248" s="110">
        <v>12.309494786491953</v>
      </c>
      <c r="R248" s="110">
        <v>12.254671082434278</v>
      </c>
      <c r="S248" s="110">
        <v>12.02036525506273</v>
      </c>
      <c r="T248" s="110">
        <v>11.617314321675778</v>
      </c>
      <c r="U248" s="110">
        <v>11.364490874325412</v>
      </c>
      <c r="V248" s="110">
        <v>10.868644725829549</v>
      </c>
      <c r="W248" s="110">
        <v>11.586237404717702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87.676332680215623</v>
      </c>
      <c r="C250" s="118">
        <f t="shared" si="115"/>
        <v>102.51901453690974</v>
      </c>
      <c r="D250" s="118">
        <f t="shared" si="115"/>
        <v>106.23699320427419</v>
      </c>
      <c r="E250" s="118">
        <f t="shared" si="115"/>
        <v>117.3370934554805</v>
      </c>
      <c r="F250" s="118">
        <f t="shared" si="115"/>
        <v>118.24502944530866</v>
      </c>
      <c r="G250" s="118">
        <f t="shared" si="115"/>
        <v>127.03790798038867</v>
      </c>
      <c r="H250" s="118">
        <f t="shared" si="115"/>
        <v>120.3347409690694</v>
      </c>
      <c r="I250" s="118">
        <f t="shared" si="115"/>
        <v>117.40823768172234</v>
      </c>
      <c r="J250" s="118">
        <f t="shared" si="115"/>
        <v>124.32914525754056</v>
      </c>
      <c r="K250" s="118">
        <f t="shared" si="115"/>
        <v>128.3300084874792</v>
      </c>
      <c r="L250" s="118">
        <f t="shared" si="115"/>
        <v>138.32920156418317</v>
      </c>
      <c r="M250" s="118">
        <f t="shared" si="115"/>
        <v>137.7428499198698</v>
      </c>
      <c r="N250" s="118">
        <f t="shared" si="115"/>
        <v>135.53957329063164</v>
      </c>
      <c r="O250" s="118">
        <f t="shared" si="115"/>
        <v>136.82689708312745</v>
      </c>
      <c r="P250" s="118">
        <f t="shared" si="115"/>
        <v>118.58834482164501</v>
      </c>
      <c r="Q250" s="118">
        <f t="shared" si="115"/>
        <v>131.21643892554636</v>
      </c>
      <c r="R250" s="118">
        <f t="shared" ref="R250:V250" si="116">R251+R254+R256+R265</f>
        <v>131.53135794508557</v>
      </c>
      <c r="S250" s="118">
        <f t="shared" si="116"/>
        <v>133.13977915044995</v>
      </c>
      <c r="T250" s="118">
        <f t="shared" si="116"/>
        <v>129.41049999135444</v>
      </c>
      <c r="U250" s="118">
        <f t="shared" si="116"/>
        <v>128.6712593037135</v>
      </c>
      <c r="V250" s="118">
        <f t="shared" si="116"/>
        <v>132.88321236979584</v>
      </c>
      <c r="W250" s="118">
        <f t="shared" ref="W250" si="117">W251+W254+W256+W265</f>
        <v>144.67404878288718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64.063609402793219</v>
      </c>
      <c r="C251" s="123">
        <f t="shared" si="118"/>
        <v>78.968781430510631</v>
      </c>
      <c r="D251" s="123">
        <f t="shared" si="118"/>
        <v>81.088385667079777</v>
      </c>
      <c r="E251" s="123">
        <f t="shared" si="118"/>
        <v>91.821676030031128</v>
      </c>
      <c r="F251" s="123">
        <f t="shared" si="118"/>
        <v>92.585624115892045</v>
      </c>
      <c r="G251" s="123">
        <f t="shared" si="118"/>
        <v>99.884256227474083</v>
      </c>
      <c r="H251" s="123">
        <f t="shared" si="118"/>
        <v>90.929125065587542</v>
      </c>
      <c r="I251" s="123">
        <f t="shared" si="118"/>
        <v>87.280793005121893</v>
      </c>
      <c r="J251" s="123">
        <f t="shared" si="118"/>
        <v>92.569120354694263</v>
      </c>
      <c r="K251" s="123">
        <f t="shared" si="118"/>
        <v>96.812060283665261</v>
      </c>
      <c r="L251" s="123">
        <f t="shared" si="118"/>
        <v>105.08872005271184</v>
      </c>
      <c r="M251" s="123">
        <f t="shared" si="118"/>
        <v>103.7478374788859</v>
      </c>
      <c r="N251" s="123">
        <f t="shared" si="118"/>
        <v>100.29931697365484</v>
      </c>
      <c r="O251" s="123">
        <f t="shared" si="118"/>
        <v>103.87538162071293</v>
      </c>
      <c r="P251" s="123">
        <f t="shared" si="118"/>
        <v>88.558606037636523</v>
      </c>
      <c r="Q251" s="123">
        <f t="shared" si="118"/>
        <v>97.73164266255651</v>
      </c>
      <c r="R251" s="123">
        <f t="shared" ref="R251:V251" si="119">SUM(R252:R253)</f>
        <v>100.34285544095641</v>
      </c>
      <c r="S251" s="123">
        <f t="shared" si="119"/>
        <v>99.984006091524748</v>
      </c>
      <c r="T251" s="123">
        <f t="shared" si="119"/>
        <v>95.877879945047212</v>
      </c>
      <c r="U251" s="123">
        <f t="shared" si="119"/>
        <v>95.063074758057979</v>
      </c>
      <c r="V251" s="123">
        <f t="shared" si="119"/>
        <v>98.908292278624742</v>
      </c>
      <c r="W251" s="123">
        <f t="shared" ref="W251" si="120">SUM(W252:W253)</f>
        <v>107.13562792485757</v>
      </c>
      <c r="DA251" s="130" t="s">
        <v>3031</v>
      </c>
    </row>
    <row r="252" spans="1:105" ht="12" customHeight="1" x14ac:dyDescent="0.25">
      <c r="A252" s="97" t="s">
        <v>203</v>
      </c>
      <c r="B252" s="99">
        <v>63.753693770442183</v>
      </c>
      <c r="C252" s="99">
        <v>78.589773185553568</v>
      </c>
      <c r="D252" s="99">
        <v>80.69875604079985</v>
      </c>
      <c r="E252" s="99">
        <v>91.406211086000184</v>
      </c>
      <c r="F252" s="99">
        <v>92.148607284303182</v>
      </c>
      <c r="G252" s="99">
        <v>99.423202835429009</v>
      </c>
      <c r="H252" s="99">
        <v>90.525189638932744</v>
      </c>
      <c r="I252" s="99">
        <v>86.906751886302828</v>
      </c>
      <c r="J252" s="99">
        <v>92.177195507785726</v>
      </c>
      <c r="K252" s="99">
        <v>96.406534425534971</v>
      </c>
      <c r="L252" s="99">
        <v>104.66513427567358</v>
      </c>
      <c r="M252" s="99">
        <v>103.33448799051364</v>
      </c>
      <c r="N252" s="99">
        <v>99.905536003666526</v>
      </c>
      <c r="O252" s="99">
        <v>103.47274370222526</v>
      </c>
      <c r="P252" s="99">
        <v>88.217357334378093</v>
      </c>
      <c r="Q252" s="99">
        <v>97.355670102511851</v>
      </c>
      <c r="R252" s="99">
        <v>99.95401876845267</v>
      </c>
      <c r="S252" s="99">
        <v>99.601668645018279</v>
      </c>
      <c r="T252" s="99">
        <v>95.51242058024016</v>
      </c>
      <c r="U252" s="99">
        <v>94.699042760064316</v>
      </c>
      <c r="V252" s="99">
        <v>98.52973023132833</v>
      </c>
      <c r="W252" s="99">
        <v>106.72641181313757</v>
      </c>
      <c r="DA252" s="63" t="s">
        <v>3032</v>
      </c>
    </row>
    <row r="253" spans="1:105" ht="12" customHeight="1" x14ac:dyDescent="0.25">
      <c r="A253" s="97" t="s">
        <v>53</v>
      </c>
      <c r="B253" s="99">
        <v>0.30991563235104008</v>
      </c>
      <c r="C253" s="99">
        <v>0.37900824495706742</v>
      </c>
      <c r="D253" s="99">
        <v>0.38962962627992531</v>
      </c>
      <c r="E253" s="99">
        <v>0.41546494403093781</v>
      </c>
      <c r="F253" s="99">
        <v>0.4370168315888639</v>
      </c>
      <c r="G253" s="99">
        <v>0.46105339204507861</v>
      </c>
      <c r="H253" s="99">
        <v>0.40393542665479154</v>
      </c>
      <c r="I253" s="99">
        <v>0.37404111881906199</v>
      </c>
      <c r="J253" s="99">
        <v>0.39192484690853724</v>
      </c>
      <c r="K253" s="99">
        <v>0.40552585813029518</v>
      </c>
      <c r="L253" s="99">
        <v>0.42358577703825967</v>
      </c>
      <c r="M253" s="99">
        <v>0.41334948837225671</v>
      </c>
      <c r="N253" s="99">
        <v>0.39378096998831086</v>
      </c>
      <c r="O253" s="99">
        <v>0.40263791848767616</v>
      </c>
      <c r="P253" s="99">
        <v>0.34124870325842566</v>
      </c>
      <c r="Q253" s="99">
        <v>0.3759725600446534</v>
      </c>
      <c r="R253" s="99">
        <v>0.38883667250374931</v>
      </c>
      <c r="S253" s="99">
        <v>0.38233744650647511</v>
      </c>
      <c r="T253" s="99">
        <v>0.36545936480705665</v>
      </c>
      <c r="U253" s="99">
        <v>0.36403199799366032</v>
      </c>
      <c r="V253" s="99">
        <v>0.3785620472964113</v>
      </c>
      <c r="W253" s="99">
        <v>0.40921611171999484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1.4203851969268928</v>
      </c>
      <c r="C254" s="123">
        <f t="shared" si="121"/>
        <v>1.4321211482967839</v>
      </c>
      <c r="D254" s="123">
        <f t="shared" si="121"/>
        <v>1.4700798130639685</v>
      </c>
      <c r="E254" s="123">
        <f t="shared" si="121"/>
        <v>3.4562128705161994</v>
      </c>
      <c r="F254" s="123">
        <f t="shared" si="121"/>
        <v>1.6002293064808171</v>
      </c>
      <c r="G254" s="123">
        <f t="shared" si="121"/>
        <v>2.2198300874353745</v>
      </c>
      <c r="H254" s="123">
        <f t="shared" si="121"/>
        <v>3.7441710999679709</v>
      </c>
      <c r="I254" s="123">
        <f t="shared" si="121"/>
        <v>5.1868001022258463</v>
      </c>
      <c r="J254" s="123">
        <f t="shared" si="121"/>
        <v>5.7826192649124337</v>
      </c>
      <c r="K254" s="123">
        <f t="shared" si="121"/>
        <v>6.0002445740962207</v>
      </c>
      <c r="L254" s="123">
        <f t="shared" si="121"/>
        <v>8.0922464787282298</v>
      </c>
      <c r="M254" s="123">
        <f t="shared" si="121"/>
        <v>10.977436804110694</v>
      </c>
      <c r="N254" s="123">
        <f t="shared" si="121"/>
        <v>12.082800663903006</v>
      </c>
      <c r="O254" s="123">
        <f t="shared" si="121"/>
        <v>9.9552608170485879</v>
      </c>
      <c r="P254" s="123">
        <f t="shared" si="121"/>
        <v>8.0471100549806653</v>
      </c>
      <c r="Q254" s="123">
        <f t="shared" si="121"/>
        <v>11.891740739892615</v>
      </c>
      <c r="R254" s="123">
        <f t="shared" si="121"/>
        <v>9.297165680679381</v>
      </c>
      <c r="S254" s="123">
        <f t="shared" si="121"/>
        <v>10.838383797177231</v>
      </c>
      <c r="T254" s="123">
        <f t="shared" si="121"/>
        <v>11.234298673566119</v>
      </c>
      <c r="U254" s="123">
        <f t="shared" si="121"/>
        <v>11.470124931832629</v>
      </c>
      <c r="V254" s="123">
        <f t="shared" si="121"/>
        <v>11.780313995248658</v>
      </c>
      <c r="W254" s="123">
        <f t="shared" si="121"/>
        <v>13.754685401055553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1.4203851969268928</v>
      </c>
      <c r="C255" s="99">
        <f>RES_hhdet_tess!C129</f>
        <v>1.4321211482967839</v>
      </c>
      <c r="D255" s="99">
        <f>RES_hhdet_tess!D129</f>
        <v>1.4700798130639685</v>
      </c>
      <c r="E255" s="99">
        <f>RES_hhdet_tess!E129</f>
        <v>3.4562128705161994</v>
      </c>
      <c r="F255" s="99">
        <f>RES_hhdet_tess!F129</f>
        <v>1.6002293064808171</v>
      </c>
      <c r="G255" s="99">
        <f>RES_hhdet_tess!G129</f>
        <v>2.2198300874353745</v>
      </c>
      <c r="H255" s="99">
        <f>RES_hhdet_tess!H129</f>
        <v>3.7441710999679709</v>
      </c>
      <c r="I255" s="99">
        <f>RES_hhdet_tess!I129</f>
        <v>5.1868001022258463</v>
      </c>
      <c r="J255" s="99">
        <f>RES_hhdet_tess!J129</f>
        <v>5.7826192649124337</v>
      </c>
      <c r="K255" s="99">
        <f>RES_hhdet_tess!K129</f>
        <v>6.0002445740962207</v>
      </c>
      <c r="L255" s="99">
        <f>RES_hhdet_tess!L129</f>
        <v>8.0922464787282298</v>
      </c>
      <c r="M255" s="99">
        <f>RES_hhdet_tess!M129</f>
        <v>10.977436804110694</v>
      </c>
      <c r="N255" s="99">
        <f>RES_hhdet_tess!N129</f>
        <v>12.082800663903006</v>
      </c>
      <c r="O255" s="99">
        <f>RES_hhdet_tess!O129</f>
        <v>9.9552608170485879</v>
      </c>
      <c r="P255" s="99">
        <f>RES_hhdet_tess!P129</f>
        <v>8.0471100549806653</v>
      </c>
      <c r="Q255" s="99">
        <f>RES_hhdet_tess!Q129</f>
        <v>11.891740739892615</v>
      </c>
      <c r="R255" s="99">
        <f>RES_hhdet_tess!R129</f>
        <v>9.297165680679381</v>
      </c>
      <c r="S255" s="99">
        <f>RES_hhdet_tess!S129</f>
        <v>10.838383797177231</v>
      </c>
      <c r="T255" s="99">
        <f>RES_hhdet_tess!T129</f>
        <v>11.234298673566119</v>
      </c>
      <c r="U255" s="99">
        <f>RES_hhdet_tess!U129</f>
        <v>11.470124931832629</v>
      </c>
      <c r="V255" s="99">
        <f>RES_hhdet_tess!V129</f>
        <v>11.780313995248658</v>
      </c>
      <c r="W255" s="99">
        <f>RES_hhdet_tess!W129</f>
        <v>13.754685401055553</v>
      </c>
      <c r="DA255" s="63" t="s">
        <v>3035</v>
      </c>
    </row>
    <row r="256" spans="1:105" ht="12" customHeight="1" x14ac:dyDescent="0.25">
      <c r="A256" s="121" t="s">
        <v>55</v>
      </c>
      <c r="B256" s="123">
        <v>10.788271389395069</v>
      </c>
      <c r="C256" s="123">
        <v>11.288497547886243</v>
      </c>
      <c r="D256" s="123">
        <v>11.663895572559852</v>
      </c>
      <c r="E256" s="123">
        <v>11.495015218961106</v>
      </c>
      <c r="F256" s="123">
        <v>12.312313501414506</v>
      </c>
      <c r="G256" s="123">
        <v>12.812072049564417</v>
      </c>
      <c r="H256" s="123">
        <v>13.118069634337209</v>
      </c>
      <c r="I256" s="123">
        <v>13.144206619636428</v>
      </c>
      <c r="J256" s="123">
        <v>13.370816954018762</v>
      </c>
      <c r="K256" s="123">
        <v>13.470235544057896</v>
      </c>
      <c r="L256" s="123">
        <v>13.559201498585733</v>
      </c>
      <c r="M256" s="123">
        <v>12.216364595923903</v>
      </c>
      <c r="N256" s="123">
        <v>12.777883802535715</v>
      </c>
      <c r="O256" s="123">
        <v>13.056669898577915</v>
      </c>
      <c r="P256" s="123">
        <v>12.591395986842588</v>
      </c>
      <c r="Q256" s="123">
        <v>12.154984666069426</v>
      </c>
      <c r="R256" s="123">
        <v>12.267840522974538</v>
      </c>
      <c r="S256" s="123">
        <v>12.838673405285821</v>
      </c>
      <c r="T256" s="123">
        <v>13.144339822116299</v>
      </c>
      <c r="U256" s="123">
        <v>12.880696553625247</v>
      </c>
      <c r="V256" s="123">
        <v>13.214068849533048</v>
      </c>
      <c r="W256" s="123">
        <v>14.213549394152867</v>
      </c>
      <c r="DA256" s="130" t="s">
        <v>3036</v>
      </c>
    </row>
    <row r="257" spans="1:105" ht="12" customHeight="1" x14ac:dyDescent="0.25">
      <c r="A257" s="97" t="s">
        <v>128</v>
      </c>
      <c r="B257" s="99">
        <v>10.274702669006622</v>
      </c>
      <c r="C257" s="99">
        <v>11.312870926855096</v>
      </c>
      <c r="D257" s="99">
        <v>11.330115634779787</v>
      </c>
      <c r="E257" s="99">
        <v>11.853985497140613</v>
      </c>
      <c r="F257" s="99">
        <v>12.262423779843415</v>
      </c>
      <c r="G257" s="99">
        <v>12.77161258475194</v>
      </c>
      <c r="H257" s="99">
        <v>12.933487095143855</v>
      </c>
      <c r="I257" s="99">
        <v>13.182302579656181</v>
      </c>
      <c r="J257" s="99">
        <v>13.251416973005432</v>
      </c>
      <c r="K257" s="99">
        <v>13.644465188969759</v>
      </c>
      <c r="L257" s="99">
        <v>13.681314285102292</v>
      </c>
      <c r="M257" s="99">
        <v>12.064775185532904</v>
      </c>
      <c r="N257" s="99">
        <v>12.785968022031284</v>
      </c>
      <c r="O257" s="99">
        <v>13.20884320127778</v>
      </c>
      <c r="P257" s="99">
        <v>12.666100400926968</v>
      </c>
      <c r="Q257" s="99">
        <v>12.067554173589487</v>
      </c>
      <c r="R257" s="99">
        <v>12.106839234059901</v>
      </c>
      <c r="S257" s="99">
        <v>12.81653257899602</v>
      </c>
      <c r="T257" s="99">
        <v>13.250603769541147</v>
      </c>
      <c r="U257" s="99">
        <v>12.65443368566315</v>
      </c>
      <c r="V257" s="99">
        <v>13.272694935574153</v>
      </c>
      <c r="W257" s="99">
        <v>14.179098700053991</v>
      </c>
      <c r="DA257" s="63" t="s">
        <v>3037</v>
      </c>
    </row>
    <row r="258" spans="1:105" ht="12" customHeight="1" x14ac:dyDescent="0.25">
      <c r="A258" s="97" t="s">
        <v>127</v>
      </c>
      <c r="B258" s="99">
        <v>10.274702669006624</v>
      </c>
      <c r="C258" s="99">
        <v>11.312903001480722</v>
      </c>
      <c r="D258" s="99">
        <v>11.330218313281128</v>
      </c>
      <c r="E258" s="99">
        <v>11.8536276950376</v>
      </c>
      <c r="F258" s="99">
        <v>12.262058876615134</v>
      </c>
      <c r="G258" s="99">
        <v>12.77140665064875</v>
      </c>
      <c r="H258" s="99">
        <v>12.933564405937663</v>
      </c>
      <c r="I258" s="99">
        <v>13.179270392550803</v>
      </c>
      <c r="J258" s="99">
        <v>13.246756953970563</v>
      </c>
      <c r="K258" s="99">
        <v>13.639592565085424</v>
      </c>
      <c r="L258" s="99">
        <v>13.677883045322643</v>
      </c>
      <c r="M258" s="99">
        <v>12.062444152608036</v>
      </c>
      <c r="N258" s="99">
        <v>12.783924428654899</v>
      </c>
      <c r="O258" s="99">
        <v>13.206884705952959</v>
      </c>
      <c r="P258" s="99">
        <v>12.665278865102083</v>
      </c>
      <c r="Q258" s="99">
        <v>12.065494029489107</v>
      </c>
      <c r="R258" s="99">
        <v>12.106590151738393</v>
      </c>
      <c r="S258" s="99">
        <v>12.818395991769247</v>
      </c>
      <c r="T258" s="99">
        <v>13.254673837199103</v>
      </c>
      <c r="U258" s="99">
        <v>12.662249578819466</v>
      </c>
      <c r="V258" s="99">
        <v>13.279240702347149</v>
      </c>
      <c r="W258" s="99">
        <v>14.178816420650142</v>
      </c>
      <c r="DA258" s="63" t="s">
        <v>3038</v>
      </c>
    </row>
    <row r="259" spans="1:105" ht="12" customHeight="1" x14ac:dyDescent="0.25">
      <c r="A259" s="100" t="s">
        <v>203</v>
      </c>
      <c r="B259" s="102">
        <v>3.1067173943108535</v>
      </c>
      <c r="C259" s="102">
        <v>3.2392023384172606</v>
      </c>
      <c r="D259" s="102">
        <v>3.4324097209071436</v>
      </c>
      <c r="E259" s="102">
        <v>3.0613383013235027</v>
      </c>
      <c r="F259" s="102">
        <v>3.5701310100861394</v>
      </c>
      <c r="G259" s="102">
        <v>3.7037565218993662</v>
      </c>
      <c r="H259" s="102">
        <v>3.7718471360850661</v>
      </c>
      <c r="I259" s="102">
        <v>3.7739132942295086</v>
      </c>
      <c r="J259" s="102">
        <v>3.8464415541766641</v>
      </c>
      <c r="K259" s="102">
        <v>3.7257932958744493</v>
      </c>
      <c r="L259" s="102">
        <v>3.7691017424711761</v>
      </c>
      <c r="M259" s="102">
        <v>3.474902837159433</v>
      </c>
      <c r="N259" s="102">
        <v>3.6608168701108847</v>
      </c>
      <c r="O259" s="102">
        <v>3.6428539227925611</v>
      </c>
      <c r="P259" s="102">
        <v>3.6337989245397186</v>
      </c>
      <c r="Q259" s="102">
        <v>3.7425989954568681</v>
      </c>
      <c r="R259" s="102">
        <v>3.6212863585162198</v>
      </c>
      <c r="S259" s="102">
        <v>3.7211040836149207</v>
      </c>
      <c r="T259" s="102">
        <v>3.9179024136853209</v>
      </c>
      <c r="U259" s="102">
        <v>3.7874750485650401</v>
      </c>
      <c r="V259" s="102">
        <v>3.476694482015839</v>
      </c>
      <c r="W259" s="102">
        <v>4.1916021836526847</v>
      </c>
      <c r="DA259" s="131" t="s">
        <v>3039</v>
      </c>
    </row>
    <row r="260" spans="1:105" ht="12" customHeight="1" x14ac:dyDescent="0.25">
      <c r="A260" s="103" t="s">
        <v>52</v>
      </c>
      <c r="B260" s="105">
        <v>7.16798527469577</v>
      </c>
      <c r="C260" s="105">
        <v>8.0737006630634607</v>
      </c>
      <c r="D260" s="105">
        <v>7.8978085923739831</v>
      </c>
      <c r="E260" s="105">
        <v>8.7922893937140962</v>
      </c>
      <c r="F260" s="105">
        <v>8.6919278665289958</v>
      </c>
      <c r="G260" s="105">
        <v>9.0676501287493849</v>
      </c>
      <c r="H260" s="105">
        <v>9.1617172698525966</v>
      </c>
      <c r="I260" s="105">
        <v>9.4053570983212964</v>
      </c>
      <c r="J260" s="105">
        <v>9.4003153997939037</v>
      </c>
      <c r="K260" s="105">
        <v>9.9137992692109727</v>
      </c>
      <c r="L260" s="105">
        <v>9.9087813028514677</v>
      </c>
      <c r="M260" s="105">
        <v>8.587541315448604</v>
      </c>
      <c r="N260" s="105">
        <v>9.1231075585440156</v>
      </c>
      <c r="O260" s="105">
        <v>9.5640307831603977</v>
      </c>
      <c r="P260" s="105">
        <v>9.0314799405623685</v>
      </c>
      <c r="Q260" s="105">
        <v>8.3228950340322374</v>
      </c>
      <c r="R260" s="105">
        <v>8.4853037932221742</v>
      </c>
      <c r="S260" s="105">
        <v>9.0972919081543271</v>
      </c>
      <c r="T260" s="105">
        <v>9.3367714235137811</v>
      </c>
      <c r="U260" s="105">
        <v>8.8747745302544256</v>
      </c>
      <c r="V260" s="105">
        <v>9.8025462203313118</v>
      </c>
      <c r="W260" s="105">
        <v>9.9872142369974579</v>
      </c>
      <c r="DA260" s="132" t="s">
        <v>3040</v>
      </c>
    </row>
    <row r="261" spans="1:105" ht="12" customHeight="1" x14ac:dyDescent="0.25">
      <c r="A261" s="106" t="s">
        <v>122</v>
      </c>
      <c r="B261" s="102">
        <v>11.603686434173087</v>
      </c>
      <c r="C261" s="102">
        <v>11.246372176565773</v>
      </c>
      <c r="D261" s="102">
        <v>12.306470112542245</v>
      </c>
      <c r="E261" s="102">
        <v>10.747609403353083</v>
      </c>
      <c r="F261" s="102">
        <v>12.414883723731775</v>
      </c>
      <c r="G261" s="102">
        <v>12.895970714776912</v>
      </c>
      <c r="H261" s="102">
        <v>13.49573035294844</v>
      </c>
      <c r="I261" s="102">
        <v>13.058784191649817</v>
      </c>
      <c r="J261" s="102">
        <v>13.662655107952764</v>
      </c>
      <c r="K261" s="102">
        <v>12.976028270681681</v>
      </c>
      <c r="L261" s="102">
        <v>13.178366851334813</v>
      </c>
      <c r="M261" s="102">
        <v>12.718560488797346</v>
      </c>
      <c r="N261" s="102">
        <v>12.745939070226989</v>
      </c>
      <c r="O261" s="102">
        <v>12.363015289982917</v>
      </c>
      <c r="P261" s="102">
        <v>12.273436329027758</v>
      </c>
      <c r="Q261" s="102">
        <v>12.436705794116991</v>
      </c>
      <c r="R261" s="102">
        <v>12.656401710147001</v>
      </c>
      <c r="S261" s="102">
        <v>12.880422762344192</v>
      </c>
      <c r="T261" s="102">
        <v>12.959037615982981</v>
      </c>
      <c r="U261" s="102">
        <v>13.216434000545895</v>
      </c>
      <c r="V261" s="102">
        <v>13.135978980580317</v>
      </c>
      <c r="W261" s="102">
        <v>14.258689755650918</v>
      </c>
      <c r="DA261" s="131" t="s">
        <v>3041</v>
      </c>
    </row>
    <row r="262" spans="1:105" ht="12" customHeight="1" x14ac:dyDescent="0.25">
      <c r="A262" s="107" t="s">
        <v>121</v>
      </c>
      <c r="B262" s="105">
        <v>11.603686434173087</v>
      </c>
      <c r="C262" s="105">
        <v>11.246631761040854</v>
      </c>
      <c r="D262" s="105">
        <v>12.306740004227384</v>
      </c>
      <c r="E262" s="105">
        <v>10.746323507092718</v>
      </c>
      <c r="F262" s="105">
        <v>12.413007338143043</v>
      </c>
      <c r="G262" s="105">
        <v>12.89421203472493</v>
      </c>
      <c r="H262" s="105">
        <v>13.494974676482252</v>
      </c>
      <c r="I262" s="105">
        <v>13.060401404558162</v>
      </c>
      <c r="J262" s="105">
        <v>13.666361167809049</v>
      </c>
      <c r="K262" s="105">
        <v>12.97885784882763</v>
      </c>
      <c r="L262" s="105">
        <v>13.176401034107856</v>
      </c>
      <c r="M262" s="105">
        <v>12.711292078932104</v>
      </c>
      <c r="N262" s="105">
        <v>12.739904731216868</v>
      </c>
      <c r="O262" s="105">
        <v>12.360793501477906</v>
      </c>
      <c r="P262" s="105">
        <v>12.289068938016422</v>
      </c>
      <c r="Q262" s="105">
        <v>12.457043157648281</v>
      </c>
      <c r="R262" s="105">
        <v>12.673972757881279</v>
      </c>
      <c r="S262" s="105">
        <v>12.895616308611801</v>
      </c>
      <c r="T262" s="105">
        <v>12.968183396279416</v>
      </c>
      <c r="U262" s="105">
        <v>13.220799572493013</v>
      </c>
      <c r="V262" s="105">
        <v>13.13846991438011</v>
      </c>
      <c r="W262" s="105">
        <v>14.258632507748342</v>
      </c>
      <c r="DA262" s="132" t="s">
        <v>3042</v>
      </c>
    </row>
    <row r="263" spans="1:105" ht="12" customHeight="1" x14ac:dyDescent="0.25">
      <c r="A263" s="108" t="s">
        <v>53</v>
      </c>
      <c r="B263" s="99">
        <v>3.509182214262037</v>
      </c>
      <c r="C263" s="99">
        <v>3.2202464916613596</v>
      </c>
      <c r="D263" s="99">
        <v>3.728908159977808</v>
      </c>
      <c r="E263" s="99">
        <v>2.7739732931989072</v>
      </c>
      <c r="F263" s="99">
        <v>3.6139621904693091</v>
      </c>
      <c r="G263" s="99">
        <v>3.7400096631258135</v>
      </c>
      <c r="H263" s="99">
        <v>3.9364689523654048</v>
      </c>
      <c r="I263" s="99">
        <v>3.7416242148517105</v>
      </c>
      <c r="J263" s="99">
        <v>3.9727819519319731</v>
      </c>
      <c r="K263" s="99">
        <v>3.543604379738218</v>
      </c>
      <c r="L263" s="99">
        <v>3.629822444664796</v>
      </c>
      <c r="M263" s="99">
        <v>3.6662015949837734</v>
      </c>
      <c r="N263" s="99">
        <v>3.6487324202469353</v>
      </c>
      <c r="O263" s="99">
        <v>3.4066648424226496</v>
      </c>
      <c r="P263" s="99">
        <v>3.5249082484752035</v>
      </c>
      <c r="Q263" s="99">
        <v>3.8693573516290662</v>
      </c>
      <c r="R263" s="99">
        <v>3.7945554324614994</v>
      </c>
      <c r="S263" s="99">
        <v>3.7448618258536106</v>
      </c>
      <c r="T263" s="99">
        <v>3.8342659486381305</v>
      </c>
      <c r="U263" s="99">
        <v>3.9555807859557008</v>
      </c>
      <c r="V263" s="99">
        <v>3.4398368487224413</v>
      </c>
      <c r="W263" s="99">
        <v>4.2187458247641612</v>
      </c>
      <c r="DA263" s="63" t="s">
        <v>3043</v>
      </c>
    </row>
    <row r="264" spans="1:105" ht="12" customHeight="1" x14ac:dyDescent="0.25">
      <c r="A264" s="108" t="s">
        <v>52</v>
      </c>
      <c r="B264" s="99">
        <v>8.09450421991105</v>
      </c>
      <c r="C264" s="99">
        <v>8.0263852693794941</v>
      </c>
      <c r="D264" s="99">
        <v>8.5778318442495767</v>
      </c>
      <c r="E264" s="99">
        <v>7.9723502138938134</v>
      </c>
      <c r="F264" s="99">
        <v>8.7990451476737341</v>
      </c>
      <c r="G264" s="99">
        <v>9.1542023715991157</v>
      </c>
      <c r="H264" s="99">
        <v>9.5585057241168503</v>
      </c>
      <c r="I264" s="99">
        <v>9.318777189706454</v>
      </c>
      <c r="J264" s="99">
        <v>9.6935792158770742</v>
      </c>
      <c r="K264" s="99">
        <v>9.4352534690894103</v>
      </c>
      <c r="L264" s="99">
        <v>9.5465785894430617</v>
      </c>
      <c r="M264" s="99">
        <v>9.0450904839483304</v>
      </c>
      <c r="N264" s="99">
        <v>9.0911723109699309</v>
      </c>
      <c r="O264" s="99">
        <v>8.9541286590552556</v>
      </c>
      <c r="P264" s="99">
        <v>8.7641606895412174</v>
      </c>
      <c r="Q264" s="99">
        <v>8.5876858060192163</v>
      </c>
      <c r="R264" s="99">
        <v>8.8794173254197766</v>
      </c>
      <c r="S264" s="99">
        <v>9.1507544827581917</v>
      </c>
      <c r="T264" s="99">
        <v>9.1339174476412879</v>
      </c>
      <c r="U264" s="99">
        <v>9.2652187865373126</v>
      </c>
      <c r="V264" s="99">
        <v>9.6986330656576687</v>
      </c>
      <c r="W264" s="99">
        <v>10.039886682984182</v>
      </c>
      <c r="DA264" s="63" t="s">
        <v>3044</v>
      </c>
    </row>
    <row r="265" spans="1:105" ht="12" customHeight="1" x14ac:dyDescent="0.25">
      <c r="A265" s="121" t="s">
        <v>54</v>
      </c>
      <c r="B265" s="123">
        <v>11.404066691100455</v>
      </c>
      <c r="C265" s="123">
        <v>10.829614410216079</v>
      </c>
      <c r="D265" s="123">
        <v>12.014632151570577</v>
      </c>
      <c r="E265" s="123">
        <v>10.564189335972079</v>
      </c>
      <c r="F265" s="123">
        <v>11.746862521521287</v>
      </c>
      <c r="G265" s="123">
        <v>12.121749615914796</v>
      </c>
      <c r="H265" s="123">
        <v>12.543375169176679</v>
      </c>
      <c r="I265" s="123">
        <v>11.796437954738167</v>
      </c>
      <c r="J265" s="123">
        <v>12.606588683915101</v>
      </c>
      <c r="K265" s="123">
        <v>12.047468085659819</v>
      </c>
      <c r="L265" s="123">
        <v>11.589033534157377</v>
      </c>
      <c r="M265" s="123">
        <v>10.801211040949291</v>
      </c>
      <c r="N265" s="123">
        <v>10.379571850538078</v>
      </c>
      <c r="O265" s="123">
        <v>9.9395847467880269</v>
      </c>
      <c r="P265" s="123">
        <v>9.3912327421852364</v>
      </c>
      <c r="Q265" s="123">
        <v>9.4380708570278244</v>
      </c>
      <c r="R265" s="123">
        <v>9.6234963004752387</v>
      </c>
      <c r="S265" s="123">
        <v>9.4787158564621556</v>
      </c>
      <c r="T265" s="123">
        <v>9.1539815506248186</v>
      </c>
      <c r="U265" s="123">
        <v>9.2573630601976546</v>
      </c>
      <c r="V265" s="123">
        <v>8.9805372463893836</v>
      </c>
      <c r="W265" s="123">
        <v>9.5701860628211826</v>
      </c>
      <c r="DA265" s="130" t="s">
        <v>3045</v>
      </c>
    </row>
    <row r="266" spans="1:105" ht="12" customHeight="1" x14ac:dyDescent="0.25">
      <c r="A266" s="97" t="s">
        <v>50</v>
      </c>
      <c r="B266" s="99">
        <v>10.280224699577841</v>
      </c>
      <c r="C266" s="99">
        <v>12.11852189846029</v>
      </c>
      <c r="D266" s="99">
        <v>10.595425802388812</v>
      </c>
      <c r="E266" s="99">
        <v>12.517037675322625</v>
      </c>
      <c r="F266" s="99">
        <v>11.69616641304494</v>
      </c>
      <c r="G266" s="99">
        <v>11.834292702439658</v>
      </c>
      <c r="H266" s="99">
        <v>11.618473360977815</v>
      </c>
      <c r="I266" s="99">
        <v>12.106172756962726</v>
      </c>
      <c r="J266" s="99">
        <v>11.839539243956915</v>
      </c>
      <c r="K266" s="99">
        <v>13.577888653234476</v>
      </c>
      <c r="L266" s="99">
        <v>12.200477053856259</v>
      </c>
      <c r="M266" s="99">
        <v>10.809452115581937</v>
      </c>
      <c r="N266" s="99">
        <v>10.22960207299853</v>
      </c>
      <c r="O266" s="99">
        <v>10.081547223058378</v>
      </c>
      <c r="P266" s="99">
        <v>9.2348455662402102</v>
      </c>
      <c r="Q266" s="99">
        <v>9.3078026777292315</v>
      </c>
      <c r="R266" s="99">
        <v>9.7685761623137477</v>
      </c>
      <c r="S266" s="99">
        <v>9.5349541551656412</v>
      </c>
      <c r="T266" s="99">
        <v>8.9822651465165713</v>
      </c>
      <c r="U266" s="99">
        <v>9.3598568412018164</v>
      </c>
      <c r="V266" s="99">
        <v>9.0329374525466104</v>
      </c>
      <c r="W266" s="99">
        <v>9.361735297899811</v>
      </c>
      <c r="DA266" s="63" t="s">
        <v>3046</v>
      </c>
    </row>
    <row r="267" spans="1:105" ht="12" customHeight="1" x14ac:dyDescent="0.25">
      <c r="A267" s="109" t="s">
        <v>120</v>
      </c>
      <c r="B267" s="110">
        <v>11.848079727433367</v>
      </c>
      <c r="C267" s="110">
        <v>10.264746311909171</v>
      </c>
      <c r="D267" s="110">
        <v>12.691613778092959</v>
      </c>
      <c r="E267" s="110">
        <v>9.5151750605754639</v>
      </c>
      <c r="F267" s="110">
        <v>11.775841914269751</v>
      </c>
      <c r="G267" s="110">
        <v>12.292928982135896</v>
      </c>
      <c r="H267" s="110">
        <v>13.13658156363431</v>
      </c>
      <c r="I267" s="110">
        <v>11.583561261920302</v>
      </c>
      <c r="J267" s="110">
        <v>13.187672848977257</v>
      </c>
      <c r="K267" s="110">
        <v>10.831746699693904</v>
      </c>
      <c r="L267" s="110">
        <v>11.084395524551759</v>
      </c>
      <c r="M267" s="110">
        <v>10.79441849099468</v>
      </c>
      <c r="N267" s="110">
        <v>10.493965246336611</v>
      </c>
      <c r="O267" s="110">
        <v>9.8380197374324982</v>
      </c>
      <c r="P267" s="110">
        <v>9.4963992671496733</v>
      </c>
      <c r="Q267" s="110">
        <v>9.5209448066039197</v>
      </c>
      <c r="R267" s="110">
        <v>9.5342926659740996</v>
      </c>
      <c r="S267" s="110">
        <v>9.4456891067694055</v>
      </c>
      <c r="T267" s="110">
        <v>9.2518770457882127</v>
      </c>
      <c r="U267" s="110">
        <v>9.1998201883830522</v>
      </c>
      <c r="V267" s="110">
        <v>8.9522835440104789</v>
      </c>
      <c r="W267" s="110">
        <v>9.6777963882935598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1.1358285389972507</v>
      </c>
      <c r="C269" s="118">
        <f t="shared" si="122"/>
        <v>1.4378763877391121</v>
      </c>
      <c r="D269" s="118">
        <f t="shared" si="122"/>
        <v>1.3299390791461356</v>
      </c>
      <c r="E269" s="118">
        <f t="shared" si="122"/>
        <v>1.6960517563659556</v>
      </c>
      <c r="F269" s="118">
        <f t="shared" si="122"/>
        <v>1.6460709910505915</v>
      </c>
      <c r="G269" s="118">
        <f t="shared" si="122"/>
        <v>1.7053409083276665</v>
      </c>
      <c r="H269" s="118">
        <f t="shared" si="122"/>
        <v>1.7484252955848074</v>
      </c>
      <c r="I269" s="118">
        <f t="shared" si="122"/>
        <v>1.8965688563664349</v>
      </c>
      <c r="J269" s="118">
        <f t="shared" si="122"/>
        <v>1.9611264982393917</v>
      </c>
      <c r="K269" s="118">
        <f t="shared" si="122"/>
        <v>2.3078321806024884</v>
      </c>
      <c r="L269" s="118">
        <f t="shared" si="122"/>
        <v>2.1160821918106851</v>
      </c>
      <c r="M269" s="118">
        <f t="shared" si="122"/>
        <v>1.871856144219878</v>
      </c>
      <c r="N269" s="118">
        <f t="shared" si="122"/>
        <v>1.6954353792250332</v>
      </c>
      <c r="O269" s="118">
        <f t="shared" si="122"/>
        <v>1.6094883183836979</v>
      </c>
      <c r="P269" s="118">
        <f t="shared" si="122"/>
        <v>1.42099099101981</v>
      </c>
      <c r="Q269" s="118">
        <f t="shared" si="122"/>
        <v>1.3845664090744103</v>
      </c>
      <c r="R269" s="118">
        <f t="shared" ref="R269:V269" si="123">R270+R273+R275+R284</f>
        <v>1.4218928751443074</v>
      </c>
      <c r="S269" s="118">
        <f t="shared" si="123"/>
        <v>1.3467719689716064</v>
      </c>
      <c r="T269" s="118">
        <f t="shared" si="123"/>
        <v>1.242288754296982</v>
      </c>
      <c r="U269" s="118">
        <f t="shared" si="123"/>
        <v>1.2780253979537131</v>
      </c>
      <c r="V269" s="118">
        <f t="shared" si="123"/>
        <v>1.1980038438133156</v>
      </c>
      <c r="W269" s="118">
        <f t="shared" ref="W269" si="124">W270+W273+W275+W284</f>
        <v>1.202592431812241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1.1358285389972507</v>
      </c>
      <c r="C284" s="123">
        <v>1.4378763877391121</v>
      </c>
      <c r="D284" s="123">
        <v>1.3299390791461356</v>
      </c>
      <c r="E284" s="123">
        <v>1.6960517563659556</v>
      </c>
      <c r="F284" s="123">
        <v>1.6460709910505915</v>
      </c>
      <c r="G284" s="123">
        <v>1.7053409083276665</v>
      </c>
      <c r="H284" s="123">
        <v>1.7484252955848074</v>
      </c>
      <c r="I284" s="123">
        <v>1.8965688563664349</v>
      </c>
      <c r="J284" s="123">
        <v>1.9611264982393917</v>
      </c>
      <c r="K284" s="123">
        <v>2.3078321806024884</v>
      </c>
      <c r="L284" s="123">
        <v>2.1160821918106851</v>
      </c>
      <c r="M284" s="123">
        <v>1.871856144219878</v>
      </c>
      <c r="N284" s="123">
        <v>1.6954353792250332</v>
      </c>
      <c r="O284" s="123">
        <v>1.6094883183836979</v>
      </c>
      <c r="P284" s="123">
        <v>1.42099099101981</v>
      </c>
      <c r="Q284" s="123">
        <v>1.3845664090744103</v>
      </c>
      <c r="R284" s="123">
        <v>1.4218928751443074</v>
      </c>
      <c r="S284" s="123">
        <v>1.3467719689716064</v>
      </c>
      <c r="T284" s="123">
        <v>1.242288754296982</v>
      </c>
      <c r="U284" s="123">
        <v>1.2780253979537131</v>
      </c>
      <c r="V284" s="123">
        <v>1.1980038438133156</v>
      </c>
      <c r="W284" s="123">
        <v>1.202592431812241</v>
      </c>
      <c r="DA284" s="130" t="s">
        <v>3213</v>
      </c>
    </row>
    <row r="285" spans="1:105" ht="12" customHeight="1" x14ac:dyDescent="0.25">
      <c r="A285" s="97" t="s">
        <v>50</v>
      </c>
      <c r="B285" s="99">
        <v>4.0107256767871418</v>
      </c>
      <c r="C285" s="99">
        <v>4.7188009945303113</v>
      </c>
      <c r="D285" s="99">
        <v>4.1179881357282264</v>
      </c>
      <c r="E285" s="99">
        <v>4.8534271453896851</v>
      </c>
      <c r="F285" s="99">
        <v>4.5256825221269237</v>
      </c>
      <c r="G285" s="99">
        <v>4.5690741067412333</v>
      </c>
      <c r="H285" s="99">
        <v>4.4744945566310355</v>
      </c>
      <c r="I285" s="99">
        <v>4.6560695412747775</v>
      </c>
      <c r="J285" s="99">
        <v>4.5498753793946305</v>
      </c>
      <c r="K285" s="99">
        <v>5.2130651365058842</v>
      </c>
      <c r="L285" s="99">
        <v>4.6800284636026719</v>
      </c>
      <c r="M285" s="99">
        <v>4.1428893039557995</v>
      </c>
      <c r="N285" s="99">
        <v>3.9181516897266579</v>
      </c>
      <c r="O285" s="99">
        <v>3.8591503688850342</v>
      </c>
      <c r="P285" s="99">
        <v>3.5340661183386621</v>
      </c>
      <c r="Q285" s="99">
        <v>3.5609432578994884</v>
      </c>
      <c r="R285" s="99">
        <v>3.7344446341475539</v>
      </c>
      <c r="S285" s="99">
        <v>3.6400695226553381</v>
      </c>
      <c r="T285" s="99">
        <v>3.4213610128921239</v>
      </c>
      <c r="U285" s="99">
        <v>3.5544090945767537</v>
      </c>
      <c r="V285" s="99">
        <v>3.4198594983784232</v>
      </c>
      <c r="W285" s="99">
        <v>3.5321208594933702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2.0884108851399334</v>
      </c>
      <c r="D290" s="117">
        <f t="shared" si="129"/>
        <v>1.7752054633649823</v>
      </c>
      <c r="E290" s="117">
        <f t="shared" si="129"/>
        <v>3.6357982513467313</v>
      </c>
      <c r="F290" s="117">
        <f t="shared" si="129"/>
        <v>3.3830922929786742</v>
      </c>
      <c r="G290" s="117">
        <f t="shared" si="129"/>
        <v>3.6582698699875582</v>
      </c>
      <c r="H290" s="117">
        <f t="shared" si="129"/>
        <v>3.497826757314296</v>
      </c>
      <c r="I290" s="117">
        <f t="shared" si="129"/>
        <v>3.6895419180574329</v>
      </c>
      <c r="J290" s="117">
        <f t="shared" si="129"/>
        <v>3.9293848446736015</v>
      </c>
      <c r="K290" s="117">
        <f t="shared" si="129"/>
        <v>4.014433712556098</v>
      </c>
      <c r="L290" s="117">
        <f t="shared" si="129"/>
        <v>3.7727768965947623</v>
      </c>
      <c r="M290" s="117">
        <f t="shared" si="129"/>
        <v>3.7028698734603531</v>
      </c>
      <c r="N290" s="117">
        <f t="shared" si="129"/>
        <v>3.1323482744259792</v>
      </c>
      <c r="O290" s="117">
        <f t="shared" si="129"/>
        <v>2.9979910512578316</v>
      </c>
      <c r="P290" s="117">
        <f t="shared" si="129"/>
        <v>0</v>
      </c>
      <c r="Q290" s="117">
        <f t="shared" si="129"/>
        <v>0.22639441339704428</v>
      </c>
      <c r="R290" s="117">
        <f t="shared" ref="R290:V290" si="130">R291+R294+R296+R305</f>
        <v>1.7633942457059695</v>
      </c>
      <c r="S290" s="117">
        <f t="shared" si="130"/>
        <v>2.0061746559500238</v>
      </c>
      <c r="T290" s="117">
        <f t="shared" si="130"/>
        <v>2.3657174990059842</v>
      </c>
      <c r="U290" s="117">
        <f t="shared" si="130"/>
        <v>2.3871015914440381</v>
      </c>
      <c r="V290" s="117">
        <f t="shared" si="130"/>
        <v>2.3302139157751225</v>
      </c>
      <c r="W290" s="117">
        <f t="shared" ref="W290" si="131">W291+W294+W296+W305</f>
        <v>2.1458766071437587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1.5778956791177352</v>
      </c>
      <c r="D291" s="122">
        <f t="shared" si="132"/>
        <v>1.3362508195198994</v>
      </c>
      <c r="E291" s="122">
        <f t="shared" si="132"/>
        <v>2.7783055675591073</v>
      </c>
      <c r="F291" s="122">
        <f t="shared" si="132"/>
        <v>2.5789844697695168</v>
      </c>
      <c r="G291" s="122">
        <f t="shared" si="132"/>
        <v>2.821864627538619</v>
      </c>
      <c r="H291" s="122">
        <f t="shared" si="132"/>
        <v>2.5573174680966075</v>
      </c>
      <c r="I291" s="122">
        <f t="shared" si="132"/>
        <v>2.6840841699320843</v>
      </c>
      <c r="J291" s="122">
        <f t="shared" si="132"/>
        <v>2.9547610460541303</v>
      </c>
      <c r="K291" s="122">
        <f t="shared" si="132"/>
        <v>3.0441950839799992</v>
      </c>
      <c r="L291" s="122">
        <f t="shared" si="132"/>
        <v>2.951871834751147</v>
      </c>
      <c r="M291" s="122">
        <f t="shared" si="132"/>
        <v>2.9060239799828929</v>
      </c>
      <c r="N291" s="122">
        <f t="shared" si="132"/>
        <v>2.4403360730424728</v>
      </c>
      <c r="O291" s="122">
        <f t="shared" si="132"/>
        <v>2.3691461316183871</v>
      </c>
      <c r="P291" s="122">
        <f t="shared" si="132"/>
        <v>0</v>
      </c>
      <c r="Q291" s="122">
        <f t="shared" si="132"/>
        <v>0.17435512486189042</v>
      </c>
      <c r="R291" s="122">
        <f t="shared" ref="R291:V291" si="133">SUM(R292:R293)</f>
        <v>1.3433295521257971</v>
      </c>
      <c r="S291" s="122">
        <f t="shared" si="133"/>
        <v>1.5271476137843005</v>
      </c>
      <c r="T291" s="122">
        <f t="shared" si="133"/>
        <v>1.7535554066645695</v>
      </c>
      <c r="U291" s="122">
        <f t="shared" si="133"/>
        <v>1.7656516053555948</v>
      </c>
      <c r="V291" s="122">
        <f t="shared" si="133"/>
        <v>1.6795850794835954</v>
      </c>
      <c r="W291" s="122">
        <f t="shared" ref="W291" si="134">SUM(W292:W293)</f>
        <v>1.4438019712378098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1.5723024710497437</v>
      </c>
      <c r="D292" s="98">
        <v>1.3315003910663548</v>
      </c>
      <c r="E292" s="98">
        <v>2.768988708171487</v>
      </c>
      <c r="F292" s="98">
        <v>2.5699457330379638</v>
      </c>
      <c r="G292" s="98">
        <v>2.8121755490093436</v>
      </c>
      <c r="H292" s="98">
        <v>2.5488514113698515</v>
      </c>
      <c r="I292" s="98">
        <v>2.6754959902121711</v>
      </c>
      <c r="J292" s="98">
        <v>2.9454020986078859</v>
      </c>
      <c r="K292" s="98">
        <v>3.0346354207349968</v>
      </c>
      <c r="L292" s="98">
        <v>2.9429322658551524</v>
      </c>
      <c r="M292" s="98">
        <v>2.8972981668321904</v>
      </c>
      <c r="N292" s="98">
        <v>2.433085466121538</v>
      </c>
      <c r="O292" s="98">
        <v>2.3621588199143742</v>
      </c>
      <c r="P292" s="98">
        <v>0</v>
      </c>
      <c r="Q292" s="98">
        <v>0.17383852567213159</v>
      </c>
      <c r="R292" s="98">
        <v>1.3393022548921136</v>
      </c>
      <c r="S292" s="98">
        <v>1.5226099656340393</v>
      </c>
      <c r="T292" s="98">
        <v>1.7483400077804507</v>
      </c>
      <c r="U292" s="98">
        <v>1.7603548238513251</v>
      </c>
      <c r="V292" s="98">
        <v>1.6745300973762411</v>
      </c>
      <c r="W292" s="98">
        <v>1.4394504728902096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5.5932080679914299E-3</v>
      </c>
      <c r="D293" s="98">
        <v>4.7504284535446611E-3</v>
      </c>
      <c r="E293" s="98">
        <v>9.3168593876204586E-3</v>
      </c>
      <c r="F293" s="98">
        <v>9.038736731553006E-3</v>
      </c>
      <c r="G293" s="98">
        <v>9.689078529275405E-3</v>
      </c>
      <c r="H293" s="98">
        <v>8.4660567267560646E-3</v>
      </c>
      <c r="I293" s="98">
        <v>8.5881797199132883E-3</v>
      </c>
      <c r="J293" s="98">
        <v>9.3589474462444748E-3</v>
      </c>
      <c r="K293" s="98">
        <v>9.5596632450024033E-3</v>
      </c>
      <c r="L293" s="98">
        <v>8.9395688959947057E-3</v>
      </c>
      <c r="M293" s="98">
        <v>8.7258131507025535E-3</v>
      </c>
      <c r="N293" s="98">
        <v>7.250606920934783E-3</v>
      </c>
      <c r="O293" s="98">
        <v>6.9873117040127634E-3</v>
      </c>
      <c r="P293" s="98">
        <v>0</v>
      </c>
      <c r="Q293" s="98">
        <v>5.1659918975882852E-4</v>
      </c>
      <c r="R293" s="98">
        <v>4.0272972336833669E-3</v>
      </c>
      <c r="S293" s="98">
        <v>4.5376481502613008E-3</v>
      </c>
      <c r="T293" s="98">
        <v>5.2153988841189096E-3</v>
      </c>
      <c r="U293" s="98">
        <v>5.2967815042697982E-3</v>
      </c>
      <c r="V293" s="98">
        <v>5.0549821073542153E-3</v>
      </c>
      <c r="W293" s="98">
        <v>4.3514983476003206E-3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2.2717202864681756E-2</v>
      </c>
      <c r="D294" s="122">
        <f t="shared" si="135"/>
        <v>1.6775488871222752E-2</v>
      </c>
      <c r="E294" s="122">
        <f t="shared" si="135"/>
        <v>0.13718639817866685</v>
      </c>
      <c r="F294" s="122">
        <f t="shared" si="135"/>
        <v>6.4988360633611061E-2</v>
      </c>
      <c r="G294" s="122">
        <f t="shared" si="135"/>
        <v>6.8133115485542697E-2</v>
      </c>
      <c r="H294" s="122">
        <f t="shared" si="135"/>
        <v>0.14241965009748456</v>
      </c>
      <c r="I294" s="122">
        <f t="shared" si="135"/>
        <v>0.21211623642261399</v>
      </c>
      <c r="J294" s="122">
        <f t="shared" si="135"/>
        <v>0.12593152299753266</v>
      </c>
      <c r="K294" s="122">
        <f t="shared" si="135"/>
        <v>0.11149004412547105</v>
      </c>
      <c r="L294" s="122">
        <f t="shared" si="135"/>
        <v>5.4963724999213114E-2</v>
      </c>
      <c r="M294" s="122">
        <f t="shared" si="135"/>
        <v>8.0770317180931056E-2</v>
      </c>
      <c r="N294" s="122">
        <f t="shared" si="135"/>
        <v>7.6302151834010207E-2</v>
      </c>
      <c r="O294" s="122">
        <f t="shared" si="135"/>
        <v>3.6903586526207441E-2</v>
      </c>
      <c r="P294" s="122">
        <f t="shared" si="135"/>
        <v>0</v>
      </c>
      <c r="Q294" s="122">
        <f t="shared" si="135"/>
        <v>2.0280814673763817E-3</v>
      </c>
      <c r="R294" s="122">
        <f t="shared" si="135"/>
        <v>2.1729817943985364E-2</v>
      </c>
      <c r="S294" s="122">
        <f t="shared" si="135"/>
        <v>1.3353556304903751E-2</v>
      </c>
      <c r="T294" s="122">
        <f t="shared" si="135"/>
        <v>3.9118759823277713E-2</v>
      </c>
      <c r="U294" s="122">
        <f t="shared" si="135"/>
        <v>6.6438687402218836E-3</v>
      </c>
      <c r="V294" s="122">
        <f t="shared" si="135"/>
        <v>5.6625099814517757E-2</v>
      </c>
      <c r="W294" s="122">
        <f t="shared" si="135"/>
        <v>0.10998097422679291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2.2717202864681756E-2</v>
      </c>
      <c r="D295" s="98">
        <v>1.6775488871222752E-2</v>
      </c>
      <c r="E295" s="98">
        <v>0.13718639817866685</v>
      </c>
      <c r="F295" s="98">
        <v>6.4988360633611061E-2</v>
      </c>
      <c r="G295" s="98">
        <v>6.8133115485542697E-2</v>
      </c>
      <c r="H295" s="98">
        <v>0.14241965009748456</v>
      </c>
      <c r="I295" s="98">
        <v>0.21211623642261399</v>
      </c>
      <c r="J295" s="98">
        <v>0.12593152299753266</v>
      </c>
      <c r="K295" s="98">
        <v>0.11149004412547105</v>
      </c>
      <c r="L295" s="98">
        <v>5.4963724999213114E-2</v>
      </c>
      <c r="M295" s="98">
        <v>8.0770317180931056E-2</v>
      </c>
      <c r="N295" s="98">
        <v>7.6302151834010207E-2</v>
      </c>
      <c r="O295" s="98">
        <v>3.6903586526207441E-2</v>
      </c>
      <c r="P295" s="98">
        <v>0</v>
      </c>
      <c r="Q295" s="98">
        <v>2.0280814673763817E-3</v>
      </c>
      <c r="R295" s="98">
        <v>2.1729817943985364E-2</v>
      </c>
      <c r="S295" s="98">
        <v>1.3353556304903751E-2</v>
      </c>
      <c r="T295" s="98">
        <v>3.9118759823277713E-2</v>
      </c>
      <c r="U295" s="98">
        <v>6.6438687402218836E-3</v>
      </c>
      <c r="V295" s="98">
        <v>5.6625099814517757E-2</v>
      </c>
      <c r="W295" s="98">
        <v>0.10998097422679291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0.24596277982863676</v>
      </c>
      <c r="D296" s="122">
        <v>0.21537912088670055</v>
      </c>
      <c r="E296" s="122">
        <v>0.35831281455837988</v>
      </c>
      <c r="F296" s="122">
        <v>0.39209383824343158</v>
      </c>
      <c r="G296" s="122">
        <v>0.40792411405215778</v>
      </c>
      <c r="H296" s="122">
        <v>0.42384617068841252</v>
      </c>
      <c r="I296" s="122">
        <v>0.38945460447412705</v>
      </c>
      <c r="J296" s="122">
        <v>0.39362161344365709</v>
      </c>
      <c r="K296" s="122">
        <v>0.40759425416267409</v>
      </c>
      <c r="L296" s="122">
        <v>0.38365006643747357</v>
      </c>
      <c r="M296" s="122">
        <v>0.36212865323773452</v>
      </c>
      <c r="N296" s="122">
        <v>0.32042721763949877</v>
      </c>
      <c r="O296" s="122">
        <v>0.31479432485914732</v>
      </c>
      <c r="P296" s="122">
        <v>0</v>
      </c>
      <c r="Q296" s="122">
        <v>2.7029259668246191E-2</v>
      </c>
      <c r="R296" s="122">
        <v>0.21222572888365107</v>
      </c>
      <c r="S296" s="122">
        <v>0.25386787788583942</v>
      </c>
      <c r="T296" s="122">
        <v>0.31850885185756406</v>
      </c>
      <c r="U296" s="122">
        <v>0.33949656366182973</v>
      </c>
      <c r="V296" s="122">
        <v>0.3369937043533982</v>
      </c>
      <c r="W296" s="122">
        <v>0.33255687320543242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4.6578958466513831E-2</v>
      </c>
      <c r="D297" s="98">
        <v>5.2330213174623087E-2</v>
      </c>
      <c r="E297" s="98">
        <v>0.1022493559861532</v>
      </c>
      <c r="F297" s="98">
        <v>2.2804204408764382E-2</v>
      </c>
      <c r="G297" s="98">
        <v>3.5523216849188896E-2</v>
      </c>
      <c r="H297" s="98">
        <v>3.1816244662197062E-2</v>
      </c>
      <c r="I297" s="98">
        <v>0.28190752082698511</v>
      </c>
      <c r="J297" s="98">
        <v>0.37016209769505287</v>
      </c>
      <c r="K297" s="98">
        <v>0.36511720164108236</v>
      </c>
      <c r="L297" s="98">
        <v>0.26715231197759659</v>
      </c>
      <c r="M297" s="98">
        <v>0.20102416059611758</v>
      </c>
      <c r="N297" s="98">
        <v>0.24596243178926092</v>
      </c>
      <c r="O297" s="98">
        <v>0.22500870128928502</v>
      </c>
      <c r="P297" s="98">
        <v>0</v>
      </c>
      <c r="Q297" s="98">
        <v>3.5131905342861438E-3</v>
      </c>
      <c r="R297" s="98">
        <v>3.2052647500784889E-2</v>
      </c>
      <c r="S297" s="98">
        <v>5.8241153537519616E-2</v>
      </c>
      <c r="T297" s="98">
        <v>8.5627266929842918E-2</v>
      </c>
      <c r="U297" s="98">
        <v>9.1211840609888822E-2</v>
      </c>
      <c r="V297" s="98">
        <v>0.10373493960528721</v>
      </c>
      <c r="W297" s="98">
        <v>0.1307480064103978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8.5505365977405108E-5</v>
      </c>
      <c r="F298" s="98">
        <v>0</v>
      </c>
      <c r="G298" s="98">
        <v>0</v>
      </c>
      <c r="H298" s="98">
        <v>0</v>
      </c>
      <c r="I298" s="98">
        <v>2.8617642932688396E-4</v>
      </c>
      <c r="J298" s="98">
        <v>2.8793044536564388E-4</v>
      </c>
      <c r="K298" s="98">
        <v>3.9350617797869196E-4</v>
      </c>
      <c r="L298" s="98">
        <v>1.9717875077930266E-4</v>
      </c>
      <c r="M298" s="98">
        <v>1.7412838505114357E-4</v>
      </c>
      <c r="N298" s="98">
        <v>3.6819832544583676E-4</v>
      </c>
      <c r="O298" s="98">
        <v>4.7312406632604525E-4</v>
      </c>
      <c r="P298" s="98">
        <v>0</v>
      </c>
      <c r="Q298" s="98">
        <v>0</v>
      </c>
      <c r="R298" s="98">
        <v>0</v>
      </c>
      <c r="S298" s="98">
        <v>9.0448672262170003E-5</v>
      </c>
      <c r="T298" s="98">
        <v>1.8645896348874758E-4</v>
      </c>
      <c r="U298" s="98">
        <v>8.8702579269081912E-5</v>
      </c>
      <c r="V298" s="98">
        <v>2.7629418318114051E-4</v>
      </c>
      <c r="W298" s="98">
        <v>4.8970620414761626E-4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2.619999817547365E-5</v>
      </c>
      <c r="F299" s="101">
        <v>0</v>
      </c>
      <c r="G299" s="101">
        <v>0</v>
      </c>
      <c r="H299" s="101">
        <v>0</v>
      </c>
      <c r="I299" s="101">
        <v>9.5890640366383718E-5</v>
      </c>
      <c r="J299" s="101">
        <v>9.7560576015143441E-5</v>
      </c>
      <c r="K299" s="101">
        <v>1.2569286707634183E-4</v>
      </c>
      <c r="L299" s="101">
        <v>6.3368858208076971E-5</v>
      </c>
      <c r="M299" s="101">
        <v>5.8171105199872531E-5</v>
      </c>
      <c r="N299" s="101">
        <v>1.2185469604587029E-4</v>
      </c>
      <c r="O299" s="101">
        <v>1.504087204517278E-4</v>
      </c>
      <c r="P299" s="101">
        <v>0</v>
      </c>
      <c r="Q299" s="101">
        <v>0</v>
      </c>
      <c r="R299" s="101">
        <v>0</v>
      </c>
      <c r="S299" s="101">
        <v>2.9598898367917915E-5</v>
      </c>
      <c r="T299" s="101">
        <v>6.1837436715831139E-5</v>
      </c>
      <c r="U299" s="101">
        <v>2.9644124791568209E-5</v>
      </c>
      <c r="V299" s="101">
        <v>8.1038433516423164E-5</v>
      </c>
      <c r="W299" s="101">
        <v>1.6079014022982996E-4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5.9305367801931464E-5</v>
      </c>
      <c r="F300" s="104">
        <v>0</v>
      </c>
      <c r="G300" s="104">
        <v>0</v>
      </c>
      <c r="H300" s="104">
        <v>0</v>
      </c>
      <c r="I300" s="104">
        <v>1.9028578896050023E-4</v>
      </c>
      <c r="J300" s="104">
        <v>1.9036986935050043E-4</v>
      </c>
      <c r="K300" s="104">
        <v>2.6781331090235013E-4</v>
      </c>
      <c r="L300" s="104">
        <v>1.3380989257122568E-4</v>
      </c>
      <c r="M300" s="104">
        <v>1.1595727985127104E-4</v>
      </c>
      <c r="N300" s="104">
        <v>2.4634362939996649E-4</v>
      </c>
      <c r="O300" s="104">
        <v>3.2271534587431742E-4</v>
      </c>
      <c r="P300" s="104">
        <v>0</v>
      </c>
      <c r="Q300" s="104">
        <v>0</v>
      </c>
      <c r="R300" s="104">
        <v>0</v>
      </c>
      <c r="S300" s="104">
        <v>6.0849773894252087E-5</v>
      </c>
      <c r="T300" s="104">
        <v>1.2462152677291644E-4</v>
      </c>
      <c r="U300" s="104">
        <v>5.9058454477513711E-5</v>
      </c>
      <c r="V300" s="104">
        <v>1.9525574966471735E-4</v>
      </c>
      <c r="W300" s="104">
        <v>3.2891606391778633E-4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0.19508597039251657</v>
      </c>
      <c r="D301" s="101">
        <v>0.15979294558041038</v>
      </c>
      <c r="E301" s="101">
        <v>0.24580828408172761</v>
      </c>
      <c r="F301" s="101">
        <v>0.36208728953561864</v>
      </c>
      <c r="G301" s="101">
        <v>0.36400931475998954</v>
      </c>
      <c r="H301" s="101">
        <v>0.38185308706453253</v>
      </c>
      <c r="I301" s="101">
        <v>9.9719171248309452E-2</v>
      </c>
      <c r="J301" s="101">
        <v>2.1440502377786927E-2</v>
      </c>
      <c r="K301" s="101">
        <v>3.903313957836705E-2</v>
      </c>
      <c r="L301" s="101">
        <v>0.10928183575780362</v>
      </c>
      <c r="M301" s="101">
        <v>0.14573065630978987</v>
      </c>
      <c r="N301" s="101">
        <v>6.7920729477966832E-2</v>
      </c>
      <c r="O301" s="101">
        <v>7.9765211585687501E-2</v>
      </c>
      <c r="P301" s="101">
        <v>0</v>
      </c>
      <c r="Q301" s="101">
        <v>1.9788616405667207E-2</v>
      </c>
      <c r="R301" s="101">
        <v>0.15571482871957662</v>
      </c>
      <c r="S301" s="101">
        <v>0.16875355552443561</v>
      </c>
      <c r="T301" s="101">
        <v>0.1947543214647374</v>
      </c>
      <c r="U301" s="101">
        <v>0.20205722170096446</v>
      </c>
      <c r="V301" s="101">
        <v>0.20541672780424597</v>
      </c>
      <c r="W301" s="101">
        <v>0.1718790261003329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4.2978509696063715E-3</v>
      </c>
      <c r="D302" s="104">
        <v>3.2559621316670976E-3</v>
      </c>
      <c r="E302" s="104">
        <v>1.0169669124521684E-2</v>
      </c>
      <c r="F302" s="104">
        <v>7.2023442990485319E-3</v>
      </c>
      <c r="G302" s="104">
        <v>8.3915824429793163E-3</v>
      </c>
      <c r="H302" s="104">
        <v>1.0176838961682918E-2</v>
      </c>
      <c r="I302" s="104">
        <v>7.5417359695055574E-3</v>
      </c>
      <c r="J302" s="104">
        <v>1.7310829254516512E-3</v>
      </c>
      <c r="K302" s="104">
        <v>3.050406765246004E-3</v>
      </c>
      <c r="L302" s="104">
        <v>7.0187399512940812E-3</v>
      </c>
      <c r="M302" s="104">
        <v>1.519970794677589E-2</v>
      </c>
      <c r="N302" s="104">
        <v>6.175858046825175E-3</v>
      </c>
      <c r="O302" s="104">
        <v>9.5472879178487499E-3</v>
      </c>
      <c r="P302" s="104">
        <v>0</v>
      </c>
      <c r="Q302" s="104">
        <v>3.727452728292841E-3</v>
      </c>
      <c r="R302" s="104">
        <v>2.4458252663289576E-2</v>
      </c>
      <c r="S302" s="104">
        <v>2.6782720151622013E-2</v>
      </c>
      <c r="T302" s="104">
        <v>3.7940804499495023E-2</v>
      </c>
      <c r="U302" s="104">
        <v>4.6138798771707359E-2</v>
      </c>
      <c r="V302" s="104">
        <v>2.756574276068386E-2</v>
      </c>
      <c r="W302" s="104">
        <v>2.9440134490554083E-2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1.6949385992181363E-3</v>
      </c>
      <c r="D303" s="98">
        <v>1.3450575000284548E-3</v>
      </c>
      <c r="E303" s="98">
        <v>3.6588535244281906E-3</v>
      </c>
      <c r="F303" s="98">
        <v>2.867897931911262E-3</v>
      </c>
      <c r="G303" s="98">
        <v>3.3253514206762831E-3</v>
      </c>
      <c r="H303" s="98">
        <v>4.045254372278248E-3</v>
      </c>
      <c r="I303" s="98">
        <v>2.9466524251417301E-3</v>
      </c>
      <c r="J303" s="98">
        <v>6.8343443823147456E-4</v>
      </c>
      <c r="K303" s="98">
        <v>1.1385585610851621E-3</v>
      </c>
      <c r="L303" s="98">
        <v>2.6328682175759135E-3</v>
      </c>
      <c r="M303" s="98">
        <v>5.9031745403785993E-3</v>
      </c>
      <c r="N303" s="98">
        <v>2.3659309746989548E-3</v>
      </c>
      <c r="O303" s="98">
        <v>3.4964893395322723E-3</v>
      </c>
      <c r="P303" s="98">
        <v>0</v>
      </c>
      <c r="Q303" s="98">
        <v>1.4730617026402562E-3</v>
      </c>
      <c r="R303" s="98">
        <v>9.266295990978328E-3</v>
      </c>
      <c r="S303" s="98">
        <v>9.7790904358843883E-3</v>
      </c>
      <c r="T303" s="98">
        <v>1.3946795413551356E-2</v>
      </c>
      <c r="U303" s="98">
        <v>1.6994259320153932E-2</v>
      </c>
      <c r="V303" s="98">
        <v>8.9228905410031478E-3</v>
      </c>
      <c r="W303" s="98">
        <v>1.0589530793898747E-2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2.602912370388235E-3</v>
      </c>
      <c r="D304" s="98">
        <v>1.910904631638643E-3</v>
      </c>
      <c r="E304" s="98">
        <v>6.5108156000934928E-3</v>
      </c>
      <c r="F304" s="98">
        <v>4.3344463671372698E-3</v>
      </c>
      <c r="G304" s="98">
        <v>5.0662310223030336E-3</v>
      </c>
      <c r="H304" s="98">
        <v>6.1315845894046707E-3</v>
      </c>
      <c r="I304" s="98">
        <v>4.5950835443638273E-3</v>
      </c>
      <c r="J304" s="98">
        <v>1.0476484872201765E-3</v>
      </c>
      <c r="K304" s="98">
        <v>1.9118482041608419E-3</v>
      </c>
      <c r="L304" s="98">
        <v>4.3858717337181682E-3</v>
      </c>
      <c r="M304" s="98">
        <v>9.29653340639729E-3</v>
      </c>
      <c r="N304" s="98">
        <v>3.8099270721262202E-3</v>
      </c>
      <c r="O304" s="98">
        <v>6.0507985783164785E-3</v>
      </c>
      <c r="P304" s="98">
        <v>0</v>
      </c>
      <c r="Q304" s="98">
        <v>2.2543910256525848E-3</v>
      </c>
      <c r="R304" s="98">
        <v>1.5191956672311248E-2</v>
      </c>
      <c r="S304" s="98">
        <v>1.7003629715737625E-2</v>
      </c>
      <c r="T304" s="98">
        <v>2.3994009085943669E-2</v>
      </c>
      <c r="U304" s="98">
        <v>2.9144539451553424E-2</v>
      </c>
      <c r="V304" s="98">
        <v>1.8642852219680713E-2</v>
      </c>
      <c r="W304" s="98">
        <v>1.8850603696655335E-2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0.24183522332887955</v>
      </c>
      <c r="D305" s="122">
        <v>0.20680003408715947</v>
      </c>
      <c r="E305" s="122">
        <v>0.36199347105057705</v>
      </c>
      <c r="F305" s="122">
        <v>0.34702562433211481</v>
      </c>
      <c r="G305" s="122">
        <v>0.36034801291123852</v>
      </c>
      <c r="H305" s="122">
        <v>0.37424346843179146</v>
      </c>
      <c r="I305" s="122">
        <v>0.40388690722860754</v>
      </c>
      <c r="J305" s="122">
        <v>0.45507066217828113</v>
      </c>
      <c r="K305" s="122">
        <v>0.45115433028795326</v>
      </c>
      <c r="L305" s="122">
        <v>0.38229127040692856</v>
      </c>
      <c r="M305" s="122">
        <v>0.35394692305879483</v>
      </c>
      <c r="N305" s="122">
        <v>0.29528283190999732</v>
      </c>
      <c r="O305" s="122">
        <v>0.27714700825408994</v>
      </c>
      <c r="P305" s="122">
        <v>0</v>
      </c>
      <c r="Q305" s="122">
        <v>2.29819473995313E-2</v>
      </c>
      <c r="R305" s="122">
        <v>0.18610914675253604</v>
      </c>
      <c r="S305" s="122">
        <v>0.21180560797498019</v>
      </c>
      <c r="T305" s="122">
        <v>0.2545344806605731</v>
      </c>
      <c r="U305" s="122">
        <v>0.27530955368639154</v>
      </c>
      <c r="V305" s="122">
        <v>0.25701003212361095</v>
      </c>
      <c r="W305" s="122">
        <v>0.25953678847372336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0.13919837427198886</v>
      </c>
      <c r="D306" s="98">
        <v>9.1520096233547094E-2</v>
      </c>
      <c r="E306" s="98">
        <v>0.21034885165368258</v>
      </c>
      <c r="F306" s="98">
        <v>0.14732182271097125</v>
      </c>
      <c r="G306" s="98">
        <v>0.13975893589112254</v>
      </c>
      <c r="H306" s="98">
        <v>0.15567303348223338</v>
      </c>
      <c r="I306" s="98">
        <v>0.22470717854061301</v>
      </c>
      <c r="J306" s="98">
        <v>0.30293087522101209</v>
      </c>
      <c r="K306" s="98">
        <v>0.28445195800986467</v>
      </c>
      <c r="L306" s="98">
        <v>0.21273695984134533</v>
      </c>
      <c r="M306" s="98">
        <v>0.16255874537570206</v>
      </c>
      <c r="N306" s="98">
        <v>9.3402405404485384E-2</v>
      </c>
      <c r="O306" s="98">
        <v>0.10756155411389857</v>
      </c>
      <c r="P306" s="98">
        <v>0</v>
      </c>
      <c r="Q306" s="98">
        <v>1.1157295353019032E-2</v>
      </c>
      <c r="R306" s="98">
        <v>9.9918503023018121E-2</v>
      </c>
      <c r="S306" s="98">
        <v>9.4169243492655208E-2</v>
      </c>
      <c r="T306" s="98">
        <v>0.10618408556573569</v>
      </c>
      <c r="U306" s="98">
        <v>0.1126420873531645</v>
      </c>
      <c r="V306" s="98">
        <v>8.7566377302591841E-2</v>
      </c>
      <c r="W306" s="98">
        <v>9.2724014248275546E-2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0.10263684905689069</v>
      </c>
      <c r="D307" s="33">
        <v>0.11527993785361236</v>
      </c>
      <c r="E307" s="33">
        <v>0.15164461939689447</v>
      </c>
      <c r="F307" s="33">
        <v>0.1997038016211436</v>
      </c>
      <c r="G307" s="33">
        <v>0.22058907702011599</v>
      </c>
      <c r="H307" s="33">
        <v>0.21857043494955808</v>
      </c>
      <c r="I307" s="33">
        <v>0.17917972868799451</v>
      </c>
      <c r="J307" s="33">
        <v>0.15213978695726904</v>
      </c>
      <c r="K307" s="33">
        <v>0.16670237227808862</v>
      </c>
      <c r="L307" s="33">
        <v>0.16955431056558323</v>
      </c>
      <c r="M307" s="33">
        <v>0.1913881776830928</v>
      </c>
      <c r="N307" s="33">
        <v>0.20188042650551194</v>
      </c>
      <c r="O307" s="33">
        <v>0.16958545414019138</v>
      </c>
      <c r="P307" s="33">
        <v>0</v>
      </c>
      <c r="Q307" s="33">
        <v>1.1824652046512269E-2</v>
      </c>
      <c r="R307" s="33">
        <v>8.6190643729517916E-2</v>
      </c>
      <c r="S307" s="33">
        <v>0.11763636448232498</v>
      </c>
      <c r="T307" s="33">
        <v>0.14835039509483741</v>
      </c>
      <c r="U307" s="33">
        <v>0.16266746633322701</v>
      </c>
      <c r="V307" s="33">
        <v>0.16944365482101909</v>
      </c>
      <c r="W307" s="33">
        <v>0.1668127742254478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1.5354880267985096</v>
      </c>
      <c r="D309" s="117">
        <f t="shared" si="136"/>
        <v>1.3105291038910831</v>
      </c>
      <c r="E309" s="117">
        <f t="shared" si="136"/>
        <v>2.8653778494075199</v>
      </c>
      <c r="F309" s="117">
        <f t="shared" si="136"/>
        <v>2.5609305815586474</v>
      </c>
      <c r="G309" s="117">
        <f t="shared" si="136"/>
        <v>2.7824881609963441</v>
      </c>
      <c r="H309" s="117">
        <f t="shared" si="136"/>
        <v>2.8061204184402642</v>
      </c>
      <c r="I309" s="117">
        <f t="shared" si="136"/>
        <v>3.1342003202983104</v>
      </c>
      <c r="J309" s="117">
        <f t="shared" si="136"/>
        <v>3.1631639592057801</v>
      </c>
      <c r="K309" s="117">
        <f t="shared" si="136"/>
        <v>3.213692681672335</v>
      </c>
      <c r="L309" s="117">
        <f t="shared" si="136"/>
        <v>2.9239337245187711</v>
      </c>
      <c r="M309" s="117">
        <f t="shared" si="136"/>
        <v>2.9449221036209923</v>
      </c>
      <c r="N309" s="117">
        <f t="shared" si="136"/>
        <v>2.5454469549447509</v>
      </c>
      <c r="O309" s="117">
        <f t="shared" si="136"/>
        <v>2.3637919695590073</v>
      </c>
      <c r="P309" s="117">
        <f t="shared" si="136"/>
        <v>0</v>
      </c>
      <c r="Q309" s="117">
        <f t="shared" si="136"/>
        <v>0.17728638844159492</v>
      </c>
      <c r="R309" s="117">
        <f t="shared" ref="R309:V309" si="137">R310+R313+R315+R324</f>
        <v>1.4042503003569686</v>
      </c>
      <c r="S309" s="117">
        <f t="shared" si="137"/>
        <v>1.5813485864897454</v>
      </c>
      <c r="T309" s="117">
        <f t="shared" si="137"/>
        <v>1.9491153073908323</v>
      </c>
      <c r="U309" s="117">
        <f t="shared" si="137"/>
        <v>1.8812377900613577</v>
      </c>
      <c r="V309" s="117">
        <f t="shared" si="137"/>
        <v>2.0031255192765585</v>
      </c>
      <c r="W309" s="117">
        <f t="shared" ref="W309" si="138">W310+W313+W315+W324</f>
        <v>2.0362526116650281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1.165380519536235</v>
      </c>
      <c r="D310" s="122">
        <f t="shared" si="139"/>
        <v>0.98864292790752173</v>
      </c>
      <c r="E310" s="122">
        <f t="shared" si="139"/>
        <v>2.0591139074389284</v>
      </c>
      <c r="F310" s="122">
        <f t="shared" si="139"/>
        <v>1.9149310072738126</v>
      </c>
      <c r="G310" s="122">
        <f t="shared" si="139"/>
        <v>2.0990766343426861</v>
      </c>
      <c r="H310" s="122">
        <f t="shared" si="139"/>
        <v>1.9057777063398089</v>
      </c>
      <c r="I310" s="122">
        <f t="shared" si="139"/>
        <v>2.0040126571943544</v>
      </c>
      <c r="J310" s="122">
        <f t="shared" si="139"/>
        <v>2.2104991285404312</v>
      </c>
      <c r="K310" s="122">
        <f t="shared" si="139"/>
        <v>2.2821989666300206</v>
      </c>
      <c r="L310" s="122">
        <f t="shared" si="139"/>
        <v>2.2178456030129254</v>
      </c>
      <c r="M310" s="122">
        <f t="shared" si="139"/>
        <v>2.1901182173834646</v>
      </c>
      <c r="N310" s="122">
        <f t="shared" si="139"/>
        <v>1.8467904171087814</v>
      </c>
      <c r="O310" s="122">
        <f t="shared" si="139"/>
        <v>1.8026361562849571</v>
      </c>
      <c r="P310" s="122">
        <f t="shared" si="139"/>
        <v>0</v>
      </c>
      <c r="Q310" s="122">
        <f t="shared" si="139"/>
        <v>0.13428662827755217</v>
      </c>
      <c r="R310" s="122">
        <f t="shared" ref="R310:V310" si="140">SUM(R311:R312)</f>
        <v>1.0392808413238255</v>
      </c>
      <c r="S310" s="122">
        <f t="shared" si="140"/>
        <v>1.1866277929154869</v>
      </c>
      <c r="T310" s="122">
        <f t="shared" si="140"/>
        <v>1.3682544113791737</v>
      </c>
      <c r="U310" s="122">
        <f t="shared" si="140"/>
        <v>1.3831980125172074</v>
      </c>
      <c r="V310" s="122">
        <f t="shared" si="140"/>
        <v>1.320733685027671</v>
      </c>
      <c r="W310" s="122">
        <f t="shared" ref="W310" si="141">SUM(W311:W312)</f>
        <v>1.1392525722524267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1.1597873114682435</v>
      </c>
      <c r="D311" s="98">
        <v>0.98389249945397705</v>
      </c>
      <c r="E311" s="98">
        <v>2.0497970480513081</v>
      </c>
      <c r="F311" s="98">
        <v>1.9058922705422596</v>
      </c>
      <c r="G311" s="98">
        <v>2.0893875558134107</v>
      </c>
      <c r="H311" s="98">
        <v>1.8973116496130529</v>
      </c>
      <c r="I311" s="98">
        <v>1.995424477474441</v>
      </c>
      <c r="J311" s="98">
        <v>2.2011401810941869</v>
      </c>
      <c r="K311" s="98">
        <v>2.2726393033850183</v>
      </c>
      <c r="L311" s="98">
        <v>2.2089060341169309</v>
      </c>
      <c r="M311" s="98">
        <v>2.1813924042327621</v>
      </c>
      <c r="N311" s="98">
        <v>1.8395398101878466</v>
      </c>
      <c r="O311" s="98">
        <v>1.7956488445809444</v>
      </c>
      <c r="P311" s="98">
        <v>0</v>
      </c>
      <c r="Q311" s="98">
        <v>0.13377002908779334</v>
      </c>
      <c r="R311" s="98">
        <v>1.035253544090142</v>
      </c>
      <c r="S311" s="98">
        <v>1.1820901447652257</v>
      </c>
      <c r="T311" s="98">
        <v>1.3630390124950549</v>
      </c>
      <c r="U311" s="98">
        <v>1.3779012310129377</v>
      </c>
      <c r="V311" s="98">
        <v>1.3156787029203167</v>
      </c>
      <c r="W311" s="98">
        <v>1.1349010739048264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5.5932080679914299E-3</v>
      </c>
      <c r="D312" s="98">
        <v>4.7504284535446611E-3</v>
      </c>
      <c r="E312" s="98">
        <v>9.3168593876204586E-3</v>
      </c>
      <c r="F312" s="98">
        <v>9.038736731553006E-3</v>
      </c>
      <c r="G312" s="98">
        <v>9.689078529275405E-3</v>
      </c>
      <c r="H312" s="98">
        <v>8.4660567267560646E-3</v>
      </c>
      <c r="I312" s="98">
        <v>8.5881797199132883E-3</v>
      </c>
      <c r="J312" s="98">
        <v>9.3589474462444748E-3</v>
      </c>
      <c r="K312" s="98">
        <v>9.5596632450024033E-3</v>
      </c>
      <c r="L312" s="98">
        <v>8.9395688959947057E-3</v>
      </c>
      <c r="M312" s="98">
        <v>8.7258131507025535E-3</v>
      </c>
      <c r="N312" s="98">
        <v>7.250606920934783E-3</v>
      </c>
      <c r="O312" s="98">
        <v>6.9873117040127634E-3</v>
      </c>
      <c r="P312" s="98">
        <v>0</v>
      </c>
      <c r="Q312" s="98">
        <v>5.1659918975882852E-4</v>
      </c>
      <c r="R312" s="98">
        <v>4.0272972336833669E-3</v>
      </c>
      <c r="S312" s="98">
        <v>4.5376481502613008E-3</v>
      </c>
      <c r="T312" s="98">
        <v>5.2153988841189096E-3</v>
      </c>
      <c r="U312" s="98">
        <v>5.2967815042697982E-3</v>
      </c>
      <c r="V312" s="98">
        <v>5.0549821073542153E-3</v>
      </c>
      <c r="W312" s="98">
        <v>4.3514983476003206E-3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5.0723822029287331E-2</v>
      </c>
      <c r="D313" s="122">
        <f t="shared" si="142"/>
        <v>3.8669522357141668E-2</v>
      </c>
      <c r="E313" s="122">
        <f t="shared" si="142"/>
        <v>0.32625211223085848</v>
      </c>
      <c r="F313" s="122">
        <f t="shared" si="142"/>
        <v>0.15930539886992237</v>
      </c>
      <c r="G313" s="122">
        <f t="shared" si="142"/>
        <v>0.17204366041537711</v>
      </c>
      <c r="H313" s="122">
        <f t="shared" si="142"/>
        <v>0.37022637829966754</v>
      </c>
      <c r="I313" s="122">
        <f t="shared" si="142"/>
        <v>0.56735655991824863</v>
      </c>
      <c r="J313" s="122">
        <f t="shared" si="142"/>
        <v>0.34647782956155748</v>
      </c>
      <c r="K313" s="122">
        <f t="shared" si="142"/>
        <v>0.31549331908039929</v>
      </c>
      <c r="L313" s="122">
        <f t="shared" si="142"/>
        <v>0.15995988498045882</v>
      </c>
      <c r="M313" s="122">
        <f t="shared" si="142"/>
        <v>0.24282957185555973</v>
      </c>
      <c r="N313" s="122">
        <f t="shared" si="142"/>
        <v>0.23826630347280581</v>
      </c>
      <c r="O313" s="122">
        <f t="shared" si="142"/>
        <v>0.12036060990806349</v>
      </c>
      <c r="P313" s="122">
        <f t="shared" si="142"/>
        <v>0</v>
      </c>
      <c r="Q313" s="122">
        <f t="shared" si="142"/>
        <v>7.1822744799806236E-3</v>
      </c>
      <c r="R313" s="122">
        <f t="shared" si="142"/>
        <v>7.8717991723635666E-2</v>
      </c>
      <c r="S313" s="122">
        <f t="shared" si="142"/>
        <v>4.9237016238581906E-2</v>
      </c>
      <c r="T313" s="122">
        <f t="shared" si="142"/>
        <v>0.14634966345754447</v>
      </c>
      <c r="U313" s="122">
        <f t="shared" si="142"/>
        <v>2.5182285419610564E-2</v>
      </c>
      <c r="V313" s="122">
        <f t="shared" si="142"/>
        <v>0.21746356634580036</v>
      </c>
      <c r="W313" s="122">
        <f t="shared" si="142"/>
        <v>0.42776691314061444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5.0723822029287331E-2</v>
      </c>
      <c r="D314" s="98">
        <v>3.8669522357141668E-2</v>
      </c>
      <c r="E314" s="98">
        <v>0.32625211223085848</v>
      </c>
      <c r="F314" s="98">
        <v>0.15930539886992237</v>
      </c>
      <c r="G314" s="98">
        <v>0.17204366041537711</v>
      </c>
      <c r="H314" s="98">
        <v>0.37022637829966754</v>
      </c>
      <c r="I314" s="98">
        <v>0.56735655991824863</v>
      </c>
      <c r="J314" s="98">
        <v>0.34647782956155748</v>
      </c>
      <c r="K314" s="98">
        <v>0.31549331908039929</v>
      </c>
      <c r="L314" s="98">
        <v>0.15995988498045882</v>
      </c>
      <c r="M314" s="98">
        <v>0.24282957185555973</v>
      </c>
      <c r="N314" s="98">
        <v>0.23826630347280581</v>
      </c>
      <c r="O314" s="98">
        <v>0.12036060990806349</v>
      </c>
      <c r="P314" s="98">
        <v>0</v>
      </c>
      <c r="Q314" s="98">
        <v>7.1822744799806236E-3</v>
      </c>
      <c r="R314" s="98">
        <v>7.8717991723635666E-2</v>
      </c>
      <c r="S314" s="98">
        <v>4.9237016238581906E-2</v>
      </c>
      <c r="T314" s="98">
        <v>0.14634966345754447</v>
      </c>
      <c r="U314" s="98">
        <v>2.5182285419610564E-2</v>
      </c>
      <c r="V314" s="98">
        <v>0.21746356634580036</v>
      </c>
      <c r="W314" s="98">
        <v>0.42776691314061444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0.16037752482098952</v>
      </c>
      <c r="D315" s="122">
        <v>0.14256995334235678</v>
      </c>
      <c r="E315" s="122">
        <v>0.24163861846954021</v>
      </c>
      <c r="F315" s="122">
        <v>0.24889852929972126</v>
      </c>
      <c r="G315" s="122">
        <v>0.26184907764890142</v>
      </c>
      <c r="H315" s="122">
        <v>0.27228714214572464</v>
      </c>
      <c r="I315" s="122">
        <v>0.29361153376611554</v>
      </c>
      <c r="J315" s="122">
        <v>0.31076623170862483</v>
      </c>
      <c r="K315" s="122">
        <v>0.31998443070540106</v>
      </c>
      <c r="L315" s="122">
        <v>0.29003495877870639</v>
      </c>
      <c r="M315" s="122">
        <v>0.26839884943698494</v>
      </c>
      <c r="N315" s="122">
        <v>0.24910929114081076</v>
      </c>
      <c r="O315" s="122">
        <v>0.24520069600485725</v>
      </c>
      <c r="P315" s="122">
        <v>0</v>
      </c>
      <c r="Q315" s="122">
        <v>1.9834606835652309E-2</v>
      </c>
      <c r="R315" s="122">
        <v>0.15757611797967749</v>
      </c>
      <c r="S315" s="122">
        <v>0.19310398901523657</v>
      </c>
      <c r="T315" s="122">
        <v>0.24730550459058392</v>
      </c>
      <c r="U315" s="122">
        <v>0.26716178970806631</v>
      </c>
      <c r="V315" s="122">
        <v>0.2663861254242208</v>
      </c>
      <c r="W315" s="122">
        <v>0.26805712332670456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3.6531339034379204E-2</v>
      </c>
      <c r="D316" s="98">
        <v>4.1141355921655416E-2</v>
      </c>
      <c r="E316" s="98">
        <v>8.0586570641376545E-2</v>
      </c>
      <c r="F316" s="98">
        <v>1.8017486224921494E-2</v>
      </c>
      <c r="G316" s="98">
        <v>2.813791821491143E-2</v>
      </c>
      <c r="H316" s="98">
        <v>2.5266747698660948E-2</v>
      </c>
      <c r="I316" s="98">
        <v>0.224467478143901</v>
      </c>
      <c r="J316" s="98">
        <v>0.29555105652234304</v>
      </c>
      <c r="K316" s="98">
        <v>0.2923697630598584</v>
      </c>
      <c r="L316" s="98">
        <v>0.214579828925199</v>
      </c>
      <c r="M316" s="98">
        <v>0.16214844473024531</v>
      </c>
      <c r="N316" s="98">
        <v>0.19952763373968035</v>
      </c>
      <c r="O316" s="98">
        <v>0.18388516982677325</v>
      </c>
      <c r="P316" s="98">
        <v>0</v>
      </c>
      <c r="Q316" s="98">
        <v>2.9190488016706127E-3</v>
      </c>
      <c r="R316" s="98">
        <v>2.6794700458798611E-2</v>
      </c>
      <c r="S316" s="98">
        <v>4.8974845776945011E-2</v>
      </c>
      <c r="T316" s="98">
        <v>7.2412002655783278E-2</v>
      </c>
      <c r="U316" s="98">
        <v>7.7550948969146799E-2</v>
      </c>
      <c r="V316" s="98">
        <v>8.86472937502054E-2</v>
      </c>
      <c r="W316" s="98">
        <v>0.11225260751769814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7.9954573690892454E-5</v>
      </c>
      <c r="F317" s="98">
        <v>0</v>
      </c>
      <c r="G317" s="98">
        <v>0</v>
      </c>
      <c r="H317" s="98">
        <v>0</v>
      </c>
      <c r="I317" s="98">
        <v>2.6663824013847364E-4</v>
      </c>
      <c r="J317" s="98">
        <v>2.6826582762324116E-4</v>
      </c>
      <c r="K317" s="98">
        <v>3.6846261912516331E-4</v>
      </c>
      <c r="L317" s="98">
        <v>1.8470849289707519E-4</v>
      </c>
      <c r="M317" s="98">
        <v>1.6287877529952009E-4</v>
      </c>
      <c r="N317" s="98">
        <v>3.4519360004480073E-4</v>
      </c>
      <c r="O317" s="98">
        <v>4.4563473941428055E-4</v>
      </c>
      <c r="P317" s="98">
        <v>0</v>
      </c>
      <c r="Q317" s="98">
        <v>0</v>
      </c>
      <c r="R317" s="98">
        <v>0</v>
      </c>
      <c r="S317" s="98">
        <v>8.573941626375632E-5</v>
      </c>
      <c r="T317" s="98">
        <v>1.7691529711317934E-4</v>
      </c>
      <c r="U317" s="98">
        <v>8.4262748060168213E-5</v>
      </c>
      <c r="V317" s="98">
        <v>2.6450761261775371E-4</v>
      </c>
      <c r="W317" s="98">
        <v>4.6696109419749378E-4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2.0649205888960996E-5</v>
      </c>
      <c r="F318" s="101">
        <v>0</v>
      </c>
      <c r="G318" s="101">
        <v>0</v>
      </c>
      <c r="H318" s="101">
        <v>0</v>
      </c>
      <c r="I318" s="101">
        <v>7.635245117797343E-5</v>
      </c>
      <c r="J318" s="101">
        <v>7.7895958272740698E-5</v>
      </c>
      <c r="K318" s="101">
        <v>1.006493082228132E-4</v>
      </c>
      <c r="L318" s="101">
        <v>5.0898600325849517E-5</v>
      </c>
      <c r="M318" s="101">
        <v>4.6921495448249044E-5</v>
      </c>
      <c r="N318" s="101">
        <v>9.8849970644834231E-5</v>
      </c>
      <c r="O318" s="101">
        <v>1.229193935399631E-4</v>
      </c>
      <c r="P318" s="101">
        <v>0</v>
      </c>
      <c r="Q318" s="101">
        <v>0</v>
      </c>
      <c r="R318" s="101">
        <v>0</v>
      </c>
      <c r="S318" s="101">
        <v>2.488964236950423E-5</v>
      </c>
      <c r="T318" s="101">
        <v>5.2293770340262908E-5</v>
      </c>
      <c r="U318" s="101">
        <v>2.5204293582654496E-5</v>
      </c>
      <c r="V318" s="101">
        <v>6.9251862953036372E-5</v>
      </c>
      <c r="W318" s="101">
        <v>1.3804503027970745E-4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5.9305367801931464E-5</v>
      </c>
      <c r="F319" s="104">
        <v>0</v>
      </c>
      <c r="G319" s="104">
        <v>0</v>
      </c>
      <c r="H319" s="104">
        <v>0</v>
      </c>
      <c r="I319" s="104">
        <v>1.9028578896050023E-4</v>
      </c>
      <c r="J319" s="104">
        <v>1.9036986935050043E-4</v>
      </c>
      <c r="K319" s="104">
        <v>2.6781331090235013E-4</v>
      </c>
      <c r="L319" s="104">
        <v>1.3380989257122568E-4</v>
      </c>
      <c r="M319" s="104">
        <v>1.1595727985127104E-4</v>
      </c>
      <c r="N319" s="104">
        <v>2.4634362939996649E-4</v>
      </c>
      <c r="O319" s="104">
        <v>3.2271534587431742E-4</v>
      </c>
      <c r="P319" s="104">
        <v>0</v>
      </c>
      <c r="Q319" s="104">
        <v>0</v>
      </c>
      <c r="R319" s="104">
        <v>0</v>
      </c>
      <c r="S319" s="104">
        <v>6.0849773894252087E-5</v>
      </c>
      <c r="T319" s="104">
        <v>1.2462152677291644E-4</v>
      </c>
      <c r="U319" s="104">
        <v>5.9058454477513711E-5</v>
      </c>
      <c r="V319" s="104">
        <v>1.9525574966471735E-4</v>
      </c>
      <c r="W319" s="104">
        <v>3.2891606391778633E-4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0.12019896528154758</v>
      </c>
      <c r="D320" s="101">
        <v>9.8686994775480916E-2</v>
      </c>
      <c r="E320" s="101">
        <v>0.15219584423674962</v>
      </c>
      <c r="F320" s="101">
        <v>0.22476634384788571</v>
      </c>
      <c r="G320" s="101">
        <v>0.22657508636429827</v>
      </c>
      <c r="H320" s="101">
        <v>0.23836364608607757</v>
      </c>
      <c r="I320" s="101">
        <v>6.2437341140832492E-2</v>
      </c>
      <c r="J320" s="101">
        <v>1.3469896349902307E-2</v>
      </c>
      <c r="K320" s="101">
        <v>2.4616322728964527E-2</v>
      </c>
      <c r="L320" s="101">
        <v>6.9216943215933996E-2</v>
      </c>
      <c r="M320" s="101">
        <v>9.3022874819328499E-2</v>
      </c>
      <c r="N320" s="101">
        <v>4.3897426516179755E-2</v>
      </c>
      <c r="O320" s="101">
        <v>5.2517021539936627E-2</v>
      </c>
      <c r="P320" s="101">
        <v>0</v>
      </c>
      <c r="Q320" s="101">
        <v>1.3645405057368899E-2</v>
      </c>
      <c r="R320" s="101">
        <v>0.10909728691327925</v>
      </c>
      <c r="S320" s="101">
        <v>0.12008119556029219</v>
      </c>
      <c r="T320" s="101">
        <v>0.14065029339361343</v>
      </c>
      <c r="U320" s="101">
        <v>0.14793942029939947</v>
      </c>
      <c r="V320" s="101">
        <v>0.15221936788888055</v>
      </c>
      <c r="W320" s="101">
        <v>0.1285659546811799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3.6472205050627447E-3</v>
      </c>
      <c r="D321" s="104">
        <v>2.7416026452204301E-3</v>
      </c>
      <c r="E321" s="104">
        <v>8.7762490177231717E-3</v>
      </c>
      <c r="F321" s="104">
        <v>6.1146992269140469E-3</v>
      </c>
      <c r="G321" s="104">
        <v>7.1360730696917235E-3</v>
      </c>
      <c r="H321" s="104">
        <v>8.6567483609861079E-3</v>
      </c>
      <c r="I321" s="104">
        <v>6.4400762412436122E-3</v>
      </c>
      <c r="J321" s="104">
        <v>1.4770130087562567E-3</v>
      </c>
      <c r="K321" s="104">
        <v>2.629882297452969E-3</v>
      </c>
      <c r="L321" s="104">
        <v>6.0534781446763223E-3</v>
      </c>
      <c r="M321" s="104">
        <v>1.3064651112111596E-2</v>
      </c>
      <c r="N321" s="104">
        <v>5.3390372849058407E-3</v>
      </c>
      <c r="O321" s="104">
        <v>8.3528698987331042E-3</v>
      </c>
      <c r="P321" s="104">
        <v>0</v>
      </c>
      <c r="Q321" s="104">
        <v>3.2701529766127977E-3</v>
      </c>
      <c r="R321" s="104">
        <v>2.168413060759964E-2</v>
      </c>
      <c r="S321" s="104">
        <v>2.3962208261735604E-2</v>
      </c>
      <c r="T321" s="104">
        <v>3.4066293244074022E-2</v>
      </c>
      <c r="U321" s="104">
        <v>4.1587157691459861E-2</v>
      </c>
      <c r="V321" s="104">
        <v>2.52549561725171E-2</v>
      </c>
      <c r="W321" s="104">
        <v>2.6771600033629044E-2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1.0443081346745099E-3</v>
      </c>
      <c r="D322" s="98">
        <v>8.3069801358178733E-4</v>
      </c>
      <c r="E322" s="98">
        <v>2.265433417629679E-3</v>
      </c>
      <c r="F322" s="98">
        <v>1.7802528597767773E-3</v>
      </c>
      <c r="G322" s="98">
        <v>2.0698420473886899E-3</v>
      </c>
      <c r="H322" s="98">
        <v>2.525163771581438E-3</v>
      </c>
      <c r="I322" s="98">
        <v>1.8449926968797852E-3</v>
      </c>
      <c r="J322" s="98">
        <v>4.2936452153608017E-4</v>
      </c>
      <c r="K322" s="98">
        <v>7.1803409329212705E-4</v>
      </c>
      <c r="L322" s="98">
        <v>1.6676064109581539E-3</v>
      </c>
      <c r="M322" s="98">
        <v>3.7681177057143061E-3</v>
      </c>
      <c r="N322" s="98">
        <v>1.5291102127796205E-3</v>
      </c>
      <c r="O322" s="98">
        <v>2.3020713204166257E-3</v>
      </c>
      <c r="P322" s="98">
        <v>0</v>
      </c>
      <c r="Q322" s="98">
        <v>1.0157619509602127E-3</v>
      </c>
      <c r="R322" s="98">
        <v>6.4921739352883931E-3</v>
      </c>
      <c r="S322" s="98">
        <v>6.9585785459979777E-3</v>
      </c>
      <c r="T322" s="98">
        <v>1.0072284158130352E-2</v>
      </c>
      <c r="U322" s="98">
        <v>1.2442618239906438E-2</v>
      </c>
      <c r="V322" s="98">
        <v>6.6121039528363856E-3</v>
      </c>
      <c r="W322" s="98">
        <v>7.9209963369737089E-3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2.602912370388235E-3</v>
      </c>
      <c r="D323" s="98">
        <v>1.910904631638643E-3</v>
      </c>
      <c r="E323" s="98">
        <v>6.5108156000934928E-3</v>
      </c>
      <c r="F323" s="98">
        <v>4.3344463671372698E-3</v>
      </c>
      <c r="G323" s="98">
        <v>5.0662310223030336E-3</v>
      </c>
      <c r="H323" s="98">
        <v>6.1315845894046707E-3</v>
      </c>
      <c r="I323" s="98">
        <v>4.5950835443638273E-3</v>
      </c>
      <c r="J323" s="98">
        <v>1.0476484872201765E-3</v>
      </c>
      <c r="K323" s="98">
        <v>1.9118482041608419E-3</v>
      </c>
      <c r="L323" s="98">
        <v>4.3858717337181682E-3</v>
      </c>
      <c r="M323" s="98">
        <v>9.29653340639729E-3</v>
      </c>
      <c r="N323" s="98">
        <v>3.8099270721262202E-3</v>
      </c>
      <c r="O323" s="98">
        <v>6.0507985783164785E-3</v>
      </c>
      <c r="P323" s="98">
        <v>0</v>
      </c>
      <c r="Q323" s="98">
        <v>2.2543910256525848E-3</v>
      </c>
      <c r="R323" s="98">
        <v>1.5191956672311248E-2</v>
      </c>
      <c r="S323" s="98">
        <v>1.7003629715737625E-2</v>
      </c>
      <c r="T323" s="98">
        <v>2.3994009085943669E-2</v>
      </c>
      <c r="U323" s="98">
        <v>2.9144539451553424E-2</v>
      </c>
      <c r="V323" s="98">
        <v>1.8642852219680713E-2</v>
      </c>
      <c r="W323" s="98">
        <v>1.8850603696655335E-2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0.15900616041199761</v>
      </c>
      <c r="D324" s="122">
        <v>0.1406467002840629</v>
      </c>
      <c r="E324" s="122">
        <v>0.23837321126819311</v>
      </c>
      <c r="F324" s="122">
        <v>0.23779564611519066</v>
      </c>
      <c r="G324" s="122">
        <v>0.24951878858937976</v>
      </c>
      <c r="H324" s="122">
        <v>0.25782919165506363</v>
      </c>
      <c r="I324" s="122">
        <v>0.26921956941959158</v>
      </c>
      <c r="J324" s="122">
        <v>0.29542076939516665</v>
      </c>
      <c r="K324" s="122">
        <v>0.29601596525651402</v>
      </c>
      <c r="L324" s="122">
        <v>0.25609327774668023</v>
      </c>
      <c r="M324" s="122">
        <v>0.24357546494498272</v>
      </c>
      <c r="N324" s="122">
        <v>0.21128094322235313</v>
      </c>
      <c r="O324" s="122">
        <v>0.19559450736112918</v>
      </c>
      <c r="P324" s="122">
        <v>0</v>
      </c>
      <c r="Q324" s="122">
        <v>1.598287884840981E-2</v>
      </c>
      <c r="R324" s="122">
        <v>0.12867534932982999</v>
      </c>
      <c r="S324" s="122">
        <v>0.15237978832043997</v>
      </c>
      <c r="T324" s="122">
        <v>0.18720572796353027</v>
      </c>
      <c r="U324" s="122">
        <v>0.2056957024164735</v>
      </c>
      <c r="V324" s="122">
        <v>0.19854214247886637</v>
      </c>
      <c r="W324" s="122">
        <v>0.20117600294528271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8.1949431275917375E-2</v>
      </c>
      <c r="D325" s="98">
        <v>5.3934080528077175E-2</v>
      </c>
      <c r="E325" s="98">
        <v>0.1240838972552176</v>
      </c>
      <c r="F325" s="98">
        <v>8.6990048993009675E-2</v>
      </c>
      <c r="G325" s="98">
        <v>8.2604410971696116E-2</v>
      </c>
      <c r="H325" s="98">
        <v>9.2098542254369378E-2</v>
      </c>
      <c r="I325" s="98">
        <v>0.13306548393906856</v>
      </c>
      <c r="J325" s="98">
        <v>0.17955177060010974</v>
      </c>
      <c r="K325" s="98">
        <v>0.16874746950687641</v>
      </c>
      <c r="L325" s="98">
        <v>0.12630976592602886</v>
      </c>
      <c r="M325" s="98">
        <v>9.6560822420855286E-2</v>
      </c>
      <c r="N325" s="98">
        <v>5.5481561826149127E-2</v>
      </c>
      <c r="O325" s="98">
        <v>6.3892176961005409E-2</v>
      </c>
      <c r="P325" s="98">
        <v>0</v>
      </c>
      <c r="Q325" s="98">
        <v>6.6274971105980199E-3</v>
      </c>
      <c r="R325" s="98">
        <v>5.9521897355613522E-2</v>
      </c>
      <c r="S325" s="98">
        <v>5.6358624735935503E-2</v>
      </c>
      <c r="T325" s="98">
        <v>6.3893417505044639E-2</v>
      </c>
      <c r="U325" s="98">
        <v>6.8157435646278075E-2</v>
      </c>
      <c r="V325" s="98">
        <v>5.3258284446880001E-2</v>
      </c>
      <c r="W325" s="98">
        <v>5.6663488067745543E-2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7.7056729136080235E-2</v>
      </c>
      <c r="D326" s="33">
        <v>8.6712619755985723E-2</v>
      </c>
      <c r="E326" s="33">
        <v>0.11428931401297553</v>
      </c>
      <c r="F326" s="33">
        <v>0.15080559712218097</v>
      </c>
      <c r="G326" s="33">
        <v>0.16691437761768366</v>
      </c>
      <c r="H326" s="33">
        <v>0.16573064940069424</v>
      </c>
      <c r="I326" s="33">
        <v>0.13615408548052299</v>
      </c>
      <c r="J326" s="33">
        <v>0.11586899879505692</v>
      </c>
      <c r="K326" s="33">
        <v>0.12726849574963761</v>
      </c>
      <c r="L326" s="33">
        <v>0.12978351182065137</v>
      </c>
      <c r="M326" s="33">
        <v>0.14701464252412744</v>
      </c>
      <c r="N326" s="33">
        <v>0.155799381396204</v>
      </c>
      <c r="O326" s="33">
        <v>0.13170233040012377</v>
      </c>
      <c r="P326" s="33">
        <v>0</v>
      </c>
      <c r="Q326" s="33">
        <v>9.3553817378117902E-3</v>
      </c>
      <c r="R326" s="33">
        <v>6.9153451974216462E-2</v>
      </c>
      <c r="S326" s="33">
        <v>9.6021163584504465E-2</v>
      </c>
      <c r="T326" s="33">
        <v>0.12331231045848563</v>
      </c>
      <c r="U326" s="33">
        <v>0.13753826677019543</v>
      </c>
      <c r="V326" s="33">
        <v>0.14528385803198637</v>
      </c>
      <c r="W326" s="33">
        <v>0.14451251487753716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0.73524230204135554</v>
      </c>
      <c r="D328" s="119">
        <f t="shared" si="143"/>
        <v>0.73824080138133186</v>
      </c>
      <c r="E328" s="119">
        <f t="shared" si="143"/>
        <v>0.78810144329272369</v>
      </c>
      <c r="F328" s="119">
        <f t="shared" si="143"/>
        <v>0.7569792248569881</v>
      </c>
      <c r="G328" s="119">
        <f t="shared" si="143"/>
        <v>0.7606022135829491</v>
      </c>
      <c r="H328" s="119">
        <f t="shared" si="143"/>
        <v>0.80224682728279595</v>
      </c>
      <c r="I328" s="119">
        <f t="shared" si="143"/>
        <v>0.84948223652341281</v>
      </c>
      <c r="J328" s="119">
        <f t="shared" si="143"/>
        <v>0.80500233096117912</v>
      </c>
      <c r="K328" s="119">
        <f t="shared" si="143"/>
        <v>0.80053449920489295</v>
      </c>
      <c r="L328" s="119">
        <f t="shared" si="143"/>
        <v>0.77500838365445324</v>
      </c>
      <c r="M328" s="119">
        <f t="shared" si="143"/>
        <v>0.79530801898500036</v>
      </c>
      <c r="N328" s="119">
        <f t="shared" si="143"/>
        <v>0.81263216345609546</v>
      </c>
      <c r="O328" s="119">
        <f t="shared" si="143"/>
        <v>0.78845864752239969</v>
      </c>
      <c r="P328" s="119" t="str">
        <f t="shared" si="143"/>
        <v/>
      </c>
      <c r="Q328" s="119">
        <f t="shared" si="143"/>
        <v>0.78308641004614787</v>
      </c>
      <c r="R328" s="119">
        <f t="shared" ref="R328:V328" si="144">IF(R309=0,"",R309/R290)</f>
        <v>0.79633372048051643</v>
      </c>
      <c r="S328" s="119">
        <f t="shared" si="144"/>
        <v>0.78824073557090069</v>
      </c>
      <c r="T328" s="119">
        <f t="shared" si="144"/>
        <v>0.82390027896813645</v>
      </c>
      <c r="U328" s="119">
        <f t="shared" si="144"/>
        <v>0.78808451085792863</v>
      </c>
      <c r="V328" s="119">
        <f t="shared" si="144"/>
        <v>0.8596316010799544</v>
      </c>
      <c r="W328" s="119">
        <f t="shared" ref="W328" si="145">IF(W309=0,"",W309/W290)</f>
        <v>0.94891411970577177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0.73856626579258144</v>
      </c>
      <c r="D329" s="124">
        <f t="shared" si="146"/>
        <v>0.73986329023373809</v>
      </c>
      <c r="E329" s="124">
        <f t="shared" si="146"/>
        <v>0.7411401868398414</v>
      </c>
      <c r="F329" s="124">
        <f t="shared" si="146"/>
        <v>0.74251358615003582</v>
      </c>
      <c r="G329" s="124">
        <f t="shared" si="146"/>
        <v>0.74386156368302214</v>
      </c>
      <c r="H329" s="124">
        <f t="shared" si="146"/>
        <v>0.74522531133307635</v>
      </c>
      <c r="I329" s="124">
        <f t="shared" si="146"/>
        <v>0.74662809745085679</v>
      </c>
      <c r="J329" s="124">
        <f t="shared" si="146"/>
        <v>0.74811434633348539</v>
      </c>
      <c r="K329" s="124">
        <f t="shared" si="146"/>
        <v>0.74968880235042623</v>
      </c>
      <c r="L329" s="124">
        <f t="shared" si="146"/>
        <v>0.75133533133219432</v>
      </c>
      <c r="M329" s="124">
        <f t="shared" si="146"/>
        <v>0.75364767547319322</v>
      </c>
      <c r="N329" s="124">
        <f t="shared" si="146"/>
        <v>0.75677708390644238</v>
      </c>
      <c r="O329" s="124">
        <f t="shared" si="146"/>
        <v>0.7608801045351975</v>
      </c>
      <c r="P329" s="124" t="str">
        <f t="shared" si="146"/>
        <v/>
      </c>
      <c r="Q329" s="124">
        <f t="shared" si="146"/>
        <v>0.77019031349908884</v>
      </c>
      <c r="R329" s="124">
        <f t="shared" ref="R329:V329" si="147">IF(R310=0,"",R310/R291)</f>
        <v>0.77366037222897432</v>
      </c>
      <c r="S329" s="124">
        <f t="shared" si="147"/>
        <v>0.77702232724903453</v>
      </c>
      <c r="T329" s="124">
        <f t="shared" si="147"/>
        <v>0.78027441059403124</v>
      </c>
      <c r="U329" s="124">
        <f t="shared" si="147"/>
        <v>0.78339237951681706</v>
      </c>
      <c r="V329" s="124">
        <f t="shared" si="147"/>
        <v>0.78634521177917538</v>
      </c>
      <c r="W329" s="124">
        <f t="shared" ref="W329" si="148">IF(W310=0,"",W310/W291)</f>
        <v>0.78906428647947835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0.73763625817741962</v>
      </c>
      <c r="D330" s="111">
        <f t="shared" si="149"/>
        <v>0.73893519375237282</v>
      </c>
      <c r="E330" s="111">
        <f t="shared" si="149"/>
        <v>0.74026919719903805</v>
      </c>
      <c r="F330" s="111">
        <f t="shared" si="149"/>
        <v>0.74160798262820959</v>
      </c>
      <c r="G330" s="111">
        <f t="shared" si="149"/>
        <v>0.74297906350456955</v>
      </c>
      <c r="H330" s="111">
        <f t="shared" si="149"/>
        <v>0.74437907253030655</v>
      </c>
      <c r="I330" s="111">
        <f t="shared" si="149"/>
        <v>0.74581478902392251</v>
      </c>
      <c r="J330" s="111">
        <f t="shared" si="149"/>
        <v>0.74731398546043448</v>
      </c>
      <c r="K330" s="111">
        <f t="shared" si="149"/>
        <v>0.74890027574863638</v>
      </c>
      <c r="L330" s="111">
        <f t="shared" si="149"/>
        <v>0.7505799775772517</v>
      </c>
      <c r="M330" s="111">
        <f t="shared" si="149"/>
        <v>0.75290573445460196</v>
      </c>
      <c r="N330" s="111">
        <f t="shared" si="149"/>
        <v>0.7560522783937248</v>
      </c>
      <c r="O330" s="111">
        <f t="shared" si="149"/>
        <v>0.76017278323649506</v>
      </c>
      <c r="P330" s="111" t="str">
        <f t="shared" si="149"/>
        <v/>
      </c>
      <c r="Q330" s="111">
        <f t="shared" si="149"/>
        <v>0.76950738376653338</v>
      </c>
      <c r="R330" s="111">
        <f t="shared" ref="R330:V330" si="150">IF(R311=0,"",R311/R292)</f>
        <v>0.77297976637360022</v>
      </c>
      <c r="S330" s="111">
        <f t="shared" si="150"/>
        <v>0.77635781417796268</v>
      </c>
      <c r="T330" s="111">
        <f t="shared" si="150"/>
        <v>0.77961895651261659</v>
      </c>
      <c r="U330" s="111">
        <f t="shared" si="150"/>
        <v>0.78274062271056755</v>
      </c>
      <c r="V330" s="111">
        <f t="shared" si="150"/>
        <v>0.78570024210481781</v>
      </c>
      <c r="W330" s="111">
        <f t="shared" ref="W330" si="151">IF(W311=0,"",W311/W292)</f>
        <v>0.78842662201924063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2.3051204441187219</v>
      </c>
      <c r="E332" s="124">
        <f t="shared" si="155"/>
        <v>2.378166615366335</v>
      </c>
      <c r="F332" s="124">
        <f t="shared" si="155"/>
        <v>2.4512912361037751</v>
      </c>
      <c r="G332" s="124">
        <f t="shared" si="155"/>
        <v>2.5251107217001314</v>
      </c>
      <c r="H332" s="124">
        <f t="shared" si="155"/>
        <v>2.5995456248225017</v>
      </c>
      <c r="I332" s="124">
        <f t="shared" si="155"/>
        <v>2.6747436664294972</v>
      </c>
      <c r="J332" s="124">
        <f t="shared" si="155"/>
        <v>2.7513192988886979</v>
      </c>
      <c r="K332" s="124">
        <f t="shared" si="155"/>
        <v>2.8297891668725388</v>
      </c>
      <c r="L332" s="124">
        <f t="shared" si="155"/>
        <v>2.9102810077510011</v>
      </c>
      <c r="M332" s="124">
        <f t="shared" si="155"/>
        <v>3.0064209270294779</v>
      </c>
      <c r="N332" s="124">
        <f t="shared" si="155"/>
        <v>3.1226682045761547</v>
      </c>
      <c r="O332" s="124">
        <f t="shared" si="155"/>
        <v>3.261488143505733</v>
      </c>
      <c r="P332" s="124" t="str">
        <f t="shared" si="155"/>
        <v/>
      </c>
      <c r="Q332" s="124">
        <f t="shared" si="155"/>
        <v>3.541413200364155</v>
      </c>
      <c r="R332" s="124">
        <f t="shared" ref="R332:V332" si="156">IF(R313=0,"",R313/R294)</f>
        <v>3.6225794402214109</v>
      </c>
      <c r="S332" s="124">
        <f t="shared" si="156"/>
        <v>3.6871837819338715</v>
      </c>
      <c r="T332" s="124">
        <f t="shared" si="156"/>
        <v>3.7411631687377458</v>
      </c>
      <c r="U332" s="124">
        <f t="shared" si="156"/>
        <v>3.7903044753363924</v>
      </c>
      <c r="V332" s="124">
        <f t="shared" si="156"/>
        <v>3.8404094131070514</v>
      </c>
      <c r="W332" s="124">
        <f t="shared" ref="W332" si="157">IF(W313=0,"",W313/W294)</f>
        <v>3.8894628470785486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2.3051204441187219</v>
      </c>
      <c r="E333" s="111">
        <f t="shared" si="158"/>
        <v>2.378166615366335</v>
      </c>
      <c r="F333" s="111">
        <f t="shared" si="158"/>
        <v>2.4512912361037751</v>
      </c>
      <c r="G333" s="111">
        <f t="shared" si="158"/>
        <v>2.5251107217001314</v>
      </c>
      <c r="H333" s="111">
        <f t="shared" si="158"/>
        <v>2.5995456248225017</v>
      </c>
      <c r="I333" s="111">
        <f t="shared" si="158"/>
        <v>2.6747436664294972</v>
      </c>
      <c r="J333" s="111">
        <f t="shared" si="158"/>
        <v>2.7513192988886979</v>
      </c>
      <c r="K333" s="111">
        <f t="shared" si="158"/>
        <v>2.8297891668725388</v>
      </c>
      <c r="L333" s="111">
        <f t="shared" si="158"/>
        <v>2.9102810077510011</v>
      </c>
      <c r="M333" s="111">
        <f t="shared" si="158"/>
        <v>3.0064209270294779</v>
      </c>
      <c r="N333" s="111">
        <f t="shared" si="158"/>
        <v>3.1226682045761547</v>
      </c>
      <c r="O333" s="111">
        <f t="shared" si="158"/>
        <v>3.261488143505733</v>
      </c>
      <c r="P333" s="111" t="str">
        <f t="shared" si="158"/>
        <v/>
      </c>
      <c r="Q333" s="111">
        <f t="shared" si="158"/>
        <v>3.541413200364155</v>
      </c>
      <c r="R333" s="111">
        <f t="shared" ref="R333:V333" si="159">IF(R314=0,"",R314/R295)</f>
        <v>3.6225794402214109</v>
      </c>
      <c r="S333" s="111">
        <f t="shared" si="159"/>
        <v>3.6871837819338715</v>
      </c>
      <c r="T333" s="111">
        <f t="shared" si="159"/>
        <v>3.7411631687377458</v>
      </c>
      <c r="U333" s="111">
        <f t="shared" si="159"/>
        <v>3.7903044753363924</v>
      </c>
      <c r="V333" s="111">
        <f t="shared" si="159"/>
        <v>3.8404094131070514</v>
      </c>
      <c r="W333" s="111">
        <f t="shared" ref="W333" si="160">IF(W314=0,"",W314/W295)</f>
        <v>3.8894628470785486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0.65203981241684283</v>
      </c>
      <c r="D334" s="124">
        <f t="shared" si="161"/>
        <v>0.66194881265837846</v>
      </c>
      <c r="E334" s="124">
        <f t="shared" si="161"/>
        <v>0.67437894669594645</v>
      </c>
      <c r="F334" s="124">
        <f t="shared" si="161"/>
        <v>0.63479326891434729</v>
      </c>
      <c r="G334" s="124">
        <f t="shared" si="161"/>
        <v>0.64190634637358313</v>
      </c>
      <c r="H334" s="124">
        <f t="shared" si="161"/>
        <v>0.64241972908113065</v>
      </c>
      <c r="I334" s="124">
        <f t="shared" si="161"/>
        <v>0.75390438421590489</v>
      </c>
      <c r="J334" s="124">
        <f t="shared" si="161"/>
        <v>0.78950499945833852</v>
      </c>
      <c r="K334" s="124">
        <f t="shared" si="161"/>
        <v>0.78505628437463881</v>
      </c>
      <c r="L334" s="124">
        <f t="shared" si="161"/>
        <v>0.75598829285221991</v>
      </c>
      <c r="M334" s="124">
        <f t="shared" si="161"/>
        <v>0.74116987716181426</v>
      </c>
      <c r="N334" s="124">
        <f t="shared" si="161"/>
        <v>0.7774286247464619</v>
      </c>
      <c r="O334" s="124">
        <f t="shared" si="161"/>
        <v>0.77892349588757903</v>
      </c>
      <c r="P334" s="124" t="str">
        <f t="shared" si="161"/>
        <v/>
      </c>
      <c r="Q334" s="124">
        <f t="shared" si="161"/>
        <v>0.73381983373203097</v>
      </c>
      <c r="R334" s="124">
        <f t="shared" ref="R334:V334" si="162">IF(R315=0,"",R315/R296)</f>
        <v>0.74249299935761215</v>
      </c>
      <c r="S334" s="124">
        <f t="shared" si="162"/>
        <v>0.76064758812090649</v>
      </c>
      <c r="T334" s="124">
        <f t="shared" si="162"/>
        <v>0.77644782287299818</v>
      </c>
      <c r="U334" s="124">
        <f t="shared" si="162"/>
        <v>0.78693518080549529</v>
      </c>
      <c r="V334" s="124">
        <f t="shared" si="162"/>
        <v>0.79047804746188155</v>
      </c>
      <c r="W334" s="124">
        <f t="shared" ref="W334" si="163">IF(W315=0,"",W315/W296)</f>
        <v>0.80604896462661879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0.7842884477685782</v>
      </c>
      <c r="D335" s="111">
        <f t="shared" si="164"/>
        <v>0.78618743218891429</v>
      </c>
      <c r="E335" s="111">
        <f t="shared" si="164"/>
        <v>0.78813768423431174</v>
      </c>
      <c r="F335" s="111">
        <f t="shared" si="164"/>
        <v>0.79009492731949027</v>
      </c>
      <c r="G335" s="111">
        <f t="shared" si="164"/>
        <v>0.79209938487183784</v>
      </c>
      <c r="H335" s="111">
        <f t="shared" si="164"/>
        <v>0.79414613405591528</v>
      </c>
      <c r="I335" s="111">
        <f t="shared" si="164"/>
        <v>0.79624508592540622</v>
      </c>
      <c r="J335" s="111">
        <f t="shared" si="164"/>
        <v>0.79843684256896574</v>
      </c>
      <c r="K335" s="111">
        <f t="shared" si="164"/>
        <v>0.8007559264415699</v>
      </c>
      <c r="L335" s="111">
        <f t="shared" si="164"/>
        <v>0.8032115737152733</v>
      </c>
      <c r="M335" s="111">
        <f t="shared" si="164"/>
        <v>0.80661172393114278</v>
      </c>
      <c r="N335" s="111">
        <f t="shared" si="164"/>
        <v>0.81121182730309971</v>
      </c>
      <c r="O335" s="111">
        <f t="shared" si="164"/>
        <v>0.81723581698451375</v>
      </c>
      <c r="P335" s="111" t="str">
        <f t="shared" si="164"/>
        <v/>
      </c>
      <c r="Q335" s="111">
        <f t="shared" si="164"/>
        <v>0.83088257616057348</v>
      </c>
      <c r="R335" s="111">
        <f t="shared" ref="R335:V335" si="165">IF(R316=0,"",R316/R297)</f>
        <v>0.83595904076699046</v>
      </c>
      <c r="S335" s="111">
        <f t="shared" si="165"/>
        <v>0.84089759220505234</v>
      </c>
      <c r="T335" s="111">
        <f t="shared" si="165"/>
        <v>0.84566523319158005</v>
      </c>
      <c r="U335" s="111">
        <f t="shared" si="165"/>
        <v>0.85022896644340973</v>
      </c>
      <c r="V335" s="111">
        <f t="shared" si="165"/>
        <v>0.85455579467737197</v>
      </c>
      <c r="W335" s="111">
        <f t="shared" ref="W335" si="166">IF(W316=0,"",W316/W297)</f>
        <v>0.85854163745605838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0.93508252700796046</v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0.93172676997065718</v>
      </c>
      <c r="J336" s="111">
        <f t="shared" si="167"/>
        <v>0.9317035830739242</v>
      </c>
      <c r="K336" s="111">
        <f t="shared" si="167"/>
        <v>0.93635790171791222</v>
      </c>
      <c r="L336" s="111">
        <f t="shared" si="167"/>
        <v>0.93675658338973289</v>
      </c>
      <c r="M336" s="111">
        <f t="shared" si="167"/>
        <v>0.93539473906957027</v>
      </c>
      <c r="N336" s="111">
        <f t="shared" si="167"/>
        <v>0.93752083100003092</v>
      </c>
      <c r="O336" s="111">
        <f t="shared" si="167"/>
        <v>0.94189826967537749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0.9479344927832255</v>
      </c>
      <c r="T336" s="111">
        <f t="shared" si="168"/>
        <v>0.94881626392745566</v>
      </c>
      <c r="U336" s="111">
        <f t="shared" si="168"/>
        <v>0.94994698862763238</v>
      </c>
      <c r="V336" s="111">
        <f t="shared" si="168"/>
        <v>0.95734050414061944</v>
      </c>
      <c r="W336" s="111">
        <f t="shared" ref="W336" si="169">IF(W317=0,"",W317/W298)</f>
        <v>0.95355355975178491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0.78813768423431174</v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0.79624508592540622</v>
      </c>
      <c r="J337" s="112">
        <f t="shared" si="170"/>
        <v>0.79843684256896574</v>
      </c>
      <c r="K337" s="112">
        <f t="shared" si="170"/>
        <v>0.8007559264415699</v>
      </c>
      <c r="L337" s="112">
        <f t="shared" si="170"/>
        <v>0.8032115737152733</v>
      </c>
      <c r="M337" s="112">
        <f t="shared" si="170"/>
        <v>0.80661172393114278</v>
      </c>
      <c r="N337" s="112">
        <f t="shared" si="170"/>
        <v>0.81121182730309971</v>
      </c>
      <c r="O337" s="112">
        <f t="shared" si="170"/>
        <v>0.81723581698451364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0.84089759220505234</v>
      </c>
      <c r="T337" s="112">
        <f t="shared" si="171"/>
        <v>0.84566523319157993</v>
      </c>
      <c r="U337" s="112">
        <f t="shared" si="171"/>
        <v>0.85022896644340973</v>
      </c>
      <c r="V337" s="112">
        <f t="shared" si="171"/>
        <v>0.85455579467737197</v>
      </c>
      <c r="W337" s="112">
        <f t="shared" ref="W337" si="172">IF(W318=0,"",W318/W299)</f>
        <v>0.85854163745605838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0.61613331312192798</v>
      </c>
      <c r="D339" s="112">
        <f t="shared" si="176"/>
        <v>0.61759293826785389</v>
      </c>
      <c r="E339" s="112">
        <f t="shared" si="176"/>
        <v>0.61916482922986738</v>
      </c>
      <c r="F339" s="112">
        <f t="shared" si="176"/>
        <v>0.62075181964037263</v>
      </c>
      <c r="G339" s="112">
        <f t="shared" si="176"/>
        <v>0.62244310015443183</v>
      </c>
      <c r="H339" s="112">
        <f t="shared" si="176"/>
        <v>0.6242286736987791</v>
      </c>
      <c r="I339" s="112">
        <f t="shared" si="176"/>
        <v>0.62613176944038229</v>
      </c>
      <c r="J339" s="112">
        <f t="shared" si="176"/>
        <v>0.62824537002722325</v>
      </c>
      <c r="K339" s="112">
        <f t="shared" si="176"/>
        <v>0.63065187670958933</v>
      </c>
      <c r="L339" s="112">
        <f t="shared" si="176"/>
        <v>0.6333801288746318</v>
      </c>
      <c r="M339" s="112">
        <f t="shared" si="176"/>
        <v>0.63832056462837339</v>
      </c>
      <c r="N339" s="112">
        <f t="shared" si="176"/>
        <v>0.64630381407225423</v>
      </c>
      <c r="O339" s="112">
        <f t="shared" si="176"/>
        <v>0.65839506341082543</v>
      </c>
      <c r="P339" s="112" t="str">
        <f t="shared" si="176"/>
        <v/>
      </c>
      <c r="Q339" s="112">
        <f t="shared" si="176"/>
        <v>0.68955831866350337</v>
      </c>
      <c r="R339" s="112">
        <f t="shared" ref="R339:V339" si="177">IF(R320=0,"",R320/R301)</f>
        <v>0.7006223351390003</v>
      </c>
      <c r="S339" s="112">
        <f t="shared" si="177"/>
        <v>0.71157727721419395</v>
      </c>
      <c r="T339" s="112">
        <f t="shared" si="177"/>
        <v>0.72219344010335529</v>
      </c>
      <c r="U339" s="112">
        <f t="shared" si="177"/>
        <v>0.73216596295846881</v>
      </c>
      <c r="V339" s="112">
        <f t="shared" si="177"/>
        <v>0.74102712819931393</v>
      </c>
      <c r="W339" s="112">
        <f t="shared" ref="W339" si="178">IF(W320=0,"",W320/W301)</f>
        <v>0.74800257831418382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0.84861493124243526</v>
      </c>
      <c r="D340" s="113">
        <f t="shared" si="179"/>
        <v>0.84202534745595814</v>
      </c>
      <c r="E340" s="113">
        <f t="shared" si="179"/>
        <v>0.86298274902193051</v>
      </c>
      <c r="F340" s="113">
        <f t="shared" si="179"/>
        <v>0.84898735370396428</v>
      </c>
      <c r="G340" s="113">
        <f t="shared" si="179"/>
        <v>0.85038467037429932</v>
      </c>
      <c r="H340" s="113">
        <f t="shared" si="179"/>
        <v>0.85063234208380989</v>
      </c>
      <c r="I340" s="113">
        <f t="shared" si="179"/>
        <v>0.85392491427485351</v>
      </c>
      <c r="J340" s="113">
        <f t="shared" si="179"/>
        <v>0.85323064946232663</v>
      </c>
      <c r="K340" s="113">
        <f t="shared" si="179"/>
        <v>0.86214151090137603</v>
      </c>
      <c r="L340" s="113">
        <f t="shared" si="179"/>
        <v>0.86247363297171475</v>
      </c>
      <c r="M340" s="113">
        <f t="shared" si="179"/>
        <v>0.85953303562538685</v>
      </c>
      <c r="N340" s="113">
        <f t="shared" si="179"/>
        <v>0.86450129592121716</v>
      </c>
      <c r="O340" s="113">
        <f t="shared" si="179"/>
        <v>0.87489452194243877</v>
      </c>
      <c r="P340" s="113" t="str">
        <f t="shared" si="179"/>
        <v/>
      </c>
      <c r="Q340" s="113">
        <f t="shared" si="179"/>
        <v>0.87731574750527153</v>
      </c>
      <c r="R340" s="113">
        <f t="shared" ref="R340:V340" si="180">IF(R321=0,"",R321/R302)</f>
        <v>0.88657725905932228</v>
      </c>
      <c r="S340" s="113">
        <f t="shared" si="180"/>
        <v>0.89468911768786141</v>
      </c>
      <c r="T340" s="113">
        <f t="shared" si="180"/>
        <v>0.89788009752211317</v>
      </c>
      <c r="U340" s="113">
        <f t="shared" si="180"/>
        <v>0.90134894705931101</v>
      </c>
      <c r="V340" s="113">
        <f t="shared" si="180"/>
        <v>0.91617180033100498</v>
      </c>
      <c r="W340" s="113">
        <f t="shared" ref="W340" si="181">IF(W321=0,"",W321/W302)</f>
        <v>0.90935725997511174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0.61613331312192798</v>
      </c>
      <c r="D341" s="111">
        <f t="shared" si="182"/>
        <v>0.61759293826785389</v>
      </c>
      <c r="E341" s="111">
        <f t="shared" si="182"/>
        <v>0.61916482922986738</v>
      </c>
      <c r="F341" s="111">
        <f t="shared" si="182"/>
        <v>0.62075181964037263</v>
      </c>
      <c r="G341" s="111">
        <f t="shared" si="182"/>
        <v>0.62244310015443183</v>
      </c>
      <c r="H341" s="111">
        <f t="shared" si="182"/>
        <v>0.6242286736987791</v>
      </c>
      <c r="I341" s="111">
        <f t="shared" si="182"/>
        <v>0.62613176944038229</v>
      </c>
      <c r="J341" s="111">
        <f t="shared" si="182"/>
        <v>0.62824537002722325</v>
      </c>
      <c r="K341" s="111">
        <f t="shared" si="182"/>
        <v>0.63065187670958933</v>
      </c>
      <c r="L341" s="111">
        <f t="shared" si="182"/>
        <v>0.63338012887463169</v>
      </c>
      <c r="M341" s="111">
        <f t="shared" si="182"/>
        <v>0.63832056462837339</v>
      </c>
      <c r="N341" s="111">
        <f t="shared" si="182"/>
        <v>0.64630381407225423</v>
      </c>
      <c r="O341" s="111">
        <f t="shared" si="182"/>
        <v>0.65839506341082543</v>
      </c>
      <c r="P341" s="111" t="str">
        <f t="shared" si="182"/>
        <v/>
      </c>
      <c r="Q341" s="111">
        <f t="shared" si="182"/>
        <v>0.68955831866350337</v>
      </c>
      <c r="R341" s="111">
        <f t="shared" ref="R341:V341" si="183">IF(R322=0,"",R322/R303)</f>
        <v>0.7006223351390003</v>
      </c>
      <c r="S341" s="111">
        <f t="shared" si="183"/>
        <v>0.71157727721419395</v>
      </c>
      <c r="T341" s="111">
        <f t="shared" si="183"/>
        <v>0.72219344010335529</v>
      </c>
      <c r="U341" s="111">
        <f t="shared" si="183"/>
        <v>0.73216596295846881</v>
      </c>
      <c r="V341" s="111">
        <f t="shared" si="183"/>
        <v>0.74102712819931393</v>
      </c>
      <c r="W341" s="111">
        <f t="shared" ref="W341" si="184">IF(W322=0,"",W322/W303)</f>
        <v>0.74800257831418382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0.65749793691450809</v>
      </c>
      <c r="D343" s="124">
        <f t="shared" si="188"/>
        <v>0.68010965716178218</v>
      </c>
      <c r="E343" s="124">
        <f t="shared" si="188"/>
        <v>0.65850141047126243</v>
      </c>
      <c r="F343" s="124">
        <f t="shared" si="188"/>
        <v>0.6852394447034047</v>
      </c>
      <c r="G343" s="124">
        <f t="shared" si="188"/>
        <v>0.69243836416226223</v>
      </c>
      <c r="H343" s="124">
        <f t="shared" si="188"/>
        <v>0.68893437936393764</v>
      </c>
      <c r="I343" s="124">
        <f t="shared" si="188"/>
        <v>0.66657166796250777</v>
      </c>
      <c r="J343" s="124">
        <f t="shared" si="188"/>
        <v>0.64917559831495109</v>
      </c>
      <c r="K343" s="124">
        <f t="shared" si="188"/>
        <v>0.65613016518666512</v>
      </c>
      <c r="L343" s="124">
        <f t="shared" si="188"/>
        <v>0.66989046721909884</v>
      </c>
      <c r="M343" s="124">
        <f t="shared" si="188"/>
        <v>0.68816946574930926</v>
      </c>
      <c r="N343" s="124">
        <f t="shared" si="188"/>
        <v>0.7155205802372957</v>
      </c>
      <c r="O343" s="124">
        <f t="shared" si="188"/>
        <v>0.70574280629364405</v>
      </c>
      <c r="P343" s="124" t="str">
        <f t="shared" si="188"/>
        <v/>
      </c>
      <c r="Q343" s="124">
        <f t="shared" si="188"/>
        <v>0.69545363456604947</v>
      </c>
      <c r="R343" s="124">
        <f t="shared" ref="R343:V343" si="189">IF(R324=0,"",R324/R305)</f>
        <v>0.69139723423118959</v>
      </c>
      <c r="S343" s="124">
        <f t="shared" si="189"/>
        <v>0.71943226516665237</v>
      </c>
      <c r="T343" s="124">
        <f t="shared" si="189"/>
        <v>0.73548278204858586</v>
      </c>
      <c r="U343" s="124">
        <f t="shared" si="189"/>
        <v>0.74714335068365978</v>
      </c>
      <c r="V343" s="124">
        <f t="shared" si="189"/>
        <v>0.7725073641614737</v>
      </c>
      <c r="W343" s="124">
        <f t="shared" ref="W343" si="190">IF(W324=0,"",W324/W305)</f>
        <v>0.77513482434745717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0.58872405446195075</v>
      </c>
      <c r="D344" s="111">
        <f t="shared" si="191"/>
        <v>0.58931407141929337</v>
      </c>
      <c r="E344" s="111">
        <f t="shared" si="191"/>
        <v>0.58989576733943272</v>
      </c>
      <c r="F344" s="111">
        <f t="shared" si="191"/>
        <v>0.59047632857268073</v>
      </c>
      <c r="G344" s="111">
        <f t="shared" si="191"/>
        <v>0.59104922662010007</v>
      </c>
      <c r="H344" s="111">
        <f t="shared" si="191"/>
        <v>0.59161526048684843</v>
      </c>
      <c r="I344" s="111">
        <f t="shared" si="191"/>
        <v>0.59217282155059692</v>
      </c>
      <c r="J344" s="111">
        <f t="shared" si="191"/>
        <v>0.5927153198534566</v>
      </c>
      <c r="K344" s="111">
        <f t="shared" si="191"/>
        <v>0.59323715219785667</v>
      </c>
      <c r="L344" s="111">
        <f t="shared" si="191"/>
        <v>0.59373681949872736</v>
      </c>
      <c r="M344" s="111">
        <f t="shared" si="191"/>
        <v>0.59400570666122032</v>
      </c>
      <c r="N344" s="111">
        <f t="shared" si="191"/>
        <v>0.59400570666122032</v>
      </c>
      <c r="O344" s="111">
        <f t="shared" si="191"/>
        <v>0.59400570666122032</v>
      </c>
      <c r="P344" s="111" t="str">
        <f t="shared" si="191"/>
        <v/>
      </c>
      <c r="Q344" s="111">
        <f t="shared" si="191"/>
        <v>0.59400570666122032</v>
      </c>
      <c r="R344" s="111">
        <f t="shared" ref="R344:V344" si="192">IF(R325=0,"",R325/R306)</f>
        <v>0.59570445467844457</v>
      </c>
      <c r="S344" s="111">
        <f t="shared" si="192"/>
        <v>0.59848229257922447</v>
      </c>
      <c r="T344" s="111">
        <f t="shared" si="192"/>
        <v>0.60172310346346536</v>
      </c>
      <c r="U344" s="111">
        <f t="shared" si="192"/>
        <v>0.60507965759357263</v>
      </c>
      <c r="V344" s="111">
        <f t="shared" si="192"/>
        <v>0.60820472523194846</v>
      </c>
      <c r="W344" s="111">
        <f t="shared" ref="W344" si="193">IF(W325=0,"",W325/W306)</f>
        <v>0.61109830637859119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0.75077060377572946</v>
      </c>
      <c r="D345" s="45">
        <f t="shared" si="194"/>
        <v>0.75219176354950246</v>
      </c>
      <c r="E345" s="45">
        <f t="shared" si="194"/>
        <v>0.75366547436707843</v>
      </c>
      <c r="F345" s="45">
        <f t="shared" si="194"/>
        <v>0.7551463512360822</v>
      </c>
      <c r="G345" s="45">
        <f t="shared" si="194"/>
        <v>0.75667562452542647</v>
      </c>
      <c r="H345" s="45">
        <f t="shared" si="194"/>
        <v>0.75824824816284841</v>
      </c>
      <c r="I345" s="45">
        <f t="shared" si="194"/>
        <v>0.75987438131245288</v>
      </c>
      <c r="J345" s="45">
        <f t="shared" si="194"/>
        <v>0.76159564248371558</v>
      </c>
      <c r="K345" s="45">
        <f t="shared" si="194"/>
        <v>0.76344741835666008</v>
      </c>
      <c r="L345" s="45">
        <f t="shared" si="194"/>
        <v>0.76543917631897296</v>
      </c>
      <c r="M345" s="45">
        <f t="shared" si="194"/>
        <v>0.7681490273007322</v>
      </c>
      <c r="N345" s="45">
        <f t="shared" si="194"/>
        <v>0.77174089679243973</v>
      </c>
      <c r="O345" s="45">
        <f t="shared" si="194"/>
        <v>0.77661336621034294</v>
      </c>
      <c r="P345" s="45" t="str">
        <f t="shared" si="194"/>
        <v/>
      </c>
      <c r="Q345" s="45">
        <f t="shared" si="194"/>
        <v>0.79117607021436198</v>
      </c>
      <c r="R345" s="45">
        <f t="shared" ref="R345:V345" si="195">IF(R326=0,"",R326/R307)</f>
        <v>0.80233130861898083</v>
      </c>
      <c r="S345" s="45">
        <f t="shared" si="195"/>
        <v>0.81625408951610179</v>
      </c>
      <c r="T345" s="45">
        <f t="shared" si="195"/>
        <v>0.83122333701676065</v>
      </c>
      <c r="U345" s="45">
        <f t="shared" si="195"/>
        <v>0.84551797523203565</v>
      </c>
      <c r="V345" s="45">
        <f t="shared" si="195"/>
        <v>0.85741692827298632</v>
      </c>
      <c r="W345" s="45">
        <f t="shared" ref="W345" si="196">IF(W326=0,"",W326/W307)</f>
        <v>0.86631563768748432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0.36774412039663867</v>
      </c>
      <c r="D347" s="117">
        <f t="shared" si="197"/>
        <v>0.24178426985259807</v>
      </c>
      <c r="E347" s="117">
        <f t="shared" si="197"/>
        <v>0.55571448899739584</v>
      </c>
      <c r="F347" s="117">
        <f t="shared" si="197"/>
        <v>0.38920522162289184</v>
      </c>
      <c r="G347" s="117">
        <f t="shared" si="197"/>
        <v>0.36922505176982867</v>
      </c>
      <c r="H347" s="117">
        <f t="shared" si="197"/>
        <v>0.41126804150413476</v>
      </c>
      <c r="I347" s="117">
        <f t="shared" si="197"/>
        <v>0.59364733353683219</v>
      </c>
      <c r="J347" s="117">
        <f t="shared" si="197"/>
        <v>0.8003042336648355</v>
      </c>
      <c r="K347" s="117">
        <f t="shared" si="197"/>
        <v>0.75148532186908767</v>
      </c>
      <c r="L347" s="117">
        <f t="shared" si="197"/>
        <v>0.562023562285623</v>
      </c>
      <c r="M347" s="117">
        <f t="shared" si="197"/>
        <v>0.42945920269270238</v>
      </c>
      <c r="N347" s="117">
        <f t="shared" si="197"/>
        <v>0.24675708748787217</v>
      </c>
      <c r="O347" s="117">
        <f t="shared" si="197"/>
        <v>0.28416372901612857</v>
      </c>
      <c r="P347" s="117">
        <f t="shared" si="197"/>
        <v>0</v>
      </c>
      <c r="Q347" s="117">
        <f t="shared" si="197"/>
        <v>2.9476132800116676E-2</v>
      </c>
      <c r="R347" s="117">
        <f t="shared" ref="R347:V347" si="198">R348+R351+R353+R362</f>
        <v>0.26397177551622336</v>
      </c>
      <c r="S347" s="117">
        <f t="shared" si="198"/>
        <v>0.24878297464133584</v>
      </c>
      <c r="T347" s="117">
        <f t="shared" si="198"/>
        <v>0.28052463508081865</v>
      </c>
      <c r="U347" s="117">
        <f t="shared" si="198"/>
        <v>0.29758584142937461</v>
      </c>
      <c r="V347" s="117">
        <f t="shared" si="198"/>
        <v>0.23133905525750018</v>
      </c>
      <c r="W347" s="117">
        <f t="shared" ref="W347" si="199">W348+W351+W353+W362</f>
        <v>0.24496486570130316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0.36774412039663867</v>
      </c>
      <c r="D362" s="122">
        <v>0.24178426985259807</v>
      </c>
      <c r="E362" s="122">
        <v>0.55571448899739584</v>
      </c>
      <c r="F362" s="122">
        <v>0.38920522162289184</v>
      </c>
      <c r="G362" s="122">
        <v>0.36922505176982867</v>
      </c>
      <c r="H362" s="122">
        <v>0.41126804150413476</v>
      </c>
      <c r="I362" s="122">
        <v>0.59364733353683219</v>
      </c>
      <c r="J362" s="122">
        <v>0.8003042336648355</v>
      </c>
      <c r="K362" s="122">
        <v>0.75148532186908767</v>
      </c>
      <c r="L362" s="122">
        <v>0.562023562285623</v>
      </c>
      <c r="M362" s="122">
        <v>0.42945920269270238</v>
      </c>
      <c r="N362" s="122">
        <v>0.24675708748787217</v>
      </c>
      <c r="O362" s="122">
        <v>0.28416372901612857</v>
      </c>
      <c r="P362" s="122">
        <v>0</v>
      </c>
      <c r="Q362" s="122">
        <v>2.9476132800116676E-2</v>
      </c>
      <c r="R362" s="122">
        <v>0.26397177551622336</v>
      </c>
      <c r="S362" s="122">
        <v>0.24878297464133584</v>
      </c>
      <c r="T362" s="122">
        <v>0.28052463508081865</v>
      </c>
      <c r="U362" s="122">
        <v>0.29758584142937461</v>
      </c>
      <c r="V362" s="122">
        <v>0.23133905525750018</v>
      </c>
      <c r="W362" s="122">
        <v>0.24496486570130316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0.36774412039663867</v>
      </c>
      <c r="D363" s="98">
        <v>0.24178426985259807</v>
      </c>
      <c r="E363" s="98">
        <v>0.55571448899739584</v>
      </c>
      <c r="F363" s="98">
        <v>0.38920522162289184</v>
      </c>
      <c r="G363" s="98">
        <v>0.36922505176982867</v>
      </c>
      <c r="H363" s="98">
        <v>0.41126804150413476</v>
      </c>
      <c r="I363" s="98">
        <v>0.59364733353683219</v>
      </c>
      <c r="J363" s="98">
        <v>0.8003042336648355</v>
      </c>
      <c r="K363" s="98">
        <v>0.75148532186908767</v>
      </c>
      <c r="L363" s="98">
        <v>0.562023562285623</v>
      </c>
      <c r="M363" s="98">
        <v>0.42945920269270238</v>
      </c>
      <c r="N363" s="98">
        <v>0.24675708748787217</v>
      </c>
      <c r="O363" s="98">
        <v>0.28416372901612857</v>
      </c>
      <c r="P363" s="98">
        <v>0</v>
      </c>
      <c r="Q363" s="98">
        <v>2.9476132800116676E-2</v>
      </c>
      <c r="R363" s="98">
        <v>0.26397177551622336</v>
      </c>
      <c r="S363" s="98">
        <v>0.24878297464133584</v>
      </c>
      <c r="T363" s="98">
        <v>0.28052463508081865</v>
      </c>
      <c r="U363" s="98">
        <v>0.29758584142937461</v>
      </c>
      <c r="V363" s="98">
        <v>0.23133905525750018</v>
      </c>
      <c r="W363" s="98">
        <v>0.24496486570130316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11521.925329306177</v>
      </c>
      <c r="D366" s="117">
        <f t="shared" si="204"/>
        <v>11737.145843624074</v>
      </c>
      <c r="E366" s="117">
        <f t="shared" si="204"/>
        <v>13095.179208164289</v>
      </c>
      <c r="F366" s="117">
        <f t="shared" si="204"/>
        <v>13225.332224316633</v>
      </c>
      <c r="G366" s="117">
        <f t="shared" si="204"/>
        <v>14120.703149006074</v>
      </c>
      <c r="H366" s="117">
        <f t="shared" si="204"/>
        <v>13555.38993254424</v>
      </c>
      <c r="I366" s="117">
        <f t="shared" si="204"/>
        <v>12959.641349141632</v>
      </c>
      <c r="J366" s="117">
        <f t="shared" si="204"/>
        <v>13158.291316888564</v>
      </c>
      <c r="K366" s="117">
        <f t="shared" si="204"/>
        <v>13369.949621141872</v>
      </c>
      <c r="L366" s="117">
        <f t="shared" si="204"/>
        <v>13828.36284506684</v>
      </c>
      <c r="M366" s="117">
        <f t="shared" si="204"/>
        <v>13336.753368951349</v>
      </c>
      <c r="N366" s="117">
        <f t="shared" si="204"/>
        <v>12609.626317609602</v>
      </c>
      <c r="O366" s="117">
        <f t="shared" si="204"/>
        <v>12461.27088138977</v>
      </c>
      <c r="P366" s="117">
        <f t="shared" si="204"/>
        <v>0</v>
      </c>
      <c r="Q366" s="117">
        <f t="shared" si="204"/>
        <v>11062.886671460608</v>
      </c>
      <c r="R366" s="117">
        <f t="shared" ref="R366:V366" si="205">R367+R370+R372+R381</f>
        <v>11002.293496545291</v>
      </c>
      <c r="S366" s="117">
        <f t="shared" si="205"/>
        <v>10448.639161978852</v>
      </c>
      <c r="T366" s="117">
        <f t="shared" si="205"/>
        <v>9749.5728254569804</v>
      </c>
      <c r="U366" s="117">
        <f t="shared" si="205"/>
        <v>9102.2922978669394</v>
      </c>
      <c r="V366" s="117">
        <f t="shared" si="205"/>
        <v>8982.5614320399982</v>
      </c>
      <c r="W366" s="117">
        <f t="shared" ref="W366" si="206">W367+W370+W372+W381</f>
        <v>8778.2430323889948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8705.3732201799139</v>
      </c>
      <c r="D367" s="122">
        <f t="shared" si="207"/>
        <v>8834.904508821166</v>
      </c>
      <c r="E367" s="122">
        <f t="shared" si="207"/>
        <v>10006.718411493473</v>
      </c>
      <c r="F367" s="122">
        <f t="shared" si="207"/>
        <v>10081.878784342682</v>
      </c>
      <c r="G367" s="122">
        <f t="shared" si="207"/>
        <v>10892.228880940638</v>
      </c>
      <c r="H367" s="122">
        <f t="shared" si="207"/>
        <v>9910.5638633667259</v>
      </c>
      <c r="I367" s="122">
        <f t="shared" si="207"/>
        <v>9427.936845759632</v>
      </c>
      <c r="J367" s="122">
        <f t="shared" si="207"/>
        <v>9894.5784525221807</v>
      </c>
      <c r="K367" s="122">
        <f t="shared" si="207"/>
        <v>10138.599320357214</v>
      </c>
      <c r="L367" s="122">
        <f t="shared" si="207"/>
        <v>10819.498719872625</v>
      </c>
      <c r="M367" s="122">
        <f t="shared" si="207"/>
        <v>10466.726196098187</v>
      </c>
      <c r="N367" s="122">
        <f t="shared" si="207"/>
        <v>9823.8520351277111</v>
      </c>
      <c r="O367" s="122">
        <f t="shared" si="207"/>
        <v>9847.4515763837881</v>
      </c>
      <c r="P367" s="122">
        <f t="shared" si="207"/>
        <v>0</v>
      </c>
      <c r="Q367" s="122">
        <f t="shared" si="207"/>
        <v>8519.9584123688473</v>
      </c>
      <c r="R367" s="122">
        <f t="shared" ref="R367:V367" si="208">SUM(R368:R369)</f>
        <v>8381.3962935745803</v>
      </c>
      <c r="S367" s="122">
        <f t="shared" si="208"/>
        <v>7953.7513427279055</v>
      </c>
      <c r="T367" s="122">
        <f t="shared" si="208"/>
        <v>7226.7361373171316</v>
      </c>
      <c r="U367" s="122">
        <f t="shared" si="208"/>
        <v>6732.6321869788753</v>
      </c>
      <c r="V367" s="122">
        <f t="shared" si="208"/>
        <v>6474.5026431535352</v>
      </c>
      <c r="W367" s="122">
        <f t="shared" ref="W367" si="209">SUM(W368:W369)</f>
        <v>5906.2317711909009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8674.515056123586</v>
      </c>
      <c r="D368" s="98">
        <v>8803.4960478122266</v>
      </c>
      <c r="E368" s="98">
        <v>9973.1615596266329</v>
      </c>
      <c r="F368" s="98">
        <v>10046.544159741687</v>
      </c>
      <c r="G368" s="98">
        <v>10854.829616654055</v>
      </c>
      <c r="H368" s="98">
        <v>9877.7547198371776</v>
      </c>
      <c r="I368" s="98">
        <v>9397.77057268727</v>
      </c>
      <c r="J368" s="98">
        <v>9863.2382397954825</v>
      </c>
      <c r="K368" s="98">
        <v>10106.761152104242</v>
      </c>
      <c r="L368" s="98">
        <v>10786.732509264235</v>
      </c>
      <c r="M368" s="98">
        <v>10435.298135725729</v>
      </c>
      <c r="N368" s="98">
        <v>9794.6638875020726</v>
      </c>
      <c r="O368" s="98">
        <v>9818.408533096559</v>
      </c>
      <c r="P368" s="98">
        <v>0</v>
      </c>
      <c r="Q368" s="98">
        <v>8494.7145107852539</v>
      </c>
      <c r="R368" s="98">
        <v>8356.2688972077685</v>
      </c>
      <c r="S368" s="98">
        <v>7930.118181963222</v>
      </c>
      <c r="T368" s="98">
        <v>7205.2424842263081</v>
      </c>
      <c r="U368" s="98">
        <v>6712.434951275709</v>
      </c>
      <c r="V368" s="98">
        <v>6455.0165835219377</v>
      </c>
      <c r="W368" s="98">
        <v>5888.4308827693067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30.85816405632843</v>
      </c>
      <c r="D369" s="98">
        <v>31.408461008939401</v>
      </c>
      <c r="E369" s="98">
        <v>33.556851866839871</v>
      </c>
      <c r="F369" s="98">
        <v>35.334624600995447</v>
      </c>
      <c r="G369" s="98">
        <v>37.399264286582465</v>
      </c>
      <c r="H369" s="98">
        <v>32.809143529547832</v>
      </c>
      <c r="I369" s="98">
        <v>30.166273072362287</v>
      </c>
      <c r="J369" s="98">
        <v>31.340212726698311</v>
      </c>
      <c r="K369" s="98">
        <v>31.838168252971919</v>
      </c>
      <c r="L369" s="98">
        <v>32.766210608389038</v>
      </c>
      <c r="M369" s="98">
        <v>31.428060372459182</v>
      </c>
      <c r="N369" s="98">
        <v>29.188147625639157</v>
      </c>
      <c r="O369" s="98">
        <v>29.043043287229608</v>
      </c>
      <c r="P369" s="98">
        <v>0</v>
      </c>
      <c r="Q369" s="98">
        <v>25.243901583593175</v>
      </c>
      <c r="R369" s="98">
        <v>25.127396366811997</v>
      </c>
      <c r="S369" s="98">
        <v>23.633160764683801</v>
      </c>
      <c r="T369" s="98">
        <v>21.493653090823148</v>
      </c>
      <c r="U369" s="98">
        <v>20.197235703166477</v>
      </c>
      <c r="V369" s="98">
        <v>19.486059631597456</v>
      </c>
      <c r="W369" s="98">
        <v>17.800888421593996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125.33257557696813</v>
      </c>
      <c r="D370" s="122">
        <f t="shared" si="210"/>
        <v>110.91468764770926</v>
      </c>
      <c r="E370" s="122">
        <f t="shared" si="210"/>
        <v>494.10895348959292</v>
      </c>
      <c r="F370" s="122">
        <f t="shared" si="210"/>
        <v>254.05533921643587</v>
      </c>
      <c r="G370" s="122">
        <f t="shared" si="210"/>
        <v>262.9897554254436</v>
      </c>
      <c r="H370" s="122">
        <f t="shared" si="210"/>
        <v>551.9295337000151</v>
      </c>
      <c r="I370" s="122">
        <f t="shared" si="210"/>
        <v>745.06548764572653</v>
      </c>
      <c r="J370" s="122">
        <f t="shared" si="210"/>
        <v>421.70561833034975</v>
      </c>
      <c r="K370" s="122">
        <f t="shared" si="210"/>
        <v>371.31420766873663</v>
      </c>
      <c r="L370" s="122">
        <f t="shared" si="210"/>
        <v>201.45859493881139</v>
      </c>
      <c r="M370" s="122">
        <f t="shared" si="210"/>
        <v>290.91322044417103</v>
      </c>
      <c r="N370" s="122">
        <f t="shared" si="210"/>
        <v>307.16304113171987</v>
      </c>
      <c r="O370" s="122">
        <f t="shared" si="210"/>
        <v>153.39124778405736</v>
      </c>
      <c r="P370" s="122">
        <f t="shared" si="210"/>
        <v>0</v>
      </c>
      <c r="Q370" s="122">
        <f t="shared" si="210"/>
        <v>99.103308678938319</v>
      </c>
      <c r="R370" s="122">
        <f t="shared" si="210"/>
        <v>135.57820959686146</v>
      </c>
      <c r="S370" s="122">
        <f t="shared" si="210"/>
        <v>69.548526567859653</v>
      </c>
      <c r="T370" s="122">
        <f t="shared" si="210"/>
        <v>161.21586702506016</v>
      </c>
      <c r="U370" s="122">
        <f t="shared" si="210"/>
        <v>25.333833917632951</v>
      </c>
      <c r="V370" s="122">
        <f t="shared" si="210"/>
        <v>218.27971854253948</v>
      </c>
      <c r="W370" s="122">
        <f t="shared" si="210"/>
        <v>449.90458327738355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125.33257557696813</v>
      </c>
      <c r="D371" s="98">
        <f>RES_hhdet_in_fech!D129</f>
        <v>110.91468764770926</v>
      </c>
      <c r="E371" s="98">
        <f>RES_hhdet_in_fech!E129</f>
        <v>494.10895348959292</v>
      </c>
      <c r="F371" s="98">
        <f>RES_hhdet_in_fech!F129</f>
        <v>254.05533921643587</v>
      </c>
      <c r="G371" s="98">
        <f>RES_hhdet_in_fech!G129</f>
        <v>262.9897554254436</v>
      </c>
      <c r="H371" s="98">
        <f>RES_hhdet_in_fech!H129</f>
        <v>551.9295337000151</v>
      </c>
      <c r="I371" s="98">
        <f>RES_hhdet_in_fech!I129</f>
        <v>745.06548764572653</v>
      </c>
      <c r="J371" s="98">
        <f>RES_hhdet_in_fech!J129</f>
        <v>421.70561833034975</v>
      </c>
      <c r="K371" s="98">
        <f>RES_hhdet_in_fech!K129</f>
        <v>371.31420766873663</v>
      </c>
      <c r="L371" s="98">
        <f>RES_hhdet_in_fech!L129</f>
        <v>201.45859493881139</v>
      </c>
      <c r="M371" s="98">
        <f>RES_hhdet_in_fech!M129</f>
        <v>290.91322044417103</v>
      </c>
      <c r="N371" s="98">
        <f>RES_hhdet_in_fech!N129</f>
        <v>307.16304113171987</v>
      </c>
      <c r="O371" s="98">
        <f>RES_hhdet_in_fech!O129</f>
        <v>153.39124778405736</v>
      </c>
      <c r="P371" s="98">
        <f>RES_hhdet_in_fech!P129</f>
        <v>0</v>
      </c>
      <c r="Q371" s="98">
        <f>RES_hhdet_in_fech!Q129</f>
        <v>99.103308678938319</v>
      </c>
      <c r="R371" s="98">
        <f>RES_hhdet_in_fech!R129</f>
        <v>135.57820959686146</v>
      </c>
      <c r="S371" s="98">
        <f>RES_hhdet_in_fech!S129</f>
        <v>69.548526567859653</v>
      </c>
      <c r="T371" s="98">
        <f>RES_hhdet_in_fech!T129</f>
        <v>161.21586702506016</v>
      </c>
      <c r="U371" s="98">
        <f>RES_hhdet_in_fech!U129</f>
        <v>25.333833917632951</v>
      </c>
      <c r="V371" s="98">
        <f>RES_hhdet_in_fech!V129</f>
        <v>218.27971854253948</v>
      </c>
      <c r="W371" s="98">
        <f>RES_hhdet_in_fech!W129</f>
        <v>449.90458327738355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1356.9957919388264</v>
      </c>
      <c r="D372" s="122">
        <v>1424.0245457147969</v>
      </c>
      <c r="E372" s="122">
        <v>1290.5475482545548</v>
      </c>
      <c r="F372" s="122">
        <v>1532.7903659734818</v>
      </c>
      <c r="G372" s="122">
        <v>1574.562710397144</v>
      </c>
      <c r="H372" s="122">
        <v>1642.5628007684898</v>
      </c>
      <c r="I372" s="122">
        <v>1367.9725309677128</v>
      </c>
      <c r="J372" s="122">
        <v>1318.1167187877143</v>
      </c>
      <c r="K372" s="122">
        <v>1357.4802909255154</v>
      </c>
      <c r="L372" s="122">
        <v>1406.1929633368477</v>
      </c>
      <c r="M372" s="122">
        <v>1304.2911852446121</v>
      </c>
      <c r="N372" s="122">
        <v>1289.9164213040397</v>
      </c>
      <c r="O372" s="122">
        <v>1308.4553245574996</v>
      </c>
      <c r="P372" s="122">
        <v>0</v>
      </c>
      <c r="Q372" s="122">
        <v>1320.7995375701814</v>
      </c>
      <c r="R372" s="122">
        <v>1324.1337054275011</v>
      </c>
      <c r="S372" s="122">
        <v>1322.2048454152766</v>
      </c>
      <c r="T372" s="122">
        <v>1312.6357006036394</v>
      </c>
      <c r="U372" s="122">
        <v>1294.5393558646163</v>
      </c>
      <c r="V372" s="122">
        <v>1299.0509717036862</v>
      </c>
      <c r="W372" s="122">
        <v>1360.4067658737879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1133.2913953254306</v>
      </c>
      <c r="D373" s="98">
        <v>1131.2274706707558</v>
      </c>
      <c r="E373" s="98">
        <v>1179.7222322608748</v>
      </c>
      <c r="F373" s="98">
        <v>1216.572923274907</v>
      </c>
      <c r="G373" s="98">
        <v>1263.4098224956174</v>
      </c>
      <c r="H373" s="98">
        <v>1275.9411221425923</v>
      </c>
      <c r="I373" s="98">
        <v>1297.4216332480557</v>
      </c>
      <c r="J373" s="98">
        <v>1301.3860931661018</v>
      </c>
      <c r="K373" s="98">
        <v>1336.579494833424</v>
      </c>
      <c r="L373" s="98">
        <v>1336.33608098901</v>
      </c>
      <c r="M373" s="98">
        <v>1173.6500942433972</v>
      </c>
      <c r="N373" s="98">
        <v>1236.7242030735429</v>
      </c>
      <c r="O373" s="98">
        <v>1267.8542616251866</v>
      </c>
      <c r="P373" s="98">
        <v>0</v>
      </c>
      <c r="Q373" s="98">
        <v>1134.9557198263292</v>
      </c>
      <c r="R373" s="98">
        <v>1129.6130013155403</v>
      </c>
      <c r="S373" s="98">
        <v>1186.2427594419496</v>
      </c>
      <c r="T373" s="98">
        <v>1217.414565273928</v>
      </c>
      <c r="U373" s="98">
        <v>1154.2913017334135</v>
      </c>
      <c r="V373" s="98">
        <v>1201.6308243122412</v>
      </c>
      <c r="W373" s="98">
        <v>1265.0576660174097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994.42740631722143</v>
      </c>
      <c r="F374" s="98">
        <v>0</v>
      </c>
      <c r="G374" s="98">
        <v>0</v>
      </c>
      <c r="H374" s="98">
        <v>0</v>
      </c>
      <c r="I374" s="98">
        <v>1109.4106243572203</v>
      </c>
      <c r="J374" s="98">
        <v>1116.2103598674794</v>
      </c>
      <c r="K374" s="98">
        <v>1144.1192124730469</v>
      </c>
      <c r="L374" s="98">
        <v>1146.594435781645</v>
      </c>
      <c r="M374" s="98">
        <v>1012.5565590724</v>
      </c>
      <c r="N374" s="98">
        <v>1070.5366312337703</v>
      </c>
      <c r="O374" s="98">
        <v>1100.4865782743811</v>
      </c>
      <c r="P374" s="98">
        <v>0</v>
      </c>
      <c r="Q374" s="98">
        <v>0</v>
      </c>
      <c r="R374" s="98">
        <v>0</v>
      </c>
      <c r="S374" s="98">
        <v>1051.918058409037</v>
      </c>
      <c r="T374" s="98">
        <v>1084.2588726870672</v>
      </c>
      <c r="U374" s="98">
        <v>1031.6109968994226</v>
      </c>
      <c r="V374" s="98">
        <v>1071.1004501322213</v>
      </c>
      <c r="W374" s="98">
        <v>1139.0566308473553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304.70597878075858</v>
      </c>
      <c r="F375" s="101">
        <v>0</v>
      </c>
      <c r="G375" s="101">
        <v>0</v>
      </c>
      <c r="H375" s="101">
        <v>0</v>
      </c>
      <c r="I375" s="101">
        <v>371.73604915368088</v>
      </c>
      <c r="J375" s="101">
        <v>378.20983301870609</v>
      </c>
      <c r="K375" s="101">
        <v>365.45201102446384</v>
      </c>
      <c r="L375" s="101">
        <v>368.48991047996759</v>
      </c>
      <c r="M375" s="101">
        <v>338.26497673725873</v>
      </c>
      <c r="N375" s="101">
        <v>354.29252875336789</v>
      </c>
      <c r="O375" s="101">
        <v>349.85068377071889</v>
      </c>
      <c r="P375" s="101">
        <v>0</v>
      </c>
      <c r="Q375" s="101">
        <v>0</v>
      </c>
      <c r="R375" s="101">
        <v>0</v>
      </c>
      <c r="S375" s="101">
        <v>344.23518801888537</v>
      </c>
      <c r="T375" s="101">
        <v>359.58469450255808</v>
      </c>
      <c r="U375" s="101">
        <v>344.76117132593828</v>
      </c>
      <c r="V375" s="101">
        <v>314.15899393200044</v>
      </c>
      <c r="W375" s="101">
        <v>373.99786617458443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689.7214275364629</v>
      </c>
      <c r="F376" s="104">
        <v>0</v>
      </c>
      <c r="G376" s="104">
        <v>0</v>
      </c>
      <c r="H376" s="104">
        <v>0</v>
      </c>
      <c r="I376" s="104">
        <v>737.67457520353912</v>
      </c>
      <c r="J376" s="104">
        <v>738.00052684877335</v>
      </c>
      <c r="K376" s="104">
        <v>778.667201448583</v>
      </c>
      <c r="L376" s="104">
        <v>778.10452530167731</v>
      </c>
      <c r="M376" s="104">
        <v>674.29158233514113</v>
      </c>
      <c r="N376" s="104">
        <v>716.2441024804026</v>
      </c>
      <c r="O376" s="104">
        <v>750.63589450366226</v>
      </c>
      <c r="P376" s="104">
        <v>0</v>
      </c>
      <c r="Q376" s="104">
        <v>0</v>
      </c>
      <c r="R376" s="104">
        <v>0</v>
      </c>
      <c r="S376" s="104">
        <v>707.68287039015172</v>
      </c>
      <c r="T376" s="104">
        <v>724.67417818450906</v>
      </c>
      <c r="U376" s="104">
        <v>686.84982557348451</v>
      </c>
      <c r="V376" s="104">
        <v>756.94145620022084</v>
      </c>
      <c r="W376" s="104">
        <v>765.05876467277108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1434.1655092698913</v>
      </c>
      <c r="D377" s="101">
        <v>1564.3029941920647</v>
      </c>
      <c r="E377" s="101">
        <v>1361.9582390998057</v>
      </c>
      <c r="F377" s="101">
        <v>1568.9549840906275</v>
      </c>
      <c r="G377" s="101">
        <v>1625.7405263666201</v>
      </c>
      <c r="H377" s="101">
        <v>1697.6113924160984</v>
      </c>
      <c r="I377" s="101">
        <v>1638.0423186692642</v>
      </c>
      <c r="J377" s="101">
        <v>1707.8975524223422</v>
      </c>
      <c r="K377" s="101">
        <v>1615.4996914462945</v>
      </c>
      <c r="L377" s="101">
        <v>1633.6089329861904</v>
      </c>
      <c r="M377" s="101">
        <v>1564.9561707136254</v>
      </c>
      <c r="N377" s="101">
        <v>1548.8589878995181</v>
      </c>
      <c r="O377" s="101">
        <v>1474.8321315445878</v>
      </c>
      <c r="P377" s="101">
        <v>0</v>
      </c>
      <c r="Q377" s="101">
        <v>1411.9117104166232</v>
      </c>
      <c r="R377" s="101">
        <v>1414.8152015692781</v>
      </c>
      <c r="S377" s="101">
        <v>1417.0424915156577</v>
      </c>
      <c r="T377" s="101">
        <v>1405.0823564732605</v>
      </c>
      <c r="U377" s="101">
        <v>1413.0640339039189</v>
      </c>
      <c r="V377" s="101">
        <v>1385.7288540390837</v>
      </c>
      <c r="W377" s="101">
        <v>1476.3316643625344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1041.3334745108771</v>
      </c>
      <c r="D378" s="104">
        <v>1147.4799876147986</v>
      </c>
      <c r="E378" s="104">
        <v>977.46489188584451</v>
      </c>
      <c r="F378" s="104">
        <v>1147.4419753141703</v>
      </c>
      <c r="G378" s="104">
        <v>1190.1719977054811</v>
      </c>
      <c r="H378" s="104">
        <v>1245.8593381512878</v>
      </c>
      <c r="I378" s="104">
        <v>1201.5121825390361</v>
      </c>
      <c r="J378" s="104">
        <v>1258.2809014376689</v>
      </c>
      <c r="K378" s="104">
        <v>1182.5410226603674</v>
      </c>
      <c r="L378" s="104">
        <v>1200.4109651992674</v>
      </c>
      <c r="M378" s="104">
        <v>1162.9776540855498</v>
      </c>
      <c r="N378" s="104">
        <v>1158.4714368480127</v>
      </c>
      <c r="O378" s="104">
        <v>1110.3495848458097</v>
      </c>
      <c r="P378" s="104">
        <v>0</v>
      </c>
      <c r="Q378" s="104">
        <v>1111.5455187191214</v>
      </c>
      <c r="R378" s="104">
        <v>1119.8798365120383</v>
      </c>
      <c r="S378" s="104">
        <v>1128.5617223310292</v>
      </c>
      <c r="T378" s="104">
        <v>1131.4142469977619</v>
      </c>
      <c r="U378" s="104">
        <v>1149.0240464988365</v>
      </c>
      <c r="V378" s="104">
        <v>1120.9426164571794</v>
      </c>
      <c r="W378" s="104">
        <v>1214.1445536352624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410.66949810222758</v>
      </c>
      <c r="D379" s="98">
        <v>474.03087046457358</v>
      </c>
      <c r="E379" s="98">
        <v>351.67327676942028</v>
      </c>
      <c r="F379" s="98">
        <v>456.89935545380791</v>
      </c>
      <c r="G379" s="98">
        <v>471.63215881055089</v>
      </c>
      <c r="H379" s="98">
        <v>495.22429841680025</v>
      </c>
      <c r="I379" s="98">
        <v>469.44613293696324</v>
      </c>
      <c r="J379" s="98">
        <v>496.77140728950309</v>
      </c>
      <c r="K379" s="98">
        <v>441.38120218068121</v>
      </c>
      <c r="L379" s="98">
        <v>450.29790250599814</v>
      </c>
      <c r="M379" s="98">
        <v>451.67052568817837</v>
      </c>
      <c r="N379" s="98">
        <v>443.80285864111045</v>
      </c>
      <c r="O379" s="98">
        <v>406.64171018760334</v>
      </c>
      <c r="P379" s="98">
        <v>0</v>
      </c>
      <c r="Q379" s="98">
        <v>439.27455388990199</v>
      </c>
      <c r="R379" s="98">
        <v>424.27961564991318</v>
      </c>
      <c r="S379" s="98">
        <v>412.06819481643277</v>
      </c>
      <c r="T379" s="98">
        <v>415.90059143487758</v>
      </c>
      <c r="U379" s="98">
        <v>423.21892054259149</v>
      </c>
      <c r="V379" s="98">
        <v>362.84341605547763</v>
      </c>
      <c r="W379" s="98">
        <v>436.72426642922846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630.66397640864943</v>
      </c>
      <c r="D380" s="98">
        <v>673.44911715022488</v>
      </c>
      <c r="E380" s="98">
        <v>625.79161511642405</v>
      </c>
      <c r="F380" s="98">
        <v>690.54261986036227</v>
      </c>
      <c r="G380" s="98">
        <v>718.5398388949302</v>
      </c>
      <c r="H380" s="98">
        <v>750.63503973448758</v>
      </c>
      <c r="I380" s="98">
        <v>732.06604960207278</v>
      </c>
      <c r="J380" s="98">
        <v>761.5094941481658</v>
      </c>
      <c r="K380" s="98">
        <v>741.15982047968635</v>
      </c>
      <c r="L380" s="98">
        <v>750.11306269326906</v>
      </c>
      <c r="M380" s="98">
        <v>711.30712839737157</v>
      </c>
      <c r="N380" s="98">
        <v>714.66857820690234</v>
      </c>
      <c r="O380" s="98">
        <v>703.70787465820638</v>
      </c>
      <c r="P380" s="98">
        <v>0</v>
      </c>
      <c r="Q380" s="98">
        <v>672.27096482921945</v>
      </c>
      <c r="R380" s="98">
        <v>695.60022086212518</v>
      </c>
      <c r="S380" s="98">
        <v>716.49352751459628</v>
      </c>
      <c r="T380" s="98">
        <v>715.5136555628842</v>
      </c>
      <c r="U380" s="98">
        <v>725.80512595624486</v>
      </c>
      <c r="V380" s="98">
        <v>758.09920040170164</v>
      </c>
      <c r="W380" s="98">
        <v>777.42028720603389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1334.2237416104692</v>
      </c>
      <c r="D381" s="122">
        <v>1367.3021014404005</v>
      </c>
      <c r="E381" s="122">
        <v>1303.8042949266683</v>
      </c>
      <c r="F381" s="122">
        <v>1356.6077347840321</v>
      </c>
      <c r="G381" s="122">
        <v>1390.921802242849</v>
      </c>
      <c r="H381" s="122">
        <v>1450.3337347090085</v>
      </c>
      <c r="I381" s="122">
        <v>1418.6664847685613</v>
      </c>
      <c r="J381" s="122">
        <v>1523.8905272483184</v>
      </c>
      <c r="K381" s="122">
        <v>1502.5558021904055</v>
      </c>
      <c r="L381" s="122">
        <v>1401.2125669185564</v>
      </c>
      <c r="M381" s="122">
        <v>1274.8227671643801</v>
      </c>
      <c r="N381" s="122">
        <v>1188.6948200461297</v>
      </c>
      <c r="O381" s="122">
        <v>1151.9727326644265</v>
      </c>
      <c r="P381" s="122">
        <v>0</v>
      </c>
      <c r="Q381" s="122">
        <v>1123.0254128426432</v>
      </c>
      <c r="R381" s="122">
        <v>1161.1852879463488</v>
      </c>
      <c r="S381" s="122">
        <v>1103.1344472678099</v>
      </c>
      <c r="T381" s="122">
        <v>1048.9851205111499</v>
      </c>
      <c r="U381" s="122">
        <v>1049.7869211058144</v>
      </c>
      <c r="V381" s="122">
        <v>990.72809864023725</v>
      </c>
      <c r="W381" s="122">
        <v>1061.6999120469231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1620.497590373604</v>
      </c>
      <c r="D382" s="98">
        <v>1417.2819163730394</v>
      </c>
      <c r="E382" s="98">
        <v>1675.5870854331017</v>
      </c>
      <c r="F382" s="98">
        <v>1567.5688912429969</v>
      </c>
      <c r="G382" s="98">
        <v>1588.8528097886169</v>
      </c>
      <c r="H382" s="98">
        <v>1563.4519683923786</v>
      </c>
      <c r="I382" s="98">
        <v>1633.3403040170806</v>
      </c>
      <c r="J382" s="98">
        <v>1602.1310044658348</v>
      </c>
      <c r="K382" s="98">
        <v>1842.9951374121035</v>
      </c>
      <c r="L382" s="98">
        <v>1661.6056702181638</v>
      </c>
      <c r="M382" s="98">
        <v>1478.1534079119742</v>
      </c>
      <c r="N382" s="98">
        <v>1405.2651679872768</v>
      </c>
      <c r="O382" s="98">
        <v>1391.4803941542164</v>
      </c>
      <c r="P382" s="98">
        <v>0</v>
      </c>
      <c r="Q382" s="98">
        <v>1297.5934495561132</v>
      </c>
      <c r="R382" s="98">
        <v>1365.5137369655708</v>
      </c>
      <c r="S382" s="98">
        <v>1333.9686989276249</v>
      </c>
      <c r="T382" s="98">
        <v>1257.5569400504135</v>
      </c>
      <c r="U382" s="98">
        <v>1311.338814732035</v>
      </c>
      <c r="V382" s="98">
        <v>1266.6628955586357</v>
      </c>
      <c r="W382" s="98">
        <v>1315.0979093993224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1076.3449544920097</v>
      </c>
      <c r="D383" s="33">
        <v>1330.065155989595</v>
      </c>
      <c r="E383" s="33">
        <v>996.96264758953225</v>
      </c>
      <c r="F383" s="33">
        <v>1234.088848487726</v>
      </c>
      <c r="G383" s="33">
        <v>1289.1713395698234</v>
      </c>
      <c r="H383" s="33">
        <v>1379.2589031271623</v>
      </c>
      <c r="I383" s="33">
        <v>1217.919488393557</v>
      </c>
      <c r="J383" s="33">
        <v>1388.8427961640809</v>
      </c>
      <c r="K383" s="33">
        <v>1142.4564464314501</v>
      </c>
      <c r="L383" s="33">
        <v>1170.9718716613615</v>
      </c>
      <c r="M383" s="33">
        <v>1141.4587212586509</v>
      </c>
      <c r="N383" s="33">
        <v>1109.5790927500489</v>
      </c>
      <c r="O383" s="33">
        <v>1038.5881156663643</v>
      </c>
      <c r="P383" s="33">
        <v>0</v>
      </c>
      <c r="Q383" s="33">
        <v>996.52683551404118</v>
      </c>
      <c r="R383" s="33">
        <v>989.53325426879906</v>
      </c>
      <c r="S383" s="33">
        <v>968.91708139478715</v>
      </c>
      <c r="T383" s="33">
        <v>937.67124725704298</v>
      </c>
      <c r="U383" s="33">
        <v>922.39036248436378</v>
      </c>
      <c r="V383" s="33">
        <v>890.47885475302837</v>
      </c>
      <c r="W383" s="33">
        <v>958.98792102914388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8471.4069030676783</v>
      </c>
      <c r="D385" s="117">
        <f t="shared" si="211"/>
        <v>8664.8399535266035</v>
      </c>
      <c r="E385" s="117">
        <f t="shared" si="211"/>
        <v>10320.329634131142</v>
      </c>
      <c r="F385" s="117">
        <f t="shared" si="211"/>
        <v>10011.301735639348</v>
      </c>
      <c r="G385" s="117">
        <f t="shared" si="211"/>
        <v>10740.238072481741</v>
      </c>
      <c r="H385" s="117">
        <f t="shared" si="211"/>
        <v>10874.768565964772</v>
      </c>
      <c r="I385" s="117">
        <f t="shared" si="211"/>
        <v>11008.985117810131</v>
      </c>
      <c r="J385" s="117">
        <f t="shared" si="211"/>
        <v>10592.455181561538</v>
      </c>
      <c r="K385" s="117">
        <f t="shared" si="211"/>
        <v>10703.105924355455</v>
      </c>
      <c r="L385" s="117">
        <f t="shared" si="211"/>
        <v>10717.097137142549</v>
      </c>
      <c r="M385" s="117">
        <f t="shared" si="211"/>
        <v>10606.826901552227</v>
      </c>
      <c r="N385" s="117">
        <f t="shared" si="211"/>
        <v>10246.987914852009</v>
      </c>
      <c r="O385" s="117">
        <f t="shared" si="211"/>
        <v>9825.1967855508428</v>
      </c>
      <c r="P385" s="117">
        <f t="shared" si="211"/>
        <v>0</v>
      </c>
      <c r="Q385" s="117">
        <f t="shared" si="211"/>
        <v>8663.1962083014641</v>
      </c>
      <c r="R385" s="117">
        <f t="shared" ref="R385:V385" si="212">R386+R389+R391+R400</f>
        <v>8761.4973139225021</v>
      </c>
      <c r="S385" s="117">
        <f t="shared" si="212"/>
        <v>8236.043018753131</v>
      </c>
      <c r="T385" s="117">
        <f t="shared" si="212"/>
        <v>8032.6757707141678</v>
      </c>
      <c r="U385" s="117">
        <f t="shared" si="212"/>
        <v>7173.3755732503578</v>
      </c>
      <c r="V385" s="117">
        <f t="shared" si="212"/>
        <v>7721.6936656235912</v>
      </c>
      <c r="W385" s="117">
        <f t="shared" ref="W385" si="213">W386+W389+W391+W400</f>
        <v>8329.7987596427301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6429.4949915590205</v>
      </c>
      <c r="D386" s="122">
        <f t="shared" si="214"/>
        <v>6536.6215187973157</v>
      </c>
      <c r="E386" s="122">
        <f t="shared" si="214"/>
        <v>7416.3811531479523</v>
      </c>
      <c r="F386" s="122">
        <f t="shared" si="214"/>
        <v>7485.9319712922488</v>
      </c>
      <c r="G386" s="122">
        <f t="shared" si="214"/>
        <v>8102.3104073698769</v>
      </c>
      <c r="H386" s="122">
        <f t="shared" si="214"/>
        <v>7385.6030405638057</v>
      </c>
      <c r="I386" s="122">
        <f t="shared" si="214"/>
        <v>7039.1625500363452</v>
      </c>
      <c r="J386" s="122">
        <f t="shared" si="214"/>
        <v>7402.2760912540207</v>
      </c>
      <c r="K386" s="122">
        <f t="shared" si="214"/>
        <v>7600.7943819894444</v>
      </c>
      <c r="L386" s="122">
        <f t="shared" si="214"/>
        <v>8129.0716555437521</v>
      </c>
      <c r="M386" s="122">
        <f t="shared" si="214"/>
        <v>7888.223867503777</v>
      </c>
      <c r="N386" s="122">
        <f t="shared" si="214"/>
        <v>7434.466095872318</v>
      </c>
      <c r="O386" s="122">
        <f t="shared" si="214"/>
        <v>7492.7299848441944</v>
      </c>
      <c r="P386" s="122">
        <f t="shared" si="214"/>
        <v>0</v>
      </c>
      <c r="Q386" s="122">
        <f t="shared" si="214"/>
        <v>6561.9894406215617</v>
      </c>
      <c r="R386" s="122">
        <f t="shared" ref="R386:V386" si="215">SUM(R387:R388)</f>
        <v>6484.3541762854557</v>
      </c>
      <c r="S386" s="122">
        <f t="shared" si="215"/>
        <v>6180.2423786865711</v>
      </c>
      <c r="T386" s="122">
        <f t="shared" si="215"/>
        <v>5638.8372800637108</v>
      </c>
      <c r="U386" s="122">
        <f t="shared" si="215"/>
        <v>5274.2927493688921</v>
      </c>
      <c r="V386" s="122">
        <f t="shared" si="215"/>
        <v>5091.1941520953969</v>
      </c>
      <c r="W386" s="122">
        <f t="shared" ref="W386" si="216">SUM(W387:W388)</f>
        <v>4660.396558317173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6398.6368275026916</v>
      </c>
      <c r="D387" s="98">
        <v>6505.2130577883763</v>
      </c>
      <c r="E387" s="98">
        <v>7382.8243012811126</v>
      </c>
      <c r="F387" s="98">
        <v>7450.5973466912537</v>
      </c>
      <c r="G387" s="98">
        <v>8064.9111430832945</v>
      </c>
      <c r="H387" s="98">
        <v>7352.7938970342575</v>
      </c>
      <c r="I387" s="98">
        <v>7008.9962769639833</v>
      </c>
      <c r="J387" s="98">
        <v>7370.9358785273225</v>
      </c>
      <c r="K387" s="98">
        <v>7568.9562137364728</v>
      </c>
      <c r="L387" s="98">
        <v>8096.3054449353631</v>
      </c>
      <c r="M387" s="98">
        <v>7856.7958071313178</v>
      </c>
      <c r="N387" s="98">
        <v>7405.2779482466785</v>
      </c>
      <c r="O387" s="98">
        <v>7463.6869415569645</v>
      </c>
      <c r="P387" s="98">
        <v>0</v>
      </c>
      <c r="Q387" s="98">
        <v>6536.7455390379682</v>
      </c>
      <c r="R387" s="98">
        <v>6459.2267799186438</v>
      </c>
      <c r="S387" s="98">
        <v>6156.6092179218876</v>
      </c>
      <c r="T387" s="98">
        <v>5617.3436269728873</v>
      </c>
      <c r="U387" s="98">
        <v>5254.0955136657258</v>
      </c>
      <c r="V387" s="98">
        <v>5071.7080924637994</v>
      </c>
      <c r="W387" s="98">
        <v>4642.5956698955788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30.85816405632843</v>
      </c>
      <c r="D388" s="98">
        <v>31.408461008939401</v>
      </c>
      <c r="E388" s="98">
        <v>33.556851866839871</v>
      </c>
      <c r="F388" s="98">
        <v>35.334624600995447</v>
      </c>
      <c r="G388" s="98">
        <v>37.399264286582465</v>
      </c>
      <c r="H388" s="98">
        <v>32.809143529547832</v>
      </c>
      <c r="I388" s="98">
        <v>30.166273072362287</v>
      </c>
      <c r="J388" s="98">
        <v>31.340212726698311</v>
      </c>
      <c r="K388" s="98">
        <v>31.838168252971919</v>
      </c>
      <c r="L388" s="98">
        <v>32.766210608389038</v>
      </c>
      <c r="M388" s="98">
        <v>31.428060372459182</v>
      </c>
      <c r="N388" s="98">
        <v>29.188147625639157</v>
      </c>
      <c r="O388" s="98">
        <v>29.043043287229608</v>
      </c>
      <c r="P388" s="98">
        <v>0</v>
      </c>
      <c r="Q388" s="98">
        <v>25.243901583593175</v>
      </c>
      <c r="R388" s="98">
        <v>25.127396366811997</v>
      </c>
      <c r="S388" s="98">
        <v>23.633160764683801</v>
      </c>
      <c r="T388" s="98">
        <v>21.493653090823148</v>
      </c>
      <c r="U388" s="98">
        <v>20.197235703166477</v>
      </c>
      <c r="V388" s="98">
        <v>19.486059631597456</v>
      </c>
      <c r="W388" s="98">
        <v>17.800888421593996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279.847272391182</v>
      </c>
      <c r="D389" s="122">
        <f t="shared" si="217"/>
        <v>255.67171404977691</v>
      </c>
      <c r="E389" s="122">
        <f t="shared" si="217"/>
        <v>1175.0734175425471</v>
      </c>
      <c r="F389" s="122">
        <f t="shared" si="217"/>
        <v>622.76362650662099</v>
      </c>
      <c r="G389" s="122">
        <f t="shared" si="217"/>
        <v>664.07825112208286</v>
      </c>
      <c r="H389" s="122">
        <f t="shared" si="217"/>
        <v>1434.7660045401979</v>
      </c>
      <c r="I389" s="122">
        <f t="shared" si="217"/>
        <v>1992.8591941556119</v>
      </c>
      <c r="J389" s="122">
        <f t="shared" si="217"/>
        <v>1160.2468061620827</v>
      </c>
      <c r="K389" s="122">
        <f t="shared" si="217"/>
        <v>1050.7409223668512</v>
      </c>
      <c r="L389" s="122">
        <f t="shared" si="217"/>
        <v>586.30112269862457</v>
      </c>
      <c r="M389" s="122">
        <f t="shared" si="217"/>
        <v>874.60759389289558</v>
      </c>
      <c r="N389" s="122">
        <f t="shared" si="217"/>
        <v>959.16826216293919</v>
      </c>
      <c r="O389" s="122">
        <f t="shared" si="217"/>
        <v>500.28373596525319</v>
      </c>
      <c r="P389" s="122">
        <f t="shared" si="217"/>
        <v>0</v>
      </c>
      <c r="Q389" s="122">
        <f t="shared" si="217"/>
        <v>350.96576555535574</v>
      </c>
      <c r="R389" s="122">
        <f t="shared" si="217"/>
        <v>491.14283462761949</v>
      </c>
      <c r="S389" s="122">
        <f t="shared" si="217"/>
        <v>256.43819921840912</v>
      </c>
      <c r="T389" s="122">
        <f t="shared" si="217"/>
        <v>603.13486393027711</v>
      </c>
      <c r="U389" s="122">
        <f t="shared" si="217"/>
        <v>96.02294407543306</v>
      </c>
      <c r="V389" s="122">
        <f t="shared" si="217"/>
        <v>838.28348578112639</v>
      </c>
      <c r="W389" s="122">
        <f t="shared" si="217"/>
        <v>1749.8871613877407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279.847272391182</v>
      </c>
      <c r="D390" s="98">
        <f>RES_hhdet_in_tesh!D129</f>
        <v>255.67171404977691</v>
      </c>
      <c r="E390" s="98">
        <f>RES_hhdet_in_tesh!E129</f>
        <v>1175.0734175425471</v>
      </c>
      <c r="F390" s="98">
        <f>RES_hhdet_in_tesh!F129</f>
        <v>622.76362650662099</v>
      </c>
      <c r="G390" s="98">
        <f>RES_hhdet_in_tesh!G129</f>
        <v>664.07825112208286</v>
      </c>
      <c r="H390" s="98">
        <f>RES_hhdet_in_tesh!H129</f>
        <v>1434.7660045401979</v>
      </c>
      <c r="I390" s="98">
        <f>RES_hhdet_in_tesh!I129</f>
        <v>1992.8591941556119</v>
      </c>
      <c r="J390" s="98">
        <f>RES_hhdet_in_tesh!J129</f>
        <v>1160.2468061620827</v>
      </c>
      <c r="K390" s="98">
        <f>RES_hhdet_in_tesh!K129</f>
        <v>1050.7409223668512</v>
      </c>
      <c r="L390" s="98">
        <f>RES_hhdet_in_tesh!L129</f>
        <v>586.30112269862457</v>
      </c>
      <c r="M390" s="98">
        <f>RES_hhdet_in_tesh!M129</f>
        <v>874.60759389289558</v>
      </c>
      <c r="N390" s="98">
        <f>RES_hhdet_in_tesh!N129</f>
        <v>959.16826216293919</v>
      </c>
      <c r="O390" s="98">
        <f>RES_hhdet_in_tesh!O129</f>
        <v>500.28373596525319</v>
      </c>
      <c r="P390" s="98">
        <f>RES_hhdet_in_tesh!P129</f>
        <v>0</v>
      </c>
      <c r="Q390" s="98">
        <f>RES_hhdet_in_tesh!Q129</f>
        <v>350.96576555535574</v>
      </c>
      <c r="R390" s="98">
        <f>RES_hhdet_in_tesh!R129</f>
        <v>491.14283462761949</v>
      </c>
      <c r="S390" s="98">
        <f>RES_hhdet_in_tesh!S129</f>
        <v>256.43819921840912</v>
      </c>
      <c r="T390" s="98">
        <f>RES_hhdet_in_tesh!T129</f>
        <v>603.13486393027711</v>
      </c>
      <c r="U390" s="98">
        <f>RES_hhdet_in_tesh!U129</f>
        <v>96.02294407543306</v>
      </c>
      <c r="V390" s="98">
        <f>RES_hhdet_in_tesh!V129</f>
        <v>838.28348578112639</v>
      </c>
      <c r="W390" s="98">
        <f>RES_hhdet_in_tesh!W129</f>
        <v>1749.8871613877407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884.81528162623727</v>
      </c>
      <c r="D391" s="122">
        <v>942.63135723229641</v>
      </c>
      <c r="E391" s="122">
        <v>870.31809625294284</v>
      </c>
      <c r="F391" s="122">
        <v>973.00500697672544</v>
      </c>
      <c r="G391" s="122">
        <v>1010.7217965671171</v>
      </c>
      <c r="H391" s="122">
        <v>1055.2147494684366</v>
      </c>
      <c r="I391" s="122">
        <v>1031.3204885834864</v>
      </c>
      <c r="J391" s="122">
        <v>1040.6597393525215</v>
      </c>
      <c r="K391" s="122">
        <v>1065.6984333057887</v>
      </c>
      <c r="L391" s="122">
        <v>1063.0654177738277</v>
      </c>
      <c r="M391" s="122">
        <v>966.70133755098641</v>
      </c>
      <c r="N391" s="122">
        <v>1002.8179494522774</v>
      </c>
      <c r="O391" s="122">
        <v>1019.1865956170443</v>
      </c>
      <c r="P391" s="122">
        <v>0</v>
      </c>
      <c r="Q391" s="122">
        <v>969.22889705309387</v>
      </c>
      <c r="R391" s="122">
        <v>983.160006493374</v>
      </c>
      <c r="S391" s="122">
        <v>1005.7319266669061</v>
      </c>
      <c r="T391" s="122">
        <v>1019.1931319590683</v>
      </c>
      <c r="U391" s="122">
        <v>1018.7185620671512</v>
      </c>
      <c r="V391" s="122">
        <v>1026.8712756657899</v>
      </c>
      <c r="W391" s="122">
        <v>1096.5544651036137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888.82734930926813</v>
      </c>
      <c r="D392" s="98">
        <v>889.35682038820153</v>
      </c>
      <c r="E392" s="98">
        <v>929.78354817381864</v>
      </c>
      <c r="F392" s="98">
        <v>961.20809539374761</v>
      </c>
      <c r="G392" s="98">
        <v>1000.7461432398164</v>
      </c>
      <c r="H392" s="98">
        <v>1013.2837094325063</v>
      </c>
      <c r="I392" s="98">
        <v>1033.0655998470791</v>
      </c>
      <c r="J392" s="98">
        <v>1039.0746031907042</v>
      </c>
      <c r="K392" s="98">
        <v>1070.2739516481438</v>
      </c>
      <c r="L392" s="98">
        <v>1073.3606066236835</v>
      </c>
      <c r="M392" s="98">
        <v>946.67992580961493</v>
      </c>
      <c r="N392" s="98">
        <v>1003.2453006452583</v>
      </c>
      <c r="O392" s="98">
        <v>1036.1359133165565</v>
      </c>
      <c r="P392" s="98">
        <v>0</v>
      </c>
      <c r="Q392" s="98">
        <v>943.01493231747861</v>
      </c>
      <c r="R392" s="98">
        <v>944.31020101766012</v>
      </c>
      <c r="S392" s="98">
        <v>997.50868018541235</v>
      </c>
      <c r="T392" s="98">
        <v>1029.5251722332025</v>
      </c>
      <c r="U392" s="98">
        <v>981.41190044741802</v>
      </c>
      <c r="V392" s="98">
        <v>1026.860583978973</v>
      </c>
      <c r="W392" s="98">
        <v>1086.1046800589263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929.87169202507926</v>
      </c>
      <c r="F393" s="98">
        <v>0</v>
      </c>
      <c r="G393" s="98">
        <v>0</v>
      </c>
      <c r="H393" s="98">
        <v>0</v>
      </c>
      <c r="I393" s="98">
        <v>1033.6675776034829</v>
      </c>
      <c r="J393" s="98">
        <v>1039.9771917527648</v>
      </c>
      <c r="K393" s="98">
        <v>1071.3050651064125</v>
      </c>
      <c r="L393" s="98">
        <v>1074.0798861964922</v>
      </c>
      <c r="M393" s="98">
        <v>947.1400783667093</v>
      </c>
      <c r="N393" s="98">
        <v>1003.6503921302582</v>
      </c>
      <c r="O393" s="98">
        <v>1036.5464038776167</v>
      </c>
      <c r="P393" s="98">
        <v>0</v>
      </c>
      <c r="Q393" s="98">
        <v>0</v>
      </c>
      <c r="R393" s="98">
        <v>0</v>
      </c>
      <c r="S393" s="98">
        <v>997.14941114748603</v>
      </c>
      <c r="T393" s="98">
        <v>1028.7624527131379</v>
      </c>
      <c r="U393" s="98">
        <v>979.97575993975624</v>
      </c>
      <c r="V393" s="98">
        <v>1025.4078449148253</v>
      </c>
      <c r="W393" s="98">
        <v>1086.1515051033707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240.15026448861636</v>
      </c>
      <c r="F394" s="101">
        <v>0</v>
      </c>
      <c r="G394" s="101">
        <v>0</v>
      </c>
      <c r="H394" s="101">
        <v>0</v>
      </c>
      <c r="I394" s="101">
        <v>295.99300239994369</v>
      </c>
      <c r="J394" s="101">
        <v>301.97666490399143</v>
      </c>
      <c r="K394" s="101">
        <v>292.63786365782943</v>
      </c>
      <c r="L394" s="101">
        <v>295.97536089481497</v>
      </c>
      <c r="M394" s="101">
        <v>272.84849603156817</v>
      </c>
      <c r="N394" s="101">
        <v>287.40628964985552</v>
      </c>
      <c r="O394" s="101">
        <v>285.9105093739542</v>
      </c>
      <c r="P394" s="101">
        <v>0</v>
      </c>
      <c r="Q394" s="101">
        <v>0</v>
      </c>
      <c r="R394" s="101">
        <v>0</v>
      </c>
      <c r="S394" s="101">
        <v>289.4665407573342</v>
      </c>
      <c r="T394" s="101">
        <v>304.0882745286288</v>
      </c>
      <c r="U394" s="101">
        <v>293.12593436627179</v>
      </c>
      <c r="V394" s="101">
        <v>268.46638871460431</v>
      </c>
      <c r="W394" s="101">
        <v>321.09274043059952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689.7214275364629</v>
      </c>
      <c r="F395" s="104">
        <v>0</v>
      </c>
      <c r="G395" s="104">
        <v>0</v>
      </c>
      <c r="H395" s="104">
        <v>0</v>
      </c>
      <c r="I395" s="104">
        <v>737.67457520353912</v>
      </c>
      <c r="J395" s="104">
        <v>738.00052684877335</v>
      </c>
      <c r="K395" s="104">
        <v>778.667201448583</v>
      </c>
      <c r="L395" s="104">
        <v>778.10452530167731</v>
      </c>
      <c r="M395" s="104">
        <v>674.29158233514113</v>
      </c>
      <c r="N395" s="104">
        <v>716.2441024804026</v>
      </c>
      <c r="O395" s="104">
        <v>750.63589450366226</v>
      </c>
      <c r="P395" s="104">
        <v>0</v>
      </c>
      <c r="Q395" s="104">
        <v>0</v>
      </c>
      <c r="R395" s="104">
        <v>0</v>
      </c>
      <c r="S395" s="104">
        <v>707.68287039015172</v>
      </c>
      <c r="T395" s="104">
        <v>724.67417818450906</v>
      </c>
      <c r="U395" s="104">
        <v>686.84982557348451</v>
      </c>
      <c r="V395" s="104">
        <v>756.94145620022084</v>
      </c>
      <c r="W395" s="104">
        <v>765.05876467277108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883.63714679165503</v>
      </c>
      <c r="D396" s="101">
        <v>966.10248252427846</v>
      </c>
      <c r="E396" s="101">
        <v>843.27664053044214</v>
      </c>
      <c r="F396" s="101">
        <v>973.93166130808902</v>
      </c>
      <c r="G396" s="101">
        <v>1011.9309732783368</v>
      </c>
      <c r="H396" s="101">
        <v>1059.6977079438389</v>
      </c>
      <c r="I396" s="101">
        <v>1025.6303354066129</v>
      </c>
      <c r="J396" s="101">
        <v>1072.9787297901632</v>
      </c>
      <c r="K396" s="101">
        <v>1018.8179122343684</v>
      </c>
      <c r="L396" s="101">
        <v>1034.6954365055428</v>
      </c>
      <c r="M396" s="101">
        <v>998.94370650857843</v>
      </c>
      <c r="N396" s="101">
        <v>1001.0334713395501</v>
      </c>
      <c r="O396" s="101">
        <v>971.0221947686216</v>
      </c>
      <c r="P396" s="101">
        <v>0</v>
      </c>
      <c r="Q396" s="101">
        <v>973.59546513619819</v>
      </c>
      <c r="R396" s="101">
        <v>991.25113031362309</v>
      </c>
      <c r="S396" s="101">
        <v>1008.3352378095293</v>
      </c>
      <c r="T396" s="101">
        <v>1014.741260649953</v>
      </c>
      <c r="U396" s="101">
        <v>1034.5973891052411</v>
      </c>
      <c r="V396" s="101">
        <v>1026.8626731715087</v>
      </c>
      <c r="W396" s="101">
        <v>1104.299891390046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883.69113487249422</v>
      </c>
      <c r="D397" s="104">
        <v>966.20723527010909</v>
      </c>
      <c r="E397" s="104">
        <v>843.53533947207006</v>
      </c>
      <c r="F397" s="104">
        <v>974.16372615082685</v>
      </c>
      <c r="G397" s="104">
        <v>1012.1040219574969</v>
      </c>
      <c r="H397" s="104">
        <v>1059.768246718615</v>
      </c>
      <c r="I397" s="104">
        <v>1026.0011874748386</v>
      </c>
      <c r="J397" s="104">
        <v>1073.6038307397041</v>
      </c>
      <c r="K397" s="104">
        <v>1019.5177039792676</v>
      </c>
      <c r="L397" s="104">
        <v>1035.3228062144944</v>
      </c>
      <c r="M397" s="104">
        <v>999.61771338064386</v>
      </c>
      <c r="N397" s="104">
        <v>1001.5000584428213</v>
      </c>
      <c r="O397" s="104">
        <v>971.43876922266008</v>
      </c>
      <c r="P397" s="104">
        <v>0</v>
      </c>
      <c r="Q397" s="104">
        <v>975.1763876412009</v>
      </c>
      <c r="R397" s="104">
        <v>992.85999593064491</v>
      </c>
      <c r="S397" s="104">
        <v>1009.7118916086415</v>
      </c>
      <c r="T397" s="104">
        <v>1015.8743344322587</v>
      </c>
      <c r="U397" s="104">
        <v>1035.6716144575551</v>
      </c>
      <c r="V397" s="104">
        <v>1026.9760149873212</v>
      </c>
      <c r="W397" s="104">
        <v>1104.0911645074673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253.02715846384478</v>
      </c>
      <c r="D398" s="98">
        <v>292.75811811988444</v>
      </c>
      <c r="E398" s="98">
        <v>217.74372435564601</v>
      </c>
      <c r="F398" s="98">
        <v>283.62110629046464</v>
      </c>
      <c r="G398" s="98">
        <v>293.56418306256666</v>
      </c>
      <c r="H398" s="98">
        <v>309.13320698412764</v>
      </c>
      <c r="I398" s="98">
        <v>293.93513787276578</v>
      </c>
      <c r="J398" s="98">
        <v>312.09433659153831</v>
      </c>
      <c r="K398" s="98">
        <v>278.35788349958131</v>
      </c>
      <c r="L398" s="98">
        <v>285.20974352122545</v>
      </c>
      <c r="M398" s="98">
        <v>288.31058498327224</v>
      </c>
      <c r="N398" s="98">
        <v>286.83148023591917</v>
      </c>
      <c r="O398" s="98">
        <v>267.73089456445354</v>
      </c>
      <c r="P398" s="98">
        <v>0</v>
      </c>
      <c r="Q398" s="98">
        <v>302.9054228119814</v>
      </c>
      <c r="R398" s="98">
        <v>297.25977506851967</v>
      </c>
      <c r="S398" s="98">
        <v>293.21836409404523</v>
      </c>
      <c r="T398" s="98">
        <v>300.36067886937434</v>
      </c>
      <c r="U398" s="98">
        <v>309.86648850131019</v>
      </c>
      <c r="V398" s="98">
        <v>268.8768145856194</v>
      </c>
      <c r="W398" s="98">
        <v>326.67087730143345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630.66397640864943</v>
      </c>
      <c r="D399" s="98">
        <v>673.44911715022488</v>
      </c>
      <c r="E399" s="98">
        <v>625.79161511642405</v>
      </c>
      <c r="F399" s="98">
        <v>690.54261986036227</v>
      </c>
      <c r="G399" s="98">
        <v>718.5398388949302</v>
      </c>
      <c r="H399" s="98">
        <v>750.63503973448758</v>
      </c>
      <c r="I399" s="98">
        <v>732.06604960207278</v>
      </c>
      <c r="J399" s="98">
        <v>761.5094941481658</v>
      </c>
      <c r="K399" s="98">
        <v>741.15982047968635</v>
      </c>
      <c r="L399" s="98">
        <v>750.11306269326906</v>
      </c>
      <c r="M399" s="98">
        <v>711.30712839737157</v>
      </c>
      <c r="N399" s="98">
        <v>714.66857820690234</v>
      </c>
      <c r="O399" s="98">
        <v>703.70787465820638</v>
      </c>
      <c r="P399" s="98">
        <v>0</v>
      </c>
      <c r="Q399" s="98">
        <v>672.27096482921945</v>
      </c>
      <c r="R399" s="98">
        <v>695.60022086212518</v>
      </c>
      <c r="S399" s="98">
        <v>716.49352751459628</v>
      </c>
      <c r="T399" s="98">
        <v>715.5136555628842</v>
      </c>
      <c r="U399" s="98">
        <v>725.80512595624486</v>
      </c>
      <c r="V399" s="98">
        <v>758.09920040170164</v>
      </c>
      <c r="W399" s="98">
        <v>777.42028720603389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877.24935749123927</v>
      </c>
      <c r="D400" s="122">
        <v>929.91536344721521</v>
      </c>
      <c r="E400" s="122">
        <v>858.55696718770082</v>
      </c>
      <c r="F400" s="122">
        <v>929.60113086375384</v>
      </c>
      <c r="G400" s="122">
        <v>963.12761742266389</v>
      </c>
      <c r="H400" s="122">
        <v>999.18477139233255</v>
      </c>
      <c r="I400" s="122">
        <v>945.64288503468742</v>
      </c>
      <c r="J400" s="122">
        <v>989.27254479291332</v>
      </c>
      <c r="K400" s="122">
        <v>985.8721866933729</v>
      </c>
      <c r="L400" s="122">
        <v>938.65894112634442</v>
      </c>
      <c r="M400" s="122">
        <v>877.29410260456768</v>
      </c>
      <c r="N400" s="122">
        <v>850.53560736447457</v>
      </c>
      <c r="O400" s="122">
        <v>812.99646912435048</v>
      </c>
      <c r="P400" s="122">
        <v>0</v>
      </c>
      <c r="Q400" s="122">
        <v>781.01210507145413</v>
      </c>
      <c r="R400" s="122">
        <v>802.84029651605306</v>
      </c>
      <c r="S400" s="122">
        <v>793.6305141812436</v>
      </c>
      <c r="T400" s="122">
        <v>771.51049476111166</v>
      </c>
      <c r="U400" s="122">
        <v>784.341317738881</v>
      </c>
      <c r="V400" s="122">
        <v>765.34475208127799</v>
      </c>
      <c r="W400" s="122">
        <v>822.96057483420248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954.02591165056958</v>
      </c>
      <c r="D401" s="98">
        <v>835.22417648673445</v>
      </c>
      <c r="E401" s="98">
        <v>988.42172950560314</v>
      </c>
      <c r="F401" s="98">
        <v>925.61232368591266</v>
      </c>
      <c r="G401" s="98">
        <v>939.09022443873494</v>
      </c>
      <c r="H401" s="98">
        <v>924.96204353913276</v>
      </c>
      <c r="I401" s="98">
        <v>967.21973638210466</v>
      </c>
      <c r="J401" s="98">
        <v>949.60759075910698</v>
      </c>
      <c r="K401" s="98">
        <v>1093.3331868328537</v>
      </c>
      <c r="L401" s="98">
        <v>986.55646589638388</v>
      </c>
      <c r="M401" s="98">
        <v>878.0315596204432</v>
      </c>
      <c r="N401" s="98">
        <v>834.73552915668097</v>
      </c>
      <c r="O401" s="98">
        <v>826.54729483480855</v>
      </c>
      <c r="P401" s="98">
        <v>0</v>
      </c>
      <c r="Q401" s="98">
        <v>770.77791396254963</v>
      </c>
      <c r="R401" s="98">
        <v>813.44261603500036</v>
      </c>
      <c r="S401" s="98">
        <v>798.35664516313022</v>
      </c>
      <c r="T401" s="98">
        <v>756.70106474915406</v>
      </c>
      <c r="U401" s="98">
        <v>793.46444100722124</v>
      </c>
      <c r="V401" s="98">
        <v>770.39035835474431</v>
      </c>
      <c r="W401" s="98">
        <v>803.65410515595204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808.08815135492614</v>
      </c>
      <c r="D402" s="33">
        <v>1000.4640553195575</v>
      </c>
      <c r="E402" s="33">
        <v>751.37632672182338</v>
      </c>
      <c r="F402" s="33">
        <v>931.91769103664444</v>
      </c>
      <c r="G402" s="33">
        <v>975.48452848927684</v>
      </c>
      <c r="H402" s="33">
        <v>1045.8206470591829</v>
      </c>
      <c r="I402" s="33">
        <v>925.46581773143328</v>
      </c>
      <c r="J402" s="33">
        <v>1057.7366216534631</v>
      </c>
      <c r="K402" s="33">
        <v>872.20542461301443</v>
      </c>
      <c r="L402" s="33">
        <v>896.30774493715887</v>
      </c>
      <c r="M402" s="33">
        <v>876.81040643877031</v>
      </c>
      <c r="N402" s="33">
        <v>856.30756410106449</v>
      </c>
      <c r="O402" s="33">
        <v>806.58141261371213</v>
      </c>
      <c r="P402" s="33">
        <v>0</v>
      </c>
      <c r="Q402" s="33">
        <v>788.42818558515307</v>
      </c>
      <c r="R402" s="33">
        <v>793.93351081948413</v>
      </c>
      <c r="S402" s="33">
        <v>790.88253009050061</v>
      </c>
      <c r="T402" s="33">
        <v>779.41422316966725</v>
      </c>
      <c r="U402" s="33">
        <v>779.89763166132263</v>
      </c>
      <c r="V402" s="33">
        <v>763.51164433438839</v>
      </c>
      <c r="W402" s="33">
        <v>830.78623234095755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174.45167001738079</v>
      </c>
      <c r="D404" s="117">
        <f t="shared" si="218"/>
        <v>137.45552578317117</v>
      </c>
      <c r="E404" s="117">
        <f t="shared" si="218"/>
        <v>172.10111148881879</v>
      </c>
      <c r="F404" s="117">
        <f t="shared" si="218"/>
        <v>130.82528457912332</v>
      </c>
      <c r="G404" s="117">
        <f t="shared" si="218"/>
        <v>122.54399328570483</v>
      </c>
      <c r="H404" s="117">
        <f t="shared" si="218"/>
        <v>137.0436659460629</v>
      </c>
      <c r="I404" s="117">
        <f t="shared" si="218"/>
        <v>179.29547977554583</v>
      </c>
      <c r="J404" s="117">
        <f t="shared" si="218"/>
        <v>230.43600163110725</v>
      </c>
      <c r="K404" s="117">
        <f t="shared" si="218"/>
        <v>215.20198220764252</v>
      </c>
      <c r="L404" s="117">
        <f t="shared" si="218"/>
        <v>177.12687118992218</v>
      </c>
      <c r="M404" s="117">
        <f t="shared" si="218"/>
        <v>133.00068215939993</v>
      </c>
      <c r="N404" s="117">
        <f t="shared" si="218"/>
        <v>85.412629798501968</v>
      </c>
      <c r="O404" s="117">
        <f t="shared" si="218"/>
        <v>101.55958864050342</v>
      </c>
      <c r="P404" s="117">
        <f t="shared" si="218"/>
        <v>0</v>
      </c>
      <c r="Q404" s="117">
        <f t="shared" si="218"/>
        <v>123.84929747948183</v>
      </c>
      <c r="R404" s="117">
        <f t="shared" ref="R404:V404" si="219">R405+R408+R410+R419</f>
        <v>141.61575939711551</v>
      </c>
      <c r="S404" s="117">
        <f t="shared" si="219"/>
        <v>111.41199043499142</v>
      </c>
      <c r="T404" s="117">
        <f t="shared" si="219"/>
        <v>99.406320014464441</v>
      </c>
      <c r="U404" s="117">
        <f t="shared" si="219"/>
        <v>97.569128337499862</v>
      </c>
      <c r="V404" s="117">
        <f t="shared" si="219"/>
        <v>76.678506880179043</v>
      </c>
      <c r="W404" s="117">
        <f t="shared" ref="W404" si="220">W405+W408+W410+W419</f>
        <v>86.164215863982818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174.45167001738079</v>
      </c>
      <c r="D419" s="122">
        <v>137.45552578317117</v>
      </c>
      <c r="E419" s="122">
        <v>172.10111148881879</v>
      </c>
      <c r="F419" s="122">
        <v>130.82528457912332</v>
      </c>
      <c r="G419" s="122">
        <v>122.54399328570483</v>
      </c>
      <c r="H419" s="122">
        <v>137.0436659460629</v>
      </c>
      <c r="I419" s="122">
        <v>179.29547977554583</v>
      </c>
      <c r="J419" s="122">
        <v>230.43600163110725</v>
      </c>
      <c r="K419" s="122">
        <v>215.20198220764252</v>
      </c>
      <c r="L419" s="122">
        <v>177.12687118992218</v>
      </c>
      <c r="M419" s="122">
        <v>133.00068215939993</v>
      </c>
      <c r="N419" s="122">
        <v>85.412629798501968</v>
      </c>
      <c r="O419" s="122">
        <v>101.55958864050342</v>
      </c>
      <c r="P419" s="122">
        <v>0</v>
      </c>
      <c r="Q419" s="122">
        <v>123.84929747948183</v>
      </c>
      <c r="R419" s="122">
        <v>141.61575939711551</v>
      </c>
      <c r="S419" s="122">
        <v>111.41199043499142</v>
      </c>
      <c r="T419" s="122">
        <v>99.406320014464441</v>
      </c>
      <c r="U419" s="122">
        <v>97.569128337499862</v>
      </c>
      <c r="V419" s="122">
        <v>76.678506880179043</v>
      </c>
      <c r="W419" s="122">
        <v>86.164215863982818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368.11223262926796</v>
      </c>
      <c r="D420" s="98">
        <v>321.94976012329971</v>
      </c>
      <c r="E420" s="98">
        <v>380.62636232698344</v>
      </c>
      <c r="F420" s="98">
        <v>356.08894933475921</v>
      </c>
      <c r="G420" s="98">
        <v>360.92380427158224</v>
      </c>
      <c r="H420" s="98">
        <v>355.15374914001274</v>
      </c>
      <c r="I420" s="98">
        <v>371.02958346052014</v>
      </c>
      <c r="J420" s="98">
        <v>363.94007897445903</v>
      </c>
      <c r="K420" s="98">
        <v>418.6547754145335</v>
      </c>
      <c r="L420" s="98">
        <v>377.45034404675823</v>
      </c>
      <c r="M420" s="98">
        <v>335.7773281412841</v>
      </c>
      <c r="N420" s="98">
        <v>319.22003555998987</v>
      </c>
      <c r="O420" s="98">
        <v>316.08868633607182</v>
      </c>
      <c r="P420" s="98">
        <v>0</v>
      </c>
      <c r="Q420" s="98">
        <v>294.76132800116676</v>
      </c>
      <c r="R420" s="98">
        <v>310.19010048909911</v>
      </c>
      <c r="S420" s="98">
        <v>303.02432964839932</v>
      </c>
      <c r="T420" s="98">
        <v>285.666634501852</v>
      </c>
      <c r="U420" s="98">
        <v>297.88372515452915</v>
      </c>
      <c r="V420" s="98">
        <v>287.73514335509975</v>
      </c>
      <c r="W420" s="98">
        <v>298.73764109915015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138.80150483941887</v>
      </c>
      <c r="D423" s="118">
        <f t="shared" si="225"/>
        <v>141.31424505193365</v>
      </c>
      <c r="E423" s="118">
        <f t="shared" si="225"/>
        <v>155.02970867572657</v>
      </c>
      <c r="F423" s="118">
        <f t="shared" si="225"/>
        <v>153.90448071113389</v>
      </c>
      <c r="G423" s="118">
        <f t="shared" si="225"/>
        <v>160.84306661553421</v>
      </c>
      <c r="H423" s="118">
        <f t="shared" si="225"/>
        <v>151.23882343779212</v>
      </c>
      <c r="I423" s="118">
        <f t="shared" si="225"/>
        <v>142.81383286720217</v>
      </c>
      <c r="J423" s="118">
        <f t="shared" si="225"/>
        <v>143.17791450427427</v>
      </c>
      <c r="K423" s="118">
        <f t="shared" si="225"/>
        <v>145.03900696348151</v>
      </c>
      <c r="L423" s="118">
        <f t="shared" si="225"/>
        <v>148.52576621256685</v>
      </c>
      <c r="M423" s="118">
        <f t="shared" si="225"/>
        <v>141.84929965601469</v>
      </c>
      <c r="N423" s="118">
        <f t="shared" si="225"/>
        <v>133.66736899270379</v>
      </c>
      <c r="O423" s="118">
        <f t="shared" si="225"/>
        <v>131.4351664308104</v>
      </c>
      <c r="P423" s="118">
        <f t="shared" si="225"/>
        <v>0</v>
      </c>
      <c r="Q423" s="118">
        <f t="shared" si="225"/>
        <v>115.36851528751289</v>
      </c>
      <c r="R423" s="118">
        <f t="shared" ref="R423:V423" si="226">R424+R427+R429+R438</f>
        <v>113.71486225635412</v>
      </c>
      <c r="S423" s="118">
        <f t="shared" si="226"/>
        <v>107.05552369604156</v>
      </c>
      <c r="T423" s="118">
        <f t="shared" si="226"/>
        <v>98.96276197872713</v>
      </c>
      <c r="U423" s="118">
        <f t="shared" si="226"/>
        <v>91.500283468264655</v>
      </c>
      <c r="V423" s="118">
        <f t="shared" si="226"/>
        <v>89.822488419578619</v>
      </c>
      <c r="W423" s="118">
        <f t="shared" ref="W423" si="227">W424+W427+W429+W438</f>
        <v>86.430368493632415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104.87126661690593</v>
      </c>
      <c r="D424" s="123">
        <f t="shared" si="228"/>
        <v>106.37150440183076</v>
      </c>
      <c r="E424" s="123">
        <f t="shared" si="228"/>
        <v>118.46639251539746</v>
      </c>
      <c r="F424" s="123">
        <f t="shared" si="228"/>
        <v>117.32380650853808</v>
      </c>
      <c r="G424" s="123">
        <f t="shared" si="228"/>
        <v>124.06885669939857</v>
      </c>
      <c r="H424" s="123">
        <f t="shared" si="228"/>
        <v>110.5731392279734</v>
      </c>
      <c r="I424" s="123">
        <f t="shared" si="228"/>
        <v>103.89483479510281</v>
      </c>
      <c r="J424" s="123">
        <f t="shared" si="228"/>
        <v>107.6648231607968</v>
      </c>
      <c r="K424" s="123">
        <f t="shared" si="228"/>
        <v>109.98488544040229</v>
      </c>
      <c r="L424" s="123">
        <f t="shared" si="228"/>
        <v>116.20857475389744</v>
      </c>
      <c r="M424" s="123">
        <f t="shared" si="228"/>
        <v>111.32377869896308</v>
      </c>
      <c r="N424" s="123">
        <f t="shared" si="228"/>
        <v>104.13698406552533</v>
      </c>
      <c r="O424" s="123">
        <f t="shared" si="228"/>
        <v>103.86592580972764</v>
      </c>
      <c r="P424" s="123">
        <f t="shared" si="228"/>
        <v>0</v>
      </c>
      <c r="Q424" s="123">
        <f t="shared" si="228"/>
        <v>88.849771450887914</v>
      </c>
      <c r="R424" s="123">
        <f t="shared" ref="R424:V424" si="229">SUM(R425:R426)</f>
        <v>86.626422512635159</v>
      </c>
      <c r="S424" s="123">
        <f t="shared" si="229"/>
        <v>81.493197548853502</v>
      </c>
      <c r="T424" s="123">
        <f t="shared" si="229"/>
        <v>73.354779849737611</v>
      </c>
      <c r="U424" s="123">
        <f t="shared" si="229"/>
        <v>67.67940793776684</v>
      </c>
      <c r="V424" s="123">
        <f t="shared" si="229"/>
        <v>64.742773326640588</v>
      </c>
      <c r="W424" s="123">
        <f t="shared" ref="W424" si="230">SUM(W425:W426)</f>
        <v>58.152615108664008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104.49952669626039</v>
      </c>
      <c r="D425" s="99">
        <v>105.99334918293378</v>
      </c>
      <c r="E425" s="99">
        <v>118.06912349858651</v>
      </c>
      <c r="F425" s="99">
        <v>116.912614036538</v>
      </c>
      <c r="G425" s="99">
        <v>123.64285720818752</v>
      </c>
      <c r="H425" s="99">
        <v>110.20708437524669</v>
      </c>
      <c r="I425" s="99">
        <v>103.56240575908878</v>
      </c>
      <c r="J425" s="99">
        <v>107.32380424046254</v>
      </c>
      <c r="K425" s="99">
        <v>109.63950072035479</v>
      </c>
      <c r="L425" s="99">
        <v>115.8566439728629</v>
      </c>
      <c r="M425" s="99">
        <v>110.98951081306524</v>
      </c>
      <c r="N425" s="99">
        <v>103.82757736300938</v>
      </c>
      <c r="O425" s="99">
        <v>103.55959451619842</v>
      </c>
      <c r="P425" s="99">
        <v>0</v>
      </c>
      <c r="Q425" s="99">
        <v>88.58651724497831</v>
      </c>
      <c r="R425" s="99">
        <v>86.366716805128803</v>
      </c>
      <c r="S425" s="99">
        <v>81.251054972864992</v>
      </c>
      <c r="T425" s="99">
        <v>73.136609134675453</v>
      </c>
      <c r="U425" s="99">
        <v>67.476376357189253</v>
      </c>
      <c r="V425" s="99">
        <v>64.547919511407073</v>
      </c>
      <c r="W425" s="99">
        <v>57.977347991985226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0.37173992064553446</v>
      </c>
      <c r="D426" s="99">
        <v>0.37815521889697362</v>
      </c>
      <c r="E426" s="99">
        <v>0.39726901681095572</v>
      </c>
      <c r="F426" s="99">
        <v>0.41119247200007908</v>
      </c>
      <c r="G426" s="99">
        <v>0.42599949121104252</v>
      </c>
      <c r="H426" s="99">
        <v>0.36605485272669935</v>
      </c>
      <c r="I426" s="99">
        <v>0.33242903601403095</v>
      </c>
      <c r="J426" s="99">
        <v>0.34101892033425796</v>
      </c>
      <c r="K426" s="99">
        <v>0.34538472004750193</v>
      </c>
      <c r="L426" s="99">
        <v>0.35193078103453501</v>
      </c>
      <c r="M426" s="99">
        <v>0.33426788589784145</v>
      </c>
      <c r="N426" s="99">
        <v>0.30940670251594143</v>
      </c>
      <c r="O426" s="99">
        <v>0.30633129352922983</v>
      </c>
      <c r="P426" s="99">
        <v>0</v>
      </c>
      <c r="Q426" s="99">
        <v>0.26325420590959814</v>
      </c>
      <c r="R426" s="99">
        <v>0.2597057075063528</v>
      </c>
      <c r="S426" s="99">
        <v>0.24214257598850814</v>
      </c>
      <c r="T426" s="99">
        <v>0.21817071506215083</v>
      </c>
      <c r="U426" s="99">
        <v>0.20303158057758339</v>
      </c>
      <c r="V426" s="99">
        <v>0.1948538152335107</v>
      </c>
      <c r="W426" s="99">
        <v>0.17526711667877934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1.5098474949525591</v>
      </c>
      <c r="D427" s="123">
        <f t="shared" si="231"/>
        <v>1.33540347533651</v>
      </c>
      <c r="E427" s="123">
        <f t="shared" si="231"/>
        <v>5.849600520610049</v>
      </c>
      <c r="F427" s="123">
        <f t="shared" si="231"/>
        <v>2.9564667556785618</v>
      </c>
      <c r="G427" s="123">
        <f t="shared" si="231"/>
        <v>2.9956071099812824</v>
      </c>
      <c r="H427" s="123">
        <f t="shared" si="231"/>
        <v>6.1579322847035405</v>
      </c>
      <c r="I427" s="123">
        <f t="shared" si="231"/>
        <v>8.2105403352697657</v>
      </c>
      <c r="J427" s="123">
        <f t="shared" si="231"/>
        <v>4.5886604509036104</v>
      </c>
      <c r="K427" s="123">
        <f t="shared" si="231"/>
        <v>4.0280663336640137</v>
      </c>
      <c r="L427" s="123">
        <f t="shared" si="231"/>
        <v>2.1637986006469645</v>
      </c>
      <c r="M427" s="123">
        <f t="shared" si="231"/>
        <v>3.0941440873271651</v>
      </c>
      <c r="N427" s="123">
        <f t="shared" si="231"/>
        <v>3.2560580722790147</v>
      </c>
      <c r="O427" s="123">
        <f t="shared" si="231"/>
        <v>1.6178931004249828</v>
      </c>
      <c r="P427" s="123">
        <f t="shared" si="231"/>
        <v>0</v>
      </c>
      <c r="Q427" s="123">
        <f t="shared" si="231"/>
        <v>1.0334917026551873</v>
      </c>
      <c r="R427" s="123">
        <f t="shared" si="231"/>
        <v>1.4012766914563051</v>
      </c>
      <c r="S427" s="123">
        <f t="shared" si="231"/>
        <v>0.71258599503594799</v>
      </c>
      <c r="T427" s="123">
        <f t="shared" si="231"/>
        <v>1.6364170780833507</v>
      </c>
      <c r="U427" s="123">
        <f t="shared" si="231"/>
        <v>0.25466694640695869</v>
      </c>
      <c r="V427" s="123">
        <f t="shared" si="231"/>
        <v>2.1827212248258885</v>
      </c>
      <c r="W427" s="123">
        <f t="shared" si="231"/>
        <v>4.429749640806623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1.5098474949525591</v>
      </c>
      <c r="D428" s="99">
        <f>RES_hhdet_in_fecs!D129</f>
        <v>1.33540347533651</v>
      </c>
      <c r="E428" s="99">
        <f>RES_hhdet_in_fecs!E129</f>
        <v>5.849600520610049</v>
      </c>
      <c r="F428" s="99">
        <f>RES_hhdet_in_fecs!F129</f>
        <v>2.9564667556785618</v>
      </c>
      <c r="G428" s="99">
        <f>RES_hhdet_in_fecs!G129</f>
        <v>2.9956071099812824</v>
      </c>
      <c r="H428" s="99">
        <f>RES_hhdet_in_fecs!H129</f>
        <v>6.1579322847035405</v>
      </c>
      <c r="I428" s="99">
        <f>RES_hhdet_in_fecs!I129</f>
        <v>8.2105403352697657</v>
      </c>
      <c r="J428" s="99">
        <f>RES_hhdet_in_fecs!J129</f>
        <v>4.5886604509036104</v>
      </c>
      <c r="K428" s="99">
        <f>RES_hhdet_in_fecs!K129</f>
        <v>4.0280663336640137</v>
      </c>
      <c r="L428" s="99">
        <f>RES_hhdet_in_fecs!L129</f>
        <v>2.1637986006469645</v>
      </c>
      <c r="M428" s="99">
        <f>RES_hhdet_in_fecs!M129</f>
        <v>3.0941440873271651</v>
      </c>
      <c r="N428" s="99">
        <f>RES_hhdet_in_fecs!N129</f>
        <v>3.2560580722790147</v>
      </c>
      <c r="O428" s="99">
        <f>RES_hhdet_in_fecs!O129</f>
        <v>1.6178931004249828</v>
      </c>
      <c r="P428" s="99">
        <f>RES_hhdet_in_fecs!P129</f>
        <v>0</v>
      </c>
      <c r="Q428" s="99">
        <f>RES_hhdet_in_fecs!Q129</f>
        <v>1.0334917026551873</v>
      </c>
      <c r="R428" s="99">
        <f>RES_hhdet_in_fecs!R129</f>
        <v>1.4012766914563051</v>
      </c>
      <c r="S428" s="99">
        <f>RES_hhdet_in_fecs!S129</f>
        <v>0.71258599503594799</v>
      </c>
      <c r="T428" s="99">
        <f>RES_hhdet_in_fecs!T129</f>
        <v>1.6364170780833507</v>
      </c>
      <c r="U428" s="99">
        <f>RES_hhdet_in_fecs!U129</f>
        <v>0.25466694640695869</v>
      </c>
      <c r="V428" s="99">
        <f>RES_hhdet_in_fecs!V129</f>
        <v>2.1827212248258885</v>
      </c>
      <c r="W428" s="99">
        <f>RES_hhdet_in_fecs!W129</f>
        <v>4.429749640806623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16.347359716243727</v>
      </c>
      <c r="D429" s="123">
        <v>17.145135307526694</v>
      </c>
      <c r="E429" s="123">
        <v>15.278386592322436</v>
      </c>
      <c r="F429" s="123">
        <v>17.837230952915963</v>
      </c>
      <c r="G429" s="123">
        <v>17.935190071364836</v>
      </c>
      <c r="H429" s="123">
        <v>18.326235294382609</v>
      </c>
      <c r="I429" s="123">
        <v>15.074907950094335</v>
      </c>
      <c r="J429" s="123">
        <v>14.342683128394837</v>
      </c>
      <c r="K429" s="123">
        <v>14.726128291238796</v>
      </c>
      <c r="L429" s="123">
        <v>15.10344280536672</v>
      </c>
      <c r="M429" s="123">
        <v>13.872401030162321</v>
      </c>
      <c r="N429" s="123">
        <v>13.673659307049197</v>
      </c>
      <c r="O429" s="123">
        <v>13.800923275597301</v>
      </c>
      <c r="P429" s="123">
        <v>0</v>
      </c>
      <c r="Q429" s="123">
        <v>13.773862660547998</v>
      </c>
      <c r="R429" s="123">
        <v>13.685663081880522</v>
      </c>
      <c r="S429" s="123">
        <v>13.547154798344886</v>
      </c>
      <c r="T429" s="123">
        <v>13.323871386901398</v>
      </c>
      <c r="U429" s="123">
        <v>13.013284362467161</v>
      </c>
      <c r="V429" s="123">
        <v>12.990057651717837</v>
      </c>
      <c r="W429" s="123">
        <v>13.394532099631643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13.652453613167694</v>
      </c>
      <c r="D430" s="99">
        <v>13.619883243308733</v>
      </c>
      <c r="E430" s="99">
        <v>13.966360526907172</v>
      </c>
      <c r="F430" s="99">
        <v>14.157377737520342</v>
      </c>
      <c r="G430" s="99">
        <v>14.390976716813597</v>
      </c>
      <c r="H430" s="99">
        <v>14.235801039219725</v>
      </c>
      <c r="I430" s="99">
        <v>14.297444759245035</v>
      </c>
      <c r="J430" s="99">
        <v>14.16063395292327</v>
      </c>
      <c r="K430" s="99">
        <v>14.499393651554772</v>
      </c>
      <c r="L430" s="99">
        <v>14.35313366955784</v>
      </c>
      <c r="M430" s="99">
        <v>12.482906394386726</v>
      </c>
      <c r="N430" s="99">
        <v>13.109799309721053</v>
      </c>
      <c r="O430" s="99">
        <v>13.372683851659732</v>
      </c>
      <c r="P430" s="99">
        <v>0</v>
      </c>
      <c r="Q430" s="99">
        <v>11.835803818836965</v>
      </c>
      <c r="R430" s="99">
        <v>11.675182714214793</v>
      </c>
      <c r="S430" s="99">
        <v>12.154103311827278</v>
      </c>
      <c r="T430" s="99">
        <v>12.357331957976552</v>
      </c>
      <c r="U430" s="99">
        <v>11.603448654171478</v>
      </c>
      <c r="V430" s="99">
        <v>12.015890079683274</v>
      </c>
      <c r="W430" s="99">
        <v>12.455727169565801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11.772713351215643</v>
      </c>
      <c r="F431" s="99">
        <v>0</v>
      </c>
      <c r="G431" s="99">
        <v>0</v>
      </c>
      <c r="H431" s="99">
        <v>0</v>
      </c>
      <c r="I431" s="99">
        <v>12.225583966376083</v>
      </c>
      <c r="J431" s="99">
        <v>12.145700959574267</v>
      </c>
      <c r="K431" s="99">
        <v>12.411558691479858</v>
      </c>
      <c r="L431" s="99">
        <v>12.315182861309381</v>
      </c>
      <c r="M431" s="99">
        <v>10.769520496712721</v>
      </c>
      <c r="N431" s="99">
        <v>11.348140801563185</v>
      </c>
      <c r="O431" s="99">
        <v>11.607374396008215</v>
      </c>
      <c r="P431" s="99">
        <v>0</v>
      </c>
      <c r="Q431" s="99">
        <v>0</v>
      </c>
      <c r="R431" s="99">
        <v>0</v>
      </c>
      <c r="S431" s="99">
        <v>10.777828278163541</v>
      </c>
      <c r="T431" s="99">
        <v>11.005738883336544</v>
      </c>
      <c r="U431" s="99">
        <v>10.37021176164564</v>
      </c>
      <c r="V431" s="99">
        <v>10.71063176200925</v>
      </c>
      <c r="W431" s="99">
        <v>11.215124026072843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3.6073182635547236</v>
      </c>
      <c r="F432" s="102">
        <v>0</v>
      </c>
      <c r="G432" s="102">
        <v>0</v>
      </c>
      <c r="H432" s="102">
        <v>0</v>
      </c>
      <c r="I432" s="102">
        <v>4.0964906793554219</v>
      </c>
      <c r="J432" s="102">
        <v>4.1153743926557844</v>
      </c>
      <c r="K432" s="102">
        <v>3.96447243809948</v>
      </c>
      <c r="L432" s="102">
        <v>3.9578254424501118</v>
      </c>
      <c r="M432" s="102">
        <v>3.5977759144923782</v>
      </c>
      <c r="N432" s="102">
        <v>3.7556505624674248</v>
      </c>
      <c r="O432" s="102">
        <v>3.6900476111156437</v>
      </c>
      <c r="P432" s="102">
        <v>0</v>
      </c>
      <c r="Q432" s="102">
        <v>0</v>
      </c>
      <c r="R432" s="102">
        <v>0</v>
      </c>
      <c r="S432" s="102">
        <v>3.5269931095015155</v>
      </c>
      <c r="T432" s="102">
        <v>3.649954225720859</v>
      </c>
      <c r="U432" s="102">
        <v>3.4656923632925785</v>
      </c>
      <c r="V432" s="102">
        <v>3.141480613058826</v>
      </c>
      <c r="W432" s="102">
        <v>3.6823739408937715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8.1653950876609187</v>
      </c>
      <c r="F433" s="105">
        <v>0</v>
      </c>
      <c r="G433" s="105">
        <v>0</v>
      </c>
      <c r="H433" s="105">
        <v>0</v>
      </c>
      <c r="I433" s="105">
        <v>8.1290932870206571</v>
      </c>
      <c r="J433" s="105">
        <v>8.0303265669184842</v>
      </c>
      <c r="K433" s="105">
        <v>8.4470862533803768</v>
      </c>
      <c r="L433" s="105">
        <v>8.3573574188592694</v>
      </c>
      <c r="M433" s="105">
        <v>7.1717445822203407</v>
      </c>
      <c r="N433" s="105">
        <v>7.5924902390957607</v>
      </c>
      <c r="O433" s="105">
        <v>7.9173267848925706</v>
      </c>
      <c r="P433" s="105">
        <v>0</v>
      </c>
      <c r="Q433" s="105">
        <v>0</v>
      </c>
      <c r="R433" s="105">
        <v>0</v>
      </c>
      <c r="S433" s="105">
        <v>7.2508351686620269</v>
      </c>
      <c r="T433" s="105">
        <v>7.3557846576156845</v>
      </c>
      <c r="U433" s="105">
        <v>6.9045193983530639</v>
      </c>
      <c r="V433" s="105">
        <v>7.5691511489504233</v>
      </c>
      <c r="W433" s="105">
        <v>7.5327500851790727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17.277002339976075</v>
      </c>
      <c r="D434" s="102">
        <v>18.834075984223681</v>
      </c>
      <c r="E434" s="102">
        <v>16.123795305108089</v>
      </c>
      <c r="F434" s="102">
        <v>18.258082140397068</v>
      </c>
      <c r="G434" s="102">
        <v>18.518135323903159</v>
      </c>
      <c r="H434" s="102">
        <v>18.940417864867261</v>
      </c>
      <c r="I434" s="102">
        <v>18.05104752712397</v>
      </c>
      <c r="J434" s="102">
        <v>18.583963818229876</v>
      </c>
      <c r="K434" s="102">
        <v>17.525157359356591</v>
      </c>
      <c r="L434" s="102">
        <v>17.546040784576689</v>
      </c>
      <c r="M434" s="102">
        <v>16.644825818319898</v>
      </c>
      <c r="N434" s="102">
        <v>16.418559966690395</v>
      </c>
      <c r="O434" s="102">
        <v>15.555781469815122</v>
      </c>
      <c r="P434" s="102">
        <v>0</v>
      </c>
      <c r="Q434" s="102">
        <v>14.724019379863412</v>
      </c>
      <c r="R434" s="102">
        <v>14.622907107064924</v>
      </c>
      <c r="S434" s="102">
        <v>14.518850127466896</v>
      </c>
      <c r="T434" s="102">
        <v>14.262248540889761</v>
      </c>
      <c r="U434" s="102">
        <v>14.204747049412784</v>
      </c>
      <c r="V434" s="102">
        <v>13.85680631146362</v>
      </c>
      <c r="W434" s="102">
        <v>14.535925845168272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12.54466151886389</v>
      </c>
      <c r="D435" s="105">
        <v>13.815562175200748</v>
      </c>
      <c r="E435" s="105">
        <v>11.57189947697216</v>
      </c>
      <c r="F435" s="105">
        <v>13.352894155066114</v>
      </c>
      <c r="G435" s="105">
        <v>13.556755063175487</v>
      </c>
      <c r="H435" s="105">
        <v>13.900175606060326</v>
      </c>
      <c r="I435" s="105">
        <v>13.240533082838935</v>
      </c>
      <c r="J435" s="105">
        <v>13.691598019050719</v>
      </c>
      <c r="K435" s="105">
        <v>12.828363642374834</v>
      </c>
      <c r="L435" s="105">
        <v>12.893207993872707</v>
      </c>
      <c r="M435" s="105">
        <v>12.369394648301974</v>
      </c>
      <c r="N435" s="105">
        <v>12.28028691067713</v>
      </c>
      <c r="O435" s="105">
        <v>11.71140438801809</v>
      </c>
      <c r="P435" s="105">
        <v>0</v>
      </c>
      <c r="Q435" s="105">
        <v>11.591672226014269</v>
      </c>
      <c r="R435" s="105">
        <v>11.574585007446094</v>
      </c>
      <c r="S435" s="105">
        <v>11.563110213155573</v>
      </c>
      <c r="T435" s="105">
        <v>11.484388170589632</v>
      </c>
      <c r="U435" s="105">
        <v>11.550499865966067</v>
      </c>
      <c r="V435" s="105">
        <v>11.209036080354503</v>
      </c>
      <c r="W435" s="105">
        <v>11.954437896973271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4.9472238969691835</v>
      </c>
      <c r="D436" s="99">
        <v>5.7072916604679866</v>
      </c>
      <c r="E436" s="99">
        <v>4.1633493348919268</v>
      </c>
      <c r="F436" s="99">
        <v>5.3169823521770576</v>
      </c>
      <c r="G436" s="99">
        <v>5.3721660980411716</v>
      </c>
      <c r="H436" s="99">
        <v>5.5252663776603974</v>
      </c>
      <c r="I436" s="99">
        <v>5.1732451356653</v>
      </c>
      <c r="J436" s="99">
        <v>5.4054658289692927</v>
      </c>
      <c r="K436" s="99">
        <v>4.7881624890645025</v>
      </c>
      <c r="L436" s="99">
        <v>4.8364974034127481</v>
      </c>
      <c r="M436" s="99">
        <v>4.803953853813355</v>
      </c>
      <c r="N436" s="99">
        <v>4.7044978948467122</v>
      </c>
      <c r="O436" s="99">
        <v>4.289050560327456</v>
      </c>
      <c r="P436" s="99">
        <v>0</v>
      </c>
      <c r="Q436" s="99">
        <v>4.5809429844924541</v>
      </c>
      <c r="R436" s="99">
        <v>4.3851673350613867</v>
      </c>
      <c r="S436" s="99">
        <v>4.2220020914379983</v>
      </c>
      <c r="T436" s="99">
        <v>4.2215871375936356</v>
      </c>
      <c r="U436" s="99">
        <v>4.2543844925585343</v>
      </c>
      <c r="V436" s="99">
        <v>3.628307892280314</v>
      </c>
      <c r="W436" s="99">
        <v>4.2999765600379938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7.5974376218947048</v>
      </c>
      <c r="D437" s="99">
        <v>8.1082705147327605</v>
      </c>
      <c r="E437" s="99">
        <v>7.4085501420802311</v>
      </c>
      <c r="F437" s="99">
        <v>8.0359118028890553</v>
      </c>
      <c r="G437" s="99">
        <v>8.1845889651343153</v>
      </c>
      <c r="H437" s="99">
        <v>8.3749092283999289</v>
      </c>
      <c r="I437" s="99">
        <v>8.0672879471736341</v>
      </c>
      <c r="J437" s="99">
        <v>8.2861321900814247</v>
      </c>
      <c r="K437" s="99">
        <v>8.040201153310333</v>
      </c>
      <c r="L437" s="99">
        <v>8.0567105904599554</v>
      </c>
      <c r="M437" s="99">
        <v>7.5654407944886186</v>
      </c>
      <c r="N437" s="99">
        <v>7.57578901583042</v>
      </c>
      <c r="O437" s="99">
        <v>7.4223538276906345</v>
      </c>
      <c r="P437" s="99">
        <v>0</v>
      </c>
      <c r="Q437" s="99">
        <v>7.0107292415218154</v>
      </c>
      <c r="R437" s="99">
        <v>7.1894176723847085</v>
      </c>
      <c r="S437" s="99">
        <v>7.3411081217175749</v>
      </c>
      <c r="T437" s="99">
        <v>7.2628010329959958</v>
      </c>
      <c r="U437" s="99">
        <v>7.296115373407531</v>
      </c>
      <c r="V437" s="99">
        <v>7.5807281880741879</v>
      </c>
      <c r="W437" s="99">
        <v>7.6544613369352774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16.073031011316658</v>
      </c>
      <c r="D438" s="123">
        <v>16.462201867239674</v>
      </c>
      <c r="E438" s="123">
        <v>15.435329047396616</v>
      </c>
      <c r="F438" s="123">
        <v>15.786976494001262</v>
      </c>
      <c r="G438" s="123">
        <v>15.843412734789531</v>
      </c>
      <c r="H438" s="123">
        <v>16.181516630732563</v>
      </c>
      <c r="I438" s="123">
        <v>15.633549786735252</v>
      </c>
      <c r="J438" s="123">
        <v>16.581747764179021</v>
      </c>
      <c r="K438" s="123">
        <v>16.299926898176402</v>
      </c>
      <c r="L438" s="123">
        <v>15.049950052655726</v>
      </c>
      <c r="M438" s="123">
        <v>13.558975839562114</v>
      </c>
      <c r="N438" s="123">
        <v>12.600667547850241</v>
      </c>
      <c r="O438" s="123">
        <v>12.150424245060472</v>
      </c>
      <c r="P438" s="123">
        <v>0</v>
      </c>
      <c r="Q438" s="123">
        <v>11.711389473421784</v>
      </c>
      <c r="R438" s="123">
        <v>12.001499970382142</v>
      </c>
      <c r="S438" s="123">
        <v>11.302585353807221</v>
      </c>
      <c r="T438" s="123">
        <v>10.647693664004764</v>
      </c>
      <c r="U438" s="123">
        <v>10.552924221623693</v>
      </c>
      <c r="V438" s="123">
        <v>9.9069362163943175</v>
      </c>
      <c r="W438" s="123">
        <v>10.453471644530147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19.521694309231648</v>
      </c>
      <c r="D439" s="99">
        <v>17.063954619496556</v>
      </c>
      <c r="E439" s="99">
        <v>19.836748591691709</v>
      </c>
      <c r="F439" s="99">
        <v>18.241952042769746</v>
      </c>
      <c r="G439" s="99">
        <v>18.097962660244526</v>
      </c>
      <c r="H439" s="99">
        <v>17.443587929069839</v>
      </c>
      <c r="I439" s="99">
        <v>17.999231838974499</v>
      </c>
      <c r="J439" s="99">
        <v>17.433097539620238</v>
      </c>
      <c r="K439" s="99">
        <v>19.993058473914214</v>
      </c>
      <c r="L439" s="99">
        <v>17.84674426592294</v>
      </c>
      <c r="M439" s="99">
        <v>15.721594296299967</v>
      </c>
      <c r="N439" s="99">
        <v>14.896404779230409</v>
      </c>
      <c r="O439" s="99">
        <v>14.676629609585369</v>
      </c>
      <c r="P439" s="99">
        <v>0</v>
      </c>
      <c r="Q439" s="99">
        <v>13.531859646387055</v>
      </c>
      <c r="R439" s="99">
        <v>14.113348871938088</v>
      </c>
      <c r="S439" s="99">
        <v>13.667685853052058</v>
      </c>
      <c r="T439" s="99">
        <v>12.764795992697476</v>
      </c>
      <c r="U439" s="99">
        <v>13.182159981726551</v>
      </c>
      <c r="V439" s="99">
        <v>12.666188161207652</v>
      </c>
      <c r="W439" s="99">
        <v>12.948422195102443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12.966435308325606</v>
      </c>
      <c r="D440" s="110">
        <v>16.013872187730822</v>
      </c>
      <c r="E440" s="110">
        <v>11.802727275395007</v>
      </c>
      <c r="F440" s="110">
        <v>14.361212267219141</v>
      </c>
      <c r="G440" s="110">
        <v>14.684415461553117</v>
      </c>
      <c r="H440" s="110">
        <v>15.388527719460418</v>
      </c>
      <c r="I440" s="110">
        <v>13.421339802174868</v>
      </c>
      <c r="J440" s="110">
        <v>15.112267264810706</v>
      </c>
      <c r="K440" s="110">
        <v>12.39352078241366</v>
      </c>
      <c r="L440" s="110">
        <v>12.577012651494869</v>
      </c>
      <c r="M440" s="110">
        <v>12.140519938963291</v>
      </c>
      <c r="N440" s="110">
        <v>11.762007396689148</v>
      </c>
      <c r="O440" s="110">
        <v>10.954500799716675</v>
      </c>
      <c r="P440" s="110">
        <v>0</v>
      </c>
      <c r="Q440" s="110">
        <v>10.392208188664336</v>
      </c>
      <c r="R440" s="110">
        <v>10.227380113300098</v>
      </c>
      <c r="S440" s="110">
        <v>9.9274100635239257</v>
      </c>
      <c r="T440" s="110">
        <v>9.5178053559741969</v>
      </c>
      <c r="U440" s="110">
        <v>9.272277452075782</v>
      </c>
      <c r="V440" s="110">
        <v>8.9044786639180717</v>
      </c>
      <c r="W440" s="110">
        <v>9.4421718662457739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102.05273794493868</v>
      </c>
      <c r="D442" s="118">
        <f t="shared" si="232"/>
        <v>104.3239415137374</v>
      </c>
      <c r="E442" s="118">
        <f t="shared" si="232"/>
        <v>122.17913716059059</v>
      </c>
      <c r="F442" s="118">
        <f t="shared" si="232"/>
        <v>116.5024945107314</v>
      </c>
      <c r="G442" s="118">
        <f t="shared" si="232"/>
        <v>122.33759250724508</v>
      </c>
      <c r="H442" s="118">
        <f t="shared" si="232"/>
        <v>121.33086626495171</v>
      </c>
      <c r="I442" s="118">
        <f t="shared" si="232"/>
        <v>121.31781415051177</v>
      </c>
      <c r="J442" s="118">
        <f t="shared" si="232"/>
        <v>115.25855491810123</v>
      </c>
      <c r="K442" s="118">
        <f t="shared" si="232"/>
        <v>116.10872880468567</v>
      </c>
      <c r="L442" s="118">
        <f t="shared" si="232"/>
        <v>115.10871400344064</v>
      </c>
      <c r="M442" s="118">
        <f t="shared" si="232"/>
        <v>112.81388550383473</v>
      </c>
      <c r="N442" s="118">
        <f t="shared" si="232"/>
        <v>108.62240324802511</v>
      </c>
      <c r="O442" s="118">
        <f t="shared" si="232"/>
        <v>103.63119356091828</v>
      </c>
      <c r="P442" s="118">
        <f t="shared" si="232"/>
        <v>0</v>
      </c>
      <c r="Q442" s="118">
        <f t="shared" si="232"/>
        <v>90.34351646885257</v>
      </c>
      <c r="R442" s="118">
        <f t="shared" ref="R442:V442" si="233">R443+R446+R448+R457</f>
        <v>90.554979334531936</v>
      </c>
      <c r="S442" s="118">
        <f t="shared" si="233"/>
        <v>84.385524745095793</v>
      </c>
      <c r="T442" s="118">
        <f t="shared" si="233"/>
        <v>81.535447201730548</v>
      </c>
      <c r="U442" s="118">
        <f t="shared" si="233"/>
        <v>72.109956140449157</v>
      </c>
      <c r="V442" s="118">
        <f t="shared" si="233"/>
        <v>77.214249533108017</v>
      </c>
      <c r="W442" s="118">
        <f t="shared" ref="W442" si="234">W443+W446+W448+W457</f>
        <v>82.014997034980695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77.454379774186421</v>
      </c>
      <c r="D443" s="123">
        <f t="shared" si="235"/>
        <v>78.700371233851058</v>
      </c>
      <c r="E443" s="123">
        <f t="shared" si="235"/>
        <v>87.800204283103653</v>
      </c>
      <c r="F443" s="123">
        <f t="shared" si="235"/>
        <v>87.11452031142754</v>
      </c>
      <c r="G443" s="123">
        <f t="shared" si="235"/>
        <v>92.290053748779414</v>
      </c>
      <c r="H443" s="123">
        <f t="shared" si="235"/>
        <v>82.40190210624209</v>
      </c>
      <c r="I443" s="123">
        <f t="shared" si="235"/>
        <v>77.570802838038688</v>
      </c>
      <c r="J443" s="123">
        <f t="shared" si="235"/>
        <v>80.545598802049795</v>
      </c>
      <c r="K443" s="123">
        <f t="shared" si="235"/>
        <v>82.454437042464036</v>
      </c>
      <c r="L443" s="123">
        <f t="shared" si="235"/>
        <v>87.311608016361618</v>
      </c>
      <c r="M443" s="123">
        <f t="shared" si="235"/>
        <v>83.898907041365717</v>
      </c>
      <c r="N443" s="123">
        <f t="shared" si="235"/>
        <v>78.808483127919899</v>
      </c>
      <c r="O443" s="123">
        <f t="shared" si="235"/>
        <v>79.029516487750655</v>
      </c>
      <c r="P443" s="123">
        <f t="shared" si="235"/>
        <v>0</v>
      </c>
      <c r="Q443" s="123">
        <f t="shared" si="235"/>
        <v>68.43123332808176</v>
      </c>
      <c r="R443" s="123">
        <f t="shared" ref="R443:V443" si="236">SUM(R444:R445)</f>
        <v>67.019430285989714</v>
      </c>
      <c r="S443" s="123">
        <f t="shared" si="236"/>
        <v>63.322034014375468</v>
      </c>
      <c r="T443" s="123">
        <f t="shared" si="236"/>
        <v>57.236857611508931</v>
      </c>
      <c r="U443" s="123">
        <f t="shared" si="236"/>
        <v>53.019532428656511</v>
      </c>
      <c r="V443" s="123">
        <f t="shared" si="236"/>
        <v>50.910169802708324</v>
      </c>
      <c r="W443" s="123">
        <f t="shared" ref="W443" si="237">SUM(W444:W445)</f>
        <v>45.88615174763369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77.082639853540883</v>
      </c>
      <c r="D444" s="99">
        <v>78.32221601495408</v>
      </c>
      <c r="E444" s="99">
        <v>87.402935266292701</v>
      </c>
      <c r="F444" s="99">
        <v>86.703327839427459</v>
      </c>
      <c r="G444" s="99">
        <v>91.86405425756837</v>
      </c>
      <c r="H444" s="99">
        <v>82.035847253515385</v>
      </c>
      <c r="I444" s="99">
        <v>77.238373802024654</v>
      </c>
      <c r="J444" s="99">
        <v>80.204579881715532</v>
      </c>
      <c r="K444" s="99">
        <v>82.109052322416531</v>
      </c>
      <c r="L444" s="99">
        <v>86.959677235327078</v>
      </c>
      <c r="M444" s="99">
        <v>83.564639155467873</v>
      </c>
      <c r="N444" s="99">
        <v>78.499076425403956</v>
      </c>
      <c r="O444" s="99">
        <v>78.723185194221429</v>
      </c>
      <c r="P444" s="99">
        <v>0</v>
      </c>
      <c r="Q444" s="99">
        <v>68.167979122172156</v>
      </c>
      <c r="R444" s="99">
        <v>66.759724578483358</v>
      </c>
      <c r="S444" s="99">
        <v>63.079891438386959</v>
      </c>
      <c r="T444" s="99">
        <v>57.018686896446781</v>
      </c>
      <c r="U444" s="99">
        <v>52.816500848078931</v>
      </c>
      <c r="V444" s="99">
        <v>50.715315987474817</v>
      </c>
      <c r="W444" s="99">
        <v>45.710884630954908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0.37173992064553446</v>
      </c>
      <c r="D445" s="99">
        <v>0.37815521889697362</v>
      </c>
      <c r="E445" s="99">
        <v>0.39726901681095572</v>
      </c>
      <c r="F445" s="99">
        <v>0.41119247200007908</v>
      </c>
      <c r="G445" s="99">
        <v>0.42599949121104252</v>
      </c>
      <c r="H445" s="99">
        <v>0.36605485272669935</v>
      </c>
      <c r="I445" s="99">
        <v>0.33242903601403095</v>
      </c>
      <c r="J445" s="99">
        <v>0.34101892033425796</v>
      </c>
      <c r="K445" s="99">
        <v>0.34538472004750193</v>
      </c>
      <c r="L445" s="99">
        <v>0.35193078103453501</v>
      </c>
      <c r="M445" s="99">
        <v>0.33426788589784145</v>
      </c>
      <c r="N445" s="99">
        <v>0.30940670251594143</v>
      </c>
      <c r="O445" s="99">
        <v>0.30633129352922983</v>
      </c>
      <c r="P445" s="99">
        <v>0</v>
      </c>
      <c r="Q445" s="99">
        <v>0.26325420590959814</v>
      </c>
      <c r="R445" s="99">
        <v>0.2597057075063528</v>
      </c>
      <c r="S445" s="99">
        <v>0.24214257598850814</v>
      </c>
      <c r="T445" s="99">
        <v>0.21817071506215083</v>
      </c>
      <c r="U445" s="99">
        <v>0.20303158057758339</v>
      </c>
      <c r="V445" s="99">
        <v>0.1948538152335107</v>
      </c>
      <c r="W445" s="99">
        <v>0.17526711667877934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3.3712440779584414</v>
      </c>
      <c r="D446" s="123">
        <f t="shared" si="238"/>
        <v>3.0782658521453814</v>
      </c>
      <c r="E446" s="123">
        <f t="shared" si="238"/>
        <v>13.911324671344353</v>
      </c>
      <c r="F446" s="123">
        <f t="shared" si="238"/>
        <v>7.247161048027019</v>
      </c>
      <c r="G446" s="123">
        <f t="shared" si="238"/>
        <v>7.5642396314148792</v>
      </c>
      <c r="H446" s="123">
        <f t="shared" si="238"/>
        <v>16.00782592865432</v>
      </c>
      <c r="I446" s="123">
        <f t="shared" si="238"/>
        <v>21.96109075972673</v>
      </c>
      <c r="J446" s="123">
        <f t="shared" si="238"/>
        <v>12.624870054618418</v>
      </c>
      <c r="K446" s="123">
        <f t="shared" si="238"/>
        <v>11.398578474446413</v>
      </c>
      <c r="L446" s="123">
        <f t="shared" si="238"/>
        <v>6.2972619720610519</v>
      </c>
      <c r="M446" s="123">
        <f t="shared" si="238"/>
        <v>9.3022995353849147</v>
      </c>
      <c r="N446" s="123">
        <f t="shared" si="238"/>
        <v>10.167589014559207</v>
      </c>
      <c r="O446" s="123">
        <f t="shared" si="238"/>
        <v>5.2767391644958126</v>
      </c>
      <c r="P446" s="123">
        <f t="shared" si="238"/>
        <v>0</v>
      </c>
      <c r="Q446" s="123">
        <f t="shared" si="238"/>
        <v>3.6600211582499074</v>
      </c>
      <c r="R446" s="123">
        <f t="shared" si="238"/>
        <v>5.0762361325310925</v>
      </c>
      <c r="S446" s="123">
        <f t="shared" si="238"/>
        <v>2.627435524129758</v>
      </c>
      <c r="T446" s="123">
        <f t="shared" si="238"/>
        <v>6.1221033012188713</v>
      </c>
      <c r="U446" s="123">
        <f t="shared" si="238"/>
        <v>0.96526526668654866</v>
      </c>
      <c r="V446" s="123">
        <f t="shared" si="238"/>
        <v>8.3825431380098951</v>
      </c>
      <c r="W446" s="123">
        <f t="shared" si="238"/>
        <v>17.229346649776911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3.3712440779584414</v>
      </c>
      <c r="D447" s="99">
        <f>RES_hhdet_in_tess!D129</f>
        <v>3.0782658521453814</v>
      </c>
      <c r="E447" s="99">
        <f>RES_hhdet_in_tess!E129</f>
        <v>13.911324671344353</v>
      </c>
      <c r="F447" s="99">
        <f>RES_hhdet_in_tess!F129</f>
        <v>7.247161048027019</v>
      </c>
      <c r="G447" s="99">
        <f>RES_hhdet_in_tess!G129</f>
        <v>7.5642396314148792</v>
      </c>
      <c r="H447" s="99">
        <f>RES_hhdet_in_tess!H129</f>
        <v>16.00782592865432</v>
      </c>
      <c r="I447" s="99">
        <f>RES_hhdet_in_tess!I129</f>
        <v>21.96109075972673</v>
      </c>
      <c r="J447" s="99">
        <f>RES_hhdet_in_tess!J129</f>
        <v>12.624870054618418</v>
      </c>
      <c r="K447" s="99">
        <f>RES_hhdet_in_tess!K129</f>
        <v>11.398578474446413</v>
      </c>
      <c r="L447" s="99">
        <f>RES_hhdet_in_tess!L129</f>
        <v>6.2972619720610519</v>
      </c>
      <c r="M447" s="99">
        <f>RES_hhdet_in_tess!M129</f>
        <v>9.3022995353849147</v>
      </c>
      <c r="N447" s="99">
        <f>RES_hhdet_in_tess!N129</f>
        <v>10.167589014559207</v>
      </c>
      <c r="O447" s="99">
        <f>RES_hhdet_in_tess!O129</f>
        <v>5.2767391644958126</v>
      </c>
      <c r="P447" s="99">
        <f>RES_hhdet_in_tess!P129</f>
        <v>0</v>
      </c>
      <c r="Q447" s="99">
        <f>RES_hhdet_in_tess!Q129</f>
        <v>3.6600211582499074</v>
      </c>
      <c r="R447" s="99">
        <f>RES_hhdet_in_tess!R129</f>
        <v>5.0762361325310925</v>
      </c>
      <c r="S447" s="99">
        <f>RES_hhdet_in_tess!S129</f>
        <v>2.627435524129758</v>
      </c>
      <c r="T447" s="99">
        <f>RES_hhdet_in_tess!T129</f>
        <v>6.1221033012188713</v>
      </c>
      <c r="U447" s="99">
        <f>RES_hhdet_in_tess!U129</f>
        <v>0.96526526668654866</v>
      </c>
      <c r="V447" s="99">
        <f>RES_hhdet_in_tess!V129</f>
        <v>8.3825431380098951</v>
      </c>
      <c r="W447" s="99">
        <f>RES_hhdet_in_tess!W129</f>
        <v>17.229346649776911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10.65912936289021</v>
      </c>
      <c r="D448" s="123">
        <v>11.349201959684535</v>
      </c>
      <c r="E448" s="123">
        <v>10.303422257343875</v>
      </c>
      <c r="F448" s="123">
        <v>11.322954144981704</v>
      </c>
      <c r="G448" s="123">
        <v>11.512712330225568</v>
      </c>
      <c r="H448" s="123">
        <v>11.773135112894334</v>
      </c>
      <c r="I448" s="123">
        <v>11.365039195227318</v>
      </c>
      <c r="J448" s="123">
        <v>11.323620035514489</v>
      </c>
      <c r="K448" s="123">
        <v>11.560839559544178</v>
      </c>
      <c r="L448" s="123">
        <v>11.418025942620329</v>
      </c>
      <c r="M448" s="123">
        <v>10.281805767464835</v>
      </c>
      <c r="N448" s="123">
        <v>10.630294150330919</v>
      </c>
      <c r="O448" s="123">
        <v>10.749863404304508</v>
      </c>
      <c r="P448" s="123">
        <v>0</v>
      </c>
      <c r="Q448" s="123">
        <v>10.107533607411161</v>
      </c>
      <c r="R448" s="123">
        <v>10.161509029863209</v>
      </c>
      <c r="S448" s="123">
        <v>10.304610623261603</v>
      </c>
      <c r="T448" s="123">
        <v>10.345290930599424</v>
      </c>
      <c r="U448" s="123">
        <v>10.24061128265142</v>
      </c>
      <c r="V448" s="123">
        <v>10.26835540894719</v>
      </c>
      <c r="W448" s="123">
        <v>10.796648730566096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10.70746165250381</v>
      </c>
      <c r="D449" s="99">
        <v>10.707781033769711</v>
      </c>
      <c r="E449" s="99">
        <v>11.007415042858121</v>
      </c>
      <c r="F449" s="99">
        <v>11.185672334560707</v>
      </c>
      <c r="G449" s="99">
        <v>11.399083805092991</v>
      </c>
      <c r="H449" s="99">
        <v>11.305306360485528</v>
      </c>
      <c r="I449" s="99">
        <v>11.384270130838813</v>
      </c>
      <c r="J449" s="99">
        <v>11.306371862146948</v>
      </c>
      <c r="K449" s="99">
        <v>11.610475396291758</v>
      </c>
      <c r="L449" s="99">
        <v>11.528603082471225</v>
      </c>
      <c r="M449" s="99">
        <v>10.068858646447364</v>
      </c>
      <c r="N449" s="99">
        <v>10.634824253615729</v>
      </c>
      <c r="O449" s="99">
        <v>10.928636212786753</v>
      </c>
      <c r="P449" s="99">
        <v>0</v>
      </c>
      <c r="Q449" s="99">
        <v>9.8341631679264125</v>
      </c>
      <c r="R449" s="99">
        <v>9.759974542554346</v>
      </c>
      <c r="S449" s="99">
        <v>10.220356210327008</v>
      </c>
      <c r="T449" s="99">
        <v>10.450166011868006</v>
      </c>
      <c r="U449" s="99">
        <v>9.865588156415388</v>
      </c>
      <c r="V449" s="99">
        <v>10.268248495799693</v>
      </c>
      <c r="W449" s="99">
        <v>10.693760399864937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11.008458550195078</v>
      </c>
      <c r="F450" s="99">
        <v>0</v>
      </c>
      <c r="G450" s="99">
        <v>0</v>
      </c>
      <c r="H450" s="99">
        <v>0</v>
      </c>
      <c r="I450" s="99">
        <v>11.390903859996643</v>
      </c>
      <c r="J450" s="99">
        <v>11.316193102979744</v>
      </c>
      <c r="K450" s="99">
        <v>11.621661053402796</v>
      </c>
      <c r="L450" s="99">
        <v>11.536328620979971</v>
      </c>
      <c r="M450" s="99">
        <v>10.073752814926982</v>
      </c>
      <c r="N450" s="99">
        <v>10.639118394586875</v>
      </c>
      <c r="O450" s="99">
        <v>10.93296585907442</v>
      </c>
      <c r="P450" s="99">
        <v>0</v>
      </c>
      <c r="Q450" s="99">
        <v>0</v>
      </c>
      <c r="R450" s="99">
        <v>0</v>
      </c>
      <c r="S450" s="99">
        <v>10.216675182165663</v>
      </c>
      <c r="T450" s="99">
        <v>10.442424049048507</v>
      </c>
      <c r="U450" s="99">
        <v>9.8511514344061304</v>
      </c>
      <c r="V450" s="99">
        <v>10.253721610706467</v>
      </c>
      <c r="W450" s="99">
        <v>10.694221438119532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2.843063462534158</v>
      </c>
      <c r="F451" s="102">
        <v>0</v>
      </c>
      <c r="G451" s="102">
        <v>0</v>
      </c>
      <c r="H451" s="102">
        <v>0</v>
      </c>
      <c r="I451" s="102">
        <v>3.2618105729759841</v>
      </c>
      <c r="J451" s="102">
        <v>3.2858665360612589</v>
      </c>
      <c r="K451" s="102">
        <v>3.1745748000224192</v>
      </c>
      <c r="L451" s="102">
        <v>3.1789712021207022</v>
      </c>
      <c r="M451" s="102">
        <v>2.9020082327066405</v>
      </c>
      <c r="N451" s="102">
        <v>3.0466281554911134</v>
      </c>
      <c r="O451" s="102">
        <v>3.0156390741818462</v>
      </c>
      <c r="P451" s="102">
        <v>0</v>
      </c>
      <c r="Q451" s="102">
        <v>0</v>
      </c>
      <c r="R451" s="102">
        <v>0</v>
      </c>
      <c r="S451" s="102">
        <v>2.9658400135036351</v>
      </c>
      <c r="T451" s="102">
        <v>3.0866393914328225</v>
      </c>
      <c r="U451" s="102">
        <v>2.9466320360530669</v>
      </c>
      <c r="V451" s="102">
        <v>2.6845704617560426</v>
      </c>
      <c r="W451" s="102">
        <v>3.1614713529404574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8.1653950876609187</v>
      </c>
      <c r="F452" s="105">
        <v>0</v>
      </c>
      <c r="G452" s="105">
        <v>0</v>
      </c>
      <c r="H452" s="105">
        <v>0</v>
      </c>
      <c r="I452" s="105">
        <v>8.1290932870206571</v>
      </c>
      <c r="J452" s="105">
        <v>8.0303265669184842</v>
      </c>
      <c r="K452" s="105">
        <v>8.4470862533803768</v>
      </c>
      <c r="L452" s="105">
        <v>8.3573574188592694</v>
      </c>
      <c r="M452" s="105">
        <v>7.1717445822203407</v>
      </c>
      <c r="N452" s="105">
        <v>7.5924902390957607</v>
      </c>
      <c r="O452" s="105">
        <v>7.9173267848925706</v>
      </c>
      <c r="P452" s="105">
        <v>0</v>
      </c>
      <c r="Q452" s="105">
        <v>0</v>
      </c>
      <c r="R452" s="105">
        <v>0</v>
      </c>
      <c r="S452" s="105">
        <v>7.2508351686620269</v>
      </c>
      <c r="T452" s="105">
        <v>7.3557846576156845</v>
      </c>
      <c r="U452" s="105">
        <v>6.9045193983530639</v>
      </c>
      <c r="V452" s="105">
        <v>7.5691511489504233</v>
      </c>
      <c r="W452" s="105">
        <v>7.5327500851790727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10.644936692544759</v>
      </c>
      <c r="D453" s="102">
        <v>11.63179232665672</v>
      </c>
      <c r="E453" s="102">
        <v>9.983286966624588</v>
      </c>
      <c r="F453" s="102">
        <v>11.333737711794871</v>
      </c>
      <c r="G453" s="102">
        <v>11.526485560089574</v>
      </c>
      <c r="H453" s="102">
        <v>11.823151923086753</v>
      </c>
      <c r="I453" s="102">
        <v>11.302334328410566</v>
      </c>
      <c r="J453" s="102">
        <v>11.675289225556355</v>
      </c>
      <c r="K453" s="102">
        <v>11.052273378309108</v>
      </c>
      <c r="L453" s="102">
        <v>11.113313573374725</v>
      </c>
      <c r="M453" s="102">
        <v>10.624734614490883</v>
      </c>
      <c r="N453" s="102">
        <v>10.611377928046027</v>
      </c>
      <c r="O453" s="102">
        <v>10.241849727223869</v>
      </c>
      <c r="P453" s="102">
        <v>0</v>
      </c>
      <c r="Q453" s="102">
        <v>10.153070047547457</v>
      </c>
      <c r="R453" s="102">
        <v>10.245135323872512</v>
      </c>
      <c r="S453" s="102">
        <v>10.331283841983847</v>
      </c>
      <c r="T453" s="102">
        <v>10.300102337354236</v>
      </c>
      <c r="U453" s="102">
        <v>10.400232302014778</v>
      </c>
      <c r="V453" s="102">
        <v>10.268269386998018</v>
      </c>
      <c r="W453" s="102">
        <v>10.872910010369649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10.645587072290304</v>
      </c>
      <c r="D454" s="105">
        <v>11.633053540872799</v>
      </c>
      <c r="E454" s="105">
        <v>9.9863496220428729</v>
      </c>
      <c r="F454" s="105">
        <v>11.336438272998711</v>
      </c>
      <c r="G454" s="105">
        <v>11.528456685743601</v>
      </c>
      <c r="H454" s="105">
        <v>11.823938931159335</v>
      </c>
      <c r="I454" s="105">
        <v>11.3064210777166</v>
      </c>
      <c r="J454" s="105">
        <v>11.682091069971749</v>
      </c>
      <c r="K454" s="105">
        <v>11.05986481302932</v>
      </c>
      <c r="L454" s="105">
        <v>11.120051939135344</v>
      </c>
      <c r="M454" s="105">
        <v>10.631903330903411</v>
      </c>
      <c r="N454" s="105">
        <v>10.616323948564739</v>
      </c>
      <c r="O454" s="105">
        <v>10.246243543329667</v>
      </c>
      <c r="P454" s="105">
        <v>0</v>
      </c>
      <c r="Q454" s="105">
        <v>10.169556583801805</v>
      </c>
      <c r="R454" s="105">
        <v>10.261763850650684</v>
      </c>
      <c r="S454" s="105">
        <v>10.345388874335658</v>
      </c>
      <c r="T454" s="105">
        <v>10.311603570590822</v>
      </c>
      <c r="U454" s="105">
        <v>10.411030892197227</v>
      </c>
      <c r="V454" s="105">
        <v>10.269402765713576</v>
      </c>
      <c r="W454" s="105">
        <v>10.87085489053425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3.048149450395599</v>
      </c>
      <c r="D455" s="99">
        <v>3.5247830261400424</v>
      </c>
      <c r="E455" s="99">
        <v>2.5777994799626422</v>
      </c>
      <c r="F455" s="99">
        <v>3.3005264701096566</v>
      </c>
      <c r="G455" s="99">
        <v>3.3438677206092846</v>
      </c>
      <c r="H455" s="99">
        <v>3.4490297027594079</v>
      </c>
      <c r="I455" s="99">
        <v>3.2391331305429651</v>
      </c>
      <c r="J455" s="99">
        <v>3.3959588798903244</v>
      </c>
      <c r="K455" s="99">
        <v>3.019663659718987</v>
      </c>
      <c r="L455" s="99">
        <v>3.0633413486753884</v>
      </c>
      <c r="M455" s="99">
        <v>3.0664625364147913</v>
      </c>
      <c r="N455" s="99">
        <v>3.040534932734321</v>
      </c>
      <c r="O455" s="99">
        <v>2.8238897156390315</v>
      </c>
      <c r="P455" s="99">
        <v>0</v>
      </c>
      <c r="Q455" s="99">
        <v>3.1588273422799888</v>
      </c>
      <c r="R455" s="99">
        <v>3.0723461782659753</v>
      </c>
      <c r="S455" s="99">
        <v>3.0042807526180826</v>
      </c>
      <c r="T455" s="99">
        <v>3.0488025375948244</v>
      </c>
      <c r="U455" s="99">
        <v>3.114915518789696</v>
      </c>
      <c r="V455" s="99">
        <v>2.6886745776393868</v>
      </c>
      <c r="W455" s="99">
        <v>3.2163935535989738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7.5974376218947048</v>
      </c>
      <c r="D456" s="99">
        <v>8.1082705147327605</v>
      </c>
      <c r="E456" s="99">
        <v>7.4085501420802311</v>
      </c>
      <c r="F456" s="99">
        <v>8.0359118028890553</v>
      </c>
      <c r="G456" s="99">
        <v>8.1845889651343153</v>
      </c>
      <c r="H456" s="99">
        <v>8.3749092283999289</v>
      </c>
      <c r="I456" s="99">
        <v>8.0672879471736341</v>
      </c>
      <c r="J456" s="99">
        <v>8.2861321900814247</v>
      </c>
      <c r="K456" s="99">
        <v>8.040201153310333</v>
      </c>
      <c r="L456" s="99">
        <v>8.0567105904599554</v>
      </c>
      <c r="M456" s="99">
        <v>7.5654407944886186</v>
      </c>
      <c r="N456" s="99">
        <v>7.57578901583042</v>
      </c>
      <c r="O456" s="99">
        <v>7.4223538276906345</v>
      </c>
      <c r="P456" s="99">
        <v>0</v>
      </c>
      <c r="Q456" s="99">
        <v>7.0107292415218154</v>
      </c>
      <c r="R456" s="99">
        <v>7.1894176723847085</v>
      </c>
      <c r="S456" s="99">
        <v>7.3411081217175749</v>
      </c>
      <c r="T456" s="99">
        <v>7.2628010329959958</v>
      </c>
      <c r="U456" s="99">
        <v>7.296115373407531</v>
      </c>
      <c r="V456" s="99">
        <v>7.5807281880741879</v>
      </c>
      <c r="W456" s="99">
        <v>7.6544613369352774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10.567984729903612</v>
      </c>
      <c r="D457" s="123">
        <v>11.196102468056425</v>
      </c>
      <c r="E457" s="123">
        <v>10.164185948798718</v>
      </c>
      <c r="F457" s="123">
        <v>10.817859006295127</v>
      </c>
      <c r="G457" s="123">
        <v>10.970586796825216</v>
      </c>
      <c r="H457" s="123">
        <v>11.148003117160973</v>
      </c>
      <c r="I457" s="123">
        <v>10.420881357519022</v>
      </c>
      <c r="J457" s="123">
        <v>10.764466025918518</v>
      </c>
      <c r="K457" s="123">
        <v>10.694873728231048</v>
      </c>
      <c r="L457" s="123">
        <v>10.081818072397645</v>
      </c>
      <c r="M457" s="123">
        <v>9.3308731596192533</v>
      </c>
      <c r="N457" s="123">
        <v>9.0160369552150676</v>
      </c>
      <c r="O457" s="123">
        <v>8.5750745043673131</v>
      </c>
      <c r="P457" s="123">
        <v>0</v>
      </c>
      <c r="Q457" s="123">
        <v>8.1447283751097483</v>
      </c>
      <c r="R457" s="123">
        <v>8.297803886147916</v>
      </c>
      <c r="S457" s="123">
        <v>8.1314445833289586</v>
      </c>
      <c r="T457" s="123">
        <v>7.831195358403324</v>
      </c>
      <c r="U457" s="123">
        <v>7.8845471624546777</v>
      </c>
      <c r="V457" s="123">
        <v>7.6531811834426149</v>
      </c>
      <c r="W457" s="123">
        <v>8.1028499070039999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11.492891023697647</v>
      </c>
      <c r="D458" s="99">
        <v>10.056028571329575</v>
      </c>
      <c r="E458" s="99">
        <v>11.701614032015392</v>
      </c>
      <c r="F458" s="99">
        <v>10.771440868213594</v>
      </c>
      <c r="G458" s="99">
        <v>10.696786833736976</v>
      </c>
      <c r="H458" s="99">
        <v>10.319892816481895</v>
      </c>
      <c r="I458" s="99">
        <v>10.658655903828871</v>
      </c>
      <c r="J458" s="99">
        <v>10.332863984232517</v>
      </c>
      <c r="K458" s="99">
        <v>11.860625072790095</v>
      </c>
      <c r="L458" s="99">
        <v>10.596269178856236</v>
      </c>
      <c r="M458" s="99">
        <v>9.3387167298146725</v>
      </c>
      <c r="N458" s="99">
        <v>8.8485494475983391</v>
      </c>
      <c r="O458" s="99">
        <v>8.7180017426467451</v>
      </c>
      <c r="P458" s="99">
        <v>0</v>
      </c>
      <c r="Q458" s="99">
        <v>8.0380018516925933</v>
      </c>
      <c r="R458" s="99">
        <v>8.4073847934445194</v>
      </c>
      <c r="S458" s="99">
        <v>8.1798679635872293</v>
      </c>
      <c r="T458" s="99">
        <v>7.6808726598039332</v>
      </c>
      <c r="U458" s="99">
        <v>7.9762568480867992</v>
      </c>
      <c r="V458" s="99">
        <v>7.7036354903234594</v>
      </c>
      <c r="W458" s="99">
        <v>7.9127588737020655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9.7348184652505516</v>
      </c>
      <c r="D459" s="110">
        <v>12.045502762145576</v>
      </c>
      <c r="E459" s="110">
        <v>8.8953080508358333</v>
      </c>
      <c r="F459" s="110">
        <v>10.844817042917397</v>
      </c>
      <c r="G459" s="110">
        <v>11.111339240161534</v>
      </c>
      <c r="H459" s="110">
        <v>11.668324185086298</v>
      </c>
      <c r="I459" s="110">
        <v>10.198532278561828</v>
      </c>
      <c r="J459" s="110">
        <v>11.509436896929131</v>
      </c>
      <c r="K459" s="110">
        <v>9.4618014456833226</v>
      </c>
      <c r="L459" s="110">
        <v>9.6269382045135359</v>
      </c>
      <c r="M459" s="110">
        <v>9.3257285820397957</v>
      </c>
      <c r="N459" s="110">
        <v>9.0772221364001933</v>
      </c>
      <c r="O459" s="110">
        <v>8.5074117412218602</v>
      </c>
      <c r="P459" s="110">
        <v>0</v>
      </c>
      <c r="Q459" s="110">
        <v>8.2220664355569628</v>
      </c>
      <c r="R459" s="110">
        <v>8.2057472700478069</v>
      </c>
      <c r="S459" s="110">
        <v>8.1032890626547083</v>
      </c>
      <c r="T459" s="110">
        <v>7.9114219290688679</v>
      </c>
      <c r="U459" s="110">
        <v>7.8398772570687729</v>
      </c>
      <c r="V459" s="110">
        <v>7.634850743888979</v>
      </c>
      <c r="W459" s="110">
        <v>8.1799011414615315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2.1015718838737083</v>
      </c>
      <c r="D461" s="118">
        <f t="shared" si="239"/>
        <v>1.6549529257845332</v>
      </c>
      <c r="E461" s="118">
        <f t="shared" si="239"/>
        <v>2.0374509392163169</v>
      </c>
      <c r="F461" s="118">
        <f t="shared" si="239"/>
        <v>1.5224265935653396</v>
      </c>
      <c r="G461" s="118">
        <f t="shared" si="239"/>
        <v>1.3958477469143291</v>
      </c>
      <c r="H461" s="118">
        <f t="shared" si="239"/>
        <v>1.5290097076089204</v>
      </c>
      <c r="I461" s="118">
        <f t="shared" si="239"/>
        <v>1.9758166134902801</v>
      </c>
      <c r="J461" s="118">
        <f t="shared" si="239"/>
        <v>2.5074187328486017</v>
      </c>
      <c r="K461" s="118">
        <f t="shared" si="239"/>
        <v>2.334539970637791</v>
      </c>
      <c r="L461" s="118">
        <f t="shared" si="239"/>
        <v>1.9024597889910708</v>
      </c>
      <c r="M461" s="118">
        <f t="shared" si="239"/>
        <v>1.4145911749409892</v>
      </c>
      <c r="N461" s="118">
        <f t="shared" si="239"/>
        <v>0.905409979355983</v>
      </c>
      <c r="O461" s="118">
        <f t="shared" si="239"/>
        <v>1.0711990424302924</v>
      </c>
      <c r="P461" s="118">
        <f t="shared" si="239"/>
        <v>0</v>
      </c>
      <c r="Q461" s="118">
        <f t="shared" si="239"/>
        <v>1.291553461039195</v>
      </c>
      <c r="R461" s="118">
        <f t="shared" ref="R461:V461" si="240">R462+R465+R467+R476</f>
        <v>1.463678148399564</v>
      </c>
      <c r="S461" s="118">
        <f t="shared" si="240"/>
        <v>1.1415141050557145</v>
      </c>
      <c r="T461" s="118">
        <f t="shared" si="240"/>
        <v>1.0090210271660307</v>
      </c>
      <c r="U461" s="118">
        <f t="shared" si="240"/>
        <v>0.98080819737296887</v>
      </c>
      <c r="V461" s="118">
        <f t="shared" si="240"/>
        <v>0.76675838494224202</v>
      </c>
      <c r="W461" s="118">
        <f t="shared" ref="W461" si="241">W462+W465+W467+W476</f>
        <v>0.84837078451929904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2.1015718838737083</v>
      </c>
      <c r="D476" s="123">
        <v>1.6549529257845332</v>
      </c>
      <c r="E476" s="123">
        <v>2.0374509392163169</v>
      </c>
      <c r="F476" s="123">
        <v>1.5224265935653396</v>
      </c>
      <c r="G476" s="123">
        <v>1.3958477469143291</v>
      </c>
      <c r="H476" s="123">
        <v>1.5290097076089204</v>
      </c>
      <c r="I476" s="123">
        <v>1.9758166134902801</v>
      </c>
      <c r="J476" s="123">
        <v>2.5074187328486017</v>
      </c>
      <c r="K476" s="123">
        <v>2.334539970637791</v>
      </c>
      <c r="L476" s="123">
        <v>1.9024597889910708</v>
      </c>
      <c r="M476" s="123">
        <v>1.4145911749409892</v>
      </c>
      <c r="N476" s="123">
        <v>0.905409979355983</v>
      </c>
      <c r="O476" s="123">
        <v>1.0711990424302924</v>
      </c>
      <c r="P476" s="123">
        <v>0</v>
      </c>
      <c r="Q476" s="123">
        <v>1.291553461039195</v>
      </c>
      <c r="R476" s="123">
        <v>1.463678148399564</v>
      </c>
      <c r="S476" s="123">
        <v>1.1415141050557145</v>
      </c>
      <c r="T476" s="123">
        <v>1.0090210271660307</v>
      </c>
      <c r="U476" s="123">
        <v>0.98080819737296887</v>
      </c>
      <c r="V476" s="123">
        <v>0.76675838494224202</v>
      </c>
      <c r="W476" s="123">
        <v>0.84837078451929904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4.4345480792850624</v>
      </c>
      <c r="D477" s="99">
        <v>3.8762479313648384</v>
      </c>
      <c r="E477" s="99">
        <v>4.5061158100886898</v>
      </c>
      <c r="F477" s="99">
        <v>4.143841826035576</v>
      </c>
      <c r="G477" s="99">
        <v>4.1111331979011467</v>
      </c>
      <c r="H477" s="99">
        <v>3.9624854339675046</v>
      </c>
      <c r="I477" s="99">
        <v>4.0887055045414487</v>
      </c>
      <c r="J477" s="99">
        <v>3.960102437100133</v>
      </c>
      <c r="K477" s="99">
        <v>4.5416231629343535</v>
      </c>
      <c r="L477" s="99">
        <v>4.0540664274470561</v>
      </c>
      <c r="M477" s="99">
        <v>3.5713173603475012</v>
      </c>
      <c r="N477" s="99">
        <v>3.3838673096499803</v>
      </c>
      <c r="O477" s="99">
        <v>3.3339431821134125</v>
      </c>
      <c r="P477" s="99">
        <v>0</v>
      </c>
      <c r="Q477" s="99">
        <v>3.0738972372732842</v>
      </c>
      <c r="R477" s="99">
        <v>3.2059883297494562</v>
      </c>
      <c r="S477" s="99">
        <v>3.104751518379306</v>
      </c>
      <c r="T477" s="99">
        <v>2.8996510577011594</v>
      </c>
      <c r="U477" s="99">
        <v>2.9944594614490043</v>
      </c>
      <c r="V477" s="99">
        <v>2.8772513026999307</v>
      </c>
      <c r="W477" s="99">
        <v>2.941363585839472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4631</v>
      </c>
      <c r="C5" s="120">
        <v>6105</v>
      </c>
      <c r="D5" s="120">
        <v>8335</v>
      </c>
      <c r="E5" s="120">
        <v>11401</v>
      </c>
      <c r="F5" s="120">
        <v>15590</v>
      </c>
      <c r="G5" s="120">
        <v>20109</v>
      </c>
      <c r="H5" s="120">
        <v>24627</v>
      </c>
      <c r="I5" s="120">
        <v>30726</v>
      </c>
      <c r="J5" s="120">
        <v>35574</v>
      </c>
      <c r="K5" s="120">
        <v>39050</v>
      </c>
      <c r="L5" s="120">
        <v>40704</v>
      </c>
      <c r="M5" s="120">
        <v>40762</v>
      </c>
      <c r="N5" s="120">
        <v>40492</v>
      </c>
      <c r="O5" s="120">
        <v>39871</v>
      </c>
      <c r="P5" s="120">
        <v>39539</v>
      </c>
      <c r="Q5" s="120">
        <v>38895</v>
      </c>
      <c r="R5" s="120">
        <v>38605</v>
      </c>
      <c r="S5" s="120">
        <v>37693</v>
      </c>
      <c r="T5" s="120">
        <v>35958</v>
      </c>
      <c r="U5" s="120">
        <v>33970</v>
      </c>
      <c r="V5" s="120">
        <v>32005</v>
      </c>
      <c r="W5" s="120">
        <v>30949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4631</v>
      </c>
      <c r="C7" s="52">
        <v>6105</v>
      </c>
      <c r="D7" s="52">
        <v>8335</v>
      </c>
      <c r="E7" s="52">
        <v>11401</v>
      </c>
      <c r="F7" s="52">
        <v>15590</v>
      </c>
      <c r="G7" s="52">
        <v>20109</v>
      </c>
      <c r="H7" s="52">
        <v>24627</v>
      </c>
      <c r="I7" s="52">
        <v>30726</v>
      </c>
      <c r="J7" s="52">
        <v>35574</v>
      </c>
      <c r="K7" s="52">
        <v>39050</v>
      </c>
      <c r="L7" s="52">
        <v>40704</v>
      </c>
      <c r="M7" s="52">
        <v>40762</v>
      </c>
      <c r="N7" s="52">
        <v>40492</v>
      </c>
      <c r="O7" s="52">
        <v>39871</v>
      </c>
      <c r="P7" s="52">
        <v>39539</v>
      </c>
      <c r="Q7" s="52">
        <v>38895</v>
      </c>
      <c r="R7" s="52">
        <v>38605</v>
      </c>
      <c r="S7" s="52">
        <v>37693</v>
      </c>
      <c r="T7" s="52">
        <v>35958</v>
      </c>
      <c r="U7" s="52">
        <v>33970</v>
      </c>
      <c r="V7" s="52">
        <v>32005</v>
      </c>
      <c r="W7" s="52">
        <v>30949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2204</v>
      </c>
      <c r="C9" s="52">
        <v>2433</v>
      </c>
      <c r="D9" s="52">
        <v>2915</v>
      </c>
      <c r="E9" s="52">
        <v>3722</v>
      </c>
      <c r="F9" s="52">
        <v>5156</v>
      </c>
      <c r="G9" s="52">
        <v>7050</v>
      </c>
      <c r="H9" s="52">
        <v>8506</v>
      </c>
      <c r="I9" s="52">
        <v>11246</v>
      </c>
      <c r="J9" s="52">
        <v>14535</v>
      </c>
      <c r="K9" s="52">
        <v>18247</v>
      </c>
      <c r="L9" s="52">
        <v>19374</v>
      </c>
      <c r="M9" s="52">
        <v>20142</v>
      </c>
      <c r="N9" s="52">
        <v>19665</v>
      </c>
      <c r="O9" s="52">
        <v>22196</v>
      </c>
      <c r="P9" s="52">
        <v>23306</v>
      </c>
      <c r="Q9" s="52">
        <v>24012</v>
      </c>
      <c r="R9" s="52">
        <v>24325</v>
      </c>
      <c r="S9" s="52">
        <v>23933</v>
      </c>
      <c r="T9" s="52">
        <v>24234</v>
      </c>
      <c r="U9" s="52">
        <v>23206</v>
      </c>
      <c r="V9" s="52">
        <v>23356</v>
      </c>
      <c r="W9" s="52">
        <v>23172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183</v>
      </c>
      <c r="C11" s="52">
        <v>260</v>
      </c>
      <c r="D11" s="52">
        <v>380</v>
      </c>
      <c r="E11" s="52">
        <v>544</v>
      </c>
      <c r="F11" s="52">
        <v>728</v>
      </c>
      <c r="G11" s="52">
        <v>890</v>
      </c>
      <c r="H11" s="52">
        <v>1080</v>
      </c>
      <c r="I11" s="52">
        <v>1367</v>
      </c>
      <c r="J11" s="52">
        <v>1595</v>
      </c>
      <c r="K11" s="52">
        <v>1777</v>
      </c>
      <c r="L11" s="52">
        <v>1843</v>
      </c>
      <c r="M11" s="52">
        <v>1814</v>
      </c>
      <c r="N11" s="52">
        <v>1668</v>
      </c>
      <c r="O11" s="52">
        <v>1541</v>
      </c>
      <c r="P11" s="52">
        <v>1409</v>
      </c>
      <c r="Q11" s="52">
        <v>1336</v>
      </c>
      <c r="R11" s="52">
        <v>1315</v>
      </c>
      <c r="S11" s="52">
        <v>1244</v>
      </c>
      <c r="T11" s="52">
        <v>1159</v>
      </c>
      <c r="U11" s="52">
        <v>1085</v>
      </c>
      <c r="V11" s="52">
        <v>996</v>
      </c>
      <c r="W11" s="52">
        <v>915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4379</v>
      </c>
      <c r="C13" s="52">
        <v>5725</v>
      </c>
      <c r="D13" s="52">
        <v>7769</v>
      </c>
      <c r="E13" s="52">
        <v>10485</v>
      </c>
      <c r="F13" s="52">
        <v>14377</v>
      </c>
      <c r="G13" s="52">
        <v>18590</v>
      </c>
      <c r="H13" s="52">
        <v>22754</v>
      </c>
      <c r="I13" s="52">
        <v>27930</v>
      </c>
      <c r="J13" s="52">
        <v>31958</v>
      </c>
      <c r="K13" s="52">
        <v>34731</v>
      </c>
      <c r="L13" s="52">
        <v>36023</v>
      </c>
      <c r="M13" s="52">
        <v>35728</v>
      </c>
      <c r="N13" s="52">
        <v>35280</v>
      </c>
      <c r="O13" s="52">
        <v>34403</v>
      </c>
      <c r="P13" s="52">
        <v>33588</v>
      </c>
      <c r="Q13" s="52">
        <v>32508</v>
      </c>
      <c r="R13" s="52">
        <v>31880</v>
      </c>
      <c r="S13" s="52">
        <v>30838</v>
      </c>
      <c r="T13" s="52">
        <v>29068</v>
      </c>
      <c r="U13" s="52">
        <v>27116</v>
      </c>
      <c r="V13" s="52">
        <v>25549</v>
      </c>
      <c r="W13" s="52">
        <v>24725</v>
      </c>
      <c r="DA13" s="63" t="s">
        <v>1123</v>
      </c>
    </row>
    <row r="14" spans="1:105" ht="12" customHeight="1" x14ac:dyDescent="0.25">
      <c r="A14" s="97" t="s">
        <v>121</v>
      </c>
      <c r="B14" s="52">
        <v>69</v>
      </c>
      <c r="C14" s="52">
        <v>120</v>
      </c>
      <c r="D14" s="52">
        <v>186</v>
      </c>
      <c r="E14" s="52">
        <v>372</v>
      </c>
      <c r="F14" s="52">
        <v>485</v>
      </c>
      <c r="G14" s="52">
        <v>629</v>
      </c>
      <c r="H14" s="52">
        <v>793</v>
      </c>
      <c r="I14" s="52">
        <v>1429</v>
      </c>
      <c r="J14" s="52">
        <v>2021</v>
      </c>
      <c r="K14" s="52">
        <v>2542</v>
      </c>
      <c r="L14" s="52">
        <v>2838</v>
      </c>
      <c r="M14" s="52">
        <v>3220</v>
      </c>
      <c r="N14" s="52">
        <v>3544</v>
      </c>
      <c r="O14" s="52">
        <v>3927</v>
      </c>
      <c r="P14" s="52">
        <v>4542</v>
      </c>
      <c r="Q14" s="52">
        <v>5051</v>
      </c>
      <c r="R14" s="52">
        <v>5410</v>
      </c>
      <c r="S14" s="52">
        <v>5611</v>
      </c>
      <c r="T14" s="52">
        <v>5731</v>
      </c>
      <c r="U14" s="52">
        <v>5769</v>
      </c>
      <c r="V14" s="52">
        <v>5460</v>
      </c>
      <c r="W14" s="52">
        <v>5309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1311</v>
      </c>
      <c r="C16" s="52">
        <v>2148</v>
      </c>
      <c r="D16" s="52">
        <v>3203</v>
      </c>
      <c r="E16" s="52">
        <v>4712</v>
      </c>
      <c r="F16" s="52">
        <v>6301</v>
      </c>
      <c r="G16" s="52">
        <v>7839</v>
      </c>
      <c r="H16" s="52">
        <v>9617</v>
      </c>
      <c r="I16" s="52">
        <v>12688</v>
      </c>
      <c r="J16" s="52">
        <v>16244</v>
      </c>
      <c r="K16" s="52">
        <v>18364</v>
      </c>
      <c r="L16" s="52">
        <v>19382</v>
      </c>
      <c r="M16" s="52">
        <v>19304</v>
      </c>
      <c r="N16" s="52">
        <v>18356</v>
      </c>
      <c r="O16" s="52">
        <v>17407</v>
      </c>
      <c r="P16" s="52">
        <v>16341</v>
      </c>
      <c r="Q16" s="52">
        <v>15425</v>
      </c>
      <c r="R16" s="52">
        <v>14914</v>
      </c>
      <c r="S16" s="52">
        <v>14153</v>
      </c>
      <c r="T16" s="52">
        <v>13308</v>
      </c>
      <c r="U16" s="52">
        <v>12525</v>
      </c>
      <c r="V16" s="52">
        <v>11598</v>
      </c>
      <c r="W16" s="52">
        <v>10850</v>
      </c>
      <c r="DA16" s="63" t="s">
        <v>1125</v>
      </c>
    </row>
    <row r="17" spans="1:105" ht="12" customHeight="1" x14ac:dyDescent="0.25">
      <c r="A17" s="109" t="s">
        <v>120</v>
      </c>
      <c r="B17" s="36">
        <v>3320</v>
      </c>
      <c r="C17" s="36">
        <v>3957</v>
      </c>
      <c r="D17" s="36">
        <v>5132</v>
      </c>
      <c r="E17" s="36">
        <v>6689</v>
      </c>
      <c r="F17" s="36">
        <v>9289</v>
      </c>
      <c r="G17" s="36">
        <v>12270</v>
      </c>
      <c r="H17" s="36">
        <v>15010</v>
      </c>
      <c r="I17" s="36">
        <v>18038</v>
      </c>
      <c r="J17" s="36">
        <v>19330</v>
      </c>
      <c r="K17" s="36">
        <v>20686</v>
      </c>
      <c r="L17" s="36">
        <v>21322</v>
      </c>
      <c r="M17" s="36">
        <v>21458</v>
      </c>
      <c r="N17" s="36">
        <v>22136</v>
      </c>
      <c r="O17" s="36">
        <v>22464</v>
      </c>
      <c r="P17" s="36">
        <v>23198</v>
      </c>
      <c r="Q17" s="36">
        <v>23470</v>
      </c>
      <c r="R17" s="36">
        <v>23691</v>
      </c>
      <c r="S17" s="36">
        <v>23540</v>
      </c>
      <c r="T17" s="36">
        <v>22650</v>
      </c>
      <c r="U17" s="36">
        <v>21445</v>
      </c>
      <c r="V17" s="36">
        <v>20407</v>
      </c>
      <c r="W17" s="36">
        <v>20099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362</v>
      </c>
      <c r="D21" s="52">
        <v>362</v>
      </c>
      <c r="E21" s="52">
        <v>364</v>
      </c>
      <c r="F21" s="52">
        <v>377</v>
      </c>
      <c r="G21" s="52">
        <v>398</v>
      </c>
      <c r="H21" s="52">
        <v>438</v>
      </c>
      <c r="I21" s="52">
        <v>502</v>
      </c>
      <c r="J21" s="52">
        <v>601</v>
      </c>
      <c r="K21" s="52">
        <v>741</v>
      </c>
      <c r="L21" s="52">
        <v>931</v>
      </c>
      <c r="M21" s="52">
        <v>1180</v>
      </c>
      <c r="N21" s="52">
        <v>1486</v>
      </c>
      <c r="O21" s="52">
        <v>1785</v>
      </c>
      <c r="P21" s="52">
        <v>1924</v>
      </c>
      <c r="Q21" s="52">
        <v>2425</v>
      </c>
      <c r="R21" s="52">
        <v>2985</v>
      </c>
      <c r="S21" s="52">
        <v>3628</v>
      </c>
      <c r="T21" s="52">
        <v>3971</v>
      </c>
      <c r="U21" s="52">
        <v>4204</v>
      </c>
      <c r="V21" s="52">
        <v>4270</v>
      </c>
      <c r="W21" s="52">
        <v>4119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344</v>
      </c>
      <c r="D23" s="52">
        <v>345</v>
      </c>
      <c r="E23" s="52">
        <v>354</v>
      </c>
      <c r="F23" s="52">
        <v>380</v>
      </c>
      <c r="G23" s="52">
        <v>616</v>
      </c>
      <c r="H23" s="52">
        <v>1055</v>
      </c>
      <c r="I23" s="52">
        <v>754</v>
      </c>
      <c r="J23" s="52">
        <v>1132</v>
      </c>
      <c r="K23" s="52">
        <v>1902</v>
      </c>
      <c r="L23" s="52">
        <v>2050</v>
      </c>
      <c r="M23" s="52">
        <v>2275</v>
      </c>
      <c r="N23" s="52">
        <v>2502</v>
      </c>
      <c r="O23" s="52">
        <v>2748</v>
      </c>
      <c r="P23" s="52">
        <v>2849</v>
      </c>
      <c r="Q23" s="52">
        <v>3523</v>
      </c>
      <c r="R23" s="52">
        <v>4393</v>
      </c>
      <c r="S23" s="52">
        <v>4537</v>
      </c>
      <c r="T23" s="52">
        <v>4247</v>
      </c>
      <c r="U23" s="52">
        <v>3998</v>
      </c>
      <c r="V23" s="52">
        <v>4202</v>
      </c>
      <c r="W23" s="52">
        <v>4201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29</v>
      </c>
      <c r="D25" s="52">
        <v>28</v>
      </c>
      <c r="E25" s="52">
        <v>31</v>
      </c>
      <c r="F25" s="52">
        <v>34</v>
      </c>
      <c r="G25" s="52">
        <v>45</v>
      </c>
      <c r="H25" s="52">
        <v>62</v>
      </c>
      <c r="I25" s="52">
        <v>73</v>
      </c>
      <c r="J25" s="52">
        <v>108</v>
      </c>
      <c r="K25" s="52">
        <v>156</v>
      </c>
      <c r="L25" s="52">
        <v>198</v>
      </c>
      <c r="M25" s="52">
        <v>228</v>
      </c>
      <c r="N25" s="52">
        <v>257</v>
      </c>
      <c r="O25" s="52">
        <v>273</v>
      </c>
      <c r="P25" s="52">
        <v>297</v>
      </c>
      <c r="Q25" s="52">
        <v>311</v>
      </c>
      <c r="R25" s="52">
        <v>281</v>
      </c>
      <c r="S25" s="52">
        <v>257</v>
      </c>
      <c r="T25" s="52">
        <v>205</v>
      </c>
      <c r="U25" s="52">
        <v>171</v>
      </c>
      <c r="V25" s="52">
        <v>162</v>
      </c>
      <c r="W25" s="52">
        <v>187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684</v>
      </c>
      <c r="D27" s="52">
        <v>688</v>
      </c>
      <c r="E27" s="52">
        <v>718</v>
      </c>
      <c r="F27" s="52">
        <v>804</v>
      </c>
      <c r="G27" s="52">
        <v>988</v>
      </c>
      <c r="H27" s="52">
        <v>1324</v>
      </c>
      <c r="I27" s="52">
        <v>1463</v>
      </c>
      <c r="J27" s="52">
        <v>2119</v>
      </c>
      <c r="K27" s="52">
        <v>3194</v>
      </c>
      <c r="L27" s="52">
        <v>3985</v>
      </c>
      <c r="M27" s="52">
        <v>4732</v>
      </c>
      <c r="N27" s="52">
        <v>5455</v>
      </c>
      <c r="O27" s="52">
        <v>5755</v>
      </c>
      <c r="P27" s="52">
        <v>5770</v>
      </c>
      <c r="Q27" s="52">
        <v>5980</v>
      </c>
      <c r="R27" s="52">
        <v>5631</v>
      </c>
      <c r="S27" s="52">
        <v>5390</v>
      </c>
      <c r="T27" s="52">
        <v>5067</v>
      </c>
      <c r="U27" s="52">
        <v>4886</v>
      </c>
      <c r="V27" s="52">
        <v>5050</v>
      </c>
      <c r="W27" s="52">
        <v>4920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11</v>
      </c>
      <c r="D28" s="52">
        <v>11</v>
      </c>
      <c r="E28" s="52">
        <v>11</v>
      </c>
      <c r="F28" s="52">
        <v>15</v>
      </c>
      <c r="G28" s="52">
        <v>19</v>
      </c>
      <c r="H28" s="52">
        <v>35</v>
      </c>
      <c r="I28" s="52">
        <v>45</v>
      </c>
      <c r="J28" s="52">
        <v>76</v>
      </c>
      <c r="K28" s="52">
        <v>115</v>
      </c>
      <c r="L28" s="52">
        <v>165</v>
      </c>
      <c r="M28" s="52">
        <v>240</v>
      </c>
      <c r="N28" s="52">
        <v>280</v>
      </c>
      <c r="O28" s="52">
        <v>391</v>
      </c>
      <c r="P28" s="52">
        <v>493</v>
      </c>
      <c r="Q28" s="52">
        <v>645</v>
      </c>
      <c r="R28" s="52">
        <v>627</v>
      </c>
      <c r="S28" s="52">
        <v>651</v>
      </c>
      <c r="T28" s="52">
        <v>668</v>
      </c>
      <c r="U28" s="52">
        <v>780</v>
      </c>
      <c r="V28" s="52">
        <v>876</v>
      </c>
      <c r="W28" s="52">
        <v>996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205</v>
      </c>
      <c r="D30" s="52">
        <v>207</v>
      </c>
      <c r="E30" s="52">
        <v>222</v>
      </c>
      <c r="F30" s="52">
        <v>262</v>
      </c>
      <c r="G30" s="52">
        <v>354</v>
      </c>
      <c r="H30" s="52">
        <v>512</v>
      </c>
      <c r="I30" s="52">
        <v>641</v>
      </c>
      <c r="J30" s="52">
        <v>977</v>
      </c>
      <c r="K30" s="52">
        <v>1458</v>
      </c>
      <c r="L30" s="52">
        <v>1789</v>
      </c>
      <c r="M30" s="52">
        <v>2169</v>
      </c>
      <c r="N30" s="52">
        <v>2485</v>
      </c>
      <c r="O30" s="52">
        <v>2810</v>
      </c>
      <c r="P30" s="52">
        <v>3145</v>
      </c>
      <c r="Q30" s="52">
        <v>3553</v>
      </c>
      <c r="R30" s="52">
        <v>3353</v>
      </c>
      <c r="S30" s="52">
        <v>2742</v>
      </c>
      <c r="T30" s="52">
        <v>2304</v>
      </c>
      <c r="U30" s="52">
        <v>2046</v>
      </c>
      <c r="V30" s="52">
        <v>2027</v>
      </c>
      <c r="W30" s="52">
        <v>2198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519</v>
      </c>
      <c r="D31" s="36">
        <v>520</v>
      </c>
      <c r="E31" s="36">
        <v>539</v>
      </c>
      <c r="F31" s="36">
        <v>588</v>
      </c>
      <c r="G31" s="36">
        <v>699</v>
      </c>
      <c r="H31" s="36">
        <v>906</v>
      </c>
      <c r="I31" s="36">
        <v>941</v>
      </c>
      <c r="J31" s="36">
        <v>1333</v>
      </c>
      <c r="K31" s="36">
        <v>2015</v>
      </c>
      <c r="L31" s="36">
        <v>2548</v>
      </c>
      <c r="M31" s="36">
        <v>3049</v>
      </c>
      <c r="N31" s="36">
        <v>3507</v>
      </c>
      <c r="O31" s="36">
        <v>3603</v>
      </c>
      <c r="P31" s="36">
        <v>3413</v>
      </c>
      <c r="Q31" s="36">
        <v>3393</v>
      </c>
      <c r="R31" s="36">
        <v>3182</v>
      </c>
      <c r="S31" s="36">
        <v>3566</v>
      </c>
      <c r="T31" s="36">
        <v>3629</v>
      </c>
      <c r="U31" s="36">
        <v>3807</v>
      </c>
      <c r="V31" s="36">
        <v>4069</v>
      </c>
      <c r="W31" s="36">
        <v>3900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1836</v>
      </c>
      <c r="D35" s="52">
        <v>2592</v>
      </c>
      <c r="E35" s="52">
        <v>3430</v>
      </c>
      <c r="F35" s="52">
        <v>4566</v>
      </c>
      <c r="G35" s="52">
        <v>4917</v>
      </c>
      <c r="H35" s="52">
        <v>4956</v>
      </c>
      <c r="I35" s="52">
        <v>6601</v>
      </c>
      <c r="J35" s="52">
        <v>5449</v>
      </c>
      <c r="K35" s="52">
        <v>4217</v>
      </c>
      <c r="L35" s="52">
        <v>2585</v>
      </c>
      <c r="M35" s="52">
        <v>1238</v>
      </c>
      <c r="N35" s="52">
        <v>1216</v>
      </c>
      <c r="O35" s="52">
        <v>1164</v>
      </c>
      <c r="P35" s="52">
        <v>1592</v>
      </c>
      <c r="Q35" s="52">
        <v>1781</v>
      </c>
      <c r="R35" s="52">
        <v>2695</v>
      </c>
      <c r="S35" s="52">
        <v>2716</v>
      </c>
      <c r="T35" s="52">
        <v>2236</v>
      </c>
      <c r="U35" s="52">
        <v>2216</v>
      </c>
      <c r="V35" s="52">
        <v>2305</v>
      </c>
      <c r="W35" s="52">
        <v>3063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573</v>
      </c>
      <c r="D37" s="52">
        <v>827</v>
      </c>
      <c r="E37" s="52">
        <v>1161</v>
      </c>
      <c r="F37" s="52">
        <v>1814</v>
      </c>
      <c r="G37" s="52">
        <v>2510</v>
      </c>
      <c r="H37" s="52">
        <v>2511</v>
      </c>
      <c r="I37" s="52">
        <v>3494</v>
      </c>
      <c r="J37" s="52">
        <v>4421</v>
      </c>
      <c r="K37" s="52">
        <v>5614</v>
      </c>
      <c r="L37" s="52">
        <v>3177</v>
      </c>
      <c r="M37" s="52">
        <v>3043</v>
      </c>
      <c r="N37" s="52">
        <v>2025</v>
      </c>
      <c r="O37" s="52">
        <v>5279</v>
      </c>
      <c r="P37" s="52">
        <v>3959</v>
      </c>
      <c r="Q37" s="52">
        <v>4229</v>
      </c>
      <c r="R37" s="52">
        <v>4706</v>
      </c>
      <c r="S37" s="52">
        <v>4145</v>
      </c>
      <c r="T37" s="52">
        <v>4548</v>
      </c>
      <c r="U37" s="52">
        <v>2970</v>
      </c>
      <c r="V37" s="52">
        <v>4352</v>
      </c>
      <c r="W37" s="52">
        <v>4017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106</v>
      </c>
      <c r="D39" s="52">
        <v>148</v>
      </c>
      <c r="E39" s="52">
        <v>195</v>
      </c>
      <c r="F39" s="52">
        <v>218</v>
      </c>
      <c r="G39" s="52">
        <v>207</v>
      </c>
      <c r="H39" s="52">
        <v>252</v>
      </c>
      <c r="I39" s="52">
        <v>360</v>
      </c>
      <c r="J39" s="52">
        <v>336</v>
      </c>
      <c r="K39" s="52">
        <v>338</v>
      </c>
      <c r="L39" s="52">
        <v>264</v>
      </c>
      <c r="M39" s="52">
        <v>199</v>
      </c>
      <c r="N39" s="52">
        <v>111</v>
      </c>
      <c r="O39" s="52">
        <v>146</v>
      </c>
      <c r="P39" s="52">
        <v>165</v>
      </c>
      <c r="Q39" s="52">
        <v>238</v>
      </c>
      <c r="R39" s="52">
        <v>260</v>
      </c>
      <c r="S39" s="52">
        <v>186</v>
      </c>
      <c r="T39" s="52">
        <v>120</v>
      </c>
      <c r="U39" s="52">
        <v>97</v>
      </c>
      <c r="V39" s="52">
        <v>73</v>
      </c>
      <c r="W39" s="52">
        <v>106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2030</v>
      </c>
      <c r="D41" s="52">
        <v>2732</v>
      </c>
      <c r="E41" s="52">
        <v>3434</v>
      </c>
      <c r="F41" s="52">
        <v>4696</v>
      </c>
      <c r="G41" s="52">
        <v>5201</v>
      </c>
      <c r="H41" s="52">
        <v>5488</v>
      </c>
      <c r="I41" s="52">
        <v>6639</v>
      </c>
      <c r="J41" s="52">
        <v>6147</v>
      </c>
      <c r="K41" s="52">
        <v>5967</v>
      </c>
      <c r="L41" s="52">
        <v>5277</v>
      </c>
      <c r="M41" s="52">
        <v>4437</v>
      </c>
      <c r="N41" s="52">
        <v>5007</v>
      </c>
      <c r="O41" s="52">
        <v>4878</v>
      </c>
      <c r="P41" s="52">
        <v>4955</v>
      </c>
      <c r="Q41" s="52">
        <v>4900</v>
      </c>
      <c r="R41" s="52">
        <v>5003</v>
      </c>
      <c r="S41" s="52">
        <v>4348</v>
      </c>
      <c r="T41" s="52">
        <v>3297</v>
      </c>
      <c r="U41" s="52">
        <v>2934</v>
      </c>
      <c r="V41" s="52">
        <v>3483</v>
      </c>
      <c r="W41" s="52">
        <v>4096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62</v>
      </c>
      <c r="D42" s="52">
        <v>77</v>
      </c>
      <c r="E42" s="52">
        <v>197</v>
      </c>
      <c r="F42" s="52">
        <v>128</v>
      </c>
      <c r="G42" s="52">
        <v>163</v>
      </c>
      <c r="H42" s="52">
        <v>199</v>
      </c>
      <c r="I42" s="52">
        <v>681</v>
      </c>
      <c r="J42" s="52">
        <v>668</v>
      </c>
      <c r="K42" s="52">
        <v>636</v>
      </c>
      <c r="L42" s="52">
        <v>461</v>
      </c>
      <c r="M42" s="52">
        <v>622</v>
      </c>
      <c r="N42" s="52">
        <v>604</v>
      </c>
      <c r="O42" s="52">
        <v>774</v>
      </c>
      <c r="P42" s="52">
        <v>1108</v>
      </c>
      <c r="Q42" s="52">
        <v>1154</v>
      </c>
      <c r="R42" s="52">
        <v>986</v>
      </c>
      <c r="S42" s="52">
        <v>852</v>
      </c>
      <c r="T42" s="52">
        <v>788</v>
      </c>
      <c r="U42" s="52">
        <v>818</v>
      </c>
      <c r="V42" s="52">
        <v>567</v>
      </c>
      <c r="W42" s="52">
        <v>845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1042</v>
      </c>
      <c r="D44" s="52">
        <v>1262</v>
      </c>
      <c r="E44" s="52">
        <v>1731</v>
      </c>
      <c r="F44" s="52">
        <v>1851</v>
      </c>
      <c r="G44" s="52">
        <v>1892</v>
      </c>
      <c r="H44" s="52">
        <v>2290</v>
      </c>
      <c r="I44" s="52">
        <v>3712</v>
      </c>
      <c r="J44" s="52">
        <v>4533</v>
      </c>
      <c r="K44" s="52">
        <v>3578</v>
      </c>
      <c r="L44" s="52">
        <v>2807</v>
      </c>
      <c r="M44" s="52">
        <v>2091</v>
      </c>
      <c r="N44" s="52">
        <v>1537</v>
      </c>
      <c r="O44" s="52">
        <v>1861</v>
      </c>
      <c r="P44" s="52">
        <v>2079</v>
      </c>
      <c r="Q44" s="52">
        <v>2637</v>
      </c>
      <c r="R44" s="52">
        <v>2842</v>
      </c>
      <c r="S44" s="52">
        <v>1981</v>
      </c>
      <c r="T44" s="52">
        <v>1459</v>
      </c>
      <c r="U44" s="52">
        <v>1263</v>
      </c>
      <c r="V44" s="52">
        <v>1100</v>
      </c>
      <c r="W44" s="52">
        <v>1450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1156</v>
      </c>
      <c r="D45" s="36">
        <v>1695</v>
      </c>
      <c r="E45" s="36">
        <v>2096</v>
      </c>
      <c r="F45" s="36">
        <v>3188</v>
      </c>
      <c r="G45" s="36">
        <v>3680</v>
      </c>
      <c r="H45" s="36">
        <v>3646</v>
      </c>
      <c r="I45" s="36">
        <v>3969</v>
      </c>
      <c r="J45" s="36">
        <v>2625</v>
      </c>
      <c r="K45" s="36">
        <v>3371</v>
      </c>
      <c r="L45" s="36">
        <v>3184</v>
      </c>
      <c r="M45" s="36">
        <v>3185</v>
      </c>
      <c r="N45" s="36">
        <v>4185</v>
      </c>
      <c r="O45" s="36">
        <v>3931</v>
      </c>
      <c r="P45" s="36">
        <v>4147</v>
      </c>
      <c r="Q45" s="36">
        <v>3665</v>
      </c>
      <c r="R45" s="36">
        <v>3403</v>
      </c>
      <c r="S45" s="36">
        <v>3415</v>
      </c>
      <c r="T45" s="36">
        <v>2739</v>
      </c>
      <c r="U45" s="36">
        <v>2602</v>
      </c>
      <c r="V45" s="36">
        <v>3031</v>
      </c>
      <c r="W45" s="36">
        <v>3592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677</v>
      </c>
      <c r="D49" s="52">
        <v>802</v>
      </c>
      <c r="E49" s="52">
        <v>1043</v>
      </c>
      <c r="F49" s="52">
        <v>1388</v>
      </c>
      <c r="G49" s="52">
        <v>1425</v>
      </c>
      <c r="H49" s="52">
        <v>1409</v>
      </c>
      <c r="I49" s="52">
        <v>1799</v>
      </c>
      <c r="J49" s="52">
        <v>1466</v>
      </c>
      <c r="K49" s="52">
        <v>1142</v>
      </c>
      <c r="L49" s="52">
        <v>652</v>
      </c>
      <c r="M49" s="52">
        <v>297</v>
      </c>
      <c r="N49" s="52">
        <v>270</v>
      </c>
      <c r="O49" s="52">
        <v>281</v>
      </c>
      <c r="P49" s="52">
        <v>918</v>
      </c>
      <c r="Q49" s="52">
        <v>834</v>
      </c>
      <c r="R49" s="52">
        <v>1119</v>
      </c>
      <c r="S49" s="52">
        <v>832</v>
      </c>
      <c r="T49" s="52">
        <v>707</v>
      </c>
      <c r="U49" s="52">
        <v>642</v>
      </c>
      <c r="V49" s="52">
        <v>631</v>
      </c>
      <c r="W49" s="52">
        <v>828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212</v>
      </c>
      <c r="D51" s="52">
        <v>274</v>
      </c>
      <c r="E51" s="52">
        <v>429</v>
      </c>
      <c r="F51" s="52">
        <v>692</v>
      </c>
      <c r="G51" s="52">
        <v>817</v>
      </c>
      <c r="H51" s="52">
        <v>973</v>
      </c>
      <c r="I51" s="52">
        <v>1438</v>
      </c>
      <c r="J51" s="52">
        <v>1187</v>
      </c>
      <c r="K51" s="52">
        <v>944</v>
      </c>
      <c r="L51" s="52">
        <v>531</v>
      </c>
      <c r="M51" s="52">
        <v>244</v>
      </c>
      <c r="N51" s="52">
        <v>221</v>
      </c>
      <c r="O51" s="52">
        <v>238</v>
      </c>
      <c r="P51" s="52">
        <v>767</v>
      </c>
      <c r="Q51" s="52">
        <v>622</v>
      </c>
      <c r="R51" s="52">
        <v>942</v>
      </c>
      <c r="S51" s="52">
        <v>465</v>
      </c>
      <c r="T51" s="52">
        <v>602</v>
      </c>
      <c r="U51" s="52">
        <v>144</v>
      </c>
      <c r="V51" s="52">
        <v>545</v>
      </c>
      <c r="W51" s="52">
        <v>716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33</v>
      </c>
      <c r="D53" s="52">
        <v>40</v>
      </c>
      <c r="E53" s="52">
        <v>53</v>
      </c>
      <c r="F53" s="52">
        <v>60</v>
      </c>
      <c r="G53" s="52">
        <v>53</v>
      </c>
      <c r="H53" s="52">
        <v>60</v>
      </c>
      <c r="I53" s="52">
        <v>84</v>
      </c>
      <c r="J53" s="52">
        <v>69</v>
      </c>
      <c r="K53" s="52">
        <v>56</v>
      </c>
      <c r="L53" s="52">
        <v>29</v>
      </c>
      <c r="M53" s="52">
        <v>11</v>
      </c>
      <c r="N53" s="52">
        <v>5</v>
      </c>
      <c r="O53" s="52">
        <v>7</v>
      </c>
      <c r="P53" s="52">
        <v>25</v>
      </c>
      <c r="Q53" s="52">
        <v>32</v>
      </c>
      <c r="R53" s="52">
        <v>47</v>
      </c>
      <c r="S53" s="52">
        <v>29</v>
      </c>
      <c r="T53" s="52">
        <v>21</v>
      </c>
      <c r="U53" s="52">
        <v>17</v>
      </c>
      <c r="V53" s="52">
        <v>13</v>
      </c>
      <c r="W53" s="52">
        <v>19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625</v>
      </c>
      <c r="D55" s="52">
        <v>741</v>
      </c>
      <c r="E55" s="52">
        <v>936</v>
      </c>
      <c r="F55" s="52">
        <v>1293</v>
      </c>
      <c r="G55" s="52">
        <v>1330</v>
      </c>
      <c r="H55" s="52">
        <v>1302</v>
      </c>
      <c r="I55" s="52">
        <v>1555</v>
      </c>
      <c r="J55" s="52">
        <v>1260</v>
      </c>
      <c r="K55" s="52">
        <v>981</v>
      </c>
      <c r="L55" s="52">
        <v>573</v>
      </c>
      <c r="M55" s="52">
        <v>251</v>
      </c>
      <c r="N55" s="52">
        <v>236</v>
      </c>
      <c r="O55" s="52">
        <v>237</v>
      </c>
      <c r="P55" s="52">
        <v>730</v>
      </c>
      <c r="Q55" s="52">
        <v>648</v>
      </c>
      <c r="R55" s="52">
        <v>894</v>
      </c>
      <c r="S55" s="52">
        <v>670</v>
      </c>
      <c r="T55" s="52">
        <v>552</v>
      </c>
      <c r="U55" s="52">
        <v>488</v>
      </c>
      <c r="V55" s="52">
        <v>530</v>
      </c>
      <c r="W55" s="52">
        <v>670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19</v>
      </c>
      <c r="D56" s="52">
        <v>21</v>
      </c>
      <c r="E56" s="52">
        <v>54</v>
      </c>
      <c r="F56" s="52">
        <v>35</v>
      </c>
      <c r="G56" s="52">
        <v>42</v>
      </c>
      <c r="H56" s="52">
        <v>47</v>
      </c>
      <c r="I56" s="52">
        <v>160</v>
      </c>
      <c r="J56" s="52">
        <v>137</v>
      </c>
      <c r="K56" s="52">
        <v>105</v>
      </c>
      <c r="L56" s="52">
        <v>50</v>
      </c>
      <c r="M56" s="52">
        <v>35</v>
      </c>
      <c r="N56" s="52">
        <v>29</v>
      </c>
      <c r="O56" s="52">
        <v>37</v>
      </c>
      <c r="P56" s="52">
        <v>163</v>
      </c>
      <c r="Q56" s="52">
        <v>154</v>
      </c>
      <c r="R56" s="52">
        <v>178</v>
      </c>
      <c r="S56" s="52">
        <v>133</v>
      </c>
      <c r="T56" s="52">
        <v>134</v>
      </c>
      <c r="U56" s="52">
        <v>137</v>
      </c>
      <c r="V56" s="52">
        <v>88</v>
      </c>
      <c r="W56" s="52">
        <v>139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321</v>
      </c>
      <c r="D58" s="52">
        <v>342</v>
      </c>
      <c r="E58" s="52">
        <v>472</v>
      </c>
      <c r="F58" s="52">
        <v>510</v>
      </c>
      <c r="G58" s="52">
        <v>484</v>
      </c>
      <c r="H58" s="52">
        <v>544</v>
      </c>
      <c r="I58" s="52">
        <v>870</v>
      </c>
      <c r="J58" s="52">
        <v>928</v>
      </c>
      <c r="K58" s="52">
        <v>587</v>
      </c>
      <c r="L58" s="52">
        <v>306</v>
      </c>
      <c r="M58" s="52">
        <v>118</v>
      </c>
      <c r="N58" s="52">
        <v>72</v>
      </c>
      <c r="O58" s="52">
        <v>90</v>
      </c>
      <c r="P58" s="52">
        <v>307</v>
      </c>
      <c r="Q58" s="52">
        <v>349</v>
      </c>
      <c r="R58" s="52">
        <v>511</v>
      </c>
      <c r="S58" s="52">
        <v>306</v>
      </c>
      <c r="T58" s="52">
        <v>246</v>
      </c>
      <c r="U58" s="52">
        <v>210</v>
      </c>
      <c r="V58" s="52">
        <v>168</v>
      </c>
      <c r="W58" s="52">
        <v>239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356</v>
      </c>
      <c r="D59" s="36">
        <v>460</v>
      </c>
      <c r="E59" s="36">
        <v>571</v>
      </c>
      <c r="F59" s="36">
        <v>878</v>
      </c>
      <c r="G59" s="36">
        <v>941</v>
      </c>
      <c r="H59" s="36">
        <v>865</v>
      </c>
      <c r="I59" s="36">
        <v>929</v>
      </c>
      <c r="J59" s="36">
        <v>538</v>
      </c>
      <c r="K59" s="36">
        <v>555</v>
      </c>
      <c r="L59" s="36">
        <v>346</v>
      </c>
      <c r="M59" s="36">
        <v>179</v>
      </c>
      <c r="N59" s="36">
        <v>198</v>
      </c>
      <c r="O59" s="36">
        <v>191</v>
      </c>
      <c r="P59" s="36">
        <v>611</v>
      </c>
      <c r="Q59" s="36">
        <v>485</v>
      </c>
      <c r="R59" s="36">
        <v>608</v>
      </c>
      <c r="S59" s="36">
        <v>526</v>
      </c>
      <c r="T59" s="36">
        <v>461</v>
      </c>
      <c r="U59" s="36">
        <v>432</v>
      </c>
      <c r="V59" s="36">
        <v>463</v>
      </c>
      <c r="W59" s="36">
        <v>589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1159</v>
      </c>
      <c r="D63" s="52">
        <v>1790</v>
      </c>
      <c r="E63" s="52">
        <v>2387</v>
      </c>
      <c r="F63" s="52">
        <v>3178</v>
      </c>
      <c r="G63" s="52">
        <v>3492</v>
      </c>
      <c r="H63" s="52">
        <v>3547</v>
      </c>
      <c r="I63" s="52">
        <v>4802</v>
      </c>
      <c r="J63" s="52">
        <v>3983</v>
      </c>
      <c r="K63" s="52">
        <v>3075</v>
      </c>
      <c r="L63" s="52">
        <v>1933</v>
      </c>
      <c r="M63" s="52">
        <v>941</v>
      </c>
      <c r="N63" s="52">
        <v>946</v>
      </c>
      <c r="O63" s="52">
        <v>883</v>
      </c>
      <c r="P63" s="52">
        <v>674</v>
      </c>
      <c r="Q63" s="52">
        <v>947</v>
      </c>
      <c r="R63" s="52">
        <v>1576</v>
      </c>
      <c r="S63" s="52">
        <v>1884</v>
      </c>
      <c r="T63" s="52">
        <v>1529</v>
      </c>
      <c r="U63" s="52">
        <v>1574</v>
      </c>
      <c r="V63" s="52">
        <v>1674</v>
      </c>
      <c r="W63" s="52">
        <v>2235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361</v>
      </c>
      <c r="D65" s="52">
        <v>553</v>
      </c>
      <c r="E65" s="52">
        <v>732</v>
      </c>
      <c r="F65" s="52">
        <v>1122</v>
      </c>
      <c r="G65" s="52">
        <v>1693</v>
      </c>
      <c r="H65" s="52">
        <v>1538</v>
      </c>
      <c r="I65" s="52">
        <v>2056</v>
      </c>
      <c r="J65" s="52">
        <v>3234</v>
      </c>
      <c r="K65" s="52">
        <v>4670</v>
      </c>
      <c r="L65" s="52">
        <v>2646</v>
      </c>
      <c r="M65" s="52">
        <v>2799</v>
      </c>
      <c r="N65" s="52">
        <v>1804</v>
      </c>
      <c r="O65" s="52">
        <v>5041</v>
      </c>
      <c r="P65" s="52">
        <v>3192</v>
      </c>
      <c r="Q65" s="52">
        <v>3607</v>
      </c>
      <c r="R65" s="52">
        <v>3764</v>
      </c>
      <c r="S65" s="52">
        <v>3680</v>
      </c>
      <c r="T65" s="52">
        <v>3946</v>
      </c>
      <c r="U65" s="52">
        <v>2826</v>
      </c>
      <c r="V65" s="52">
        <v>3807</v>
      </c>
      <c r="W65" s="52">
        <v>3301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73</v>
      </c>
      <c r="D67" s="52">
        <f t="shared" si="0"/>
        <v>108</v>
      </c>
      <c r="E67" s="52">
        <f t="shared" si="0"/>
        <v>142</v>
      </c>
      <c r="F67" s="52">
        <f t="shared" si="0"/>
        <v>158</v>
      </c>
      <c r="G67" s="52">
        <f t="shared" si="0"/>
        <v>154</v>
      </c>
      <c r="H67" s="52">
        <f t="shared" si="0"/>
        <v>192</v>
      </c>
      <c r="I67" s="52">
        <f t="shared" si="0"/>
        <v>276</v>
      </c>
      <c r="J67" s="52">
        <f t="shared" si="0"/>
        <v>267</v>
      </c>
      <c r="K67" s="52">
        <f t="shared" si="0"/>
        <v>282</v>
      </c>
      <c r="L67" s="52">
        <f t="shared" si="0"/>
        <v>235</v>
      </c>
      <c r="M67" s="52">
        <f t="shared" si="0"/>
        <v>188</v>
      </c>
      <c r="N67" s="52">
        <f t="shared" si="0"/>
        <v>106</v>
      </c>
      <c r="O67" s="52">
        <f t="shared" si="0"/>
        <v>139</v>
      </c>
      <c r="P67" s="52">
        <f t="shared" si="0"/>
        <v>140</v>
      </c>
      <c r="Q67" s="52">
        <f t="shared" si="0"/>
        <v>206</v>
      </c>
      <c r="R67" s="52">
        <f t="shared" ref="R67:V67" si="1">R39-R53</f>
        <v>213</v>
      </c>
      <c r="S67" s="52">
        <f t="shared" si="1"/>
        <v>157</v>
      </c>
      <c r="T67" s="52">
        <f t="shared" si="1"/>
        <v>99</v>
      </c>
      <c r="U67" s="52">
        <f t="shared" si="1"/>
        <v>80</v>
      </c>
      <c r="V67" s="52">
        <f t="shared" si="1"/>
        <v>60</v>
      </c>
      <c r="W67" s="52">
        <f t="shared" ref="W67" si="2">W39-W53</f>
        <v>87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1405</v>
      </c>
      <c r="D69" s="52">
        <f t="shared" si="6"/>
        <v>1991</v>
      </c>
      <c r="E69" s="52">
        <f t="shared" si="6"/>
        <v>2498</v>
      </c>
      <c r="F69" s="52">
        <f t="shared" si="6"/>
        <v>3403</v>
      </c>
      <c r="G69" s="52">
        <f t="shared" si="6"/>
        <v>3871</v>
      </c>
      <c r="H69" s="52">
        <f t="shared" si="6"/>
        <v>4186</v>
      </c>
      <c r="I69" s="52">
        <f t="shared" si="6"/>
        <v>5084</v>
      </c>
      <c r="J69" s="52">
        <f t="shared" si="6"/>
        <v>4887</v>
      </c>
      <c r="K69" s="52">
        <f t="shared" si="6"/>
        <v>4986</v>
      </c>
      <c r="L69" s="52">
        <f t="shared" si="6"/>
        <v>4704</v>
      </c>
      <c r="M69" s="52">
        <f t="shared" si="6"/>
        <v>4186</v>
      </c>
      <c r="N69" s="52">
        <f t="shared" si="6"/>
        <v>4771</v>
      </c>
      <c r="O69" s="52">
        <f t="shared" si="6"/>
        <v>4641</v>
      </c>
      <c r="P69" s="52">
        <f t="shared" si="6"/>
        <v>4225</v>
      </c>
      <c r="Q69" s="52">
        <f t="shared" si="6"/>
        <v>4252</v>
      </c>
      <c r="R69" s="52">
        <f t="shared" ref="R69:V69" si="7">R41-R55</f>
        <v>4109</v>
      </c>
      <c r="S69" s="52">
        <f t="shared" si="7"/>
        <v>3678</v>
      </c>
      <c r="T69" s="52">
        <f t="shared" si="7"/>
        <v>2745</v>
      </c>
      <c r="U69" s="52">
        <f t="shared" si="7"/>
        <v>2446</v>
      </c>
      <c r="V69" s="52">
        <f t="shared" si="7"/>
        <v>2953</v>
      </c>
      <c r="W69" s="52">
        <f t="shared" ref="W69" si="8">W41-W55</f>
        <v>3426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43</v>
      </c>
      <c r="D70" s="52">
        <f t="shared" si="9"/>
        <v>56</v>
      </c>
      <c r="E70" s="52">
        <f t="shared" si="9"/>
        <v>143</v>
      </c>
      <c r="F70" s="52">
        <f t="shared" si="9"/>
        <v>93</v>
      </c>
      <c r="G70" s="52">
        <f t="shared" si="9"/>
        <v>121</v>
      </c>
      <c r="H70" s="52">
        <f t="shared" si="9"/>
        <v>152</v>
      </c>
      <c r="I70" s="52">
        <f t="shared" si="9"/>
        <v>521</v>
      </c>
      <c r="J70" s="52">
        <f t="shared" si="9"/>
        <v>531</v>
      </c>
      <c r="K70" s="52">
        <f t="shared" si="9"/>
        <v>531</v>
      </c>
      <c r="L70" s="52">
        <f t="shared" si="9"/>
        <v>411</v>
      </c>
      <c r="M70" s="52">
        <f t="shared" si="9"/>
        <v>587</v>
      </c>
      <c r="N70" s="52">
        <f t="shared" si="9"/>
        <v>575</v>
      </c>
      <c r="O70" s="52">
        <f t="shared" si="9"/>
        <v>737</v>
      </c>
      <c r="P70" s="52">
        <f t="shared" si="9"/>
        <v>945</v>
      </c>
      <c r="Q70" s="52">
        <f t="shared" si="9"/>
        <v>1000</v>
      </c>
      <c r="R70" s="52">
        <f t="shared" ref="R70:V70" si="10">R42-R56</f>
        <v>808</v>
      </c>
      <c r="S70" s="52">
        <f t="shared" si="10"/>
        <v>719</v>
      </c>
      <c r="T70" s="52">
        <f t="shared" si="10"/>
        <v>654</v>
      </c>
      <c r="U70" s="52">
        <f t="shared" si="10"/>
        <v>681</v>
      </c>
      <c r="V70" s="52">
        <f t="shared" si="10"/>
        <v>479</v>
      </c>
      <c r="W70" s="52">
        <f t="shared" ref="W70" si="11">W42-W56</f>
        <v>706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721</v>
      </c>
      <c r="D72" s="52">
        <v>920</v>
      </c>
      <c r="E72" s="52">
        <v>1259</v>
      </c>
      <c r="F72" s="52">
        <v>1341</v>
      </c>
      <c r="G72" s="52">
        <v>1408</v>
      </c>
      <c r="H72" s="52">
        <v>1746</v>
      </c>
      <c r="I72" s="52">
        <v>2842</v>
      </c>
      <c r="J72" s="52">
        <v>3605</v>
      </c>
      <c r="K72" s="52">
        <v>2991</v>
      </c>
      <c r="L72" s="52">
        <v>2501</v>
      </c>
      <c r="M72" s="52">
        <v>1973</v>
      </c>
      <c r="N72" s="52">
        <v>1465</v>
      </c>
      <c r="O72" s="52">
        <v>1771</v>
      </c>
      <c r="P72" s="52">
        <v>1772</v>
      </c>
      <c r="Q72" s="52">
        <v>2288</v>
      </c>
      <c r="R72" s="52">
        <v>2331</v>
      </c>
      <c r="S72" s="52">
        <v>1675</v>
      </c>
      <c r="T72" s="52">
        <v>1213</v>
      </c>
      <c r="U72" s="52">
        <v>1053</v>
      </c>
      <c r="V72" s="52">
        <v>932</v>
      </c>
      <c r="W72" s="52">
        <v>1211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800</v>
      </c>
      <c r="D73" s="36">
        <v>1235</v>
      </c>
      <c r="E73" s="36">
        <v>1525</v>
      </c>
      <c r="F73" s="36">
        <v>2310</v>
      </c>
      <c r="G73" s="36">
        <v>2739</v>
      </c>
      <c r="H73" s="36">
        <v>2781</v>
      </c>
      <c r="I73" s="36">
        <v>3040</v>
      </c>
      <c r="J73" s="36">
        <v>2087</v>
      </c>
      <c r="K73" s="36">
        <v>2816</v>
      </c>
      <c r="L73" s="36">
        <v>2838</v>
      </c>
      <c r="M73" s="36">
        <v>3006</v>
      </c>
      <c r="N73" s="36">
        <v>3987</v>
      </c>
      <c r="O73" s="36">
        <v>3740</v>
      </c>
      <c r="P73" s="36">
        <v>3536</v>
      </c>
      <c r="Q73" s="36">
        <v>3180</v>
      </c>
      <c r="R73" s="36">
        <v>2795</v>
      </c>
      <c r="S73" s="36">
        <v>2889</v>
      </c>
      <c r="T73" s="36">
        <v>2278</v>
      </c>
      <c r="U73" s="36">
        <v>2170</v>
      </c>
      <c r="V73" s="36">
        <v>2568</v>
      </c>
      <c r="W73" s="36">
        <v>3003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873</v>
      </c>
      <c r="I79" s="138">
        <f>RES_hhdet_numvin!I145</f>
        <v>2179</v>
      </c>
      <c r="J79" s="138">
        <f>RES_hhdet_numvin!J145</f>
        <v>2527</v>
      </c>
      <c r="K79" s="138">
        <f>RES_hhdet_numvin!K145</f>
        <v>2438</v>
      </c>
      <c r="L79" s="138">
        <f>RES_hhdet_numvin!L145</f>
        <v>1745</v>
      </c>
      <c r="M79" s="138">
        <f>RES_hhdet_numvin!M145</f>
        <v>935</v>
      </c>
      <c r="N79" s="138">
        <f>RES_hhdet_numvin!N145</f>
        <v>1000</v>
      </c>
      <c r="O79" s="138">
        <f>RES_hhdet_numvin!O145</f>
        <v>1019</v>
      </c>
      <c r="P79" s="138">
        <f>RES_hhdet_numvin!P145</f>
        <v>1458</v>
      </c>
      <c r="Q79" s="138">
        <f>RES_hhdet_numvin!Q145</f>
        <v>1686</v>
      </c>
      <c r="R79" s="138">
        <f>RES_hhdet_numvin!R145</f>
        <v>2613</v>
      </c>
      <c r="S79" s="138">
        <f>RES_hhdet_numvin!S145</f>
        <v>2673</v>
      </c>
      <c r="T79" s="138">
        <f>RES_hhdet_numvin!T145</f>
        <v>2222</v>
      </c>
      <c r="U79" s="138">
        <f>RES_hhdet_numvin!U145</f>
        <v>2213</v>
      </c>
      <c r="V79" s="138">
        <f>RES_hhdet_numvin!V145</f>
        <v>2305</v>
      </c>
      <c r="W79" s="138">
        <f>RES_hhdet_numvin!W145</f>
        <v>3063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938</v>
      </c>
      <c r="Q81" s="138">
        <f>RES_hhdet_numvin!Q147</f>
        <v>1949</v>
      </c>
      <c r="R81" s="138">
        <f>RES_hhdet_numvin!R147</f>
        <v>2797</v>
      </c>
      <c r="S81" s="138">
        <f>RES_hhdet_numvin!S147</f>
        <v>2938</v>
      </c>
      <c r="T81" s="138">
        <f>RES_hhdet_numvin!T147</f>
        <v>3683</v>
      </c>
      <c r="U81" s="138">
        <f>RES_hhdet_numvin!U147</f>
        <v>2626</v>
      </c>
      <c r="V81" s="138">
        <f>RES_hhdet_numvin!V147</f>
        <v>4224</v>
      </c>
      <c r="W81" s="138">
        <f>RES_hhdet_numvin!W147</f>
        <v>4017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54</v>
      </c>
      <c r="Q83" s="138">
        <f>RES_hhdet_numvin!Q149</f>
        <v>137</v>
      </c>
      <c r="R83" s="138">
        <f>RES_hhdet_numvin!R149</f>
        <v>190</v>
      </c>
      <c r="S83" s="138">
        <f>RES_hhdet_numvin!S149</f>
        <v>155</v>
      </c>
      <c r="T83" s="138">
        <f>RES_hhdet_numvin!T149</f>
        <v>107</v>
      </c>
      <c r="U83" s="138">
        <f>RES_hhdet_numvin!U149</f>
        <v>93</v>
      </c>
      <c r="V83" s="138">
        <f>RES_hhdet_numvin!V149</f>
        <v>73</v>
      </c>
      <c r="W83" s="138">
        <f>RES_hhdet_numvin!W149</f>
        <v>106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1598</v>
      </c>
      <c r="Q87" s="138">
        <f>RES_hhdet_numvin!Q153</f>
        <v>2748</v>
      </c>
      <c r="R87" s="138">
        <f>RES_hhdet_numvin!R153</f>
        <v>3623</v>
      </c>
      <c r="S87" s="138">
        <f>RES_hhdet_numvin!S153</f>
        <v>3562</v>
      </c>
      <c r="T87" s="138">
        <f>RES_hhdet_numvin!T153</f>
        <v>2869</v>
      </c>
      <c r="U87" s="138">
        <f>RES_hhdet_numvin!U153</f>
        <v>2763</v>
      </c>
      <c r="V87" s="138">
        <f>RES_hhdet_numvin!V153</f>
        <v>3466</v>
      </c>
      <c r="W87" s="138">
        <f>RES_hhdet_numvin!W153</f>
        <v>4096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358</v>
      </c>
      <c r="Q88" s="138">
        <f>RES_hhdet_numvin!Q154</f>
        <v>651</v>
      </c>
      <c r="R88" s="138">
        <f>RES_hhdet_numvin!R154</f>
        <v>720</v>
      </c>
      <c r="S88" s="138">
        <f>RES_hhdet_numvin!S154</f>
        <v>702</v>
      </c>
      <c r="T88" s="138">
        <f>RES_hhdet_numvin!T154</f>
        <v>689</v>
      </c>
      <c r="U88" s="138">
        <f>RES_hhdet_numvin!U154</f>
        <v>778</v>
      </c>
      <c r="V88" s="138">
        <f>RES_hhdet_numvin!V154</f>
        <v>566</v>
      </c>
      <c r="W88" s="138">
        <f>RES_hhdet_numvin!W154</f>
        <v>845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671</v>
      </c>
      <c r="Q92" s="138">
        <f>RES_hhdet_numvin!Q158</f>
        <v>1477</v>
      </c>
      <c r="R92" s="138">
        <f>RES_hhdet_numvin!R158</f>
        <v>2056</v>
      </c>
      <c r="S92" s="138">
        <f>RES_hhdet_numvin!S158</f>
        <v>1628</v>
      </c>
      <c r="T92" s="138">
        <f>RES_hhdet_numvin!T158</f>
        <v>1274</v>
      </c>
      <c r="U92" s="138">
        <f>RES_hhdet_numvin!U158</f>
        <v>1196</v>
      </c>
      <c r="V92" s="138">
        <f>RES_hhdet_numvin!V158</f>
        <v>1098</v>
      </c>
      <c r="W92" s="138">
        <f>RES_hhdet_numvin!W158</f>
        <v>1450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1338</v>
      </c>
      <c r="Q93" s="39">
        <f>RES_hhdet_numvin!Q159</f>
        <v>2058</v>
      </c>
      <c r="R93" s="39">
        <f>RES_hhdet_numvin!R159</f>
        <v>2473</v>
      </c>
      <c r="S93" s="39">
        <f>RES_hhdet_numvin!S159</f>
        <v>2794</v>
      </c>
      <c r="T93" s="39">
        <f>RES_hhdet_numvin!T159</f>
        <v>2376</v>
      </c>
      <c r="U93" s="39">
        <f>RES_hhdet_numvin!U159</f>
        <v>2452</v>
      </c>
      <c r="V93" s="39">
        <f>RES_hhdet_numvin!V159</f>
        <v>3016</v>
      </c>
      <c r="W93" s="39">
        <f>RES_hhdet_numvin!W159</f>
        <v>3592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2.804744083859199</v>
      </c>
      <c r="C97" s="117">
        <f t="shared" si="12"/>
        <v>4.4216334117572922</v>
      </c>
      <c r="D97" s="117">
        <f t="shared" si="12"/>
        <v>5.521731201251086</v>
      </c>
      <c r="E97" s="117">
        <f t="shared" si="12"/>
        <v>7.4817524296335289</v>
      </c>
      <c r="F97" s="117">
        <f t="shared" si="12"/>
        <v>11.166353104279349</v>
      </c>
      <c r="G97" s="117">
        <f t="shared" si="12"/>
        <v>14.585214181311773</v>
      </c>
      <c r="H97" s="117">
        <f t="shared" si="12"/>
        <v>15.740585485983575</v>
      </c>
      <c r="I97" s="117">
        <f t="shared" si="12"/>
        <v>20.331572521334408</v>
      </c>
      <c r="J97" s="117">
        <f t="shared" si="12"/>
        <v>24.010973901670276</v>
      </c>
      <c r="K97" s="117">
        <f t="shared" si="12"/>
        <v>26.28609984815337</v>
      </c>
      <c r="L97" s="117">
        <f t="shared" si="12"/>
        <v>28.975789983261947</v>
      </c>
      <c r="M97" s="117">
        <f t="shared" si="12"/>
        <v>27.667249888906852</v>
      </c>
      <c r="N97" s="117">
        <f t="shared" si="12"/>
        <v>27.208889094893006</v>
      </c>
      <c r="O97" s="117">
        <f t="shared" si="12"/>
        <v>26.196450991149597</v>
      </c>
      <c r="P97" s="117">
        <f t="shared" si="12"/>
        <v>22.309063568136633</v>
      </c>
      <c r="Q97" s="117">
        <f t="shared" si="12"/>
        <v>24.844541832279429</v>
      </c>
      <c r="R97" s="117">
        <f t="shared" ref="R97:V97" si="13">R98+R100+R102+R111</f>
        <v>24.117055276413833</v>
      </c>
      <c r="S97" s="117">
        <f t="shared" si="13"/>
        <v>23.36531033265841</v>
      </c>
      <c r="T97" s="117">
        <f t="shared" si="13"/>
        <v>21.392460461475249</v>
      </c>
      <c r="U97" s="117">
        <f t="shared" si="13"/>
        <v>19.741134905962603</v>
      </c>
      <c r="V97" s="117">
        <f t="shared" si="13"/>
        <v>18.354150323198677</v>
      </c>
      <c r="W97" s="117">
        <f t="shared" ref="W97" si="14">W98+W100+W102+W111</f>
        <v>18.574737840205188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1.4200965498077887</v>
      </c>
      <c r="C98" s="122">
        <f t="shared" si="15"/>
        <v>2.7340068047051465</v>
      </c>
      <c r="D98" s="122">
        <f t="shared" si="15"/>
        <v>3.1458346457930633</v>
      </c>
      <c r="E98" s="122">
        <f t="shared" si="15"/>
        <v>4.2032957521070822</v>
      </c>
      <c r="F98" s="122">
        <f t="shared" si="15"/>
        <v>6.8548784778491019</v>
      </c>
      <c r="G98" s="122">
        <f t="shared" si="15"/>
        <v>8.7682588706211</v>
      </c>
      <c r="H98" s="122">
        <f t="shared" si="15"/>
        <v>8.1633201418696242</v>
      </c>
      <c r="I98" s="122">
        <f t="shared" si="15"/>
        <v>11.072470954890569</v>
      </c>
      <c r="J98" s="122">
        <f t="shared" si="15"/>
        <v>12.662144706252317</v>
      </c>
      <c r="K98" s="122">
        <f t="shared" si="15"/>
        <v>14.091931808675559</v>
      </c>
      <c r="L98" s="122">
        <f t="shared" si="15"/>
        <v>15.989157815106894</v>
      </c>
      <c r="M98" s="122">
        <f t="shared" si="15"/>
        <v>14.606668728855023</v>
      </c>
      <c r="N98" s="122">
        <f t="shared" si="15"/>
        <v>14.467623405239213</v>
      </c>
      <c r="O98" s="122">
        <f t="shared" si="15"/>
        <v>14.268946161714641</v>
      </c>
      <c r="P98" s="122">
        <f t="shared" si="15"/>
        <v>11.313206509074897</v>
      </c>
      <c r="Q98" s="122">
        <f t="shared" si="15"/>
        <v>12.856050154382038</v>
      </c>
      <c r="R98" s="122">
        <f t="shared" si="15"/>
        <v>12.636020831853092</v>
      </c>
      <c r="S98" s="122">
        <f t="shared" si="15"/>
        <v>11.718240341658625</v>
      </c>
      <c r="T98" s="122">
        <f t="shared" si="15"/>
        <v>10.235957933167562</v>
      </c>
      <c r="U98" s="122">
        <f t="shared" si="15"/>
        <v>9.0140527647342523</v>
      </c>
      <c r="V98" s="122">
        <f t="shared" si="15"/>
        <v>8.357593865740732</v>
      </c>
      <c r="W98" s="122">
        <f t="shared" si="15"/>
        <v>8.2965188290029435</v>
      </c>
      <c r="DA98" s="130" t="s">
        <v>1705</v>
      </c>
    </row>
    <row r="99" spans="1:105" ht="12" customHeight="1" x14ac:dyDescent="0.25">
      <c r="A99" s="97" t="s">
        <v>53</v>
      </c>
      <c r="B99" s="98">
        <v>1.4200965498077887</v>
      </c>
      <c r="C99" s="98">
        <v>2.7340068047051465</v>
      </c>
      <c r="D99" s="98">
        <v>3.1458346457930633</v>
      </c>
      <c r="E99" s="98">
        <v>4.2032957521070822</v>
      </c>
      <c r="F99" s="98">
        <v>6.8548784778491019</v>
      </c>
      <c r="G99" s="98">
        <v>8.7682588706211</v>
      </c>
      <c r="H99" s="98">
        <v>8.1633201418696242</v>
      </c>
      <c r="I99" s="98">
        <v>11.072470954890569</v>
      </c>
      <c r="J99" s="98">
        <v>12.662144706252317</v>
      </c>
      <c r="K99" s="98">
        <v>14.091931808675559</v>
      </c>
      <c r="L99" s="98">
        <v>15.989157815106894</v>
      </c>
      <c r="M99" s="98">
        <v>14.606668728855023</v>
      </c>
      <c r="N99" s="98">
        <v>14.467623405239213</v>
      </c>
      <c r="O99" s="98">
        <v>14.268946161714641</v>
      </c>
      <c r="P99" s="98">
        <v>11.313206509074897</v>
      </c>
      <c r="Q99" s="98">
        <v>12.856050154382038</v>
      </c>
      <c r="R99" s="98">
        <v>12.636020831853092</v>
      </c>
      <c r="S99" s="98">
        <v>11.718240341658625</v>
      </c>
      <c r="T99" s="98">
        <v>10.235957933167562</v>
      </c>
      <c r="U99" s="98">
        <v>9.0140527647342523</v>
      </c>
      <c r="V99" s="98">
        <v>8.357593865740732</v>
      </c>
      <c r="W99" s="98">
        <v>8.2965188290029435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0.25706110419622202</v>
      </c>
      <c r="C100" s="122">
        <f t="shared" si="16"/>
        <v>0.24283743616346787</v>
      </c>
      <c r="D100" s="122">
        <f t="shared" si="16"/>
        <v>0.25398037250130956</v>
      </c>
      <c r="E100" s="122">
        <f t="shared" si="16"/>
        <v>0.65809481809521042</v>
      </c>
      <c r="F100" s="122">
        <f t="shared" si="16"/>
        <v>0.34001447805280061</v>
      </c>
      <c r="G100" s="122">
        <f t="shared" si="16"/>
        <v>0.5319428524372406</v>
      </c>
      <c r="H100" s="122">
        <f t="shared" si="16"/>
        <v>0.84981259647361285</v>
      </c>
      <c r="I100" s="122">
        <f t="shared" si="16"/>
        <v>1.1882238882478653</v>
      </c>
      <c r="J100" s="122">
        <f t="shared" si="16"/>
        <v>1.4604259696078392</v>
      </c>
      <c r="K100" s="122">
        <f t="shared" si="16"/>
        <v>1.650871549794477</v>
      </c>
      <c r="L100" s="122">
        <f t="shared" si="16"/>
        <v>2.1649785689884138</v>
      </c>
      <c r="M100" s="122">
        <f t="shared" si="16"/>
        <v>2.8134823149747072</v>
      </c>
      <c r="N100" s="122">
        <f t="shared" si="16"/>
        <v>2.7665547436568279</v>
      </c>
      <c r="O100" s="122">
        <f t="shared" si="16"/>
        <v>2.4587777890345115</v>
      </c>
      <c r="P100" s="122">
        <f t="shared" si="16"/>
        <v>1.9693292155901012</v>
      </c>
      <c r="Q100" s="122">
        <f t="shared" si="16"/>
        <v>3.0929776275887191</v>
      </c>
      <c r="R100" s="122">
        <f t="shared" si="16"/>
        <v>2.5362991165383622</v>
      </c>
      <c r="S100" s="122">
        <f t="shared" si="16"/>
        <v>2.9604913407482272</v>
      </c>
      <c r="T100" s="122">
        <f t="shared" si="16"/>
        <v>3.0248291286097682</v>
      </c>
      <c r="U100" s="122">
        <f t="shared" si="16"/>
        <v>2.94545627734218</v>
      </c>
      <c r="V100" s="122">
        <f t="shared" si="16"/>
        <v>2.8468658202577499</v>
      </c>
      <c r="W100" s="122">
        <f t="shared" si="16"/>
        <v>2.9034000777161864</v>
      </c>
      <c r="DA100" s="130" t="s">
        <v>1707</v>
      </c>
    </row>
    <row r="101" spans="1:105" ht="12" customHeight="1" x14ac:dyDescent="0.25">
      <c r="A101" s="97" t="s">
        <v>53</v>
      </c>
      <c r="B101" s="98">
        <v>0.25706110419622202</v>
      </c>
      <c r="C101" s="98">
        <v>0.24283743616346787</v>
      </c>
      <c r="D101" s="98">
        <v>0.25398037250130956</v>
      </c>
      <c r="E101" s="98">
        <v>0.65809481809521042</v>
      </c>
      <c r="F101" s="98">
        <v>0.34001447805280061</v>
      </c>
      <c r="G101" s="98">
        <v>0.5319428524372406</v>
      </c>
      <c r="H101" s="98">
        <v>0.84981259647361285</v>
      </c>
      <c r="I101" s="98">
        <v>1.1882238882478653</v>
      </c>
      <c r="J101" s="98">
        <v>1.4604259696078392</v>
      </c>
      <c r="K101" s="98">
        <v>1.650871549794477</v>
      </c>
      <c r="L101" s="98">
        <v>2.1649785689884138</v>
      </c>
      <c r="M101" s="98">
        <v>2.8134823149747072</v>
      </c>
      <c r="N101" s="98">
        <v>2.7665547436568279</v>
      </c>
      <c r="O101" s="98">
        <v>2.4587777890345115</v>
      </c>
      <c r="P101" s="98">
        <v>1.9693292155901012</v>
      </c>
      <c r="Q101" s="98">
        <v>3.0929776275887191</v>
      </c>
      <c r="R101" s="98">
        <v>2.5362991165383622</v>
      </c>
      <c r="S101" s="98">
        <v>2.9604913407482272</v>
      </c>
      <c r="T101" s="98">
        <v>3.0248291286097682</v>
      </c>
      <c r="U101" s="98">
        <v>2.94545627734218</v>
      </c>
      <c r="V101" s="98">
        <v>2.8468658202577499</v>
      </c>
      <c r="W101" s="98">
        <v>2.9034000777161864</v>
      </c>
      <c r="DA101" s="63" t="s">
        <v>1708</v>
      </c>
    </row>
    <row r="102" spans="1:105" ht="12" customHeight="1" x14ac:dyDescent="0.25">
      <c r="A102" s="121" t="s">
        <v>55</v>
      </c>
      <c r="B102" s="122">
        <v>0.61009466375641452</v>
      </c>
      <c r="C102" s="122">
        <v>0.77256813113055367</v>
      </c>
      <c r="D102" s="122">
        <v>1.1374209621232598</v>
      </c>
      <c r="E102" s="122">
        <v>1.3621219426593447</v>
      </c>
      <c r="F102" s="122">
        <v>2.1294586147421088</v>
      </c>
      <c r="G102" s="122">
        <v>2.8459262261658651</v>
      </c>
      <c r="H102" s="122">
        <v>3.6448261474177754</v>
      </c>
      <c r="I102" s="122">
        <v>4.3882893017628746</v>
      </c>
      <c r="J102" s="122">
        <v>5.3253934281591651</v>
      </c>
      <c r="K102" s="122">
        <v>5.5826754663118372</v>
      </c>
      <c r="L102" s="122">
        <v>5.8847309050443322</v>
      </c>
      <c r="M102" s="122">
        <v>5.6650559920926753</v>
      </c>
      <c r="N102" s="122">
        <v>5.6208415998166439</v>
      </c>
      <c r="O102" s="122">
        <v>5.3531678811241683</v>
      </c>
      <c r="P102" s="122">
        <v>5.2012580804015887</v>
      </c>
      <c r="Q102" s="122">
        <v>5.1215026199486546</v>
      </c>
      <c r="R102" s="122">
        <v>5.1167749734492993</v>
      </c>
      <c r="S102" s="122">
        <v>5.0198392601319277</v>
      </c>
      <c r="T102" s="122">
        <v>4.7681111701776899</v>
      </c>
      <c r="U102" s="122">
        <v>4.5607866956673968</v>
      </c>
      <c r="V102" s="122">
        <v>4.2231620549899347</v>
      </c>
      <c r="W102" s="122">
        <v>4.3954602368303819</v>
      </c>
      <c r="DA102" s="130" t="s">
        <v>1709</v>
      </c>
    </row>
    <row r="103" spans="1:105" ht="12" customHeight="1" x14ac:dyDescent="0.25">
      <c r="A103" s="97" t="s">
        <v>124</v>
      </c>
      <c r="B103" s="98">
        <v>2.5782887806084221E-2</v>
      </c>
      <c r="C103" s="98">
        <v>3.7885615843010534E-2</v>
      </c>
      <c r="D103" s="98">
        <v>5.3633937778699653E-2</v>
      </c>
      <c r="E103" s="98">
        <v>8.2275434065525316E-2</v>
      </c>
      <c r="F103" s="98">
        <v>0.1110342572277289</v>
      </c>
      <c r="G103" s="98">
        <v>0.13815155207210303</v>
      </c>
      <c r="H103" s="98">
        <v>0.17306594868238717</v>
      </c>
      <c r="I103" s="98">
        <v>0.21389084614968748</v>
      </c>
      <c r="J103" s="98">
        <v>0.27794656110186988</v>
      </c>
      <c r="K103" s="98">
        <v>0.33193998311513895</v>
      </c>
      <c r="L103" s="98">
        <v>0.32094222311302323</v>
      </c>
      <c r="M103" s="98">
        <v>0.28283896457658597</v>
      </c>
      <c r="N103" s="98">
        <v>0.25401622022317899</v>
      </c>
      <c r="O103" s="98">
        <v>0.23704925660487969</v>
      </c>
      <c r="P103" s="98">
        <v>0.20034056822891524</v>
      </c>
      <c r="Q103" s="98">
        <v>0.18911705707794876</v>
      </c>
      <c r="R103" s="98">
        <v>0.19178854945361823</v>
      </c>
      <c r="S103" s="98">
        <v>0.17592915504860862</v>
      </c>
      <c r="T103" s="98">
        <v>0.15535695392715718</v>
      </c>
      <c r="U103" s="98">
        <v>0.15270094901391629</v>
      </c>
      <c r="V103" s="98">
        <v>0.13593197718872857</v>
      </c>
      <c r="W103" s="98">
        <v>0.1295640695709456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0.57778280818392391</v>
      </c>
      <c r="C107" s="101">
        <v>0.72384514955434354</v>
      </c>
      <c r="D107" s="101">
        <v>1.0652886314236936</v>
      </c>
      <c r="E107" s="101">
        <v>1.2483472171898176</v>
      </c>
      <c r="F107" s="101">
        <v>1.9700935832277235</v>
      </c>
      <c r="G107" s="101">
        <v>2.6425848657941855</v>
      </c>
      <c r="H107" s="101">
        <v>3.3854659694171634</v>
      </c>
      <c r="I107" s="101">
        <v>4.0241054369007268</v>
      </c>
      <c r="J107" s="101">
        <v>4.8240085588399344</v>
      </c>
      <c r="K107" s="101">
        <v>4.9854290351540653</v>
      </c>
      <c r="L107" s="101">
        <v>5.2614479396009841</v>
      </c>
      <c r="M107" s="101">
        <v>5.0475696623771098</v>
      </c>
      <c r="N107" s="101">
        <v>4.9967961510084118</v>
      </c>
      <c r="O107" s="101">
        <v>4.7194552591310854</v>
      </c>
      <c r="P107" s="101">
        <v>4.5437166376691538</v>
      </c>
      <c r="Q107" s="101">
        <v>4.4128545370644323</v>
      </c>
      <c r="R107" s="101">
        <v>4.3613692561757933</v>
      </c>
      <c r="S107" s="101">
        <v>4.2507725505322949</v>
      </c>
      <c r="T107" s="101">
        <v>4.0005426768054955</v>
      </c>
      <c r="U107" s="101">
        <v>3.7776279035468554</v>
      </c>
      <c r="V107" s="101">
        <v>3.5014761251686077</v>
      </c>
      <c r="W107" s="101">
        <v>3.6394627174496388</v>
      </c>
      <c r="DA107" s="131" t="s">
        <v>1714</v>
      </c>
    </row>
    <row r="108" spans="1:105" ht="12" customHeight="1" x14ac:dyDescent="0.25">
      <c r="A108" s="107" t="s">
        <v>121</v>
      </c>
      <c r="B108" s="104">
        <v>6.5289677664064037E-3</v>
      </c>
      <c r="C108" s="104">
        <v>1.0837365733199626E-2</v>
      </c>
      <c r="D108" s="104">
        <v>1.8498392920866545E-2</v>
      </c>
      <c r="E108" s="104">
        <v>3.1499291404001699E-2</v>
      </c>
      <c r="F108" s="104">
        <v>4.8330774286656386E-2</v>
      </c>
      <c r="G108" s="104">
        <v>6.518980829957674E-2</v>
      </c>
      <c r="H108" s="104">
        <v>8.6294229318224974E-2</v>
      </c>
      <c r="I108" s="104">
        <v>0.15029301871246084</v>
      </c>
      <c r="J108" s="104">
        <v>0.22343830821736066</v>
      </c>
      <c r="K108" s="104">
        <v>0.26530644804263304</v>
      </c>
      <c r="L108" s="104">
        <v>0.30234074233032415</v>
      </c>
      <c r="M108" s="104">
        <v>0.33464736513898019</v>
      </c>
      <c r="N108" s="104">
        <v>0.37002922858505305</v>
      </c>
      <c r="O108" s="104">
        <v>0.39666336538820335</v>
      </c>
      <c r="P108" s="104">
        <v>0.45720087450351976</v>
      </c>
      <c r="Q108" s="104">
        <v>0.51953102580627319</v>
      </c>
      <c r="R108" s="104">
        <v>0.56361716781988747</v>
      </c>
      <c r="S108" s="104">
        <v>0.5931375545510239</v>
      </c>
      <c r="T108" s="104">
        <v>0.61221153944503692</v>
      </c>
      <c r="U108" s="104">
        <v>0.630457843106625</v>
      </c>
      <c r="V108" s="104">
        <v>0.58575395263259811</v>
      </c>
      <c r="W108" s="104">
        <v>0.62643344980979732</v>
      </c>
      <c r="DA108" s="132" t="s">
        <v>1715</v>
      </c>
    </row>
    <row r="109" spans="1:105" ht="12" customHeight="1" x14ac:dyDescent="0.25">
      <c r="A109" s="108" t="s">
        <v>53</v>
      </c>
      <c r="B109" s="98">
        <v>2.753269324214185E-3</v>
      </c>
      <c r="C109" s="98">
        <v>4.3191089325877044E-3</v>
      </c>
      <c r="D109" s="98">
        <v>7.6891498677969742E-3</v>
      </c>
      <c r="E109" s="98">
        <v>1.1372407560996415E-2</v>
      </c>
      <c r="F109" s="98">
        <v>1.930386919487137E-2</v>
      </c>
      <c r="G109" s="98">
        <v>2.5912789602453159E-2</v>
      </c>
      <c r="H109" s="98">
        <v>3.4411992844006888E-2</v>
      </c>
      <c r="I109" s="98">
        <v>5.8870365317463452E-2</v>
      </c>
      <c r="J109" s="98">
        <v>8.8468862520260247E-2</v>
      </c>
      <c r="K109" s="98">
        <v>9.940081342278187E-2</v>
      </c>
      <c r="L109" s="98">
        <v>0.11399518459111863</v>
      </c>
      <c r="M109" s="98">
        <v>0.13094836716118685</v>
      </c>
      <c r="N109" s="98">
        <v>0.14350387671407761</v>
      </c>
      <c r="O109" s="98">
        <v>0.14804261545121192</v>
      </c>
      <c r="P109" s="98">
        <v>0.17504936639002128</v>
      </c>
      <c r="Q109" s="98">
        <v>0.21085852961081089</v>
      </c>
      <c r="R109" s="98">
        <v>0.21956136088605496</v>
      </c>
      <c r="S109" s="98">
        <v>0.22305691229634897</v>
      </c>
      <c r="T109" s="98">
        <v>0.23200774611663111</v>
      </c>
      <c r="U109" s="98">
        <v>0.23931137847158981</v>
      </c>
      <c r="V109" s="98">
        <v>0.19579504467237319</v>
      </c>
      <c r="W109" s="98">
        <v>0.23140127953697043</v>
      </c>
      <c r="DA109" s="63" t="s">
        <v>1716</v>
      </c>
    </row>
    <row r="110" spans="1:105" ht="12" customHeight="1" x14ac:dyDescent="0.25">
      <c r="A110" s="108" t="s">
        <v>52</v>
      </c>
      <c r="B110" s="98">
        <v>3.7756984421922182E-3</v>
      </c>
      <c r="C110" s="98">
        <v>6.5182568006119214E-3</v>
      </c>
      <c r="D110" s="98">
        <v>1.0809243053069571E-2</v>
      </c>
      <c r="E110" s="98">
        <v>2.0126883843005282E-2</v>
      </c>
      <c r="F110" s="98">
        <v>2.9026905091785012E-2</v>
      </c>
      <c r="G110" s="98">
        <v>3.9277018697123585E-2</v>
      </c>
      <c r="H110" s="98">
        <v>5.188223647421808E-2</v>
      </c>
      <c r="I110" s="98">
        <v>9.1422653394997389E-2</v>
      </c>
      <c r="J110" s="98">
        <v>0.1349694456971004</v>
      </c>
      <c r="K110" s="98">
        <v>0.16590563461985119</v>
      </c>
      <c r="L110" s="98">
        <v>0.18834555773920553</v>
      </c>
      <c r="M110" s="98">
        <v>0.20369899797779331</v>
      </c>
      <c r="N110" s="98">
        <v>0.22652535187097544</v>
      </c>
      <c r="O110" s="98">
        <v>0.2486207499369914</v>
      </c>
      <c r="P110" s="98">
        <v>0.28215150811349848</v>
      </c>
      <c r="Q110" s="98">
        <v>0.30867249619546233</v>
      </c>
      <c r="R110" s="98">
        <v>0.34405580693383253</v>
      </c>
      <c r="S110" s="98">
        <v>0.37008064225467491</v>
      </c>
      <c r="T110" s="98">
        <v>0.38020379332840576</v>
      </c>
      <c r="U110" s="98">
        <v>0.39114646463503516</v>
      </c>
      <c r="V110" s="98">
        <v>0.38995890796022492</v>
      </c>
      <c r="W110" s="98">
        <v>0.39503217027282689</v>
      </c>
      <c r="DA110" s="63" t="s">
        <v>1717</v>
      </c>
    </row>
    <row r="111" spans="1:105" ht="12" customHeight="1" x14ac:dyDescent="0.25">
      <c r="A111" s="121" t="s">
        <v>54</v>
      </c>
      <c r="B111" s="122">
        <v>0.51749176609877379</v>
      </c>
      <c r="C111" s="122">
        <v>0.67222103975812453</v>
      </c>
      <c r="D111" s="122">
        <v>0.98449522083345409</v>
      </c>
      <c r="E111" s="122">
        <v>1.2582399167718914</v>
      </c>
      <c r="F111" s="122">
        <v>1.8420015336353364</v>
      </c>
      <c r="G111" s="122">
        <v>2.4390862320875684</v>
      </c>
      <c r="H111" s="122">
        <v>3.0826266002225609</v>
      </c>
      <c r="I111" s="122">
        <v>3.6825883764330971</v>
      </c>
      <c r="J111" s="122">
        <v>4.563009797650956</v>
      </c>
      <c r="K111" s="122">
        <v>4.9606210233714965</v>
      </c>
      <c r="L111" s="122">
        <v>4.9369226941223046</v>
      </c>
      <c r="M111" s="122">
        <v>4.5820428529844452</v>
      </c>
      <c r="N111" s="122">
        <v>4.3538693461803213</v>
      </c>
      <c r="O111" s="122">
        <v>4.115559159276275</v>
      </c>
      <c r="P111" s="122">
        <v>3.8252697630700476</v>
      </c>
      <c r="Q111" s="122">
        <v>3.774011430360019</v>
      </c>
      <c r="R111" s="122">
        <v>3.8279603545730803</v>
      </c>
      <c r="S111" s="122">
        <v>3.6667393901196297</v>
      </c>
      <c r="T111" s="122">
        <v>3.3635622295202303</v>
      </c>
      <c r="U111" s="122">
        <v>3.2208391682187747</v>
      </c>
      <c r="V111" s="122">
        <v>2.9265285822102589</v>
      </c>
      <c r="W111" s="122">
        <v>2.979358696655678</v>
      </c>
      <c r="DA111" s="130" t="s">
        <v>1718</v>
      </c>
    </row>
    <row r="112" spans="1:105" ht="12" customHeight="1" x14ac:dyDescent="0.25">
      <c r="A112" s="97" t="s">
        <v>50</v>
      </c>
      <c r="B112" s="98">
        <v>0.15647744500528829</v>
      </c>
      <c r="C112" s="98">
        <v>0.30101020936326306</v>
      </c>
      <c r="D112" s="98">
        <v>0.39179001580925216</v>
      </c>
      <c r="E112" s="98">
        <v>0.68066870286061698</v>
      </c>
      <c r="F112" s="98">
        <v>0.85118299937230779</v>
      </c>
      <c r="G112" s="98">
        <v>1.0732043958140527</v>
      </c>
      <c r="H112" s="98">
        <v>1.2954750961231949</v>
      </c>
      <c r="I112" s="98">
        <v>1.7854028264860919</v>
      </c>
      <c r="J112" s="98">
        <v>2.2420767833935979</v>
      </c>
      <c r="K112" s="98">
        <v>2.916063803477293</v>
      </c>
      <c r="L112" s="98">
        <v>2.7753124256801041</v>
      </c>
      <c r="M112" s="98">
        <v>2.4587264850575838</v>
      </c>
      <c r="N112" s="98">
        <v>2.2217287029598443</v>
      </c>
      <c r="O112" s="98">
        <v>2.0853120739626529</v>
      </c>
      <c r="P112" s="98">
        <v>1.8012660876544517</v>
      </c>
      <c r="Q112" s="98">
        <v>1.7217797385065419</v>
      </c>
      <c r="R112" s="98">
        <v>1.7554170351925744</v>
      </c>
      <c r="S112" s="98">
        <v>1.6329986084825212</v>
      </c>
      <c r="T112" s="98">
        <v>1.4531815994793453</v>
      </c>
      <c r="U112" s="98">
        <v>1.4313188979761318</v>
      </c>
      <c r="V112" s="98">
        <v>1.2837305682394329</v>
      </c>
      <c r="W112" s="98">
        <v>1.2479552282951889</v>
      </c>
      <c r="DA112" s="63" t="s">
        <v>1719</v>
      </c>
    </row>
    <row r="113" spans="1:105" ht="12" customHeight="1" x14ac:dyDescent="0.25">
      <c r="A113" s="109" t="s">
        <v>120</v>
      </c>
      <c r="B113" s="33">
        <v>0.36101432109348547</v>
      </c>
      <c r="C113" s="33">
        <v>0.37121083039486147</v>
      </c>
      <c r="D113" s="33">
        <v>0.59270520502420199</v>
      </c>
      <c r="E113" s="33">
        <v>0.57757121391127431</v>
      </c>
      <c r="F113" s="33">
        <v>0.99081853426302857</v>
      </c>
      <c r="G113" s="33">
        <v>1.3658818362735159</v>
      </c>
      <c r="H113" s="33">
        <v>1.787151504099366</v>
      </c>
      <c r="I113" s="33">
        <v>1.8971855499470049</v>
      </c>
      <c r="J113" s="33">
        <v>2.3209330142573585</v>
      </c>
      <c r="K113" s="33">
        <v>2.0445572198942035</v>
      </c>
      <c r="L113" s="33">
        <v>2.1616102684422005</v>
      </c>
      <c r="M113" s="33">
        <v>2.123316367926861</v>
      </c>
      <c r="N113" s="33">
        <v>2.132140643220477</v>
      </c>
      <c r="O113" s="33">
        <v>2.0302470853136225</v>
      </c>
      <c r="P113" s="33">
        <v>2.0240036754155959</v>
      </c>
      <c r="Q113" s="33">
        <v>2.0522316918534771</v>
      </c>
      <c r="R113" s="33">
        <v>2.0725433193805056</v>
      </c>
      <c r="S113" s="33">
        <v>2.0337407816371087</v>
      </c>
      <c r="T113" s="33">
        <v>1.9103806300408848</v>
      </c>
      <c r="U113" s="33">
        <v>1.7895202702426429</v>
      </c>
      <c r="V113" s="33">
        <v>1.642798013970826</v>
      </c>
      <c r="W113" s="33">
        <v>1.7314034683604891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2.9188918005184332</v>
      </c>
      <c r="C115" s="117">
        <f t="shared" si="17"/>
        <v>4.8634210398487436</v>
      </c>
      <c r="D115" s="117">
        <f t="shared" si="17"/>
        <v>6.1030217980758668</v>
      </c>
      <c r="E115" s="117">
        <f t="shared" si="17"/>
        <v>9.0524733646449516</v>
      </c>
      <c r="F115" s="117">
        <f t="shared" si="17"/>
        <v>13.718936799223666</v>
      </c>
      <c r="G115" s="117">
        <f t="shared" si="17"/>
        <v>18.705988889652197</v>
      </c>
      <c r="H115" s="117">
        <f t="shared" si="17"/>
        <v>20.15230878702571</v>
      </c>
      <c r="I115" s="117">
        <f t="shared" si="17"/>
        <v>27.803422626923847</v>
      </c>
      <c r="J115" s="117">
        <f t="shared" si="17"/>
        <v>33.50102631637175</v>
      </c>
      <c r="K115" s="117">
        <f t="shared" si="17"/>
        <v>37.946928795522709</v>
      </c>
      <c r="L115" s="117">
        <f t="shared" si="17"/>
        <v>43.945730848589271</v>
      </c>
      <c r="M115" s="117">
        <f t="shared" si="17"/>
        <v>43.320349149209839</v>
      </c>
      <c r="N115" s="117">
        <f t="shared" si="17"/>
        <v>43.474110758659307</v>
      </c>
      <c r="O115" s="117">
        <f t="shared" si="17"/>
        <v>42.781019035362107</v>
      </c>
      <c r="P115" s="117">
        <f t="shared" si="17"/>
        <v>35.767151179259642</v>
      </c>
      <c r="Q115" s="117">
        <f t="shared" si="17"/>
        <v>43.514442378406265</v>
      </c>
      <c r="R115" s="117">
        <f t="shared" ref="R115:V115" si="18">R116+R118+R120+R129</f>
        <v>42.835363062550691</v>
      </c>
      <c r="S115" s="117">
        <f t="shared" si="18"/>
        <v>43.73088323847599</v>
      </c>
      <c r="T115" s="117">
        <f t="shared" si="18"/>
        <v>41.628798772158852</v>
      </c>
      <c r="U115" s="117">
        <f t="shared" si="18"/>
        <v>39.552678911285</v>
      </c>
      <c r="V115" s="117">
        <f t="shared" si="18"/>
        <v>38.59753991576828</v>
      </c>
      <c r="W115" s="117">
        <f t="shared" ref="W115" si="19">W116+W118+W120+W129</f>
        <v>40.544534627210041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1.7544903589221481</v>
      </c>
      <c r="C116" s="122">
        <f t="shared" si="20"/>
        <v>3.503052376502223</v>
      </c>
      <c r="D116" s="122">
        <f t="shared" si="20"/>
        <v>4.2421373113132699</v>
      </c>
      <c r="E116" s="122">
        <f t="shared" si="20"/>
        <v>6.0018340152197212</v>
      </c>
      <c r="F116" s="122">
        <f t="shared" si="20"/>
        <v>10.394603327376187</v>
      </c>
      <c r="G116" s="122">
        <f t="shared" si="20"/>
        <v>14.018129893836923</v>
      </c>
      <c r="H116" s="122">
        <f t="shared" si="20"/>
        <v>13.673466315558361</v>
      </c>
      <c r="I116" s="122">
        <f t="shared" si="20"/>
        <v>19.544354015939579</v>
      </c>
      <c r="J116" s="122">
        <f t="shared" si="20"/>
        <v>23.262144706252315</v>
      </c>
      <c r="K116" s="122">
        <f t="shared" si="20"/>
        <v>26.724519942811408</v>
      </c>
      <c r="L116" s="122">
        <f t="shared" si="20"/>
        <v>31.031634169363137</v>
      </c>
      <c r="M116" s="122">
        <f t="shared" si="20"/>
        <v>28.822747834615988</v>
      </c>
      <c r="N116" s="122">
        <f t="shared" si="20"/>
        <v>29.089807412117992</v>
      </c>
      <c r="O116" s="122">
        <f t="shared" si="20"/>
        <v>29.27324538785394</v>
      </c>
      <c r="P116" s="122">
        <f t="shared" si="20"/>
        <v>23.716473920940764</v>
      </c>
      <c r="Q116" s="122">
        <f t="shared" si="20"/>
        <v>27.697924616978767</v>
      </c>
      <c r="R116" s="122">
        <f t="shared" si="20"/>
        <v>28.342555655584828</v>
      </c>
      <c r="S116" s="122">
        <f t="shared" si="20"/>
        <v>27.57756966238091</v>
      </c>
      <c r="T116" s="122">
        <f t="shared" si="20"/>
        <v>25.266568423279324</v>
      </c>
      <c r="U116" s="122">
        <f t="shared" si="20"/>
        <v>23.430819746677503</v>
      </c>
      <c r="V116" s="122">
        <f t="shared" si="20"/>
        <v>22.979777872619504</v>
      </c>
      <c r="W116" s="122">
        <f t="shared" si="20"/>
        <v>24.25378452117836</v>
      </c>
      <c r="DA116" s="130" t="s">
        <v>1873</v>
      </c>
    </row>
    <row r="117" spans="1:105" ht="12" customHeight="1" x14ac:dyDescent="0.25">
      <c r="A117" s="97" t="s">
        <v>53</v>
      </c>
      <c r="B117" s="98">
        <v>1.7544903589221481</v>
      </c>
      <c r="C117" s="98">
        <v>3.503052376502223</v>
      </c>
      <c r="D117" s="98">
        <v>4.2421373113132699</v>
      </c>
      <c r="E117" s="98">
        <v>6.0018340152197212</v>
      </c>
      <c r="F117" s="98">
        <v>10.394603327376187</v>
      </c>
      <c r="G117" s="98">
        <v>14.018129893836923</v>
      </c>
      <c r="H117" s="98">
        <v>13.673466315558361</v>
      </c>
      <c r="I117" s="98">
        <v>19.544354015939579</v>
      </c>
      <c r="J117" s="98">
        <v>23.262144706252315</v>
      </c>
      <c r="K117" s="98">
        <v>26.724519942811408</v>
      </c>
      <c r="L117" s="98">
        <v>31.031634169363137</v>
      </c>
      <c r="M117" s="98">
        <v>28.822747834615988</v>
      </c>
      <c r="N117" s="98">
        <v>29.089807412117992</v>
      </c>
      <c r="O117" s="98">
        <v>29.27324538785394</v>
      </c>
      <c r="P117" s="98">
        <v>23.716473920940764</v>
      </c>
      <c r="Q117" s="98">
        <v>27.697924616978767</v>
      </c>
      <c r="R117" s="98">
        <v>28.342555655584828</v>
      </c>
      <c r="S117" s="98">
        <v>27.57756966238091</v>
      </c>
      <c r="T117" s="98">
        <v>25.266568423279324</v>
      </c>
      <c r="U117" s="98">
        <v>23.430819746677503</v>
      </c>
      <c r="V117" s="98">
        <v>22.979777872619504</v>
      </c>
      <c r="W117" s="98">
        <v>24.25378452117836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0.4447800325194729</v>
      </c>
      <c r="C118" s="122">
        <f t="shared" si="21"/>
        <v>0.44394724837172</v>
      </c>
      <c r="D118" s="122">
        <f t="shared" si="21"/>
        <v>0.49695630378172617</v>
      </c>
      <c r="E118" s="122">
        <f t="shared" si="21"/>
        <v>1.3811675929546547</v>
      </c>
      <c r="F118" s="122">
        <f t="shared" si="21"/>
        <v>0.76275563374050537</v>
      </c>
      <c r="G118" s="122">
        <f t="shared" si="21"/>
        <v>1.2592225865631153</v>
      </c>
      <c r="H118" s="122">
        <f t="shared" si="21"/>
        <v>2.0933166048102252</v>
      </c>
      <c r="I118" s="122">
        <f t="shared" si="21"/>
        <v>3.0164454680388246</v>
      </c>
      <c r="J118" s="122">
        <f t="shared" si="21"/>
        <v>3.7996121411397277</v>
      </c>
      <c r="K118" s="122">
        <f t="shared" si="21"/>
        <v>4.4121680313842795</v>
      </c>
      <c r="L118" s="122">
        <f t="shared" si="21"/>
        <v>5.8864297782642989</v>
      </c>
      <c r="M118" s="122">
        <f t="shared" si="21"/>
        <v>7.8004706952791913</v>
      </c>
      <c r="N118" s="122">
        <f t="shared" si="21"/>
        <v>7.8152475314935916</v>
      </c>
      <c r="O118" s="122">
        <f t="shared" si="21"/>
        <v>7.2265389805115507</v>
      </c>
      <c r="P118" s="122">
        <f t="shared" si="21"/>
        <v>5.9824423752394456</v>
      </c>
      <c r="Q118" s="122">
        <f t="shared" si="21"/>
        <v>9.7592391838793784</v>
      </c>
      <c r="R118" s="122">
        <f t="shared" si="21"/>
        <v>8.3261398832691711</v>
      </c>
      <c r="S118" s="122">
        <f t="shared" si="21"/>
        <v>10.077425559633165</v>
      </c>
      <c r="T118" s="122">
        <f t="shared" si="21"/>
        <v>10.595150566016617</v>
      </c>
      <c r="U118" s="122">
        <f t="shared" si="21"/>
        <v>10.541244926025518</v>
      </c>
      <c r="V118" s="122">
        <f t="shared" si="21"/>
        <v>10.412673561173012</v>
      </c>
      <c r="W118" s="122">
        <f t="shared" si="21"/>
        <v>10.837038125526854</v>
      </c>
      <c r="DA118" s="130" t="s">
        <v>1875</v>
      </c>
    </row>
    <row r="119" spans="1:105" ht="12" customHeight="1" x14ac:dyDescent="0.25">
      <c r="A119" s="97" t="s">
        <v>53</v>
      </c>
      <c r="B119" s="98">
        <v>0.4447800325194729</v>
      </c>
      <c r="C119" s="98">
        <v>0.44394724837172</v>
      </c>
      <c r="D119" s="98">
        <v>0.49695630378172617</v>
      </c>
      <c r="E119" s="98">
        <v>1.3811675929546547</v>
      </c>
      <c r="F119" s="98">
        <v>0.76275563374050537</v>
      </c>
      <c r="G119" s="98">
        <v>1.2592225865631153</v>
      </c>
      <c r="H119" s="98">
        <v>2.0933166048102252</v>
      </c>
      <c r="I119" s="98">
        <v>3.0164454680388246</v>
      </c>
      <c r="J119" s="98">
        <v>3.7996121411397277</v>
      </c>
      <c r="K119" s="98">
        <v>4.4121680313842795</v>
      </c>
      <c r="L119" s="98">
        <v>5.8864297782642989</v>
      </c>
      <c r="M119" s="98">
        <v>7.8004706952791913</v>
      </c>
      <c r="N119" s="98">
        <v>7.8152475314935916</v>
      </c>
      <c r="O119" s="98">
        <v>7.2265389805115507</v>
      </c>
      <c r="P119" s="98">
        <v>5.9824423752394456</v>
      </c>
      <c r="Q119" s="98">
        <v>9.7592391838793784</v>
      </c>
      <c r="R119" s="98">
        <v>8.3261398832691711</v>
      </c>
      <c r="S119" s="98">
        <v>10.077425559633165</v>
      </c>
      <c r="T119" s="98">
        <v>10.595150566016617</v>
      </c>
      <c r="U119" s="98">
        <v>10.541244926025518</v>
      </c>
      <c r="V119" s="98">
        <v>10.412673561173012</v>
      </c>
      <c r="W119" s="98">
        <v>10.837038125526854</v>
      </c>
      <c r="DA119" s="63" t="s">
        <v>1876</v>
      </c>
    </row>
    <row r="120" spans="1:105" ht="12" customHeight="1" x14ac:dyDescent="0.25">
      <c r="A120" s="121" t="s">
        <v>55</v>
      </c>
      <c r="B120" s="122">
        <v>0.36259627725379751</v>
      </c>
      <c r="C120" s="122">
        <v>0.465273308944116</v>
      </c>
      <c r="D120" s="122">
        <v>0.69242306095275563</v>
      </c>
      <c r="E120" s="122">
        <v>0.83684927677387044</v>
      </c>
      <c r="F120" s="122">
        <v>1.3157595506104707</v>
      </c>
      <c r="G120" s="122">
        <v>1.7664933796787536</v>
      </c>
      <c r="H120" s="122">
        <v>2.2708975016464477</v>
      </c>
      <c r="I120" s="122">
        <v>2.7520267168529506</v>
      </c>
      <c r="J120" s="122">
        <v>3.3548778437989357</v>
      </c>
      <c r="K120" s="122">
        <v>3.5324753822433244</v>
      </c>
      <c r="L120" s="122">
        <v>3.7402626740010603</v>
      </c>
      <c r="M120" s="122">
        <v>3.6219699204087128</v>
      </c>
      <c r="N120" s="122">
        <v>3.6217101906159876</v>
      </c>
      <c r="O120" s="122">
        <v>3.4861569701656734</v>
      </c>
      <c r="P120" s="122">
        <v>3.4385738433801354</v>
      </c>
      <c r="Q120" s="122">
        <v>3.443894326597488</v>
      </c>
      <c r="R120" s="122">
        <v>3.5062408701824754</v>
      </c>
      <c r="S120" s="122">
        <v>3.5035306340608718</v>
      </c>
      <c r="T120" s="122">
        <v>3.3832526182477238</v>
      </c>
      <c r="U120" s="122">
        <v>3.2880048804914752</v>
      </c>
      <c r="V120" s="122">
        <v>3.0970945437014556</v>
      </c>
      <c r="W120" s="122">
        <v>3.2681900953145453</v>
      </c>
      <c r="DA120" s="130" t="s">
        <v>1877</v>
      </c>
    </row>
    <row r="121" spans="1:105" ht="12" customHeight="1" x14ac:dyDescent="0.25">
      <c r="A121" s="97" t="s">
        <v>124</v>
      </c>
      <c r="B121" s="98">
        <v>1.3682017359280648E-2</v>
      </c>
      <c r="C121" s="98">
        <v>2.0382885373818854E-2</v>
      </c>
      <c r="D121" s="98">
        <v>2.9150310004737001E-2</v>
      </c>
      <c r="E121" s="98">
        <v>4.504998000912068E-2</v>
      </c>
      <c r="F121" s="98">
        <v>6.111924648154185E-2</v>
      </c>
      <c r="G121" s="98">
        <v>7.6364582765971176E-2</v>
      </c>
      <c r="H121" s="98">
        <v>9.6078822217567639E-2</v>
      </c>
      <c r="I121" s="98">
        <v>0.11926887090967932</v>
      </c>
      <c r="J121" s="98">
        <v>0.15561087724896419</v>
      </c>
      <c r="K121" s="98">
        <v>0.18673136660918813</v>
      </c>
      <c r="L121" s="98">
        <v>0.18141752957446616</v>
      </c>
      <c r="M121" s="98">
        <v>0.16080315436707276</v>
      </c>
      <c r="N121" s="98">
        <v>0.14532397863925137</v>
      </c>
      <c r="O121" s="98">
        <v>0.13721507941612318</v>
      </c>
      <c r="P121" s="98">
        <v>0.11826831000514372</v>
      </c>
      <c r="Q121" s="98">
        <v>0.11566011573417609</v>
      </c>
      <c r="R121" s="98">
        <v>0.12234137445499856</v>
      </c>
      <c r="S121" s="98">
        <v>0.11665371836100584</v>
      </c>
      <c r="T121" s="98">
        <v>0.10620626768357883</v>
      </c>
      <c r="U121" s="98">
        <v>0.10694369294628137</v>
      </c>
      <c r="V121" s="98">
        <v>9.6917953694475714E-2</v>
      </c>
      <c r="W121" s="98">
        <v>9.429711311019387E-2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0.34350169606072151</v>
      </c>
      <c r="C125" s="101">
        <v>0.43575699282905761</v>
      </c>
      <c r="D125" s="101">
        <v>0.64776457285452904</v>
      </c>
      <c r="E125" s="101">
        <v>0.76466927874450863</v>
      </c>
      <c r="F125" s="101">
        <v>1.2136914079861278</v>
      </c>
      <c r="G125" s="101">
        <v>1.6348048935715351</v>
      </c>
      <c r="H125" s="101">
        <v>2.1015698382828933</v>
      </c>
      <c r="I125" s="101">
        <v>2.5046276710821993</v>
      </c>
      <c r="J125" s="101">
        <v>3.008982124342833</v>
      </c>
      <c r="K125" s="101">
        <v>3.1175290921978083</v>
      </c>
      <c r="L125" s="101">
        <v>3.298886398105807</v>
      </c>
      <c r="M125" s="101">
        <v>3.1749034650744981</v>
      </c>
      <c r="N125" s="101">
        <v>3.1589451490063096</v>
      </c>
      <c r="O125" s="101">
        <v>3.0057315274445884</v>
      </c>
      <c r="P125" s="101">
        <v>2.9246738856908148</v>
      </c>
      <c r="Q125" s="101">
        <v>2.8804830129805494</v>
      </c>
      <c r="R125" s="101">
        <v>2.892813902556068</v>
      </c>
      <c r="S125" s="101">
        <v>2.8653441858300961</v>
      </c>
      <c r="T125" s="101">
        <v>2.7372393566748876</v>
      </c>
      <c r="U125" s="101">
        <v>2.6229233678594817</v>
      </c>
      <c r="V125" s="101">
        <v>2.4719100450830518</v>
      </c>
      <c r="W125" s="101">
        <v>2.6128688668420939</v>
      </c>
      <c r="DA125" s="131" t="s">
        <v>1882</v>
      </c>
    </row>
    <row r="126" spans="1:105" ht="12" customHeight="1" x14ac:dyDescent="0.25">
      <c r="A126" s="107" t="s">
        <v>121</v>
      </c>
      <c r="B126" s="104">
        <v>5.4125638337953388E-3</v>
      </c>
      <c r="C126" s="104">
        <v>9.1334307412395017E-3</v>
      </c>
      <c r="D126" s="104">
        <v>1.5508178093489536E-2</v>
      </c>
      <c r="E126" s="104">
        <v>2.7130018020241127E-2</v>
      </c>
      <c r="F126" s="104">
        <v>4.094889614280102E-2</v>
      </c>
      <c r="G126" s="104">
        <v>5.5323903341247378E-2</v>
      </c>
      <c r="H126" s="104">
        <v>7.3248841145986412E-2</v>
      </c>
      <c r="I126" s="104">
        <v>0.12813017486107212</v>
      </c>
      <c r="J126" s="104">
        <v>0.19028484220713834</v>
      </c>
      <c r="K126" s="104">
        <v>0.22821492343632763</v>
      </c>
      <c r="L126" s="104">
        <v>0.25995874632078725</v>
      </c>
      <c r="M126" s="104">
        <v>0.28626330096714181</v>
      </c>
      <c r="N126" s="104">
        <v>0.31744106297042662</v>
      </c>
      <c r="O126" s="104">
        <v>0.3432103633049618</v>
      </c>
      <c r="P126" s="104">
        <v>0.39563164768417669</v>
      </c>
      <c r="Q126" s="104">
        <v>0.44775119788276246</v>
      </c>
      <c r="R126" s="104">
        <v>0.49108559317140876</v>
      </c>
      <c r="S126" s="104">
        <v>0.52153272986977017</v>
      </c>
      <c r="T126" s="104">
        <v>0.53980699388925735</v>
      </c>
      <c r="U126" s="104">
        <v>0.55813781968571186</v>
      </c>
      <c r="V126" s="104">
        <v>0.52826654492392799</v>
      </c>
      <c r="W126" s="104">
        <v>0.56102411536225782</v>
      </c>
      <c r="DA126" s="132" t="s">
        <v>1883</v>
      </c>
    </row>
    <row r="127" spans="1:105" ht="12" customHeight="1" x14ac:dyDescent="0.25">
      <c r="A127" s="108" t="s">
        <v>53</v>
      </c>
      <c r="B127" s="98">
        <v>1.6368653916031203E-3</v>
      </c>
      <c r="C127" s="98">
        <v>2.6151739406275799E-3</v>
      </c>
      <c r="D127" s="98">
        <v>4.6989350404199656E-3</v>
      </c>
      <c r="E127" s="98">
        <v>7.0031341772358435E-3</v>
      </c>
      <c r="F127" s="98">
        <v>1.1921991051016007E-2</v>
      </c>
      <c r="G127" s="98">
        <v>1.6046884644123793E-2</v>
      </c>
      <c r="H127" s="98">
        <v>2.1366604671768333E-2</v>
      </c>
      <c r="I127" s="98">
        <v>3.6707521466074734E-2</v>
      </c>
      <c r="J127" s="98">
        <v>5.5315396510037938E-2</v>
      </c>
      <c r="K127" s="98">
        <v>6.2309288816476432E-2</v>
      </c>
      <c r="L127" s="98">
        <v>7.1613188581581735E-2</v>
      </c>
      <c r="M127" s="98">
        <v>8.2564302989348512E-2</v>
      </c>
      <c r="N127" s="98">
        <v>9.0915711099451194E-2</v>
      </c>
      <c r="O127" s="98">
        <v>9.4589613367970421E-2</v>
      </c>
      <c r="P127" s="98">
        <v>0.11348013957067819</v>
      </c>
      <c r="Q127" s="98">
        <v>0.13907870168730013</v>
      </c>
      <c r="R127" s="98">
        <v>0.1470297862375762</v>
      </c>
      <c r="S127" s="98">
        <v>0.15145208761509524</v>
      </c>
      <c r="T127" s="98">
        <v>0.15960320056085164</v>
      </c>
      <c r="U127" s="98">
        <v>0.16699135505067672</v>
      </c>
      <c r="V127" s="98">
        <v>0.13830763696370305</v>
      </c>
      <c r="W127" s="98">
        <v>0.16599194508943091</v>
      </c>
      <c r="DA127" s="63" t="s">
        <v>1884</v>
      </c>
    </row>
    <row r="128" spans="1:105" ht="12" customHeight="1" x14ac:dyDescent="0.25">
      <c r="A128" s="108" t="s">
        <v>52</v>
      </c>
      <c r="B128" s="98">
        <v>3.7756984421922182E-3</v>
      </c>
      <c r="C128" s="98">
        <v>6.5182568006119214E-3</v>
      </c>
      <c r="D128" s="98">
        <v>1.0809243053069571E-2</v>
      </c>
      <c r="E128" s="98">
        <v>2.0126883843005282E-2</v>
      </c>
      <c r="F128" s="98">
        <v>2.9026905091785012E-2</v>
      </c>
      <c r="G128" s="98">
        <v>3.9277018697123585E-2</v>
      </c>
      <c r="H128" s="98">
        <v>5.188223647421808E-2</v>
      </c>
      <c r="I128" s="98">
        <v>9.1422653394997389E-2</v>
      </c>
      <c r="J128" s="98">
        <v>0.1349694456971004</v>
      </c>
      <c r="K128" s="98">
        <v>0.16590563461985119</v>
      </c>
      <c r="L128" s="98">
        <v>0.18834555773920553</v>
      </c>
      <c r="M128" s="98">
        <v>0.20369899797779331</v>
      </c>
      <c r="N128" s="98">
        <v>0.22652535187097544</v>
      </c>
      <c r="O128" s="98">
        <v>0.2486207499369914</v>
      </c>
      <c r="P128" s="98">
        <v>0.28215150811349848</v>
      </c>
      <c r="Q128" s="98">
        <v>0.30867249619546233</v>
      </c>
      <c r="R128" s="98">
        <v>0.34405580693383253</v>
      </c>
      <c r="S128" s="98">
        <v>0.37008064225467491</v>
      </c>
      <c r="T128" s="98">
        <v>0.38020379332840576</v>
      </c>
      <c r="U128" s="98">
        <v>0.39114646463503516</v>
      </c>
      <c r="V128" s="98">
        <v>0.38995890796022492</v>
      </c>
      <c r="W128" s="98">
        <v>0.39503217027282689</v>
      </c>
      <c r="DA128" s="63" t="s">
        <v>1885</v>
      </c>
    </row>
    <row r="129" spans="1:105" ht="12" customHeight="1" x14ac:dyDescent="0.25">
      <c r="A129" s="121" t="s">
        <v>54</v>
      </c>
      <c r="B129" s="122">
        <v>0.35702513182301465</v>
      </c>
      <c r="C129" s="122">
        <v>0.451148106030685</v>
      </c>
      <c r="D129" s="122">
        <v>0.6715051220281153</v>
      </c>
      <c r="E129" s="122">
        <v>0.83262247969670478</v>
      </c>
      <c r="F129" s="122">
        <v>1.2458182874965029</v>
      </c>
      <c r="G129" s="122">
        <v>1.6621430295734023</v>
      </c>
      <c r="H129" s="122">
        <v>2.1146283650106765</v>
      </c>
      <c r="I129" s="122">
        <v>2.4905964260924964</v>
      </c>
      <c r="J129" s="122">
        <v>3.0843916251807704</v>
      </c>
      <c r="K129" s="122">
        <v>3.2777654390836939</v>
      </c>
      <c r="L129" s="122">
        <v>3.2874042269607768</v>
      </c>
      <c r="M129" s="122">
        <v>3.0751606989059419</v>
      </c>
      <c r="N129" s="122">
        <v>2.9473456244317413</v>
      </c>
      <c r="O129" s="122">
        <v>2.795077696830945</v>
      </c>
      <c r="P129" s="122">
        <v>2.6296610396993008</v>
      </c>
      <c r="Q129" s="122">
        <v>2.6133842509506326</v>
      </c>
      <c r="R129" s="122">
        <v>2.6604266535142247</v>
      </c>
      <c r="S129" s="122">
        <v>2.5723573824010444</v>
      </c>
      <c r="T129" s="122">
        <v>2.383827164615191</v>
      </c>
      <c r="U129" s="122">
        <v>2.2926093580904996</v>
      </c>
      <c r="V129" s="122">
        <v>2.1079939382743071</v>
      </c>
      <c r="W129" s="122">
        <v>2.1855218851902838</v>
      </c>
      <c r="DA129" s="130" t="s">
        <v>1886</v>
      </c>
    </row>
    <row r="130" spans="1:105" ht="12" customHeight="1" x14ac:dyDescent="0.25">
      <c r="A130" s="97" t="s">
        <v>50</v>
      </c>
      <c r="B130" s="98">
        <v>9.1109414394271865E-2</v>
      </c>
      <c r="C130" s="98">
        <v>0.17620358196263314</v>
      </c>
      <c r="D130" s="98">
        <v>0.23002777620696566</v>
      </c>
      <c r="E130" s="98">
        <v>0.40046803004560627</v>
      </c>
      <c r="F130" s="98">
        <v>0.50148609213628004</v>
      </c>
      <c r="G130" s="98">
        <v>0.63297749521713198</v>
      </c>
      <c r="H130" s="98">
        <v>0.76486328226275491</v>
      </c>
      <c r="I130" s="98">
        <v>1.0552092876368135</v>
      </c>
      <c r="J130" s="98">
        <v>1.3263478679527885</v>
      </c>
      <c r="K130" s="98">
        <v>1.7263947242475093</v>
      </c>
      <c r="L130" s="98">
        <v>1.6441476717114123</v>
      </c>
      <c r="M130" s="98">
        <v>1.4573964941455724</v>
      </c>
      <c r="N130" s="98">
        <v>1.317489713946691</v>
      </c>
      <c r="O130" s="98">
        <v>1.2371202718133705</v>
      </c>
      <c r="P130" s="98">
        <v>1.0690433007057241</v>
      </c>
      <c r="Q130" s="98">
        <v>1.0222914293097476</v>
      </c>
      <c r="R130" s="98">
        <v>1.0431369884390327</v>
      </c>
      <c r="S130" s="98">
        <v>0.97155129827976749</v>
      </c>
      <c r="T130" s="98">
        <v>0.86587942989525035</v>
      </c>
      <c r="U130" s="98">
        <v>0.85452640787751311</v>
      </c>
      <c r="V130" s="98">
        <v>0.76827062564044024</v>
      </c>
      <c r="W130" s="98">
        <v>0.74975468967687331</v>
      </c>
      <c r="DA130" s="63" t="s">
        <v>1887</v>
      </c>
    </row>
    <row r="131" spans="1:105" ht="12" customHeight="1" x14ac:dyDescent="0.25">
      <c r="A131" s="109" t="s">
        <v>120</v>
      </c>
      <c r="B131" s="33">
        <v>0.26591571742874281</v>
      </c>
      <c r="C131" s="33">
        <v>0.27494452406805187</v>
      </c>
      <c r="D131" s="33">
        <v>0.44147734582114961</v>
      </c>
      <c r="E131" s="33">
        <v>0.4321544496510985</v>
      </c>
      <c r="F131" s="33">
        <v>0.74433219536022277</v>
      </c>
      <c r="G131" s="33">
        <v>1.0291655343562705</v>
      </c>
      <c r="H131" s="33">
        <v>1.3497650827479217</v>
      </c>
      <c r="I131" s="33">
        <v>1.4353871384556829</v>
      </c>
      <c r="J131" s="33">
        <v>1.7580437572279821</v>
      </c>
      <c r="K131" s="33">
        <v>1.5513707148361846</v>
      </c>
      <c r="L131" s="33">
        <v>1.6432565552493643</v>
      </c>
      <c r="M131" s="33">
        <v>1.6177642047603695</v>
      </c>
      <c r="N131" s="33">
        <v>1.6298559104850501</v>
      </c>
      <c r="O131" s="33">
        <v>1.5579574250175745</v>
      </c>
      <c r="P131" s="33">
        <v>1.5606177389935767</v>
      </c>
      <c r="Q131" s="33">
        <v>1.5910928216408848</v>
      </c>
      <c r="R131" s="33">
        <v>1.617289665075192</v>
      </c>
      <c r="S131" s="33">
        <v>1.600806084121277</v>
      </c>
      <c r="T131" s="33">
        <v>1.5179477347199406</v>
      </c>
      <c r="U131" s="33">
        <v>1.4380829502129864</v>
      </c>
      <c r="V131" s="33">
        <v>1.339723312633867</v>
      </c>
      <c r="W131" s="33">
        <v>1.4357671955134104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1.0406980862589688</v>
      </c>
      <c r="C133" s="154">
        <f t="shared" si="22"/>
        <v>1.0999150284410104</v>
      </c>
      <c r="D133" s="154">
        <f t="shared" si="22"/>
        <v>1.1052732513841084</v>
      </c>
      <c r="E133" s="154">
        <f t="shared" si="22"/>
        <v>1.2099402445863021</v>
      </c>
      <c r="F133" s="154">
        <f t="shared" si="22"/>
        <v>1.2285960036465331</v>
      </c>
      <c r="G133" s="154">
        <f t="shared" si="22"/>
        <v>1.2825309698653877</v>
      </c>
      <c r="H133" s="154">
        <f t="shared" si="22"/>
        <v>1.2802769506236358</v>
      </c>
      <c r="I133" s="154">
        <f t="shared" si="22"/>
        <v>1.3674998624798473</v>
      </c>
      <c r="J133" s="154">
        <f t="shared" si="22"/>
        <v>1.3952381295971221</v>
      </c>
      <c r="K133" s="154">
        <f t="shared" si="22"/>
        <v>1.4436119856019083</v>
      </c>
      <c r="L133" s="154">
        <f t="shared" si="22"/>
        <v>1.516636159841537</v>
      </c>
      <c r="M133" s="154">
        <f t="shared" si="22"/>
        <v>1.5657627455983285</v>
      </c>
      <c r="N133" s="154">
        <f t="shared" si="22"/>
        <v>1.5977907296045841</v>
      </c>
      <c r="O133" s="154">
        <f t="shared" si="22"/>
        <v>1.6330845369021767</v>
      </c>
      <c r="P133" s="154">
        <f t="shared" si="22"/>
        <v>1.6032565002120838</v>
      </c>
      <c r="Q133" s="154">
        <f t="shared" si="22"/>
        <v>1.7514689009829052</v>
      </c>
      <c r="R133" s="154">
        <f t="shared" ref="R133:V133" si="23">IF(R115=0,"",R115/R97)</f>
        <v>1.7761440014794476</v>
      </c>
      <c r="S133" s="154">
        <f t="shared" si="23"/>
        <v>1.8716157678142196</v>
      </c>
      <c r="T133" s="154">
        <f t="shared" si="23"/>
        <v>1.9459565601220272</v>
      </c>
      <c r="U133" s="154">
        <f t="shared" si="23"/>
        <v>2.0035666186212286</v>
      </c>
      <c r="V133" s="154">
        <f t="shared" si="23"/>
        <v>2.1029325376605978</v>
      </c>
      <c r="W133" s="154">
        <f t="shared" ref="W133" si="24">IF(W115=0,"",W115/W97)</f>
        <v>2.1827782968463239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1.2354725875220385</v>
      </c>
      <c r="C134" s="155">
        <f t="shared" si="25"/>
        <v>1.2812888287159971</v>
      </c>
      <c r="D134" s="155">
        <f t="shared" si="25"/>
        <v>1.348493417156015</v>
      </c>
      <c r="E134" s="155">
        <f t="shared" si="25"/>
        <v>1.4278876313214564</v>
      </c>
      <c r="F134" s="155">
        <f t="shared" si="25"/>
        <v>1.5163803940456968</v>
      </c>
      <c r="G134" s="155">
        <f t="shared" si="25"/>
        <v>1.5987358608681164</v>
      </c>
      <c r="H134" s="155">
        <f t="shared" si="25"/>
        <v>1.6749883721241345</v>
      </c>
      <c r="I134" s="155">
        <f t="shared" si="25"/>
        <v>1.765130303395114</v>
      </c>
      <c r="J134" s="155">
        <f t="shared" si="25"/>
        <v>1.8371409619703625</v>
      </c>
      <c r="K134" s="155">
        <f t="shared" si="25"/>
        <v>1.8964411910053893</v>
      </c>
      <c r="L134" s="155">
        <f t="shared" si="25"/>
        <v>1.9407922873863808</v>
      </c>
      <c r="M134" s="155">
        <f t="shared" si="25"/>
        <v>1.9732595001403392</v>
      </c>
      <c r="N134" s="155">
        <f t="shared" si="25"/>
        <v>2.0106832060325539</v>
      </c>
      <c r="O134" s="155">
        <f t="shared" si="25"/>
        <v>2.0515352049191762</v>
      </c>
      <c r="P134" s="155">
        <f t="shared" si="25"/>
        <v>2.096352957220093</v>
      </c>
      <c r="Q134" s="155">
        <f t="shared" si="25"/>
        <v>2.1544661295162899</v>
      </c>
      <c r="R134" s="155">
        <f t="shared" ref="R134:V134" si="26">IF(R116=0,"",R116/R98)</f>
        <v>2.2429969080249093</v>
      </c>
      <c r="S134" s="155">
        <f t="shared" si="26"/>
        <v>2.353388295369057</v>
      </c>
      <c r="T134" s="155">
        <f t="shared" si="26"/>
        <v>2.4684126867508995</v>
      </c>
      <c r="U134" s="155">
        <f t="shared" si="26"/>
        <v>2.5993657190854349</v>
      </c>
      <c r="V134" s="155">
        <f t="shared" si="26"/>
        <v>2.7495686248667468</v>
      </c>
      <c r="W134" s="155">
        <f t="shared" ref="W134" si="27">IF(W116=0,"",W116/W98)</f>
        <v>2.923368827464365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1.2354725875220385</v>
      </c>
      <c r="C135" s="156">
        <f t="shared" si="28"/>
        <v>1.2812888287159971</v>
      </c>
      <c r="D135" s="156">
        <f t="shared" si="28"/>
        <v>1.348493417156015</v>
      </c>
      <c r="E135" s="156">
        <f t="shared" si="28"/>
        <v>1.4278876313214564</v>
      </c>
      <c r="F135" s="156">
        <f t="shared" si="28"/>
        <v>1.5163803940456968</v>
      </c>
      <c r="G135" s="156">
        <f t="shared" si="28"/>
        <v>1.5987358608681164</v>
      </c>
      <c r="H135" s="156">
        <f t="shared" si="28"/>
        <v>1.6749883721241345</v>
      </c>
      <c r="I135" s="156">
        <f t="shared" si="28"/>
        <v>1.765130303395114</v>
      </c>
      <c r="J135" s="156">
        <f t="shared" si="28"/>
        <v>1.8371409619703625</v>
      </c>
      <c r="K135" s="156">
        <f t="shared" si="28"/>
        <v>1.8964411910053893</v>
      </c>
      <c r="L135" s="156">
        <f t="shared" si="28"/>
        <v>1.9407922873863808</v>
      </c>
      <c r="M135" s="156">
        <f t="shared" si="28"/>
        <v>1.9732595001403392</v>
      </c>
      <c r="N135" s="156">
        <f t="shared" si="28"/>
        <v>2.0106832060325539</v>
      </c>
      <c r="O135" s="156">
        <f t="shared" si="28"/>
        <v>2.0515352049191762</v>
      </c>
      <c r="P135" s="156">
        <f t="shared" si="28"/>
        <v>2.096352957220093</v>
      </c>
      <c r="Q135" s="156">
        <f t="shared" si="28"/>
        <v>2.1544661295162899</v>
      </c>
      <c r="R135" s="156">
        <f t="shared" ref="R135:V135" si="29">IF(R117=0,"",R117/R99)</f>
        <v>2.2429969080249093</v>
      </c>
      <c r="S135" s="156">
        <f t="shared" si="29"/>
        <v>2.353388295369057</v>
      </c>
      <c r="T135" s="156">
        <f t="shared" si="29"/>
        <v>2.4684126867508995</v>
      </c>
      <c r="U135" s="156">
        <f t="shared" si="29"/>
        <v>2.5993657190854349</v>
      </c>
      <c r="V135" s="156">
        <f t="shared" si="29"/>
        <v>2.7495686248667468</v>
      </c>
      <c r="W135" s="156">
        <f t="shared" ref="W135" si="30">IF(W117=0,"",W117/W99)</f>
        <v>2.923368827464365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1.7302502216747646</v>
      </c>
      <c r="C136" s="155">
        <f t="shared" si="31"/>
        <v>1.8281664284779944</v>
      </c>
      <c r="D136" s="155">
        <f t="shared" si="31"/>
        <v>1.9566720801591224</v>
      </c>
      <c r="E136" s="155">
        <f t="shared" si="31"/>
        <v>2.0987364662014909</v>
      </c>
      <c r="F136" s="155">
        <f t="shared" si="31"/>
        <v>2.2433033972807994</v>
      </c>
      <c r="G136" s="155">
        <f t="shared" si="31"/>
        <v>2.3672140358567564</v>
      </c>
      <c r="H136" s="155">
        <f t="shared" si="31"/>
        <v>2.4632685058996109</v>
      </c>
      <c r="I136" s="155">
        <f t="shared" si="31"/>
        <v>2.538617088810446</v>
      </c>
      <c r="J136" s="155">
        <f t="shared" si="31"/>
        <v>2.60171499289349</v>
      </c>
      <c r="K136" s="155">
        <f t="shared" si="31"/>
        <v>2.6726295161689388</v>
      </c>
      <c r="L136" s="155">
        <f t="shared" si="31"/>
        <v>2.7189321236628836</v>
      </c>
      <c r="M136" s="155">
        <f t="shared" si="31"/>
        <v>2.7725323360880325</v>
      </c>
      <c r="N136" s="155">
        <f t="shared" si="31"/>
        <v>2.8249025432850856</v>
      </c>
      <c r="O136" s="155">
        <f t="shared" si="31"/>
        <v>2.9390777046791188</v>
      </c>
      <c r="P136" s="155">
        <f t="shared" si="31"/>
        <v>3.0378071517345728</v>
      </c>
      <c r="Q136" s="155">
        <f t="shared" si="31"/>
        <v>3.1552892904329437</v>
      </c>
      <c r="R136" s="155">
        <f t="shared" ref="R136:V136" si="32">IF(R118=0,"",R118/R100)</f>
        <v>3.2827909882462936</v>
      </c>
      <c r="S136" s="155">
        <f t="shared" si="32"/>
        <v>3.40397062505382</v>
      </c>
      <c r="T136" s="155">
        <f t="shared" si="32"/>
        <v>3.5027269692044456</v>
      </c>
      <c r="U136" s="155">
        <f t="shared" si="32"/>
        <v>3.5788156175033654</v>
      </c>
      <c r="V136" s="155">
        <f t="shared" si="32"/>
        <v>3.6575919690624086</v>
      </c>
      <c r="W136" s="155">
        <f t="shared" ref="W136" si="33">IF(W118=0,"",W118/W100)</f>
        <v>3.7325335246430336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1.7302502216747646</v>
      </c>
      <c r="C137" s="156">
        <f t="shared" si="34"/>
        <v>1.8281664284779944</v>
      </c>
      <c r="D137" s="156">
        <f t="shared" si="34"/>
        <v>1.9566720801591224</v>
      </c>
      <c r="E137" s="156">
        <f t="shared" si="34"/>
        <v>2.0987364662014909</v>
      </c>
      <c r="F137" s="156">
        <f t="shared" si="34"/>
        <v>2.2433033972807994</v>
      </c>
      <c r="G137" s="156">
        <f t="shared" si="34"/>
        <v>2.3672140358567564</v>
      </c>
      <c r="H137" s="156">
        <f t="shared" si="34"/>
        <v>2.4632685058996109</v>
      </c>
      <c r="I137" s="156">
        <f t="shared" si="34"/>
        <v>2.538617088810446</v>
      </c>
      <c r="J137" s="156">
        <f t="shared" si="34"/>
        <v>2.60171499289349</v>
      </c>
      <c r="K137" s="156">
        <f t="shared" si="34"/>
        <v>2.6726295161689388</v>
      </c>
      <c r="L137" s="156">
        <f t="shared" si="34"/>
        <v>2.7189321236628836</v>
      </c>
      <c r="M137" s="156">
        <f t="shared" si="34"/>
        <v>2.7725323360880325</v>
      </c>
      <c r="N137" s="156">
        <f t="shared" si="34"/>
        <v>2.8249025432850856</v>
      </c>
      <c r="O137" s="156">
        <f t="shared" si="34"/>
        <v>2.9390777046791188</v>
      </c>
      <c r="P137" s="156">
        <f t="shared" si="34"/>
        <v>3.0378071517345728</v>
      </c>
      <c r="Q137" s="156">
        <f t="shared" si="34"/>
        <v>3.1552892904329437</v>
      </c>
      <c r="R137" s="156">
        <f t="shared" ref="R137:V137" si="35">IF(R119=0,"",R119/R101)</f>
        <v>3.2827909882462936</v>
      </c>
      <c r="S137" s="156">
        <f t="shared" si="35"/>
        <v>3.40397062505382</v>
      </c>
      <c r="T137" s="156">
        <f t="shared" si="35"/>
        <v>3.5027269692044456</v>
      </c>
      <c r="U137" s="156">
        <f t="shared" si="35"/>
        <v>3.5788156175033654</v>
      </c>
      <c r="V137" s="156">
        <f t="shared" si="35"/>
        <v>3.6575919690624086</v>
      </c>
      <c r="W137" s="156">
        <f t="shared" ref="W137" si="36">IF(W119=0,"",W119/W101)</f>
        <v>3.7325335246430336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0.59432789498805905</v>
      </c>
      <c r="C138" s="155">
        <f t="shared" si="37"/>
        <v>0.60224243040319125</v>
      </c>
      <c r="D138" s="155">
        <f t="shared" si="37"/>
        <v>0.60876586946330535</v>
      </c>
      <c r="E138" s="155">
        <f t="shared" si="37"/>
        <v>0.61437177580448055</v>
      </c>
      <c r="F138" s="155">
        <f t="shared" si="37"/>
        <v>0.61788453717839342</v>
      </c>
      <c r="G138" s="155">
        <f t="shared" si="37"/>
        <v>0.62070947708951596</v>
      </c>
      <c r="H138" s="155">
        <f t="shared" si="37"/>
        <v>0.62304686418453581</v>
      </c>
      <c r="I138" s="155">
        <f t="shared" si="37"/>
        <v>0.62712973726399479</v>
      </c>
      <c r="J138" s="155">
        <f t="shared" si="37"/>
        <v>0.62997746346012606</v>
      </c>
      <c r="K138" s="155">
        <f t="shared" si="37"/>
        <v>0.63275671379426146</v>
      </c>
      <c r="L138" s="155">
        <f t="shared" si="37"/>
        <v>0.63558771579426765</v>
      </c>
      <c r="M138" s="155">
        <f t="shared" si="37"/>
        <v>0.63935288997395323</v>
      </c>
      <c r="N138" s="155">
        <f t="shared" si="37"/>
        <v>0.64433592840156362</v>
      </c>
      <c r="O138" s="155">
        <f t="shared" si="37"/>
        <v>0.65123251270677096</v>
      </c>
      <c r="P138" s="155">
        <f t="shared" si="37"/>
        <v>0.6611042540528278</v>
      </c>
      <c r="Q138" s="155">
        <f t="shared" si="37"/>
        <v>0.67243826317363375</v>
      </c>
      <c r="R138" s="155">
        <f t="shared" ref="R138:V138" si="38">IF(R120=0,"",R120/R102)</f>
        <v>0.68524429711609203</v>
      </c>
      <c r="S138" s="155">
        <f t="shared" si="38"/>
        <v>0.69793681679934805</v>
      </c>
      <c r="T138" s="155">
        <f t="shared" si="38"/>
        <v>0.70955825011136275</v>
      </c>
      <c r="U138" s="155">
        <f t="shared" si="38"/>
        <v>0.72092932642848129</v>
      </c>
      <c r="V138" s="155">
        <f t="shared" si="38"/>
        <v>0.73335915206996172</v>
      </c>
      <c r="W138" s="155">
        <f t="shared" ref="W138" si="39">IF(W120=0,"",W120/W102)</f>
        <v>0.74353763183426624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0.53066271948218224</v>
      </c>
      <c r="C139" s="156">
        <f t="shared" si="40"/>
        <v>0.53801119290975619</v>
      </c>
      <c r="D139" s="156">
        <f t="shared" si="40"/>
        <v>0.54350493758289453</v>
      </c>
      <c r="E139" s="156">
        <f t="shared" si="40"/>
        <v>0.54755080323541339</v>
      </c>
      <c r="F139" s="156">
        <f t="shared" si="40"/>
        <v>0.55045395905326389</v>
      </c>
      <c r="G139" s="156">
        <f t="shared" si="40"/>
        <v>0.55275949940913827</v>
      </c>
      <c r="H139" s="156">
        <f t="shared" si="40"/>
        <v>0.5551572851219434</v>
      </c>
      <c r="I139" s="156">
        <f t="shared" si="40"/>
        <v>0.55761559251680759</v>
      </c>
      <c r="J139" s="156">
        <f t="shared" si="40"/>
        <v>0.5598589766035329</v>
      </c>
      <c r="K139" s="156">
        <f t="shared" si="40"/>
        <v>0.56254556880066242</v>
      </c>
      <c r="L139" s="156">
        <f t="shared" si="40"/>
        <v>0.56526538582172792</v>
      </c>
      <c r="M139" s="156">
        <f t="shared" si="40"/>
        <v>0.56853253796837155</v>
      </c>
      <c r="N139" s="156">
        <f t="shared" si="40"/>
        <v>0.57210511404181008</v>
      </c>
      <c r="O139" s="156">
        <f t="shared" si="40"/>
        <v>0.57884627600767846</v>
      </c>
      <c r="P139" s="156">
        <f t="shared" si="40"/>
        <v>0.59033630108309731</v>
      </c>
      <c r="Q139" s="156">
        <f t="shared" si="40"/>
        <v>0.61157950277591422</v>
      </c>
      <c r="R139" s="156">
        <f t="shared" ref="R139:V139" si="41">IF(R121=0,"",R121/R103)</f>
        <v>0.63789717792607503</v>
      </c>
      <c r="S139" s="156">
        <f t="shared" si="41"/>
        <v>0.66307212314397135</v>
      </c>
      <c r="T139" s="156">
        <f t="shared" si="41"/>
        <v>0.68362738196692618</v>
      </c>
      <c r="U139" s="156">
        <f t="shared" si="41"/>
        <v>0.70034727116551931</v>
      </c>
      <c r="V139" s="156">
        <f t="shared" si="41"/>
        <v>0.7129886263620987</v>
      </c>
      <c r="W139" s="156">
        <f t="shared" ref="W139" si="42">IF(W121=0,"",W121/W103)</f>
        <v>0.72780295820022423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0.5945169901133085</v>
      </c>
      <c r="C143" s="157">
        <f t="shared" si="52"/>
        <v>0.60200305700375856</v>
      </c>
      <c r="D143" s="157">
        <f t="shared" si="52"/>
        <v>0.60806485092104201</v>
      </c>
      <c r="E143" s="157">
        <f t="shared" si="52"/>
        <v>0.61254534653096981</v>
      </c>
      <c r="F143" s="157">
        <f t="shared" si="52"/>
        <v>0.61605774381421197</v>
      </c>
      <c r="G143" s="157">
        <f t="shared" si="52"/>
        <v>0.61863855906108101</v>
      </c>
      <c r="H143" s="157">
        <f t="shared" si="52"/>
        <v>0.620762358052796</v>
      </c>
      <c r="I143" s="157">
        <f t="shared" si="52"/>
        <v>0.62240607517759416</v>
      </c>
      <c r="J143" s="157">
        <f t="shared" si="52"/>
        <v>0.62375140666550255</v>
      </c>
      <c r="K143" s="157">
        <f t="shared" si="52"/>
        <v>0.62532814532409986</v>
      </c>
      <c r="L143" s="157">
        <f t="shared" si="52"/>
        <v>0.62699212003530469</v>
      </c>
      <c r="M143" s="157">
        <f t="shared" si="52"/>
        <v>0.62899646313733182</v>
      </c>
      <c r="N143" s="157">
        <f t="shared" si="52"/>
        <v>0.63219412070048076</v>
      </c>
      <c r="O143" s="157">
        <f t="shared" si="52"/>
        <v>0.63688103020558851</v>
      </c>
      <c r="P143" s="157">
        <f t="shared" si="52"/>
        <v>0.64367435712080867</v>
      </c>
      <c r="Q143" s="157">
        <f t="shared" si="52"/>
        <v>0.6527482355891876</v>
      </c>
      <c r="R143" s="157">
        <f t="shared" ref="R143:V143" si="53">IF(R125=0,"",R125/R107)</f>
        <v>0.66328112403227057</v>
      </c>
      <c r="S143" s="157">
        <f t="shared" si="53"/>
        <v>0.67407610070110402</v>
      </c>
      <c r="T143" s="157">
        <f t="shared" si="53"/>
        <v>0.68421701199313834</v>
      </c>
      <c r="U143" s="157">
        <f t="shared" si="53"/>
        <v>0.69433079033453526</v>
      </c>
      <c r="V143" s="157">
        <f t="shared" si="53"/>
        <v>0.70596227325811656</v>
      </c>
      <c r="W143" s="157">
        <f t="shared" ref="W143" si="54">IF(W125=0,"",W125/W107)</f>
        <v>0.71792708696108509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0.8290075900886944</v>
      </c>
      <c r="C144" s="158">
        <f t="shared" si="55"/>
        <v>0.84277221661531454</v>
      </c>
      <c r="D144" s="158">
        <f t="shared" si="55"/>
        <v>0.83835272392749383</v>
      </c>
      <c r="E144" s="158">
        <f t="shared" si="55"/>
        <v>0.86128978815042501</v>
      </c>
      <c r="F144" s="158">
        <f t="shared" si="55"/>
        <v>0.84726339991839472</v>
      </c>
      <c r="G144" s="158">
        <f t="shared" si="55"/>
        <v>0.84865878247423199</v>
      </c>
      <c r="H144" s="158">
        <f t="shared" si="55"/>
        <v>0.84882664489497406</v>
      </c>
      <c r="I144" s="158">
        <f t="shared" si="55"/>
        <v>0.85253577284391058</v>
      </c>
      <c r="J144" s="158">
        <f t="shared" si="55"/>
        <v>0.85162138813738852</v>
      </c>
      <c r="K144" s="158">
        <f t="shared" si="55"/>
        <v>0.86019365575183815</v>
      </c>
      <c r="L144" s="158">
        <f t="shared" si="55"/>
        <v>0.85982042749887744</v>
      </c>
      <c r="M144" s="158">
        <f t="shared" si="55"/>
        <v>0.85541776445260731</v>
      </c>
      <c r="N144" s="158">
        <f t="shared" si="55"/>
        <v>0.85788104951677147</v>
      </c>
      <c r="O144" s="158">
        <f t="shared" si="55"/>
        <v>0.86524341104470637</v>
      </c>
      <c r="P144" s="158">
        <f t="shared" si="55"/>
        <v>0.86533440714390175</v>
      </c>
      <c r="Q144" s="158">
        <f t="shared" si="55"/>
        <v>0.86183726407462613</v>
      </c>
      <c r="R144" s="158">
        <f t="shared" ref="R144:V144" si="56">IF(R126=0,"",R126/R108)</f>
        <v>0.87131056541617402</v>
      </c>
      <c r="S144" s="158">
        <f t="shared" si="56"/>
        <v>0.87927787722789685</v>
      </c>
      <c r="T144" s="158">
        <f t="shared" si="56"/>
        <v>0.88173279840263463</v>
      </c>
      <c r="U144" s="158">
        <f t="shared" si="56"/>
        <v>0.88528967604788422</v>
      </c>
      <c r="V144" s="158">
        <f t="shared" si="56"/>
        <v>0.90185741393583407</v>
      </c>
      <c r="W144" s="158">
        <f t="shared" ref="W144" si="57">IF(W126=0,"",W126/W108)</f>
        <v>0.89558454378928909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0.5945169901133085</v>
      </c>
      <c r="C145" s="156">
        <f t="shared" si="58"/>
        <v>0.60548922971034047</v>
      </c>
      <c r="D145" s="156">
        <f t="shared" si="58"/>
        <v>0.6111124274088654</v>
      </c>
      <c r="E145" s="156">
        <f t="shared" si="58"/>
        <v>0.61580049252317248</v>
      </c>
      <c r="F145" s="156">
        <f t="shared" si="58"/>
        <v>0.6175959301559828</v>
      </c>
      <c r="G145" s="156">
        <f t="shared" si="58"/>
        <v>0.61926503824214429</v>
      </c>
      <c r="H145" s="156">
        <f t="shared" si="58"/>
        <v>0.62090576295959832</v>
      </c>
      <c r="I145" s="156">
        <f t="shared" si="58"/>
        <v>0.62353140273763041</v>
      </c>
      <c r="J145" s="156">
        <f t="shared" si="58"/>
        <v>0.62525271529709292</v>
      </c>
      <c r="K145" s="156">
        <f t="shared" si="58"/>
        <v>0.62684888252831583</v>
      </c>
      <c r="L145" s="156">
        <f t="shared" si="58"/>
        <v>0.62821240071189044</v>
      </c>
      <c r="M145" s="156">
        <f t="shared" si="58"/>
        <v>0.63051036663724513</v>
      </c>
      <c r="N145" s="156">
        <f t="shared" si="58"/>
        <v>0.6335418469606573</v>
      </c>
      <c r="O145" s="156">
        <f t="shared" si="58"/>
        <v>0.63893503285979725</v>
      </c>
      <c r="P145" s="156">
        <f t="shared" si="58"/>
        <v>0.64827506611956043</v>
      </c>
      <c r="Q145" s="156">
        <f t="shared" si="58"/>
        <v>0.65958300071617992</v>
      </c>
      <c r="R145" s="156">
        <f t="shared" ref="R145:V145" si="59">IF(R127=0,"",R127/R109)</f>
        <v>0.66965237254964805</v>
      </c>
      <c r="S145" s="156">
        <f t="shared" si="59"/>
        <v>0.67898405862392197</v>
      </c>
      <c r="T145" s="156">
        <f t="shared" si="59"/>
        <v>0.68792186137017408</v>
      </c>
      <c r="U145" s="156">
        <f t="shared" si="59"/>
        <v>0.69779947830813793</v>
      </c>
      <c r="V145" s="156">
        <f t="shared" si="59"/>
        <v>0.70638987414178589</v>
      </c>
      <c r="W145" s="156">
        <f t="shared" ref="W145" si="60">IF(W127=0,"",W127/W109)</f>
        <v>0.71733373912874487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0.68991461354936645</v>
      </c>
      <c r="C147" s="155">
        <f t="shared" si="64"/>
        <v>0.67113059447382817</v>
      </c>
      <c r="D147" s="155">
        <f t="shared" si="64"/>
        <v>0.68208063159477039</v>
      </c>
      <c r="E147" s="155">
        <f t="shared" si="64"/>
        <v>0.6617358649953341</v>
      </c>
      <c r="F147" s="155">
        <f t="shared" si="64"/>
        <v>0.67633944095463461</v>
      </c>
      <c r="G147" s="155">
        <f t="shared" si="64"/>
        <v>0.68146136356597986</v>
      </c>
      <c r="H147" s="155">
        <f t="shared" si="64"/>
        <v>0.68598265026909311</v>
      </c>
      <c r="I147" s="155">
        <f t="shared" si="64"/>
        <v>0.67631681076038497</v>
      </c>
      <c r="J147" s="155">
        <f t="shared" si="64"/>
        <v>0.67595551225172024</v>
      </c>
      <c r="K147" s="155">
        <f t="shared" si="64"/>
        <v>0.66075707530182459</v>
      </c>
      <c r="L147" s="155">
        <f t="shared" si="64"/>
        <v>0.66588124437812723</v>
      </c>
      <c r="M147" s="155">
        <f t="shared" si="64"/>
        <v>0.67113311629178274</v>
      </c>
      <c r="N147" s="155">
        <f t="shared" si="64"/>
        <v>0.67694856921176727</v>
      </c>
      <c r="O147" s="155">
        <f t="shared" si="64"/>
        <v>0.67914895368007833</v>
      </c>
      <c r="P147" s="155">
        <f t="shared" si="64"/>
        <v>0.68744459935521329</v>
      </c>
      <c r="Q147" s="155">
        <f t="shared" si="64"/>
        <v>0.69246855744189695</v>
      </c>
      <c r="R147" s="155">
        <f t="shared" ref="R147:V147" si="65">IF(R129=0,"",R129/R111)</f>
        <v>0.69499848668389186</v>
      </c>
      <c r="S147" s="155">
        <f t="shared" si="65"/>
        <v>0.70153809930765754</v>
      </c>
      <c r="T147" s="155">
        <f t="shared" si="65"/>
        <v>0.70872099338421157</v>
      </c>
      <c r="U147" s="155">
        <f t="shared" si="65"/>
        <v>0.71180497949495092</v>
      </c>
      <c r="V147" s="155">
        <f t="shared" si="65"/>
        <v>0.72030526238094894</v>
      </c>
      <c r="W147" s="155">
        <f t="shared" ref="W147" si="66">IF(W129=0,"",W129/W111)</f>
        <v>0.73355446849804495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0.58225269712956229</v>
      </c>
      <c r="C148" s="156">
        <f t="shared" si="67"/>
        <v>0.58537410520182176</v>
      </c>
      <c r="D148" s="156">
        <f t="shared" si="67"/>
        <v>0.58712005647167265</v>
      </c>
      <c r="E148" s="156">
        <f t="shared" si="67"/>
        <v>0.58834500302801729</v>
      </c>
      <c r="F148" s="156">
        <f t="shared" si="67"/>
        <v>0.58916366105302087</v>
      </c>
      <c r="G148" s="156">
        <f t="shared" si="67"/>
        <v>0.58980143734596102</v>
      </c>
      <c r="H148" s="156">
        <f t="shared" si="67"/>
        <v>0.59041141319633617</v>
      </c>
      <c r="I148" s="156">
        <f t="shared" si="67"/>
        <v>0.59102028516085892</v>
      </c>
      <c r="J148" s="156">
        <f t="shared" si="67"/>
        <v>0.59157111735720036</v>
      </c>
      <c r="K148" s="156">
        <f t="shared" si="67"/>
        <v>0.59202913262352164</v>
      </c>
      <c r="L148" s="156">
        <f t="shared" si="67"/>
        <v>0.59241894948404084</v>
      </c>
      <c r="M148" s="156">
        <f t="shared" si="67"/>
        <v>0.59274445653170726</v>
      </c>
      <c r="N148" s="156">
        <f t="shared" si="67"/>
        <v>0.59300206735030125</v>
      </c>
      <c r="O148" s="156">
        <f t="shared" si="67"/>
        <v>0.59325426024245365</v>
      </c>
      <c r="P148" s="156">
        <f t="shared" si="67"/>
        <v>0.59349549077326846</v>
      </c>
      <c r="Q148" s="156">
        <f t="shared" si="67"/>
        <v>0.59374111940501462</v>
      </c>
      <c r="R148" s="156">
        <f t="shared" ref="R148:V148" si="68">IF(R130=0,"",R130/R112)</f>
        <v>0.59423884326415777</v>
      </c>
      <c r="S148" s="156">
        <f t="shared" si="68"/>
        <v>0.59494925055851111</v>
      </c>
      <c r="T148" s="156">
        <f t="shared" si="68"/>
        <v>0.59585080777618082</v>
      </c>
      <c r="U148" s="156">
        <f t="shared" si="68"/>
        <v>0.59702027904878741</v>
      </c>
      <c r="V148" s="156">
        <f t="shared" si="68"/>
        <v>0.59846718980454128</v>
      </c>
      <c r="W148" s="156">
        <f t="shared" ref="W148" si="69">IF(W130=0,"",W130/W112)</f>
        <v>0.60078652877723893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0.736579414975295</v>
      </c>
      <c r="C149" s="159">
        <f t="shared" si="70"/>
        <v>0.74066945669551187</v>
      </c>
      <c r="D149" s="159">
        <f t="shared" si="70"/>
        <v>0.74485147435667065</v>
      </c>
      <c r="E149" s="159">
        <f t="shared" si="70"/>
        <v>0.74822712635655264</v>
      </c>
      <c r="F149" s="159">
        <f t="shared" si="70"/>
        <v>0.75122958404674722</v>
      </c>
      <c r="G149" s="159">
        <f t="shared" si="70"/>
        <v>0.75348065039367107</v>
      </c>
      <c r="H149" s="159">
        <f t="shared" si="70"/>
        <v>0.75526058067927215</v>
      </c>
      <c r="I149" s="159">
        <f t="shared" si="70"/>
        <v>0.75658764030528181</v>
      </c>
      <c r="J149" s="159">
        <f t="shared" si="70"/>
        <v>0.75747285528208697</v>
      </c>
      <c r="K149" s="159">
        <f t="shared" si="70"/>
        <v>0.75878077646389419</v>
      </c>
      <c r="L149" s="159">
        <f t="shared" si="70"/>
        <v>0.76020019854624576</v>
      </c>
      <c r="M149" s="159">
        <f t="shared" si="70"/>
        <v>0.76190445719584565</v>
      </c>
      <c r="N149" s="159">
        <f t="shared" si="70"/>
        <v>0.76442232629797136</v>
      </c>
      <c r="O149" s="159">
        <f t="shared" si="70"/>
        <v>0.76737330952843552</v>
      </c>
      <c r="P149" s="159">
        <f t="shared" si="70"/>
        <v>0.7710547949835761</v>
      </c>
      <c r="Q149" s="159">
        <f t="shared" si="70"/>
        <v>0.77529882613004886</v>
      </c>
      <c r="R149" s="159">
        <f t="shared" ref="R149:V149" si="71">IF(R131=0,"",R131/R113)</f>
        <v>0.78034058441712506</v>
      </c>
      <c r="S149" s="159">
        <f t="shared" si="71"/>
        <v>0.7871239533450618</v>
      </c>
      <c r="T149" s="159">
        <f t="shared" si="71"/>
        <v>0.79457868806356902</v>
      </c>
      <c r="U149" s="159">
        <f t="shared" si="71"/>
        <v>0.80361366905220644</v>
      </c>
      <c r="V149" s="159">
        <f t="shared" si="71"/>
        <v>0.81551310705301272</v>
      </c>
      <c r="W149" s="159">
        <f t="shared" ref="W149" si="72">IF(W131=0,"",W131/W113)</f>
        <v>0.82925050212182816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0.48150825125264707</v>
      </c>
      <c r="C151" s="117">
        <f t="shared" si="73"/>
        <v>0.89531898485435835</v>
      </c>
      <c r="D151" s="117">
        <f t="shared" si="73"/>
        <v>1.1767525366045652</v>
      </c>
      <c r="E151" s="117">
        <f t="shared" si="73"/>
        <v>2.0155998373763775</v>
      </c>
      <c r="F151" s="117">
        <f t="shared" si="73"/>
        <v>2.5420536734677448</v>
      </c>
      <c r="G151" s="117">
        <f t="shared" si="73"/>
        <v>3.2002459071267571</v>
      </c>
      <c r="H151" s="117">
        <f t="shared" si="73"/>
        <v>3.8796957048733591</v>
      </c>
      <c r="I151" s="117">
        <f t="shared" si="73"/>
        <v>5.2818755743612256</v>
      </c>
      <c r="J151" s="117">
        <f t="shared" si="73"/>
        <v>6.6575760891409175</v>
      </c>
      <c r="K151" s="117">
        <f t="shared" si="73"/>
        <v>8.5808063620879782</v>
      </c>
      <c r="L151" s="117">
        <f t="shared" si="73"/>
        <v>8.1799047460108198</v>
      </c>
      <c r="M151" s="117">
        <f t="shared" si="73"/>
        <v>7.2428617076773856</v>
      </c>
      <c r="N151" s="117">
        <f t="shared" si="73"/>
        <v>6.5405982208054727</v>
      </c>
      <c r="O151" s="117">
        <f t="shared" si="73"/>
        <v>6.1353785862755128</v>
      </c>
      <c r="P151" s="117">
        <f t="shared" si="73"/>
        <v>5.2879861772639174</v>
      </c>
      <c r="Q151" s="117">
        <f t="shared" si="73"/>
        <v>5.0483424460682356</v>
      </c>
      <c r="R151" s="117">
        <f t="shared" ref="R151:V151" si="74">R152+R154+R156+R165</f>
        <v>5.1442655756737059</v>
      </c>
      <c r="S151" s="117">
        <f t="shared" si="74"/>
        <v>4.7789534377821976</v>
      </c>
      <c r="T151" s="117">
        <f t="shared" si="74"/>
        <v>4.2495510349188805</v>
      </c>
      <c r="U151" s="117">
        <f t="shared" si="74"/>
        <v>4.1847757803834762</v>
      </c>
      <c r="V151" s="117">
        <f t="shared" si="74"/>
        <v>3.7505650246203337</v>
      </c>
      <c r="W151" s="117">
        <f t="shared" ref="W151" si="75">W152+W154+W156+W165</f>
        <v>3.6392280094690439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6.8115058434569983E-2</v>
      </c>
      <c r="C156" s="122">
        <v>0.10008890223566692</v>
      </c>
      <c r="D156" s="122">
        <v>0.1416939341065635</v>
      </c>
      <c r="E156" s="122">
        <v>0.21736106681503664</v>
      </c>
      <c r="F156" s="122">
        <v>0.29333816196962598</v>
      </c>
      <c r="G156" s="122">
        <v>0.36497855139396856</v>
      </c>
      <c r="H156" s="122">
        <v>0.45721787629829719</v>
      </c>
      <c r="I156" s="122">
        <v>0.56507198083015187</v>
      </c>
      <c r="J156" s="122">
        <v>0.73429890373544593</v>
      </c>
      <c r="K156" s="122">
        <v>0.87694254874437871</v>
      </c>
      <c r="L156" s="122">
        <v>0.84788788772938128</v>
      </c>
      <c r="M156" s="122">
        <v>0.747224001617117</v>
      </c>
      <c r="N156" s="122">
        <v>0.67107803493398621</v>
      </c>
      <c r="O156" s="122">
        <v>0.62625350918613887</v>
      </c>
      <c r="P156" s="122">
        <v>0.52927389725937912</v>
      </c>
      <c r="Q156" s="122">
        <v>0.49962283087616621</v>
      </c>
      <c r="R156" s="122">
        <v>0.50668056857587007</v>
      </c>
      <c r="S156" s="122">
        <v>0.46478209759159178</v>
      </c>
      <c r="T156" s="122">
        <v>0.41043300015710193</v>
      </c>
      <c r="U156" s="122">
        <v>0.40341617833215432</v>
      </c>
      <c r="V156" s="122">
        <v>0.35911472132116817</v>
      </c>
      <c r="W156" s="122">
        <v>0.34229153212864977</v>
      </c>
      <c r="DA156" s="130" t="s">
        <v>2213</v>
      </c>
    </row>
    <row r="157" spans="1:105" ht="12" customHeight="1" x14ac:dyDescent="0.25">
      <c r="A157" s="97" t="s">
        <v>124</v>
      </c>
      <c r="B157" s="98">
        <v>6.8115058434569983E-2</v>
      </c>
      <c r="C157" s="98">
        <v>0.10008890223566692</v>
      </c>
      <c r="D157" s="98">
        <v>0.1416939341065635</v>
      </c>
      <c r="E157" s="98">
        <v>0.21736106681503664</v>
      </c>
      <c r="F157" s="98">
        <v>0.29333816196962598</v>
      </c>
      <c r="G157" s="98">
        <v>0.36497855139396856</v>
      </c>
      <c r="H157" s="98">
        <v>0.45721787629829719</v>
      </c>
      <c r="I157" s="98">
        <v>0.56507198083015187</v>
      </c>
      <c r="J157" s="98">
        <v>0.73429890373544593</v>
      </c>
      <c r="K157" s="98">
        <v>0.87694254874437871</v>
      </c>
      <c r="L157" s="98">
        <v>0.84788788772938128</v>
      </c>
      <c r="M157" s="98">
        <v>0.747224001617117</v>
      </c>
      <c r="N157" s="98">
        <v>0.67107803493398621</v>
      </c>
      <c r="O157" s="98">
        <v>0.62625350918613887</v>
      </c>
      <c r="P157" s="98">
        <v>0.52927389725937912</v>
      </c>
      <c r="Q157" s="98">
        <v>0.49962283087616621</v>
      </c>
      <c r="R157" s="98">
        <v>0.50668056857587007</v>
      </c>
      <c r="S157" s="98">
        <v>0.46478209759159178</v>
      </c>
      <c r="T157" s="98">
        <v>0.41043300015710193</v>
      </c>
      <c r="U157" s="98">
        <v>0.40341617833215432</v>
      </c>
      <c r="V157" s="98">
        <v>0.35911472132116817</v>
      </c>
      <c r="W157" s="98">
        <v>0.34229153212864977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0.41339319281807707</v>
      </c>
      <c r="C165" s="122">
        <v>0.79523008261869144</v>
      </c>
      <c r="D165" s="122">
        <v>1.0350586024980017</v>
      </c>
      <c r="E165" s="122">
        <v>1.7982387705613407</v>
      </c>
      <c r="F165" s="122">
        <v>2.2487155114981188</v>
      </c>
      <c r="G165" s="122">
        <v>2.8352673557327885</v>
      </c>
      <c r="H165" s="122">
        <v>3.4224778285750621</v>
      </c>
      <c r="I165" s="122">
        <v>4.7168035935310737</v>
      </c>
      <c r="J165" s="122">
        <v>5.923277185405472</v>
      </c>
      <c r="K165" s="122">
        <v>7.7038638133435997</v>
      </c>
      <c r="L165" s="122">
        <v>7.3320168582814382</v>
      </c>
      <c r="M165" s="122">
        <v>6.4956377060602684</v>
      </c>
      <c r="N165" s="122">
        <v>5.8695201858714867</v>
      </c>
      <c r="O165" s="122">
        <v>5.509125077089374</v>
      </c>
      <c r="P165" s="122">
        <v>4.7587122800045378</v>
      </c>
      <c r="Q165" s="122">
        <v>4.548719615192069</v>
      </c>
      <c r="R165" s="122">
        <v>4.6375850070978357</v>
      </c>
      <c r="S165" s="122">
        <v>4.3141713401906054</v>
      </c>
      <c r="T165" s="122">
        <v>3.8391180347617784</v>
      </c>
      <c r="U165" s="122">
        <v>3.7813596020513223</v>
      </c>
      <c r="V165" s="122">
        <v>3.3914503032991656</v>
      </c>
      <c r="W165" s="122">
        <v>3.296936477340394</v>
      </c>
      <c r="DA165" s="130" t="s">
        <v>2222</v>
      </c>
    </row>
    <row r="166" spans="1:105" ht="12" customHeight="1" x14ac:dyDescent="0.25">
      <c r="A166" s="97" t="s">
        <v>50</v>
      </c>
      <c r="B166" s="98">
        <v>0.41339319281807707</v>
      </c>
      <c r="C166" s="98">
        <v>0.79523008261869144</v>
      </c>
      <c r="D166" s="98">
        <v>1.0350586024980017</v>
      </c>
      <c r="E166" s="98">
        <v>1.7982387705613407</v>
      </c>
      <c r="F166" s="98">
        <v>2.2487155114981188</v>
      </c>
      <c r="G166" s="98">
        <v>2.8352673557327885</v>
      </c>
      <c r="H166" s="98">
        <v>3.4224778285750621</v>
      </c>
      <c r="I166" s="98">
        <v>4.7168035935310737</v>
      </c>
      <c r="J166" s="98">
        <v>5.923277185405472</v>
      </c>
      <c r="K166" s="98">
        <v>7.7038638133435997</v>
      </c>
      <c r="L166" s="98">
        <v>7.3320168582814382</v>
      </c>
      <c r="M166" s="98">
        <v>6.4956377060602684</v>
      </c>
      <c r="N166" s="98">
        <v>5.8695201858714867</v>
      </c>
      <c r="O166" s="98">
        <v>5.509125077089374</v>
      </c>
      <c r="P166" s="98">
        <v>4.7587122800045378</v>
      </c>
      <c r="Q166" s="98">
        <v>4.548719615192069</v>
      </c>
      <c r="R166" s="98">
        <v>4.6375850070978357</v>
      </c>
      <c r="S166" s="98">
        <v>4.3141713401906054</v>
      </c>
      <c r="T166" s="98">
        <v>3.8391180347617784</v>
      </c>
      <c r="U166" s="98">
        <v>3.7813596020513223</v>
      </c>
      <c r="V166" s="98">
        <v>3.3914503032991656</v>
      </c>
      <c r="W166" s="98">
        <v>3.296936477340394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7043.6565958286519</v>
      </c>
      <c r="C169" s="117">
        <f t="shared" si="78"/>
        <v>8423.1935427907156</v>
      </c>
      <c r="D169" s="117">
        <f t="shared" si="78"/>
        <v>7704.5871470366092</v>
      </c>
      <c r="E169" s="117">
        <f t="shared" si="78"/>
        <v>7632.0305900042049</v>
      </c>
      <c r="F169" s="117">
        <f t="shared" si="78"/>
        <v>8329.9991406522659</v>
      </c>
      <c r="G169" s="117">
        <f t="shared" si="78"/>
        <v>8435.3295006542303</v>
      </c>
      <c r="H169" s="117">
        <f t="shared" si="78"/>
        <v>7433.4271004177917</v>
      </c>
      <c r="I169" s="117">
        <f t="shared" si="78"/>
        <v>7695.638495838024</v>
      </c>
      <c r="J169" s="117">
        <f t="shared" si="78"/>
        <v>7849.7674277962924</v>
      </c>
      <c r="K169" s="117">
        <f t="shared" si="78"/>
        <v>7828.6130917803766</v>
      </c>
      <c r="L169" s="117">
        <f t="shared" si="78"/>
        <v>8279.00052833472</v>
      </c>
      <c r="M169" s="117">
        <f t="shared" si="78"/>
        <v>7893.8745941805282</v>
      </c>
      <c r="N169" s="117">
        <f t="shared" si="78"/>
        <v>7814.861705364161</v>
      </c>
      <c r="O169" s="117">
        <f t="shared" si="78"/>
        <v>7641.2611930242483</v>
      </c>
      <c r="P169" s="117">
        <f t="shared" si="78"/>
        <v>6561.9871341568851</v>
      </c>
      <c r="Q169" s="117">
        <f t="shared" si="78"/>
        <v>7428.7703177634594</v>
      </c>
      <c r="R169" s="117">
        <f t="shared" ref="R169:V169" si="79">R170+R172+R174+R183</f>
        <v>7265.4151758759972</v>
      </c>
      <c r="S169" s="117">
        <f t="shared" si="79"/>
        <v>7209.2579303535749</v>
      </c>
      <c r="T169" s="117">
        <f t="shared" si="79"/>
        <v>6919.0253953767497</v>
      </c>
      <c r="U169" s="117">
        <f t="shared" si="79"/>
        <v>6758.5928453442766</v>
      </c>
      <c r="V169" s="117">
        <f t="shared" si="79"/>
        <v>6669.5443917763032</v>
      </c>
      <c r="W169" s="117">
        <f t="shared" ref="W169" si="80">W170+W172+W174+W183</f>
        <v>6980.0058509672799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3566.3405040519506</v>
      </c>
      <c r="C170" s="122">
        <f t="shared" si="81"/>
        <v>5208.2717671942437</v>
      </c>
      <c r="D170" s="122">
        <f t="shared" si="81"/>
        <v>4389.4489418804224</v>
      </c>
      <c r="E170" s="122">
        <f t="shared" si="81"/>
        <v>4287.7229714064879</v>
      </c>
      <c r="F170" s="122">
        <f t="shared" si="81"/>
        <v>5113.6777868752442</v>
      </c>
      <c r="G170" s="122">
        <f t="shared" si="81"/>
        <v>5071.1050109564567</v>
      </c>
      <c r="H170" s="122">
        <f t="shared" si="81"/>
        <v>3855.0945405426451</v>
      </c>
      <c r="I170" s="122">
        <f t="shared" si="81"/>
        <v>4191.0055720034279</v>
      </c>
      <c r="J170" s="122">
        <f t="shared" si="81"/>
        <v>4139.5609977431395</v>
      </c>
      <c r="K170" s="122">
        <f t="shared" si="81"/>
        <v>4196.9056833520299</v>
      </c>
      <c r="L170" s="122">
        <f t="shared" si="81"/>
        <v>4568.4430372860943</v>
      </c>
      <c r="M170" s="122">
        <f t="shared" si="81"/>
        <v>4167.4980942197126</v>
      </c>
      <c r="N170" s="122">
        <f t="shared" si="81"/>
        <v>4155.3506915670259</v>
      </c>
      <c r="O170" s="122">
        <f t="shared" si="81"/>
        <v>4162.1189300680007</v>
      </c>
      <c r="P170" s="122">
        <f t="shared" si="81"/>
        <v>3327.6661448327236</v>
      </c>
      <c r="Q170" s="122">
        <f t="shared" si="81"/>
        <v>3844.0895563816193</v>
      </c>
      <c r="R170" s="122">
        <f t="shared" si="81"/>
        <v>3806.6810587864638</v>
      </c>
      <c r="S170" s="122">
        <f t="shared" si="81"/>
        <v>3615.6086056692175</v>
      </c>
      <c r="T170" s="122">
        <f t="shared" si="81"/>
        <v>3310.6454964886461</v>
      </c>
      <c r="U170" s="122">
        <f t="shared" si="81"/>
        <v>3086.0592774171137</v>
      </c>
      <c r="V170" s="122">
        <f t="shared" si="81"/>
        <v>3036.9884911284084</v>
      </c>
      <c r="W170" s="122">
        <f t="shared" si="81"/>
        <v>3117.6617655272944</v>
      </c>
      <c r="DA170" s="130" t="s">
        <v>2377</v>
      </c>
    </row>
    <row r="171" spans="1:105" ht="12" customHeight="1" x14ac:dyDescent="0.25">
      <c r="A171" s="97" t="s">
        <v>53</v>
      </c>
      <c r="B171" s="98">
        <v>3566.3405040519506</v>
      </c>
      <c r="C171" s="98">
        <v>5208.2717671942437</v>
      </c>
      <c r="D171" s="98">
        <v>4389.4489418804224</v>
      </c>
      <c r="E171" s="98">
        <v>4287.7229714064879</v>
      </c>
      <c r="F171" s="98">
        <v>5113.6777868752442</v>
      </c>
      <c r="G171" s="98">
        <v>5071.1050109564567</v>
      </c>
      <c r="H171" s="98">
        <v>3855.0945405426451</v>
      </c>
      <c r="I171" s="98">
        <v>4191.0055720034279</v>
      </c>
      <c r="J171" s="98">
        <v>4139.5609977431395</v>
      </c>
      <c r="K171" s="98">
        <v>4196.9056833520299</v>
      </c>
      <c r="L171" s="98">
        <v>4568.4430372860943</v>
      </c>
      <c r="M171" s="98">
        <v>4167.4980942197126</v>
      </c>
      <c r="N171" s="98">
        <v>4155.3506915670259</v>
      </c>
      <c r="O171" s="98">
        <v>4162.1189300680007</v>
      </c>
      <c r="P171" s="98">
        <v>3327.6661448327236</v>
      </c>
      <c r="Q171" s="98">
        <v>3844.0895563816193</v>
      </c>
      <c r="R171" s="98">
        <v>3806.6810587864638</v>
      </c>
      <c r="S171" s="98">
        <v>3615.6086056692175</v>
      </c>
      <c r="T171" s="98">
        <v>3310.6454964886461</v>
      </c>
      <c r="U171" s="98">
        <v>3086.0592774171137</v>
      </c>
      <c r="V171" s="98">
        <v>3036.9884911284084</v>
      </c>
      <c r="W171" s="98">
        <v>3117.6617655272944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645.56697080588685</v>
      </c>
      <c r="C172" s="122">
        <f t="shared" si="82"/>
        <v>462.60432147111072</v>
      </c>
      <c r="D172" s="122">
        <f t="shared" si="82"/>
        <v>354.38413103662026</v>
      </c>
      <c r="E172" s="122">
        <f t="shared" si="82"/>
        <v>671.31328255831033</v>
      </c>
      <c r="F172" s="122">
        <f t="shared" si="82"/>
        <v>253.64774725811873</v>
      </c>
      <c r="G172" s="122">
        <f t="shared" si="82"/>
        <v>307.64808662017549</v>
      </c>
      <c r="H172" s="122">
        <f t="shared" si="82"/>
        <v>401.32052206879109</v>
      </c>
      <c r="I172" s="122">
        <f t="shared" si="82"/>
        <v>449.75082406830285</v>
      </c>
      <c r="J172" s="122">
        <f t="shared" si="82"/>
        <v>477.44853057118041</v>
      </c>
      <c r="K172" s="122">
        <f t="shared" si="82"/>
        <v>491.66801854314383</v>
      </c>
      <c r="L172" s="122">
        <f t="shared" si="82"/>
        <v>618.5805020964832</v>
      </c>
      <c r="M172" s="122">
        <f t="shared" si="82"/>
        <v>802.72801440449052</v>
      </c>
      <c r="N172" s="122">
        <f t="shared" si="82"/>
        <v>794.60218484463371</v>
      </c>
      <c r="O172" s="122">
        <f t="shared" si="82"/>
        <v>717.20262061326196</v>
      </c>
      <c r="P172" s="122">
        <f t="shared" si="82"/>
        <v>579.25842275507421</v>
      </c>
      <c r="Q172" s="122">
        <f t="shared" si="82"/>
        <v>924.83172152864893</v>
      </c>
      <c r="R172" s="122">
        <f t="shared" si="82"/>
        <v>764.07612292037697</v>
      </c>
      <c r="S172" s="122">
        <f t="shared" si="82"/>
        <v>913.44584652062406</v>
      </c>
      <c r="T172" s="122">
        <f t="shared" si="82"/>
        <v>978.32923871549042</v>
      </c>
      <c r="U172" s="122">
        <f t="shared" si="82"/>
        <v>1008.4090817041375</v>
      </c>
      <c r="V172" s="122">
        <f t="shared" si="82"/>
        <v>1034.4961565254689</v>
      </c>
      <c r="W172" s="122">
        <f t="shared" si="82"/>
        <v>1091.0382533794063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645.56697080588685</v>
      </c>
      <c r="C173" s="98">
        <f>RES_hhdet_fech!C147</f>
        <v>462.60432147111072</v>
      </c>
      <c r="D173" s="98">
        <f>RES_hhdet_fech!D147</f>
        <v>354.38413103662026</v>
      </c>
      <c r="E173" s="98">
        <f>RES_hhdet_fech!E147</f>
        <v>671.31328255831033</v>
      </c>
      <c r="F173" s="98">
        <f>RES_hhdet_fech!F147</f>
        <v>253.64774725811873</v>
      </c>
      <c r="G173" s="98">
        <f>RES_hhdet_fech!G147</f>
        <v>307.64808662017549</v>
      </c>
      <c r="H173" s="98">
        <f>RES_hhdet_fech!H147</f>
        <v>401.32052206879109</v>
      </c>
      <c r="I173" s="98">
        <f>RES_hhdet_fech!I147</f>
        <v>449.75082406830285</v>
      </c>
      <c r="J173" s="98">
        <f>RES_hhdet_fech!J147</f>
        <v>477.44853057118041</v>
      </c>
      <c r="K173" s="98">
        <f>RES_hhdet_fech!K147</f>
        <v>491.66801854314383</v>
      </c>
      <c r="L173" s="98">
        <f>RES_hhdet_fech!L147</f>
        <v>618.5805020964832</v>
      </c>
      <c r="M173" s="98">
        <f>RES_hhdet_fech!M147</f>
        <v>802.72801440449052</v>
      </c>
      <c r="N173" s="98">
        <f>RES_hhdet_fech!N147</f>
        <v>794.60218484463371</v>
      </c>
      <c r="O173" s="98">
        <f>RES_hhdet_fech!O147</f>
        <v>717.20262061326196</v>
      </c>
      <c r="P173" s="98">
        <f>RES_hhdet_fech!P147</f>
        <v>579.25842275507421</v>
      </c>
      <c r="Q173" s="98">
        <f>RES_hhdet_fech!Q147</f>
        <v>924.83172152864893</v>
      </c>
      <c r="R173" s="98">
        <f>RES_hhdet_fech!R147</f>
        <v>764.07612292037697</v>
      </c>
      <c r="S173" s="98">
        <f>RES_hhdet_fech!S147</f>
        <v>913.44584652062406</v>
      </c>
      <c r="T173" s="98">
        <f>RES_hhdet_fech!T147</f>
        <v>978.32923871549042</v>
      </c>
      <c r="U173" s="98">
        <f>RES_hhdet_fech!U147</f>
        <v>1008.4090817041375</v>
      </c>
      <c r="V173" s="98">
        <f>RES_hhdet_fech!V147</f>
        <v>1034.4961565254689</v>
      </c>
      <c r="W173" s="98">
        <f>RES_hhdet_fech!W147</f>
        <v>1091.0382533794063</v>
      </c>
      <c r="DA173" s="63" t="s">
        <v>2380</v>
      </c>
    </row>
    <row r="174" spans="1:105" ht="12" customHeight="1" x14ac:dyDescent="0.25">
      <c r="A174" s="121" t="s">
        <v>55</v>
      </c>
      <c r="B174" s="122">
        <v>1532.1530856158715</v>
      </c>
      <c r="C174" s="122">
        <v>1471.7391261340442</v>
      </c>
      <c r="D174" s="122">
        <v>1587.0672812829648</v>
      </c>
      <c r="E174" s="122">
        <v>1389.4814659352846</v>
      </c>
      <c r="F174" s="122">
        <v>1588.5570038133885</v>
      </c>
      <c r="G174" s="122">
        <v>1645.9357506742758</v>
      </c>
      <c r="H174" s="122">
        <v>1721.2542369947103</v>
      </c>
      <c r="I174" s="122">
        <v>1660.9973501107281</v>
      </c>
      <c r="J174" s="122">
        <v>1740.999763014873</v>
      </c>
      <c r="K174" s="122">
        <v>1662.6508495059325</v>
      </c>
      <c r="L174" s="122">
        <v>1681.3929939481518</v>
      </c>
      <c r="M174" s="122">
        <v>1616.3240564260293</v>
      </c>
      <c r="N174" s="122">
        <v>1614.4025438572451</v>
      </c>
      <c r="O174" s="122">
        <v>1561.4692999291233</v>
      </c>
      <c r="P174" s="122">
        <v>1529.8978597099187</v>
      </c>
      <c r="Q174" s="122">
        <v>1531.3812950251408</v>
      </c>
      <c r="R174" s="122">
        <v>1541.4607678076766</v>
      </c>
      <c r="S174" s="122">
        <v>1548.8480777686657</v>
      </c>
      <c r="T174" s="122">
        <v>1542.163994359156</v>
      </c>
      <c r="U174" s="122">
        <v>1561.4350683135656</v>
      </c>
      <c r="V174" s="122">
        <v>1534.6156756610824</v>
      </c>
      <c r="W174" s="122">
        <v>1651.723886210777</v>
      </c>
      <c r="DA174" s="130" t="s">
        <v>2381</v>
      </c>
    </row>
    <row r="175" spans="1:105" ht="12" customHeight="1" x14ac:dyDescent="0.25">
      <c r="A175" s="97" t="s">
        <v>124</v>
      </c>
      <c r="B175" s="98">
        <v>1638.5518316107075</v>
      </c>
      <c r="C175" s="98">
        <v>1694.652739439279</v>
      </c>
      <c r="D175" s="98">
        <v>1641.480779911255</v>
      </c>
      <c r="E175" s="98">
        <v>1758.9398863640799</v>
      </c>
      <c r="F175" s="98">
        <v>1773.80276312979</v>
      </c>
      <c r="G175" s="98">
        <v>1805.2837647174813</v>
      </c>
      <c r="H175" s="98">
        <v>1863.6638733112618</v>
      </c>
      <c r="I175" s="98">
        <v>1819.7150992837346</v>
      </c>
      <c r="J175" s="98">
        <v>2026.657370291377</v>
      </c>
      <c r="K175" s="98">
        <v>2172.4603284350396</v>
      </c>
      <c r="L175" s="98">
        <v>2025.2621024440912</v>
      </c>
      <c r="M175" s="98">
        <v>1813.3501422412871</v>
      </c>
      <c r="N175" s="98">
        <v>1771.1082980788799</v>
      </c>
      <c r="O175" s="98">
        <v>1789.021969055646</v>
      </c>
      <c r="P175" s="98">
        <v>1653.6272594054537</v>
      </c>
      <c r="Q175" s="98">
        <v>1646.2809684255569</v>
      </c>
      <c r="R175" s="98">
        <v>1696.1983499205933</v>
      </c>
      <c r="S175" s="98">
        <v>1644.7396086939859</v>
      </c>
      <c r="T175" s="98">
        <v>1558.9312978195323</v>
      </c>
      <c r="U175" s="98">
        <v>1636.7852875869551</v>
      </c>
      <c r="V175" s="98">
        <v>1587.2378460892703</v>
      </c>
      <c r="W175" s="98">
        <v>1646.8088842733302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1534.5088054759158</v>
      </c>
      <c r="C179" s="101">
        <v>1470.4487492256796</v>
      </c>
      <c r="D179" s="101">
        <v>1594.7106169980123</v>
      </c>
      <c r="E179" s="101">
        <v>1384.6712575982431</v>
      </c>
      <c r="F179" s="101">
        <v>1593.6696371244643</v>
      </c>
      <c r="G179" s="101">
        <v>1653.2147385253566</v>
      </c>
      <c r="H179" s="101">
        <v>1730.3757240187049</v>
      </c>
      <c r="I179" s="101">
        <v>1675.6300118566221</v>
      </c>
      <c r="J179" s="101">
        <v>1755.5297433915903</v>
      </c>
      <c r="K179" s="101">
        <v>1669.4175140031032</v>
      </c>
      <c r="L179" s="101">
        <v>1698.6547355178482</v>
      </c>
      <c r="M179" s="101">
        <v>1643.0596499509008</v>
      </c>
      <c r="N179" s="101">
        <v>1647.1864862876369</v>
      </c>
      <c r="O179" s="101">
        <v>1595.4208837512579</v>
      </c>
      <c r="P179" s="101">
        <v>1573.2828538791312</v>
      </c>
      <c r="Q179" s="101">
        <v>1578.7344120234818</v>
      </c>
      <c r="R179" s="101">
        <v>1591.0515824756735</v>
      </c>
      <c r="S179" s="101">
        <v>1603.1028199847781</v>
      </c>
      <c r="T179" s="101">
        <v>1600.6024264224545</v>
      </c>
      <c r="U179" s="101">
        <v>1620.2173077979764</v>
      </c>
      <c r="V179" s="101">
        <v>1593.8849792833737</v>
      </c>
      <c r="W179" s="101">
        <v>1711.9090557710535</v>
      </c>
      <c r="DA179" s="131" t="s">
        <v>2386</v>
      </c>
    </row>
    <row r="180" spans="1:105" ht="12" customHeight="1" x14ac:dyDescent="0.25">
      <c r="A180" s="107" t="s">
        <v>121</v>
      </c>
      <c r="B180" s="104">
        <v>1100.4622481638619</v>
      </c>
      <c r="C180" s="104">
        <v>1050.3213623092638</v>
      </c>
      <c r="D180" s="104">
        <v>1156.6468261810642</v>
      </c>
      <c r="E180" s="104">
        <v>984.7762339476875</v>
      </c>
      <c r="F180" s="104">
        <v>1158.9420720697192</v>
      </c>
      <c r="G180" s="104">
        <v>1205.3377909762758</v>
      </c>
      <c r="H180" s="104">
        <v>1265.5761500264268</v>
      </c>
      <c r="I180" s="104">
        <v>1223.1685147837086</v>
      </c>
      <c r="J180" s="104">
        <v>1285.7929364512145</v>
      </c>
      <c r="K180" s="104">
        <v>1213.8135290070111</v>
      </c>
      <c r="L180" s="104">
        <v>1238.9791519738089</v>
      </c>
      <c r="M180" s="104">
        <v>1208.6797691199813</v>
      </c>
      <c r="N180" s="104">
        <v>1214.2889188612207</v>
      </c>
      <c r="O180" s="104">
        <v>1174.7376978520001</v>
      </c>
      <c r="P180" s="104">
        <v>1170.6838772514168</v>
      </c>
      <c r="Q180" s="104">
        <v>1196.2276440560202</v>
      </c>
      <c r="R180" s="104">
        <v>1211.6206398789818</v>
      </c>
      <c r="S180" s="104">
        <v>1229.4046978129402</v>
      </c>
      <c r="T180" s="104">
        <v>1242.3696045621671</v>
      </c>
      <c r="U180" s="104">
        <v>1270.9697894487863</v>
      </c>
      <c r="V180" s="104">
        <v>1247.6773752961751</v>
      </c>
      <c r="W180" s="104">
        <v>1372.2774573908348</v>
      </c>
      <c r="DA180" s="132" t="s">
        <v>2387</v>
      </c>
    </row>
    <row r="181" spans="1:105" ht="12" customHeight="1" x14ac:dyDescent="0.25">
      <c r="A181" s="108" t="s">
        <v>53</v>
      </c>
      <c r="B181" s="98">
        <v>464.06553971899956</v>
      </c>
      <c r="C181" s="98">
        <v>418.59364071662498</v>
      </c>
      <c r="D181" s="98">
        <v>480.77856431440222</v>
      </c>
      <c r="E181" s="98">
        <v>355.5405912214739</v>
      </c>
      <c r="F181" s="98">
        <v>462.89484275536921</v>
      </c>
      <c r="G181" s="98">
        <v>479.11882842055678</v>
      </c>
      <c r="H181" s="98">
        <v>504.68029858234564</v>
      </c>
      <c r="I181" s="98">
        <v>479.11990807704683</v>
      </c>
      <c r="J181" s="98">
        <v>509.10087635360048</v>
      </c>
      <c r="K181" s="98">
        <v>454.77240759518213</v>
      </c>
      <c r="L181" s="98">
        <v>467.14728569228663</v>
      </c>
      <c r="M181" s="98">
        <v>472.95947518155378</v>
      </c>
      <c r="N181" s="98">
        <v>470.92271054873663</v>
      </c>
      <c r="O181" s="98">
        <v>438.43534955375463</v>
      </c>
      <c r="P181" s="98">
        <v>448.22195753323371</v>
      </c>
      <c r="Q181" s="98">
        <v>485.5047910064801</v>
      </c>
      <c r="R181" s="98">
        <v>471.99604937242503</v>
      </c>
      <c r="S181" s="98">
        <v>462.33325432303303</v>
      </c>
      <c r="T181" s="98">
        <v>470.81662665091949</v>
      </c>
      <c r="U181" s="98">
        <v>482.43912838006401</v>
      </c>
      <c r="V181" s="98">
        <v>417.05061713181317</v>
      </c>
      <c r="W181" s="98">
        <v>506.91220211244416</v>
      </c>
      <c r="DA181" s="63" t="s">
        <v>2388</v>
      </c>
    </row>
    <row r="182" spans="1:105" ht="12" customHeight="1" x14ac:dyDescent="0.25">
      <c r="A182" s="108" t="s">
        <v>52</v>
      </c>
      <c r="B182" s="98">
        <v>636.39670844486227</v>
      </c>
      <c r="C182" s="98">
        <v>631.72772159263877</v>
      </c>
      <c r="D182" s="98">
        <v>675.86826186666178</v>
      </c>
      <c r="E182" s="98">
        <v>629.23564272621354</v>
      </c>
      <c r="F182" s="98">
        <v>696.04722931434992</v>
      </c>
      <c r="G182" s="98">
        <v>726.21896255571914</v>
      </c>
      <c r="H182" s="98">
        <v>760.89585144408102</v>
      </c>
      <c r="I182" s="98">
        <v>744.04860670666176</v>
      </c>
      <c r="J182" s="98">
        <v>776.69206009761388</v>
      </c>
      <c r="K182" s="98">
        <v>759.04112141182895</v>
      </c>
      <c r="L182" s="98">
        <v>771.83186628152237</v>
      </c>
      <c r="M182" s="98">
        <v>735.7202939384274</v>
      </c>
      <c r="N182" s="98">
        <v>743.36620831248433</v>
      </c>
      <c r="O182" s="98">
        <v>736.30234829824553</v>
      </c>
      <c r="P182" s="98">
        <v>722.46191971818303</v>
      </c>
      <c r="Q182" s="98">
        <v>710.72285304954005</v>
      </c>
      <c r="R182" s="98">
        <v>739.62459050655684</v>
      </c>
      <c r="S182" s="98">
        <v>767.0714434899071</v>
      </c>
      <c r="T182" s="98">
        <v>771.55297791124735</v>
      </c>
      <c r="U182" s="98">
        <v>788.53066106872222</v>
      </c>
      <c r="V182" s="98">
        <v>830.62675816436183</v>
      </c>
      <c r="W182" s="98">
        <v>865.3652552783908</v>
      </c>
      <c r="DA182" s="63" t="s">
        <v>2389</v>
      </c>
    </row>
    <row r="183" spans="1:105" ht="12" customHeight="1" x14ac:dyDescent="0.25">
      <c r="A183" s="121" t="s">
        <v>54</v>
      </c>
      <c r="B183" s="122">
        <v>1299.5960353549426</v>
      </c>
      <c r="C183" s="122">
        <v>1280.5783279913167</v>
      </c>
      <c r="D183" s="122">
        <v>1373.6867928366014</v>
      </c>
      <c r="E183" s="122">
        <v>1283.5128701041222</v>
      </c>
      <c r="F183" s="122">
        <v>1374.116602705514</v>
      </c>
      <c r="G183" s="122">
        <v>1410.640652403323</v>
      </c>
      <c r="H183" s="122">
        <v>1455.7578008116452</v>
      </c>
      <c r="I183" s="122">
        <v>1393.8847496555659</v>
      </c>
      <c r="J183" s="122">
        <v>1491.7581364671</v>
      </c>
      <c r="K183" s="122">
        <v>1477.3885403792704</v>
      </c>
      <c r="L183" s="122">
        <v>1410.5839950039897</v>
      </c>
      <c r="M183" s="122">
        <v>1307.3244291302954</v>
      </c>
      <c r="N183" s="122">
        <v>1250.5062850952568</v>
      </c>
      <c r="O183" s="122">
        <v>1200.4703424138618</v>
      </c>
      <c r="P183" s="122">
        <v>1125.1647068591683</v>
      </c>
      <c r="Q183" s="122">
        <v>1128.4677448280504</v>
      </c>
      <c r="R183" s="122">
        <v>1153.1972263614798</v>
      </c>
      <c r="S183" s="122">
        <v>1131.3554003950678</v>
      </c>
      <c r="T183" s="122">
        <v>1087.8866658134566</v>
      </c>
      <c r="U183" s="122">
        <v>1102.68941790946</v>
      </c>
      <c r="V183" s="122">
        <v>1063.4440684613437</v>
      </c>
      <c r="W183" s="122">
        <v>1119.5819458498024</v>
      </c>
      <c r="DA183" s="130" t="s">
        <v>2390</v>
      </c>
    </row>
    <row r="184" spans="1:105" ht="12" customHeight="1" x14ac:dyDescent="0.25">
      <c r="A184" s="97" t="s">
        <v>50</v>
      </c>
      <c r="B184" s="98">
        <v>1388.1256181628551</v>
      </c>
      <c r="C184" s="98">
        <v>1629.7712918504419</v>
      </c>
      <c r="D184" s="98">
        <v>1422.5781716708095</v>
      </c>
      <c r="E184" s="98">
        <v>1680.0036108380677</v>
      </c>
      <c r="F184" s="98">
        <v>1571.0614636882938</v>
      </c>
      <c r="G184" s="98">
        <v>1592.2142012141132</v>
      </c>
      <c r="H184" s="98">
        <v>1566.6398427693414</v>
      </c>
      <c r="I184" s="98">
        <v>1636.5254470391906</v>
      </c>
      <c r="J184" s="98">
        <v>1605.2298073668767</v>
      </c>
      <c r="K184" s="98">
        <v>1846.7557195840186</v>
      </c>
      <c r="L184" s="98">
        <v>1665.3020075667944</v>
      </c>
      <c r="M184" s="98">
        <v>1481.2986438675766</v>
      </c>
      <c r="N184" s="98">
        <v>1407.6435397375785</v>
      </c>
      <c r="O184" s="98">
        <v>1393.242914929951</v>
      </c>
      <c r="P184" s="98">
        <v>1281.9732329368628</v>
      </c>
      <c r="Q184" s="98">
        <v>1298.1716926308643</v>
      </c>
      <c r="R184" s="98">
        <v>1368.8815957683814</v>
      </c>
      <c r="S184" s="98">
        <v>1341.8903283156733</v>
      </c>
      <c r="T184" s="98">
        <v>1269.9505562026441</v>
      </c>
      <c r="U184" s="98">
        <v>1329.0410206357217</v>
      </c>
      <c r="V184" s="98">
        <v>1287.2725046236078</v>
      </c>
      <c r="W184" s="98">
        <v>1337.6699820343822</v>
      </c>
      <c r="DA184" s="63" t="s">
        <v>2391</v>
      </c>
    </row>
    <row r="185" spans="1:105" ht="12" customHeight="1" x14ac:dyDescent="0.25">
      <c r="A185" s="109" t="s">
        <v>120</v>
      </c>
      <c r="B185" s="33">
        <v>1264.6375163606133</v>
      </c>
      <c r="C185" s="33">
        <v>1091.0239973445132</v>
      </c>
      <c r="D185" s="33">
        <v>1343.1725515260071</v>
      </c>
      <c r="E185" s="33">
        <v>1004.2088829104679</v>
      </c>
      <c r="F185" s="33">
        <v>1240.5231514133948</v>
      </c>
      <c r="G185" s="33">
        <v>1294.6377959136912</v>
      </c>
      <c r="H185" s="33">
        <v>1384.7149895186958</v>
      </c>
      <c r="I185" s="33">
        <v>1223.2103307397533</v>
      </c>
      <c r="J185" s="33">
        <v>1396.402015303315</v>
      </c>
      <c r="K185" s="33">
        <v>1149.4827645445996</v>
      </c>
      <c r="L185" s="33">
        <v>1179.041713815908</v>
      </c>
      <c r="M185" s="33">
        <v>1150.8141186964951</v>
      </c>
      <c r="N185" s="33">
        <v>1120.2021901271301</v>
      </c>
      <c r="O185" s="33">
        <v>1051.0939103542303</v>
      </c>
      <c r="P185" s="33">
        <v>1014.7065585431236</v>
      </c>
      <c r="Q185" s="33">
        <v>1016.9345793036191</v>
      </c>
      <c r="R185" s="33">
        <v>1017.4192226750783</v>
      </c>
      <c r="S185" s="33">
        <v>1004.7750760594553</v>
      </c>
      <c r="T185" s="33">
        <v>980.91508730134626</v>
      </c>
      <c r="U185" s="33">
        <v>970.48826033676551</v>
      </c>
      <c r="V185" s="33">
        <v>936.23466959772168</v>
      </c>
      <c r="W185" s="33">
        <v>1001.8519497006063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7330.3199395442398</v>
      </c>
      <c r="C187" s="117">
        <f t="shared" si="83"/>
        <v>9264.7971651827829</v>
      </c>
      <c r="D187" s="117">
        <f t="shared" si="83"/>
        <v>8515.6740865773645</v>
      </c>
      <c r="E187" s="117">
        <f t="shared" si="83"/>
        <v>9234.3009587598262</v>
      </c>
      <c r="F187" s="117">
        <f t="shared" si="83"/>
        <v>10234.203654584426</v>
      </c>
      <c r="G187" s="117">
        <f t="shared" si="83"/>
        <v>10818.571325608185</v>
      </c>
      <c r="H187" s="117">
        <f t="shared" si="83"/>
        <v>9516.845380805984</v>
      </c>
      <c r="I187" s="117">
        <f t="shared" si="83"/>
        <v>10523.784584753119</v>
      </c>
      <c r="J187" s="117">
        <f t="shared" si="83"/>
        <v>10952.29482373091</v>
      </c>
      <c r="K187" s="117">
        <f t="shared" si="83"/>
        <v>11301.479689934164</v>
      </c>
      <c r="L187" s="117">
        <f t="shared" si="83"/>
        <v>12556.231568619627</v>
      </c>
      <c r="M187" s="117">
        <f t="shared" si="83"/>
        <v>12359.934757992991</v>
      </c>
      <c r="N187" s="117">
        <f t="shared" si="83"/>
        <v>12486.513585972729</v>
      </c>
      <c r="O187" s="117">
        <f t="shared" si="83"/>
        <v>12478.82549675858</v>
      </c>
      <c r="P187" s="117">
        <f t="shared" si="83"/>
        <v>10520.548527145089</v>
      </c>
      <c r="Q187" s="117">
        <f t="shared" si="83"/>
        <v>13011.260184107596</v>
      </c>
      <c r="R187" s="117">
        <f t="shared" ref="R187:V187" si="84">R188+R190+R192+R201</f>
        <v>12904.423582889902</v>
      </c>
      <c r="S187" s="117">
        <f t="shared" si="84"/>
        <v>13492.960816689458</v>
      </c>
      <c r="T187" s="117">
        <f t="shared" si="84"/>
        <v>13464.122857784288</v>
      </c>
      <c r="U187" s="117">
        <f t="shared" si="84"/>
        <v>13541.291013784059</v>
      </c>
      <c r="V187" s="117">
        <f t="shared" si="84"/>
        <v>14025.601912838154</v>
      </c>
      <c r="W187" s="117">
        <f t="shared" ref="W187" si="85">W188+W190+W192+W201</f>
        <v>15235.805283351734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4406.1159305257142</v>
      </c>
      <c r="C188" s="122">
        <f t="shared" si="86"/>
        <v>6673.3004322229071</v>
      </c>
      <c r="D188" s="122">
        <f t="shared" si="86"/>
        <v>5919.1430030681859</v>
      </c>
      <c r="E188" s="122">
        <f t="shared" si="86"/>
        <v>6122.3865974042055</v>
      </c>
      <c r="F188" s="122">
        <f t="shared" si="86"/>
        <v>7754.2807374846079</v>
      </c>
      <c r="G188" s="122">
        <f t="shared" si="86"/>
        <v>8107.3574352440901</v>
      </c>
      <c r="H188" s="122">
        <f t="shared" si="86"/>
        <v>6457.2385288481637</v>
      </c>
      <c r="I188" s="122">
        <f t="shared" si="86"/>
        <v>7397.6709368410229</v>
      </c>
      <c r="J188" s="122">
        <f t="shared" si="86"/>
        <v>7604.9570735288244</v>
      </c>
      <c r="K188" s="122">
        <f t="shared" si="86"/>
        <v>7959.1848126734094</v>
      </c>
      <c r="L188" s="122">
        <f t="shared" si="86"/>
        <v>8866.3990121288643</v>
      </c>
      <c r="M188" s="122">
        <f t="shared" si="86"/>
        <v>8223.5552062358056</v>
      </c>
      <c r="N188" s="122">
        <f t="shared" si="86"/>
        <v>8355.093850709578</v>
      </c>
      <c r="O188" s="122">
        <f t="shared" si="86"/>
        <v>8538.7335120950393</v>
      </c>
      <c r="P188" s="122">
        <f t="shared" si="86"/>
        <v>6975.9627633612654</v>
      </c>
      <c r="Q188" s="122">
        <f t="shared" si="86"/>
        <v>8281.9607480515006</v>
      </c>
      <c r="R188" s="122">
        <f t="shared" si="86"/>
        <v>8538.3738446950283</v>
      </c>
      <c r="S188" s="122">
        <f t="shared" si="86"/>
        <v>8508.9309732175734</v>
      </c>
      <c r="T188" s="122">
        <f t="shared" si="86"/>
        <v>8172.039344867304</v>
      </c>
      <c r="U188" s="122">
        <f t="shared" si="86"/>
        <v>8021.7966927836142</v>
      </c>
      <c r="V188" s="122">
        <f t="shared" si="86"/>
        <v>8350.4082692880747</v>
      </c>
      <c r="W188" s="122">
        <f t="shared" si="86"/>
        <v>9114.0752199200069</v>
      </c>
      <c r="DA188" s="130" t="s">
        <v>2545</v>
      </c>
    </row>
    <row r="189" spans="1:105" ht="12" customHeight="1" x14ac:dyDescent="0.25">
      <c r="A189" s="97" t="s">
        <v>53</v>
      </c>
      <c r="B189" s="98">
        <v>4406.1159305257142</v>
      </c>
      <c r="C189" s="98">
        <v>6673.3004322229071</v>
      </c>
      <c r="D189" s="98">
        <v>5919.1430030681859</v>
      </c>
      <c r="E189" s="98">
        <v>6122.3865974042055</v>
      </c>
      <c r="F189" s="98">
        <v>7754.2807374846079</v>
      </c>
      <c r="G189" s="98">
        <v>8107.3574352440901</v>
      </c>
      <c r="H189" s="98">
        <v>6457.2385288481637</v>
      </c>
      <c r="I189" s="98">
        <v>7397.6709368410229</v>
      </c>
      <c r="J189" s="98">
        <v>7604.9570735288244</v>
      </c>
      <c r="K189" s="98">
        <v>7959.1848126734094</v>
      </c>
      <c r="L189" s="98">
        <v>8866.3990121288643</v>
      </c>
      <c r="M189" s="98">
        <v>8223.5552062358056</v>
      </c>
      <c r="N189" s="98">
        <v>8355.093850709578</v>
      </c>
      <c r="O189" s="98">
        <v>8538.7335120950393</v>
      </c>
      <c r="P189" s="98">
        <v>6975.9627633612654</v>
      </c>
      <c r="Q189" s="98">
        <v>8281.9607480515006</v>
      </c>
      <c r="R189" s="98">
        <v>8538.3738446950283</v>
      </c>
      <c r="S189" s="98">
        <v>8508.9309732175734</v>
      </c>
      <c r="T189" s="98">
        <v>8172.039344867304</v>
      </c>
      <c r="U189" s="98">
        <v>8021.7966927836142</v>
      </c>
      <c r="V189" s="98">
        <v>8350.4082692880747</v>
      </c>
      <c r="W189" s="98">
        <v>9114.0752199200069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1116.9923943427921</v>
      </c>
      <c r="C190" s="122">
        <f t="shared" si="87"/>
        <v>845.71769018232646</v>
      </c>
      <c r="D190" s="122">
        <f t="shared" si="87"/>
        <v>693.41353485080685</v>
      </c>
      <c r="E190" s="122">
        <f t="shared" si="87"/>
        <v>1408.9096663505513</v>
      </c>
      <c r="F190" s="122">
        <f t="shared" si="87"/>
        <v>569.00885313675929</v>
      </c>
      <c r="G190" s="122">
        <f t="shared" si="87"/>
        <v>728.26886875175455</v>
      </c>
      <c r="H190" s="122">
        <f t="shared" si="87"/>
        <v>988.56020278324286</v>
      </c>
      <c r="I190" s="122">
        <f t="shared" si="87"/>
        <v>1141.7451276863742</v>
      </c>
      <c r="J190" s="122">
        <f t="shared" si="87"/>
        <v>1242.1850003220059</v>
      </c>
      <c r="K190" s="122">
        <f t="shared" si="87"/>
        <v>1314.0464585147035</v>
      </c>
      <c r="L190" s="122">
        <f t="shared" si="87"/>
        <v>1681.8783982216439</v>
      </c>
      <c r="M190" s="122">
        <f t="shared" si="87"/>
        <v>2225.5893770201901</v>
      </c>
      <c r="N190" s="122">
        <f t="shared" si="87"/>
        <v>2244.6737328674917</v>
      </c>
      <c r="O190" s="122">
        <f t="shared" si="87"/>
        <v>2107.9142319818748</v>
      </c>
      <c r="P190" s="122">
        <f t="shared" si="87"/>
        <v>1759.6753793478529</v>
      </c>
      <c r="Q190" s="122">
        <f t="shared" si="87"/>
        <v>2918.1116263920089</v>
      </c>
      <c r="R190" s="122">
        <f t="shared" si="87"/>
        <v>2508.3022106571802</v>
      </c>
      <c r="S190" s="122">
        <f t="shared" si="87"/>
        <v>3109.3428291336245</v>
      </c>
      <c r="T190" s="122">
        <f t="shared" si="87"/>
        <v>3426.8202092100018</v>
      </c>
      <c r="U190" s="122">
        <f t="shared" si="87"/>
        <v>3608.9101704349946</v>
      </c>
      <c r="V190" s="122">
        <f t="shared" si="87"/>
        <v>3783.7648341334834</v>
      </c>
      <c r="W190" s="122">
        <f t="shared" si="87"/>
        <v>4072.3368574066149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1116.9923943427921</v>
      </c>
      <c r="C191" s="98">
        <f>RES_hhdet_tesh!C147</f>
        <v>845.71769018232646</v>
      </c>
      <c r="D191" s="98">
        <f>RES_hhdet_tesh!D147</f>
        <v>693.41353485080685</v>
      </c>
      <c r="E191" s="98">
        <f>RES_hhdet_tesh!E147</f>
        <v>1408.9096663505513</v>
      </c>
      <c r="F191" s="98">
        <f>RES_hhdet_tesh!F147</f>
        <v>569.00885313675929</v>
      </c>
      <c r="G191" s="98">
        <f>RES_hhdet_tesh!G147</f>
        <v>728.26886875175455</v>
      </c>
      <c r="H191" s="98">
        <f>RES_hhdet_tesh!H147</f>
        <v>988.56020278324286</v>
      </c>
      <c r="I191" s="98">
        <f>RES_hhdet_tesh!I147</f>
        <v>1141.7451276863742</v>
      </c>
      <c r="J191" s="98">
        <f>RES_hhdet_tesh!J147</f>
        <v>1242.1850003220059</v>
      </c>
      <c r="K191" s="98">
        <f>RES_hhdet_tesh!K147</f>
        <v>1314.0464585147035</v>
      </c>
      <c r="L191" s="98">
        <f>RES_hhdet_tesh!L147</f>
        <v>1681.8783982216439</v>
      </c>
      <c r="M191" s="98">
        <f>RES_hhdet_tesh!M147</f>
        <v>2225.5893770201901</v>
      </c>
      <c r="N191" s="98">
        <f>RES_hhdet_tesh!N147</f>
        <v>2244.6737328674917</v>
      </c>
      <c r="O191" s="98">
        <f>RES_hhdet_tesh!O147</f>
        <v>2107.9142319818748</v>
      </c>
      <c r="P191" s="98">
        <f>RES_hhdet_tesh!P147</f>
        <v>1759.6753793478529</v>
      </c>
      <c r="Q191" s="98">
        <f>RES_hhdet_tesh!Q147</f>
        <v>2918.1116263920089</v>
      </c>
      <c r="R191" s="98">
        <f>RES_hhdet_tesh!R147</f>
        <v>2508.3022106571802</v>
      </c>
      <c r="S191" s="98">
        <f>RES_hhdet_tesh!S147</f>
        <v>3109.3428291336245</v>
      </c>
      <c r="T191" s="98">
        <f>RES_hhdet_tesh!T147</f>
        <v>3426.8202092100018</v>
      </c>
      <c r="U191" s="98">
        <f>RES_hhdet_tesh!U147</f>
        <v>3608.9101704349946</v>
      </c>
      <c r="V191" s="98">
        <f>RES_hhdet_tesh!V147</f>
        <v>3783.7648341334834</v>
      </c>
      <c r="W191" s="98">
        <f>RES_hhdet_tesh!W147</f>
        <v>4072.3368574066149</v>
      </c>
      <c r="DA191" s="63" t="s">
        <v>2548</v>
      </c>
    </row>
    <row r="192" spans="1:105" ht="12" customHeight="1" x14ac:dyDescent="0.25">
      <c r="A192" s="121" t="s">
        <v>55</v>
      </c>
      <c r="B192" s="122">
        <v>910.60131817354022</v>
      </c>
      <c r="C192" s="122">
        <v>886.34374824243559</v>
      </c>
      <c r="D192" s="122">
        <v>966.15239338698836</v>
      </c>
      <c r="E192" s="122">
        <v>853.65819567407368</v>
      </c>
      <c r="F192" s="122">
        <v>981.54480908273092</v>
      </c>
      <c r="G192" s="122">
        <v>1021.6479191239695</v>
      </c>
      <c r="H192" s="122">
        <v>1072.4220548239</v>
      </c>
      <c r="I192" s="122">
        <v>1041.6608317711325</v>
      </c>
      <c r="J192" s="122">
        <v>1096.7906145887903</v>
      </c>
      <c r="K192" s="122">
        <v>1052.0534877206112</v>
      </c>
      <c r="L192" s="122">
        <v>1068.6727323759908</v>
      </c>
      <c r="M192" s="122">
        <v>1033.4014566104051</v>
      </c>
      <c r="N192" s="122">
        <v>1040.217561910104</v>
      </c>
      <c r="O192" s="122">
        <v>1016.8795757073256</v>
      </c>
      <c r="P192" s="122">
        <v>1011.4219833205436</v>
      </c>
      <c r="Q192" s="122">
        <v>1029.7593782832957</v>
      </c>
      <c r="R192" s="122">
        <v>1056.2772003684029</v>
      </c>
      <c r="S192" s="122">
        <v>1080.9980971036516</v>
      </c>
      <c r="T192" s="122">
        <v>1094.2551852222323</v>
      </c>
      <c r="U192" s="122">
        <v>1125.6843320611085</v>
      </c>
      <c r="V192" s="122">
        <v>1125.4244506560829</v>
      </c>
      <c r="W192" s="122">
        <v>1228.1188667972522</v>
      </c>
      <c r="DA192" s="130" t="s">
        <v>2549</v>
      </c>
    </row>
    <row r="193" spans="1:105" ht="12" customHeight="1" x14ac:dyDescent="0.25">
      <c r="A193" s="97" t="s">
        <v>124</v>
      </c>
      <c r="B193" s="98">
        <v>869.51837097504881</v>
      </c>
      <c r="C193" s="98">
        <v>911.74214191351257</v>
      </c>
      <c r="D193" s="98">
        <v>892.15290882918771</v>
      </c>
      <c r="E193" s="98">
        <v>963.10894762145858</v>
      </c>
      <c r="F193" s="98">
        <v>976.39675354441158</v>
      </c>
      <c r="G193" s="98">
        <v>997.88775007667959</v>
      </c>
      <c r="H193" s="98">
        <v>1034.6265762873256</v>
      </c>
      <c r="I193" s="98">
        <v>1014.701513298881</v>
      </c>
      <c r="J193" s="98">
        <v>1134.6423212573377</v>
      </c>
      <c r="K193" s="98">
        <v>1222.1079311563637</v>
      </c>
      <c r="L193" s="98">
        <v>1144.8105637281833</v>
      </c>
      <c r="M193" s="98">
        <v>1030.9485585937466</v>
      </c>
      <c r="N193" s="98">
        <v>1013.2601148528138</v>
      </c>
      <c r="O193" s="98">
        <v>1035.568704483785</v>
      </c>
      <c r="P193" s="98">
        <v>976.19619968759503</v>
      </c>
      <c r="Q193" s="98">
        <v>1006.8316960991526</v>
      </c>
      <c r="R193" s="98">
        <v>1082.0001406172116</v>
      </c>
      <c r="S193" s="98">
        <v>1090.5809843557056</v>
      </c>
      <c r="T193" s="98">
        <v>1065.7281217946693</v>
      </c>
      <c r="U193" s="98">
        <v>1146.3181096453939</v>
      </c>
      <c r="V193" s="98">
        <v>1131.6825315931251</v>
      </c>
      <c r="W193" s="98">
        <v>1198.5523775645406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912.29155633390985</v>
      </c>
      <c r="C197" s="101">
        <v>885.21464220121231</v>
      </c>
      <c r="D197" s="101">
        <v>969.68747358709913</v>
      </c>
      <c r="E197" s="101">
        <v>848.17393531698963</v>
      </c>
      <c r="F197" s="101">
        <v>981.79252103211161</v>
      </c>
      <c r="G197" s="101">
        <v>1022.7423836598684</v>
      </c>
      <c r="H197" s="101">
        <v>1074.1521147591654</v>
      </c>
      <c r="I197" s="101">
        <v>1042.9222991294657</v>
      </c>
      <c r="J197" s="101">
        <v>1095.014146883633</v>
      </c>
      <c r="K197" s="101">
        <v>1043.93375780313</v>
      </c>
      <c r="L197" s="101">
        <v>1065.0431338303456</v>
      </c>
      <c r="M197" s="101">
        <v>1033.478708542779</v>
      </c>
      <c r="N197" s="101">
        <v>1041.3416123283273</v>
      </c>
      <c r="O197" s="101">
        <v>1016.0932960550117</v>
      </c>
      <c r="P197" s="101">
        <v>1012.6818295398409</v>
      </c>
      <c r="Q197" s="101">
        <v>1030.5161019122613</v>
      </c>
      <c r="R197" s="101">
        <v>1055.3144820177877</v>
      </c>
      <c r="S197" s="101">
        <v>1080.6132979182833</v>
      </c>
      <c r="T197" s="101">
        <v>1095.1594095957391</v>
      </c>
      <c r="U197" s="101">
        <v>1124.9667638370618</v>
      </c>
      <c r="V197" s="101">
        <v>1125.2226632868565</v>
      </c>
      <c r="W197" s="101">
        <v>1229.0258815520142</v>
      </c>
      <c r="DA197" s="131" t="s">
        <v>2554</v>
      </c>
    </row>
    <row r="198" spans="1:105" ht="12" customHeight="1" x14ac:dyDescent="0.25">
      <c r="A198" s="107" t="s">
        <v>121</v>
      </c>
      <c r="B198" s="104">
        <v>912.29155633390985</v>
      </c>
      <c r="C198" s="104">
        <v>885.18166267179504</v>
      </c>
      <c r="D198" s="104">
        <v>969.67801735098556</v>
      </c>
      <c r="E198" s="104">
        <v>848.17771391237716</v>
      </c>
      <c r="F198" s="104">
        <v>981.92920029025947</v>
      </c>
      <c r="G198" s="104">
        <v>1022.9205021601065</v>
      </c>
      <c r="H198" s="104">
        <v>1074.2547572860303</v>
      </c>
      <c r="I198" s="104">
        <v>1042.7949150694672</v>
      </c>
      <c r="J198" s="104">
        <v>1095.0087653978323</v>
      </c>
      <c r="K198" s="104">
        <v>1044.1146969175809</v>
      </c>
      <c r="L198" s="104">
        <v>1065.299584112317</v>
      </c>
      <c r="M198" s="104">
        <v>1033.9261460397076</v>
      </c>
      <c r="N198" s="104">
        <v>1041.71545212925</v>
      </c>
      <c r="O198" s="104">
        <v>1016.4340527722702</v>
      </c>
      <c r="P198" s="104">
        <v>1013.033038874279</v>
      </c>
      <c r="Q198" s="104">
        <v>1030.9535599636758</v>
      </c>
      <c r="R198" s="104">
        <v>1055.6978648028621</v>
      </c>
      <c r="S198" s="104">
        <v>1080.9883529469662</v>
      </c>
      <c r="T198" s="104">
        <v>1095.4380280809742</v>
      </c>
      <c r="U198" s="104">
        <v>1125.1764331677637</v>
      </c>
      <c r="V198" s="104">
        <v>1125.2270911108576</v>
      </c>
      <c r="W198" s="104">
        <v>1228.9904806296965</v>
      </c>
      <c r="DA198" s="132" t="s">
        <v>2555</v>
      </c>
    </row>
    <row r="199" spans="1:105" ht="12" customHeight="1" x14ac:dyDescent="0.25">
      <c r="A199" s="108" t="s">
        <v>53</v>
      </c>
      <c r="B199" s="98">
        <v>275.8948478890477</v>
      </c>
      <c r="C199" s="98">
        <v>253.45394107915627</v>
      </c>
      <c r="D199" s="98">
        <v>293.80975548432366</v>
      </c>
      <c r="E199" s="98">
        <v>218.94207118616356</v>
      </c>
      <c r="F199" s="98">
        <v>285.88197097590961</v>
      </c>
      <c r="G199" s="98">
        <v>296.70153960438745</v>
      </c>
      <c r="H199" s="98">
        <v>313.35890584194919</v>
      </c>
      <c r="I199" s="98">
        <v>298.74630836280556</v>
      </c>
      <c r="J199" s="98">
        <v>318.31670530021836</v>
      </c>
      <c r="K199" s="98">
        <v>285.07357550575176</v>
      </c>
      <c r="L199" s="98">
        <v>293.46771783079475</v>
      </c>
      <c r="M199" s="98">
        <v>298.20585210128047</v>
      </c>
      <c r="N199" s="98">
        <v>298.34924381676564</v>
      </c>
      <c r="O199" s="98">
        <v>280.13170447402496</v>
      </c>
      <c r="P199" s="98">
        <v>290.57111915609579</v>
      </c>
      <c r="Q199" s="98">
        <v>320.23070691413596</v>
      </c>
      <c r="R199" s="98">
        <v>316.07327429630521</v>
      </c>
      <c r="S199" s="98">
        <v>313.91690945705892</v>
      </c>
      <c r="T199" s="98">
        <v>323.88505016972687</v>
      </c>
      <c r="U199" s="98">
        <v>336.64577209904144</v>
      </c>
      <c r="V199" s="98">
        <v>294.60033294649566</v>
      </c>
      <c r="W199" s="98">
        <v>363.62522535130557</v>
      </c>
      <c r="DA199" s="63" t="s">
        <v>2556</v>
      </c>
    </row>
    <row r="200" spans="1:105" ht="12" customHeight="1" x14ac:dyDescent="0.25">
      <c r="A200" s="108" t="s">
        <v>52</v>
      </c>
      <c r="B200" s="98">
        <v>636.39670844486227</v>
      </c>
      <c r="C200" s="98">
        <v>631.72772159263877</v>
      </c>
      <c r="D200" s="98">
        <v>675.86826186666178</v>
      </c>
      <c r="E200" s="98">
        <v>629.23564272621354</v>
      </c>
      <c r="F200" s="98">
        <v>696.04722931434992</v>
      </c>
      <c r="G200" s="98">
        <v>726.21896255571914</v>
      </c>
      <c r="H200" s="98">
        <v>760.89585144408102</v>
      </c>
      <c r="I200" s="98">
        <v>744.04860670666176</v>
      </c>
      <c r="J200" s="98">
        <v>776.69206009761388</v>
      </c>
      <c r="K200" s="98">
        <v>759.04112141182895</v>
      </c>
      <c r="L200" s="98">
        <v>771.83186628152237</v>
      </c>
      <c r="M200" s="98">
        <v>735.7202939384274</v>
      </c>
      <c r="N200" s="98">
        <v>743.36620831248433</v>
      </c>
      <c r="O200" s="98">
        <v>736.30234829824553</v>
      </c>
      <c r="P200" s="98">
        <v>722.46191971818303</v>
      </c>
      <c r="Q200" s="98">
        <v>710.72285304954005</v>
      </c>
      <c r="R200" s="98">
        <v>739.62459050655684</v>
      </c>
      <c r="S200" s="98">
        <v>767.0714434899071</v>
      </c>
      <c r="T200" s="98">
        <v>771.55297791124735</v>
      </c>
      <c r="U200" s="98">
        <v>788.53066106872222</v>
      </c>
      <c r="V200" s="98">
        <v>830.62675816436183</v>
      </c>
      <c r="W200" s="98">
        <v>865.3652552783908</v>
      </c>
      <c r="DA200" s="63" t="s">
        <v>2557</v>
      </c>
    </row>
    <row r="201" spans="1:105" ht="12" customHeight="1" x14ac:dyDescent="0.25">
      <c r="A201" s="121" t="s">
        <v>54</v>
      </c>
      <c r="B201" s="122">
        <v>896.61029650219393</v>
      </c>
      <c r="C201" s="122">
        <v>859.43529453511326</v>
      </c>
      <c r="D201" s="122">
        <v>936.96515527138342</v>
      </c>
      <c r="E201" s="122">
        <v>849.34649933099524</v>
      </c>
      <c r="F201" s="122">
        <v>929.36925488032898</v>
      </c>
      <c r="G201" s="122">
        <v>961.29710248837193</v>
      </c>
      <c r="H201" s="122">
        <v>998.62459435067888</v>
      </c>
      <c r="I201" s="122">
        <v>942.70768845458997</v>
      </c>
      <c r="J201" s="122">
        <v>1008.3621352912901</v>
      </c>
      <c r="K201" s="122">
        <v>976.19493102543834</v>
      </c>
      <c r="L201" s="122">
        <v>939.28142589312677</v>
      </c>
      <c r="M201" s="122">
        <v>877.38871812659113</v>
      </c>
      <c r="N201" s="122">
        <v>846.5284404855563</v>
      </c>
      <c r="O201" s="122">
        <v>815.29817697433953</v>
      </c>
      <c r="P201" s="122">
        <v>773.488401115427</v>
      </c>
      <c r="Q201" s="122">
        <v>781.42843138079081</v>
      </c>
      <c r="R201" s="122">
        <v>801.47032716928982</v>
      </c>
      <c r="S201" s="122">
        <v>793.6889172346099</v>
      </c>
      <c r="T201" s="122">
        <v>771.00811848475087</v>
      </c>
      <c r="U201" s="122">
        <v>784.89981850434231</v>
      </c>
      <c r="V201" s="122">
        <v>766.00435876051222</v>
      </c>
      <c r="W201" s="122">
        <v>821.27433922785883</v>
      </c>
      <c r="DA201" s="130" t="s">
        <v>2558</v>
      </c>
    </row>
    <row r="202" spans="1:105" ht="12" customHeight="1" x14ac:dyDescent="0.25">
      <c r="A202" s="97" t="s">
        <v>50</v>
      </c>
      <c r="B202" s="98">
        <v>808.23988512996323</v>
      </c>
      <c r="C202" s="98">
        <v>954.02591165056958</v>
      </c>
      <c r="D202" s="98">
        <v>835.22417648673445</v>
      </c>
      <c r="E202" s="98">
        <v>988.42172950560291</v>
      </c>
      <c r="F202" s="98">
        <v>925.612323685913</v>
      </c>
      <c r="G202" s="98">
        <v>939.09022443873516</v>
      </c>
      <c r="H202" s="98">
        <v>924.96204353913276</v>
      </c>
      <c r="I202" s="98">
        <v>967.21973638210454</v>
      </c>
      <c r="J202" s="98">
        <v>949.60759075910676</v>
      </c>
      <c r="K202" s="98">
        <v>1093.3331868328542</v>
      </c>
      <c r="L202" s="98">
        <v>986.55646589638445</v>
      </c>
      <c r="M202" s="98">
        <v>878.03155962044161</v>
      </c>
      <c r="N202" s="98">
        <v>834.73552915667995</v>
      </c>
      <c r="O202" s="98">
        <v>826.54729483480776</v>
      </c>
      <c r="P202" s="98">
        <v>760.84533304005697</v>
      </c>
      <c r="Q202" s="98">
        <v>770.77791396255202</v>
      </c>
      <c r="R202" s="98">
        <v>813.44261603499729</v>
      </c>
      <c r="S202" s="98">
        <v>798.3566451631242</v>
      </c>
      <c r="T202" s="98">
        <v>756.70106474915542</v>
      </c>
      <c r="U202" s="98">
        <v>793.46444100722374</v>
      </c>
      <c r="V202" s="98">
        <v>770.39035835474385</v>
      </c>
      <c r="W202" s="98">
        <v>803.65410515594795</v>
      </c>
      <c r="DA202" s="63" t="s">
        <v>2559</v>
      </c>
    </row>
    <row r="203" spans="1:105" ht="12" customHeight="1" x14ac:dyDescent="0.25">
      <c r="A203" s="109" t="s">
        <v>120</v>
      </c>
      <c r="B203" s="33">
        <v>931.50596195671062</v>
      </c>
      <c r="C203" s="33">
        <v>808.08815135492625</v>
      </c>
      <c r="D203" s="33">
        <v>1000.4640553195577</v>
      </c>
      <c r="E203" s="33">
        <v>751.37632672182326</v>
      </c>
      <c r="F203" s="33">
        <v>931.91769103664456</v>
      </c>
      <c r="G203" s="33">
        <v>975.48452848927673</v>
      </c>
      <c r="H203" s="33">
        <v>1045.8206470591824</v>
      </c>
      <c r="I203" s="33">
        <v>925.46581773143328</v>
      </c>
      <c r="J203" s="33">
        <v>1057.7366216534626</v>
      </c>
      <c r="K203" s="33">
        <v>872.20542461301488</v>
      </c>
      <c r="L203" s="33">
        <v>896.30774493715921</v>
      </c>
      <c r="M203" s="33">
        <v>876.81040643876861</v>
      </c>
      <c r="N203" s="33">
        <v>856.30756410106312</v>
      </c>
      <c r="O203" s="33">
        <v>806.58141261371043</v>
      </c>
      <c r="P203" s="33">
        <v>782.39435746595814</v>
      </c>
      <c r="Q203" s="33">
        <v>788.42818558515091</v>
      </c>
      <c r="R203" s="33">
        <v>793.93351081948765</v>
      </c>
      <c r="S203" s="33">
        <v>790.88253009050334</v>
      </c>
      <c r="T203" s="33">
        <v>779.41422316966487</v>
      </c>
      <c r="U203" s="33">
        <v>779.89763166132116</v>
      </c>
      <c r="V203" s="33">
        <v>763.51164433438885</v>
      </c>
      <c r="W203" s="33">
        <v>830.78623234096028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103.97500566889377</v>
      </c>
      <c r="C205" s="117">
        <f t="shared" si="88"/>
        <v>146.6533963725403</v>
      </c>
      <c r="D205" s="117">
        <f t="shared" si="88"/>
        <v>141.18206797895203</v>
      </c>
      <c r="E205" s="117">
        <f t="shared" si="88"/>
        <v>176.79149525273021</v>
      </c>
      <c r="F205" s="117">
        <f t="shared" si="88"/>
        <v>163.05668206977194</v>
      </c>
      <c r="G205" s="117">
        <f t="shared" si="88"/>
        <v>159.14495534968208</v>
      </c>
      <c r="H205" s="117">
        <f t="shared" si="88"/>
        <v>157.53829962534451</v>
      </c>
      <c r="I205" s="117">
        <f t="shared" si="88"/>
        <v>171.90247914994552</v>
      </c>
      <c r="J205" s="117">
        <f t="shared" si="88"/>
        <v>187.14724487381005</v>
      </c>
      <c r="K205" s="117">
        <f t="shared" si="88"/>
        <v>219.7389593364399</v>
      </c>
      <c r="L205" s="117">
        <f t="shared" si="88"/>
        <v>200.96071015160229</v>
      </c>
      <c r="M205" s="117">
        <f t="shared" si="88"/>
        <v>177.68661271962577</v>
      </c>
      <c r="N205" s="117">
        <f t="shared" si="88"/>
        <v>161.52815916243881</v>
      </c>
      <c r="O205" s="117">
        <f t="shared" si="88"/>
        <v>153.88073001117385</v>
      </c>
      <c r="P205" s="117">
        <f t="shared" si="88"/>
        <v>133.74101968344968</v>
      </c>
      <c r="Q205" s="117">
        <f t="shared" si="88"/>
        <v>129.79412382229683</v>
      </c>
      <c r="R205" s="117">
        <f t="shared" ref="R205:V205" si="89">R206+R208+R210+R219</f>
        <v>133.25386803972816</v>
      </c>
      <c r="S205" s="117">
        <f t="shared" si="89"/>
        <v>126.78623186751379</v>
      </c>
      <c r="T205" s="117">
        <f t="shared" si="89"/>
        <v>118.18096209241004</v>
      </c>
      <c r="U205" s="117">
        <f t="shared" si="89"/>
        <v>123.19033795653449</v>
      </c>
      <c r="V205" s="117">
        <f t="shared" si="89"/>
        <v>117.18684657460815</v>
      </c>
      <c r="W205" s="117">
        <f t="shared" ref="W205" si="90">W206+W208+W210+W219</f>
        <v>117.58790298455665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14.708498906190885</v>
      </c>
      <c r="C210" s="122">
        <v>16.394578580780824</v>
      </c>
      <c r="D210" s="122">
        <v>16.99987211836395</v>
      </c>
      <c r="E210" s="122">
        <v>19.065087870804021</v>
      </c>
      <c r="F210" s="122">
        <v>18.815789735062602</v>
      </c>
      <c r="G210" s="122">
        <v>18.150010015116045</v>
      </c>
      <c r="H210" s="122">
        <v>18.565715527603736</v>
      </c>
      <c r="I210" s="122">
        <v>18.390678279963282</v>
      </c>
      <c r="J210" s="122">
        <v>20.641448915934276</v>
      </c>
      <c r="K210" s="122">
        <v>22.456915460803554</v>
      </c>
      <c r="L210" s="122">
        <v>20.830579002785509</v>
      </c>
      <c r="M210" s="122">
        <v>18.331387115870591</v>
      </c>
      <c r="N210" s="122">
        <v>16.573101722167003</v>
      </c>
      <c r="O210" s="122">
        <v>15.706992781373401</v>
      </c>
      <c r="P210" s="122">
        <v>13.386122493218826</v>
      </c>
      <c r="Q210" s="122">
        <v>12.845425655641245</v>
      </c>
      <c r="R210" s="122">
        <v>13.124739504620388</v>
      </c>
      <c r="S210" s="122">
        <v>12.330727126829697</v>
      </c>
      <c r="T210" s="122">
        <v>11.414233276519884</v>
      </c>
      <c r="U210" s="122">
        <v>11.875660239392237</v>
      </c>
      <c r="V210" s="122">
        <v>11.220581825376291</v>
      </c>
      <c r="W210" s="122">
        <v>11.059857576291634</v>
      </c>
      <c r="DA210" s="130" t="s">
        <v>2717</v>
      </c>
    </row>
    <row r="211" spans="1:105" ht="12" customHeight="1" x14ac:dyDescent="0.25">
      <c r="A211" s="97" t="s">
        <v>124</v>
      </c>
      <c r="B211" s="98">
        <v>372.21343406868846</v>
      </c>
      <c r="C211" s="98">
        <v>384.95731629102664</v>
      </c>
      <c r="D211" s="98">
        <v>372.8787739646408</v>
      </c>
      <c r="E211" s="98">
        <v>399.56078458646442</v>
      </c>
      <c r="F211" s="98">
        <v>402.93703567256313</v>
      </c>
      <c r="G211" s="98">
        <v>410.08825999322312</v>
      </c>
      <c r="H211" s="98">
        <v>423.34988546138629</v>
      </c>
      <c r="I211" s="98">
        <v>413.3664819532932</v>
      </c>
      <c r="J211" s="98">
        <v>460.3754882353893</v>
      </c>
      <c r="K211" s="98">
        <v>493.49608820730373</v>
      </c>
      <c r="L211" s="98">
        <v>460.05853919119983</v>
      </c>
      <c r="M211" s="98">
        <v>411.92061831153086</v>
      </c>
      <c r="N211" s="98">
        <v>402.32496099159846</v>
      </c>
      <c r="O211" s="98">
        <v>406.39423049068063</v>
      </c>
      <c r="P211" s="98">
        <v>375.63796824654304</v>
      </c>
      <c r="Q211" s="98">
        <v>373.96918478754958</v>
      </c>
      <c r="R211" s="98">
        <v>385.30841716796203</v>
      </c>
      <c r="S211" s="98">
        <v>373.61904951092583</v>
      </c>
      <c r="T211" s="98">
        <v>354.126833612685</v>
      </c>
      <c r="U211" s="98">
        <v>371.81214592825279</v>
      </c>
      <c r="V211" s="98">
        <v>360.55694911763874</v>
      </c>
      <c r="W211" s="98">
        <v>374.08910615152979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89.266506762702889</v>
      </c>
      <c r="C219" s="122">
        <v>130.25881779175947</v>
      </c>
      <c r="D219" s="122">
        <v>124.1821958605881</v>
      </c>
      <c r="E219" s="122">
        <v>157.72640738192621</v>
      </c>
      <c r="F219" s="122">
        <v>144.24089233470934</v>
      </c>
      <c r="G219" s="122">
        <v>140.99494533456604</v>
      </c>
      <c r="H219" s="122">
        <v>138.97258409774076</v>
      </c>
      <c r="I219" s="122">
        <v>153.51180086998224</v>
      </c>
      <c r="J219" s="122">
        <v>166.50579595787576</v>
      </c>
      <c r="K219" s="122">
        <v>197.28204387563636</v>
      </c>
      <c r="L219" s="122">
        <v>180.13013114881679</v>
      </c>
      <c r="M219" s="122">
        <v>159.35522560375517</v>
      </c>
      <c r="N219" s="122">
        <v>144.95505744027182</v>
      </c>
      <c r="O219" s="122">
        <v>138.17373722980045</v>
      </c>
      <c r="P219" s="122">
        <v>120.35489719023086</v>
      </c>
      <c r="Q219" s="122">
        <v>116.94869816665557</v>
      </c>
      <c r="R219" s="122">
        <v>120.12912853510778</v>
      </c>
      <c r="S219" s="122">
        <v>114.45550474068409</v>
      </c>
      <c r="T219" s="122">
        <v>106.76672881589016</v>
      </c>
      <c r="U219" s="122">
        <v>111.31467771714226</v>
      </c>
      <c r="V219" s="122">
        <v>105.96626474923187</v>
      </c>
      <c r="W219" s="122">
        <v>106.52804540826502</v>
      </c>
      <c r="DA219" s="130" t="s">
        <v>2726</v>
      </c>
    </row>
    <row r="220" spans="1:105" ht="12" customHeight="1" x14ac:dyDescent="0.25">
      <c r="A220" s="97" t="s">
        <v>50</v>
      </c>
      <c r="B220" s="98">
        <v>315.32661542187418</v>
      </c>
      <c r="C220" s="98">
        <v>370.21884665674651</v>
      </c>
      <c r="D220" s="98">
        <v>323.15285747674113</v>
      </c>
      <c r="E220" s="98">
        <v>381.62962023797553</v>
      </c>
      <c r="F220" s="98">
        <v>356.88232209143291</v>
      </c>
      <c r="G220" s="98">
        <v>361.68737794779798</v>
      </c>
      <c r="H220" s="98">
        <v>355.87790668348362</v>
      </c>
      <c r="I220" s="98">
        <v>371.75312054942259</v>
      </c>
      <c r="J220" s="98">
        <v>364.64400304145977</v>
      </c>
      <c r="K220" s="98">
        <v>419.50902926070569</v>
      </c>
      <c r="L220" s="98">
        <v>378.29000403887306</v>
      </c>
      <c r="M220" s="98">
        <v>336.49179994095874</v>
      </c>
      <c r="N220" s="98">
        <v>319.76030648678835</v>
      </c>
      <c r="O220" s="98">
        <v>316.4890605554877</v>
      </c>
      <c r="P220" s="98">
        <v>291.21303959393782</v>
      </c>
      <c r="Q220" s="98">
        <v>294.89268169802716</v>
      </c>
      <c r="R220" s="98">
        <v>310.9551432947456</v>
      </c>
      <c r="S220" s="98">
        <v>304.82380698018829</v>
      </c>
      <c r="T220" s="98">
        <v>288.48196834699269</v>
      </c>
      <c r="U220" s="98">
        <v>301.90495824761058</v>
      </c>
      <c r="V220" s="98">
        <v>292.4168221502988</v>
      </c>
      <c r="W220" s="98">
        <v>303.86511311893031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89.590199449435289</v>
      </c>
      <c r="C223" s="118">
        <f t="shared" si="93"/>
        <v>106.99568445334447</v>
      </c>
      <c r="D223" s="118">
        <f t="shared" si="93"/>
        <v>97.738288417183298</v>
      </c>
      <c r="E223" s="118">
        <f t="shared" si="93"/>
        <v>96.649447885044552</v>
      </c>
      <c r="F223" s="118">
        <f t="shared" si="93"/>
        <v>105.25903088845516</v>
      </c>
      <c r="G223" s="118">
        <f t="shared" si="93"/>
        <v>106.30092376047175</v>
      </c>
      <c r="H223" s="118">
        <f t="shared" si="93"/>
        <v>93.371479781506011</v>
      </c>
      <c r="I223" s="118">
        <f t="shared" si="93"/>
        <v>96.322196085691473</v>
      </c>
      <c r="J223" s="118">
        <f t="shared" si="93"/>
        <v>97.869509913074253</v>
      </c>
      <c r="K223" s="118">
        <f t="shared" si="93"/>
        <v>97.221997968765436</v>
      </c>
      <c r="L223" s="118">
        <f t="shared" si="93"/>
        <v>102.38416093399816</v>
      </c>
      <c r="M223" s="118">
        <f t="shared" si="93"/>
        <v>97.181540341316634</v>
      </c>
      <c r="N223" s="118">
        <f t="shared" si="93"/>
        <v>95.770364036325503</v>
      </c>
      <c r="O223" s="118">
        <f t="shared" si="93"/>
        <v>93.201848270029828</v>
      </c>
      <c r="P223" s="118">
        <f t="shared" si="93"/>
        <v>79.646854833771258</v>
      </c>
      <c r="Q223" s="118">
        <f t="shared" si="93"/>
        <v>89.708756573523488</v>
      </c>
      <c r="R223" s="118">
        <f t="shared" ref="R223:V223" si="94">R224+R226+R228+R237</f>
        <v>87.249868764339865</v>
      </c>
      <c r="S223" s="118">
        <f t="shared" si="94"/>
        <v>86.101799584369601</v>
      </c>
      <c r="T223" s="118">
        <f t="shared" si="94"/>
        <v>82.130875126174217</v>
      </c>
      <c r="U223" s="118">
        <f t="shared" si="94"/>
        <v>79.725641391177788</v>
      </c>
      <c r="V223" s="118">
        <f t="shared" si="94"/>
        <v>78.201364638778145</v>
      </c>
      <c r="W223" s="118">
        <f t="shared" ref="W223" si="95">W224+W226+W228+W237</f>
        <v>81.309815672337237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45.361262678795477</v>
      </c>
      <c r="C224" s="123">
        <f t="shared" si="96"/>
        <v>66.158114463240693</v>
      </c>
      <c r="D224" s="123">
        <f t="shared" si="96"/>
        <v>55.68335051398833</v>
      </c>
      <c r="E224" s="123">
        <f t="shared" si="96"/>
        <v>54.298270032252503</v>
      </c>
      <c r="F224" s="123">
        <f t="shared" si="96"/>
        <v>64.617145696387283</v>
      </c>
      <c r="G224" s="123">
        <f t="shared" si="96"/>
        <v>63.905404893693799</v>
      </c>
      <c r="H224" s="123">
        <f t="shared" si="96"/>
        <v>48.423947270276003</v>
      </c>
      <c r="I224" s="123">
        <f t="shared" si="96"/>
        <v>52.456577933210177</v>
      </c>
      <c r="J224" s="123">
        <f t="shared" si="96"/>
        <v>51.611313307168132</v>
      </c>
      <c r="K224" s="123">
        <f t="shared" si="96"/>
        <v>52.120541791797379</v>
      </c>
      <c r="L224" s="123">
        <f t="shared" si="96"/>
        <v>56.49669975819964</v>
      </c>
      <c r="M224" s="123">
        <f t="shared" si="96"/>
        <v>51.306095547090088</v>
      </c>
      <c r="N224" s="123">
        <f t="shared" si="96"/>
        <v>50.923415337831202</v>
      </c>
      <c r="O224" s="123">
        <f t="shared" si="96"/>
        <v>50.766119257400668</v>
      </c>
      <c r="P224" s="123">
        <f t="shared" si="96"/>
        <v>40.389921064177848</v>
      </c>
      <c r="Q224" s="123">
        <f t="shared" si="96"/>
        <v>46.420669842984765</v>
      </c>
      <c r="R224" s="123">
        <f t="shared" si="96"/>
        <v>45.71416977100305</v>
      </c>
      <c r="S224" s="123">
        <f t="shared" si="96"/>
        <v>43.182032124294501</v>
      </c>
      <c r="T224" s="123">
        <f t="shared" si="96"/>
        <v>39.298339913714742</v>
      </c>
      <c r="U224" s="123">
        <f t="shared" si="96"/>
        <v>36.403739786272197</v>
      </c>
      <c r="V224" s="123">
        <f t="shared" si="96"/>
        <v>35.609125668515517</v>
      </c>
      <c r="W224" s="123">
        <f t="shared" si="96"/>
        <v>36.317520199297334</v>
      </c>
      <c r="DA224" s="130" t="s">
        <v>2881</v>
      </c>
    </row>
    <row r="225" spans="1:105" ht="12" customHeight="1" x14ac:dyDescent="0.25">
      <c r="A225" s="97" t="s">
        <v>53</v>
      </c>
      <c r="B225" s="99">
        <v>45.361262678795477</v>
      </c>
      <c r="C225" s="99">
        <v>66.158114463240693</v>
      </c>
      <c r="D225" s="99">
        <v>55.68335051398833</v>
      </c>
      <c r="E225" s="99">
        <v>54.298270032252503</v>
      </c>
      <c r="F225" s="99">
        <v>64.617145696387283</v>
      </c>
      <c r="G225" s="99">
        <v>63.905404893693799</v>
      </c>
      <c r="H225" s="99">
        <v>48.423947270276003</v>
      </c>
      <c r="I225" s="99">
        <v>52.456577933210177</v>
      </c>
      <c r="J225" s="99">
        <v>51.611313307168132</v>
      </c>
      <c r="K225" s="99">
        <v>52.120541791797379</v>
      </c>
      <c r="L225" s="99">
        <v>56.49669975819964</v>
      </c>
      <c r="M225" s="99">
        <v>51.306095547090088</v>
      </c>
      <c r="N225" s="99">
        <v>50.923415337831202</v>
      </c>
      <c r="O225" s="99">
        <v>50.766119257400668</v>
      </c>
      <c r="P225" s="99">
        <v>40.389921064177848</v>
      </c>
      <c r="Q225" s="99">
        <v>46.420669842984765</v>
      </c>
      <c r="R225" s="99">
        <v>45.71416977100305</v>
      </c>
      <c r="S225" s="99">
        <v>43.182032124294501</v>
      </c>
      <c r="T225" s="99">
        <v>39.298339913714742</v>
      </c>
      <c r="U225" s="99">
        <v>36.403739786272197</v>
      </c>
      <c r="V225" s="99">
        <v>35.609125668515517</v>
      </c>
      <c r="W225" s="99">
        <v>36.317520199297334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8.2111433011539354</v>
      </c>
      <c r="C226" s="123">
        <f t="shared" si="97"/>
        <v>5.8762351542117823</v>
      </c>
      <c r="D226" s="123">
        <f t="shared" si="97"/>
        <v>4.4956203036852349</v>
      </c>
      <c r="E226" s="123">
        <f t="shared" si="97"/>
        <v>8.5012838132665092</v>
      </c>
      <c r="F226" s="123">
        <f t="shared" si="97"/>
        <v>3.205128309453678</v>
      </c>
      <c r="G226" s="123">
        <f t="shared" si="97"/>
        <v>3.8769411198851054</v>
      </c>
      <c r="H226" s="123">
        <f t="shared" si="97"/>
        <v>5.0409979819595563</v>
      </c>
      <c r="I226" s="123">
        <f t="shared" si="97"/>
        <v>5.6292908105074533</v>
      </c>
      <c r="J226" s="123">
        <f t="shared" si="97"/>
        <v>5.9527437119034472</v>
      </c>
      <c r="K226" s="123">
        <f t="shared" si="97"/>
        <v>6.1059279006005411</v>
      </c>
      <c r="L226" s="123">
        <f t="shared" si="97"/>
        <v>7.6498178083845119</v>
      </c>
      <c r="M226" s="123">
        <f t="shared" si="97"/>
        <v>9.8823896914279938</v>
      </c>
      <c r="N226" s="123">
        <f t="shared" si="97"/>
        <v>9.7377718730960012</v>
      </c>
      <c r="O226" s="123">
        <f t="shared" si="97"/>
        <v>8.7478504054131587</v>
      </c>
      <c r="P226" s="123">
        <f t="shared" si="97"/>
        <v>7.0308140758554662</v>
      </c>
      <c r="Q226" s="123">
        <f t="shared" si="97"/>
        <v>11.168134190352006</v>
      </c>
      <c r="R226" s="123">
        <f t="shared" si="97"/>
        <v>9.1757373580141746</v>
      </c>
      <c r="S226" s="123">
        <f t="shared" si="97"/>
        <v>10.909490542313872</v>
      </c>
      <c r="T226" s="123">
        <f t="shared" si="97"/>
        <v>11.613057034147772</v>
      </c>
      <c r="U226" s="123">
        <f t="shared" si="97"/>
        <v>11.895384536876282</v>
      </c>
      <c r="V226" s="123">
        <f t="shared" si="97"/>
        <v>12.129615818077914</v>
      </c>
      <c r="W226" s="123">
        <f t="shared" si="97"/>
        <v>12.709462021647832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8.2111433011539354</v>
      </c>
      <c r="C227" s="99">
        <f>RES_hhdet_fecs!C147</f>
        <v>5.8762351542117823</v>
      </c>
      <c r="D227" s="99">
        <f>RES_hhdet_fecs!D147</f>
        <v>4.4956203036852349</v>
      </c>
      <c r="E227" s="99">
        <f>RES_hhdet_fecs!E147</f>
        <v>8.5012838132665092</v>
      </c>
      <c r="F227" s="99">
        <f>RES_hhdet_fecs!F147</f>
        <v>3.205128309453678</v>
      </c>
      <c r="G227" s="99">
        <f>RES_hhdet_fecs!G147</f>
        <v>3.8769411198851054</v>
      </c>
      <c r="H227" s="99">
        <f>RES_hhdet_fecs!H147</f>
        <v>5.0409979819595563</v>
      </c>
      <c r="I227" s="99">
        <f>RES_hhdet_fecs!I147</f>
        <v>5.6292908105074533</v>
      </c>
      <c r="J227" s="99">
        <f>RES_hhdet_fecs!J147</f>
        <v>5.9527437119034472</v>
      </c>
      <c r="K227" s="99">
        <f>RES_hhdet_fecs!K147</f>
        <v>6.1059279006005411</v>
      </c>
      <c r="L227" s="99">
        <f>RES_hhdet_fecs!L147</f>
        <v>7.6498178083845119</v>
      </c>
      <c r="M227" s="99">
        <f>RES_hhdet_fecs!M147</f>
        <v>9.8823896914279938</v>
      </c>
      <c r="N227" s="99">
        <f>RES_hhdet_fecs!N147</f>
        <v>9.7377718730960012</v>
      </c>
      <c r="O227" s="99">
        <f>RES_hhdet_fecs!O147</f>
        <v>8.7478504054131587</v>
      </c>
      <c r="P227" s="99">
        <f>RES_hhdet_fecs!P147</f>
        <v>7.0308140758554662</v>
      </c>
      <c r="Q227" s="99">
        <f>RES_hhdet_fecs!Q147</f>
        <v>11.168134190352006</v>
      </c>
      <c r="R227" s="99">
        <f>RES_hhdet_fecs!R147</f>
        <v>9.1757373580141746</v>
      </c>
      <c r="S227" s="99">
        <f>RES_hhdet_fecs!S147</f>
        <v>10.909490542313872</v>
      </c>
      <c r="T227" s="99">
        <f>RES_hhdet_fecs!T147</f>
        <v>11.613057034147772</v>
      </c>
      <c r="U227" s="99">
        <f>RES_hhdet_fecs!U147</f>
        <v>11.895384536876282</v>
      </c>
      <c r="V227" s="99">
        <f>RES_hhdet_fecs!V147</f>
        <v>12.129615818077914</v>
      </c>
      <c r="W227" s="99">
        <f>RES_hhdet_fecs!W147</f>
        <v>12.709462021647832</v>
      </c>
      <c r="DA227" s="63" t="s">
        <v>2884</v>
      </c>
    </row>
    <row r="228" spans="1:105" ht="12" customHeight="1" x14ac:dyDescent="0.25">
      <c r="A228" s="121" t="s">
        <v>55</v>
      </c>
      <c r="B228" s="123">
        <v>19.487875176749011</v>
      </c>
      <c r="C228" s="123">
        <v>18.694778214167371</v>
      </c>
      <c r="D228" s="123">
        <v>20.133102100762358</v>
      </c>
      <c r="E228" s="123">
        <v>17.595922205164221</v>
      </c>
      <c r="F228" s="123">
        <v>20.073227849021382</v>
      </c>
      <c r="G228" s="123">
        <v>20.741867965381918</v>
      </c>
      <c r="H228" s="123">
        <v>21.620721238976056</v>
      </c>
      <c r="I228" s="123">
        <v>20.789816535912671</v>
      </c>
      <c r="J228" s="123">
        <v>21.706476673650794</v>
      </c>
      <c r="K228" s="123">
        <v>20.648132129962047</v>
      </c>
      <c r="L228" s="123">
        <v>20.793332515985632</v>
      </c>
      <c r="M228" s="123">
        <v>19.898575739980199</v>
      </c>
      <c r="N228" s="123">
        <v>19.784344900211337</v>
      </c>
      <c r="O228" s="123">
        <v>19.045524173831499</v>
      </c>
      <c r="P228" s="123">
        <v>18.569306865681519</v>
      </c>
      <c r="Q228" s="123">
        <v>18.492739166825832</v>
      </c>
      <c r="R228" s="123">
        <v>18.511295836632286</v>
      </c>
      <c r="S228" s="123">
        <v>18.498243240429218</v>
      </c>
      <c r="T228" s="123">
        <v>18.305942124367235</v>
      </c>
      <c r="U228" s="123">
        <v>18.418983827044741</v>
      </c>
      <c r="V228" s="123">
        <v>17.99358891451881</v>
      </c>
      <c r="W228" s="123">
        <v>19.240867070445724</v>
      </c>
      <c r="DA228" s="130" t="s">
        <v>2885</v>
      </c>
    </row>
    <row r="229" spans="1:105" ht="12" customHeight="1" x14ac:dyDescent="0.25">
      <c r="A229" s="97" t="s">
        <v>124</v>
      </c>
      <c r="B229" s="99">
        <v>20.841189999122992</v>
      </c>
      <c r="C229" s="99">
        <v>21.526340199345224</v>
      </c>
      <c r="D229" s="99">
        <v>20.823376883982299</v>
      </c>
      <c r="E229" s="99">
        <v>22.274618383045247</v>
      </c>
      <c r="F229" s="99">
        <v>22.414019099128716</v>
      </c>
      <c r="G229" s="99">
        <v>22.749950885068174</v>
      </c>
      <c r="H229" s="99">
        <v>23.409532550151109</v>
      </c>
      <c r="I229" s="99">
        <v>22.776401816184091</v>
      </c>
      <c r="J229" s="99">
        <v>25.268005124556947</v>
      </c>
      <c r="K229" s="99">
        <v>26.979355239831062</v>
      </c>
      <c r="L229" s="99">
        <v>25.045868800285206</v>
      </c>
      <c r="M229" s="99">
        <v>22.324165135720392</v>
      </c>
      <c r="N229" s="99">
        <v>21.704758554888237</v>
      </c>
      <c r="O229" s="99">
        <v>21.821025338577925</v>
      </c>
      <c r="P229" s="99">
        <v>20.071086331984315</v>
      </c>
      <c r="Q229" s="99">
        <v>19.88025101475688</v>
      </c>
      <c r="R229" s="99">
        <v>20.369528766952808</v>
      </c>
      <c r="S229" s="99">
        <v>19.643497503396805</v>
      </c>
      <c r="T229" s="99">
        <v>18.50497496902582</v>
      </c>
      <c r="U229" s="99">
        <v>19.307829286151673</v>
      </c>
      <c r="V229" s="99">
        <v>18.610591410643234</v>
      </c>
      <c r="W229" s="99">
        <v>19.183612404748331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19.517838223532603</v>
      </c>
      <c r="C233" s="102">
        <v>18.678387190998798</v>
      </c>
      <c r="D233" s="102">
        <v>20.230063370241151</v>
      </c>
      <c r="E233" s="102">
        <v>17.53500735760111</v>
      </c>
      <c r="F233" s="102">
        <v>20.137831796575899</v>
      </c>
      <c r="G233" s="102">
        <v>20.833596822274952</v>
      </c>
      <c r="H233" s="102">
        <v>21.735296485323776</v>
      </c>
      <c r="I233" s="102">
        <v>20.972965746300588</v>
      </c>
      <c r="J233" s="102">
        <v>21.887633895389673</v>
      </c>
      <c r="K233" s="102">
        <v>20.732165998322458</v>
      </c>
      <c r="L233" s="102">
        <v>21.006803806490353</v>
      </c>
      <c r="M233" s="102">
        <v>20.227717801928051</v>
      </c>
      <c r="N233" s="102">
        <v>20.186108900583786</v>
      </c>
      <c r="O233" s="102">
        <v>19.459637797745643</v>
      </c>
      <c r="P233" s="102">
        <v>19.095897098474357</v>
      </c>
      <c r="Q233" s="102">
        <v>19.064568563091331</v>
      </c>
      <c r="R233" s="102">
        <v>19.106828502964426</v>
      </c>
      <c r="S233" s="102">
        <v>19.146219909584712</v>
      </c>
      <c r="T233" s="102">
        <v>18.999623574007128</v>
      </c>
      <c r="U233" s="102">
        <v>19.112390258315827</v>
      </c>
      <c r="V233" s="102">
        <v>18.688530000774751</v>
      </c>
      <c r="W233" s="102">
        <v>19.941961761143766</v>
      </c>
      <c r="DA233" s="131" t="s">
        <v>2890</v>
      </c>
    </row>
    <row r="234" spans="1:105" ht="12" customHeight="1" x14ac:dyDescent="0.25">
      <c r="A234" s="107" t="s">
        <v>121</v>
      </c>
      <c r="B234" s="105">
        <v>13.997081055592778</v>
      </c>
      <c r="C234" s="105">
        <v>13.34171564328272</v>
      </c>
      <c r="D234" s="105">
        <v>14.672905755577846</v>
      </c>
      <c r="E234" s="105">
        <v>12.470872355518823</v>
      </c>
      <c r="F234" s="105">
        <v>14.644553655063723</v>
      </c>
      <c r="G234" s="105">
        <v>15.189509860195393</v>
      </c>
      <c r="H234" s="105">
        <v>15.896936407368161</v>
      </c>
      <c r="I234" s="105">
        <v>15.309746889820664</v>
      </c>
      <c r="J234" s="105">
        <v>16.03103858778918</v>
      </c>
      <c r="K234" s="105">
        <v>15.074110199095568</v>
      </c>
      <c r="L234" s="105">
        <v>15.322120158756729</v>
      </c>
      <c r="M234" s="105">
        <v>14.880064325959884</v>
      </c>
      <c r="N234" s="105">
        <v>14.880991652711039</v>
      </c>
      <c r="O234" s="105">
        <v>14.328488701870084</v>
      </c>
      <c r="P234" s="105">
        <v>14.20930686412572</v>
      </c>
      <c r="Q234" s="105">
        <v>14.445472122154518</v>
      </c>
      <c r="R234" s="105">
        <v>14.550268534221884</v>
      </c>
      <c r="S234" s="105">
        <v>14.683058634022363</v>
      </c>
      <c r="T234" s="105">
        <v>14.747294166752187</v>
      </c>
      <c r="U234" s="105">
        <v>14.99260037870399</v>
      </c>
      <c r="V234" s="105">
        <v>14.62919618578383</v>
      </c>
      <c r="W234" s="105">
        <v>15.985606530156396</v>
      </c>
      <c r="DA234" s="132" t="s">
        <v>2891</v>
      </c>
    </row>
    <row r="235" spans="1:105" ht="12" customHeight="1" x14ac:dyDescent="0.25">
      <c r="A235" s="108" t="s">
        <v>53</v>
      </c>
      <c r="B235" s="99">
        <v>5.9025768356817263</v>
      </c>
      <c r="C235" s="99">
        <v>5.3171891241446998</v>
      </c>
      <c r="D235" s="99">
        <v>6.0990255658064898</v>
      </c>
      <c r="E235" s="99">
        <v>4.5024455073965886</v>
      </c>
      <c r="F235" s="99">
        <v>5.8492037908996437</v>
      </c>
      <c r="G235" s="99">
        <v>6.0377930759183789</v>
      </c>
      <c r="H235" s="99">
        <v>6.3393029431279952</v>
      </c>
      <c r="I235" s="99">
        <v>5.9968879462457432</v>
      </c>
      <c r="J235" s="99">
        <v>6.3473795527508079</v>
      </c>
      <c r="K235" s="99">
        <v>5.6477286039198402</v>
      </c>
      <c r="L235" s="99">
        <v>5.7770841678904876</v>
      </c>
      <c r="M235" s="99">
        <v>5.8226071074208106</v>
      </c>
      <c r="N235" s="99">
        <v>5.7711116488815764</v>
      </c>
      <c r="O235" s="99">
        <v>5.347675454757467</v>
      </c>
      <c r="P235" s="99">
        <v>5.4403442821661505</v>
      </c>
      <c r="Q235" s="99">
        <v>5.8628856794151503</v>
      </c>
      <c r="R235" s="99">
        <v>5.6681679392211288</v>
      </c>
      <c r="S235" s="99">
        <v>5.5217507251760676</v>
      </c>
      <c r="T235" s="99">
        <v>5.5887324241693586</v>
      </c>
      <c r="U235" s="99">
        <v>5.6909433401949681</v>
      </c>
      <c r="V235" s="99">
        <v>4.8899783054695716</v>
      </c>
      <c r="W235" s="99">
        <v>5.9050004535611684</v>
      </c>
      <c r="DA235" s="63" t="s">
        <v>2892</v>
      </c>
    </row>
    <row r="236" spans="1:105" ht="12" customHeight="1" x14ac:dyDescent="0.25">
      <c r="A236" s="108" t="s">
        <v>52</v>
      </c>
      <c r="B236" s="99">
        <v>8.0945042199110517</v>
      </c>
      <c r="C236" s="99">
        <v>8.0245265191380195</v>
      </c>
      <c r="D236" s="99">
        <v>8.5738801897713532</v>
      </c>
      <c r="E236" s="99">
        <v>7.9684268481222347</v>
      </c>
      <c r="F236" s="99">
        <v>8.7953498641640788</v>
      </c>
      <c r="G236" s="99">
        <v>9.1517167842770153</v>
      </c>
      <c r="H236" s="99">
        <v>9.5576334642401637</v>
      </c>
      <c r="I236" s="99">
        <v>9.3128589435749216</v>
      </c>
      <c r="J236" s="99">
        <v>9.6836590350383709</v>
      </c>
      <c r="K236" s="99">
        <v>9.4263815951757266</v>
      </c>
      <c r="L236" s="99">
        <v>9.5450359908662428</v>
      </c>
      <c r="M236" s="99">
        <v>9.0574572185390725</v>
      </c>
      <c r="N236" s="99">
        <v>9.1098800038294652</v>
      </c>
      <c r="O236" s="99">
        <v>8.9808132471126179</v>
      </c>
      <c r="P236" s="99">
        <v>8.7689625819595687</v>
      </c>
      <c r="Q236" s="99">
        <v>8.5825864427393679</v>
      </c>
      <c r="R236" s="99">
        <v>8.8821005950007539</v>
      </c>
      <c r="S236" s="99">
        <v>9.161307908846295</v>
      </c>
      <c r="T236" s="99">
        <v>9.1585617425828261</v>
      </c>
      <c r="U236" s="99">
        <v>9.3016570385090223</v>
      </c>
      <c r="V236" s="99">
        <v>9.7392178803142553</v>
      </c>
      <c r="W236" s="99">
        <v>10.080606076595229</v>
      </c>
      <c r="DA236" s="63" t="s">
        <v>2893</v>
      </c>
    </row>
    <row r="237" spans="1:105" ht="12" customHeight="1" x14ac:dyDescent="0.25">
      <c r="A237" s="121" t="s">
        <v>54</v>
      </c>
      <c r="B237" s="123">
        <v>16.529918292736859</v>
      </c>
      <c r="C237" s="123">
        <v>16.266556621724622</v>
      </c>
      <c r="D237" s="123">
        <v>17.426215498747389</v>
      </c>
      <c r="E237" s="123">
        <v>16.253971834361312</v>
      </c>
      <c r="F237" s="123">
        <v>17.363529033592808</v>
      </c>
      <c r="G237" s="123">
        <v>17.776709781510927</v>
      </c>
      <c r="H237" s="123">
        <v>18.285813290294396</v>
      </c>
      <c r="I237" s="123">
        <v>17.446510806061163</v>
      </c>
      <c r="J237" s="123">
        <v>18.598976220351883</v>
      </c>
      <c r="K237" s="123">
        <v>18.34739614640548</v>
      </c>
      <c r="L237" s="123">
        <v>17.444310851428366</v>
      </c>
      <c r="M237" s="123">
        <v>16.094479362818344</v>
      </c>
      <c r="N237" s="123">
        <v>15.324831925186972</v>
      </c>
      <c r="O237" s="123">
        <v>14.642354433384495</v>
      </c>
      <c r="P237" s="123">
        <v>13.656812828056426</v>
      </c>
      <c r="Q237" s="123">
        <v>13.627213373360883</v>
      </c>
      <c r="R237" s="123">
        <v>13.848665798690364</v>
      </c>
      <c r="S237" s="123">
        <v>13.512033677332008</v>
      </c>
      <c r="T237" s="123">
        <v>12.913536053944467</v>
      </c>
      <c r="U237" s="123">
        <v>13.007533240984573</v>
      </c>
      <c r="V237" s="123">
        <v>12.469034237665893</v>
      </c>
      <c r="W237" s="123">
        <v>13.04196638094635</v>
      </c>
      <c r="DA237" s="130" t="s">
        <v>2894</v>
      </c>
    </row>
    <row r="238" spans="1:105" ht="12" customHeight="1" x14ac:dyDescent="0.25">
      <c r="A238" s="97" t="s">
        <v>50</v>
      </c>
      <c r="B238" s="99">
        <v>17.655950329226719</v>
      </c>
      <c r="C238" s="99">
        <v>20.702183083896653</v>
      </c>
      <c r="D238" s="99">
        <v>18.046438178355807</v>
      </c>
      <c r="E238" s="99">
        <v>21.274996151750358</v>
      </c>
      <c r="F238" s="99">
        <v>19.852151763977112</v>
      </c>
      <c r="G238" s="99">
        <v>20.064875995712416</v>
      </c>
      <c r="H238" s="99">
        <v>19.678605632093674</v>
      </c>
      <c r="I238" s="99">
        <v>20.483514797918936</v>
      </c>
      <c r="J238" s="99">
        <v>20.013720914653799</v>
      </c>
      <c r="K238" s="99">
        <v>22.934494106844589</v>
      </c>
      <c r="L238" s="99">
        <v>20.594339638328812</v>
      </c>
      <c r="M238" s="99">
        <v>18.236277027086295</v>
      </c>
      <c r="N238" s="99">
        <v>17.250533575215425</v>
      </c>
      <c r="O238" s="99">
        <v>16.99363645351356</v>
      </c>
      <c r="P238" s="99">
        <v>15.560093900979842</v>
      </c>
      <c r="Q238" s="99">
        <v>15.676533717349113</v>
      </c>
      <c r="R238" s="99">
        <v>16.438804485844276</v>
      </c>
      <c r="S238" s="99">
        <v>16.026499985023211</v>
      </c>
      <c r="T238" s="99">
        <v>15.074688209352276</v>
      </c>
      <c r="U238" s="99">
        <v>15.677619621421512</v>
      </c>
      <c r="V238" s="99">
        <v>15.093454756470015</v>
      </c>
      <c r="W238" s="99">
        <v>15.582465400736258</v>
      </c>
      <c r="DA238" s="63" t="s">
        <v>2895</v>
      </c>
    </row>
    <row r="239" spans="1:105" ht="12" customHeight="1" x14ac:dyDescent="0.25">
      <c r="A239" s="109" t="s">
        <v>120</v>
      </c>
      <c r="B239" s="110">
        <v>16.085271304833785</v>
      </c>
      <c r="C239" s="110">
        <v>13.858741195708566</v>
      </c>
      <c r="D239" s="110">
        <v>17.039120166949694</v>
      </c>
      <c r="E239" s="110">
        <v>12.716960833683004</v>
      </c>
      <c r="F239" s="110">
        <v>15.675423551393274</v>
      </c>
      <c r="G239" s="110">
        <v>16.314856892095655</v>
      </c>
      <c r="H239" s="110">
        <v>17.393442607344113</v>
      </c>
      <c r="I239" s="110">
        <v>15.310270277804628</v>
      </c>
      <c r="J239" s="110">
        <v>17.410092991472411</v>
      </c>
      <c r="K239" s="110">
        <v>14.275199155904476</v>
      </c>
      <c r="L239" s="110">
        <v>14.580890067838441</v>
      </c>
      <c r="M239" s="110">
        <v>14.167679935517167</v>
      </c>
      <c r="N239" s="110">
        <v>13.72796801626385</v>
      </c>
      <c r="O239" s="110">
        <v>12.820383006907173</v>
      </c>
      <c r="P239" s="110">
        <v>12.316114663876689</v>
      </c>
      <c r="Q239" s="110">
        <v>12.280354987931892</v>
      </c>
      <c r="R239" s="110">
        <v>12.218117135475914</v>
      </c>
      <c r="S239" s="110">
        <v>12.000256206951656</v>
      </c>
      <c r="T239" s="110">
        <v>11.64375182064791</v>
      </c>
      <c r="U239" s="110">
        <v>11.448063345205945</v>
      </c>
      <c r="V239" s="110">
        <v>10.977485789726943</v>
      </c>
      <c r="W239" s="110">
        <v>11.670534251749846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93.236349114586631</v>
      </c>
      <c r="C241" s="118">
        <f t="shared" si="98"/>
        <v>117.68616130856572</v>
      </c>
      <c r="D241" s="118">
        <f t="shared" si="98"/>
        <v>108.02751582357794</v>
      </c>
      <c r="E241" s="118">
        <f t="shared" si="98"/>
        <v>116.94005661316183</v>
      </c>
      <c r="F241" s="118">
        <f t="shared" si="98"/>
        <v>129.32082469726296</v>
      </c>
      <c r="G241" s="118">
        <f t="shared" si="98"/>
        <v>136.33422684810444</v>
      </c>
      <c r="H241" s="118">
        <f t="shared" si="98"/>
        <v>119.54135340988299</v>
      </c>
      <c r="I241" s="118">
        <f t="shared" si="98"/>
        <v>131.72058990093998</v>
      </c>
      <c r="J241" s="118">
        <f t="shared" si="98"/>
        <v>136.55127195570472</v>
      </c>
      <c r="K241" s="118">
        <f t="shared" si="98"/>
        <v>140.35084153187415</v>
      </c>
      <c r="L241" s="118">
        <f t="shared" si="98"/>
        <v>155.2795206675369</v>
      </c>
      <c r="M241" s="118">
        <f t="shared" si="98"/>
        <v>152.16323542629459</v>
      </c>
      <c r="N241" s="118">
        <f t="shared" si="98"/>
        <v>153.02099982809719</v>
      </c>
      <c r="O241" s="118">
        <f t="shared" si="98"/>
        <v>152.20649722048861</v>
      </c>
      <c r="P241" s="118">
        <f t="shared" si="98"/>
        <v>127.69433773369201</v>
      </c>
      <c r="Q241" s="118">
        <f t="shared" si="98"/>
        <v>157.12209728437216</v>
      </c>
      <c r="R241" s="118">
        <f t="shared" ref="R241:V241" si="99">R242+R244+R246+R255</f>
        <v>154.96833103565132</v>
      </c>
      <c r="S241" s="118">
        <f t="shared" si="99"/>
        <v>161.14948573928601</v>
      </c>
      <c r="T241" s="118">
        <f t="shared" si="99"/>
        <v>159.82311524034174</v>
      </c>
      <c r="U241" s="118">
        <f t="shared" si="99"/>
        <v>159.73563373953078</v>
      </c>
      <c r="V241" s="118">
        <f t="shared" si="99"/>
        <v>164.45219418834745</v>
      </c>
      <c r="W241" s="118">
        <f t="shared" ref="W241" si="100">W242+W244+W246+W255</f>
        <v>177.4813009701528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56.042596575038324</v>
      </c>
      <c r="C242" s="123">
        <f t="shared" si="101"/>
        <v>84.767652990664516</v>
      </c>
      <c r="D242" s="123">
        <f t="shared" si="101"/>
        <v>75.088631613304273</v>
      </c>
      <c r="E242" s="123">
        <f t="shared" si="101"/>
        <v>77.531828181205825</v>
      </c>
      <c r="F242" s="123">
        <f t="shared" si="101"/>
        <v>97.984172853195943</v>
      </c>
      <c r="G242" s="123">
        <f t="shared" si="101"/>
        <v>102.1678625068451</v>
      </c>
      <c r="H242" s="123">
        <f t="shared" si="101"/>
        <v>81.109548610064536</v>
      </c>
      <c r="I242" s="123">
        <f t="shared" si="101"/>
        <v>92.592695322316715</v>
      </c>
      <c r="J242" s="123">
        <f t="shared" si="101"/>
        <v>94.817257777684617</v>
      </c>
      <c r="K242" s="123">
        <f t="shared" si="101"/>
        <v>98.84354235148237</v>
      </c>
      <c r="L242" s="123">
        <f t="shared" si="101"/>
        <v>109.64835915349786</v>
      </c>
      <c r="M242" s="123">
        <f t="shared" si="101"/>
        <v>101.24024045340346</v>
      </c>
      <c r="N242" s="123">
        <f t="shared" si="101"/>
        <v>102.39085601359777</v>
      </c>
      <c r="O242" s="123">
        <f t="shared" si="101"/>
        <v>104.14848087368283</v>
      </c>
      <c r="P242" s="123">
        <f t="shared" si="101"/>
        <v>84.671530464775344</v>
      </c>
      <c r="Q242" s="123">
        <f t="shared" si="101"/>
        <v>100.01176088616896</v>
      </c>
      <c r="R242" s="123">
        <f t="shared" si="101"/>
        <v>102.53674144928564</v>
      </c>
      <c r="S242" s="123">
        <f t="shared" si="101"/>
        <v>101.62408897156531</v>
      </c>
      <c r="T242" s="123">
        <f t="shared" si="101"/>
        <v>97.004520811262708</v>
      </c>
      <c r="U242" s="123">
        <f t="shared" si="101"/>
        <v>94.626633246942504</v>
      </c>
      <c r="V242" s="123">
        <f t="shared" si="101"/>
        <v>97.909734697087387</v>
      </c>
      <c r="W242" s="123">
        <f t="shared" si="101"/>
        <v>106.16950644143323</v>
      </c>
      <c r="DA242" s="130" t="s">
        <v>3049</v>
      </c>
    </row>
    <row r="243" spans="1:105" ht="12" customHeight="1" x14ac:dyDescent="0.25">
      <c r="A243" s="97" t="s">
        <v>53</v>
      </c>
      <c r="B243" s="99">
        <v>56.042596575038324</v>
      </c>
      <c r="C243" s="99">
        <v>84.767652990664516</v>
      </c>
      <c r="D243" s="99">
        <v>75.088631613304273</v>
      </c>
      <c r="E243" s="99">
        <v>77.531828181205825</v>
      </c>
      <c r="F243" s="99">
        <v>97.984172853195943</v>
      </c>
      <c r="G243" s="99">
        <v>102.1678625068451</v>
      </c>
      <c r="H243" s="99">
        <v>81.109548610064536</v>
      </c>
      <c r="I243" s="99">
        <v>92.592695322316715</v>
      </c>
      <c r="J243" s="99">
        <v>94.817257777684617</v>
      </c>
      <c r="K243" s="99">
        <v>98.84354235148237</v>
      </c>
      <c r="L243" s="99">
        <v>109.64835915349786</v>
      </c>
      <c r="M243" s="99">
        <v>101.24024045340346</v>
      </c>
      <c r="N243" s="99">
        <v>102.39085601359777</v>
      </c>
      <c r="O243" s="99">
        <v>104.14848087368283</v>
      </c>
      <c r="P243" s="99">
        <v>84.671530464775344</v>
      </c>
      <c r="Q243" s="99">
        <v>100.01176088616896</v>
      </c>
      <c r="R243" s="99">
        <v>102.53674144928564</v>
      </c>
      <c r="S243" s="99">
        <v>101.62408897156531</v>
      </c>
      <c r="T243" s="99">
        <v>97.004520811262708</v>
      </c>
      <c r="U243" s="99">
        <v>94.626633246942504</v>
      </c>
      <c r="V243" s="99">
        <v>97.909734697087387</v>
      </c>
      <c r="W243" s="99">
        <v>106.16950644143323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14.207332517024858</v>
      </c>
      <c r="C244" s="123">
        <f t="shared" si="102"/>
        <v>10.742735834772191</v>
      </c>
      <c r="D244" s="123">
        <f t="shared" si="102"/>
        <v>8.7964547312173753</v>
      </c>
      <c r="E244" s="123">
        <f t="shared" si="102"/>
        <v>17.841954348430892</v>
      </c>
      <c r="F244" s="123">
        <f t="shared" si="102"/>
        <v>7.1900752253183011</v>
      </c>
      <c r="G244" s="123">
        <f t="shared" si="102"/>
        <v>9.1775494351822324</v>
      </c>
      <c r="H244" s="123">
        <f t="shared" si="102"/>
        <v>12.417331567264471</v>
      </c>
      <c r="I244" s="123">
        <f t="shared" si="102"/>
        <v>14.290613849437829</v>
      </c>
      <c r="J244" s="123">
        <f t="shared" si="102"/>
        <v>15.487342564111643</v>
      </c>
      <c r="K244" s="123">
        <f t="shared" si="102"/>
        <v>16.31888313074445</v>
      </c>
      <c r="L244" s="123">
        <f t="shared" si="102"/>
        <v>20.799335379385049</v>
      </c>
      <c r="M244" s="123">
        <f t="shared" si="102"/>
        <v>27.399244977307148</v>
      </c>
      <c r="N244" s="123">
        <f t="shared" si="102"/>
        <v>27.508256530238871</v>
      </c>
      <c r="O244" s="123">
        <f t="shared" si="102"/>
        <v>25.710612090418003</v>
      </c>
      <c r="P244" s="123">
        <f t="shared" si="102"/>
        <v>21.358257282149836</v>
      </c>
      <c r="Q244" s="123">
        <f t="shared" si="102"/>
        <v>35.238694204935683</v>
      </c>
      <c r="R244" s="123">
        <f t="shared" si="102"/>
        <v>30.12202790940378</v>
      </c>
      <c r="S244" s="123">
        <f t="shared" si="102"/>
        <v>37.135585340338892</v>
      </c>
      <c r="T244" s="123">
        <f t="shared" si="102"/>
        <v>40.677368068418787</v>
      </c>
      <c r="U244" s="123">
        <f t="shared" si="102"/>
        <v>42.571387956780875</v>
      </c>
      <c r="V244" s="123">
        <f t="shared" si="102"/>
        <v>44.365185404014134</v>
      </c>
      <c r="W244" s="123">
        <f t="shared" si="102"/>
        <v>47.438493075977959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14.207332517024858</v>
      </c>
      <c r="C245" s="99">
        <f>RES_hhdet_tess!C147</f>
        <v>10.742735834772191</v>
      </c>
      <c r="D245" s="99">
        <f>RES_hhdet_tess!D147</f>
        <v>8.7964547312173753</v>
      </c>
      <c r="E245" s="99">
        <f>RES_hhdet_tess!E147</f>
        <v>17.841954348430892</v>
      </c>
      <c r="F245" s="99">
        <f>RES_hhdet_tess!F147</f>
        <v>7.1900752253183011</v>
      </c>
      <c r="G245" s="99">
        <f>RES_hhdet_tess!G147</f>
        <v>9.1775494351822324</v>
      </c>
      <c r="H245" s="99">
        <f>RES_hhdet_tess!H147</f>
        <v>12.417331567264471</v>
      </c>
      <c r="I245" s="99">
        <f>RES_hhdet_tess!I147</f>
        <v>14.290613849437829</v>
      </c>
      <c r="J245" s="99">
        <f>RES_hhdet_tess!J147</f>
        <v>15.487342564111643</v>
      </c>
      <c r="K245" s="99">
        <f>RES_hhdet_tess!K147</f>
        <v>16.31888313074445</v>
      </c>
      <c r="L245" s="99">
        <f>RES_hhdet_tess!L147</f>
        <v>20.799335379385049</v>
      </c>
      <c r="M245" s="99">
        <f>RES_hhdet_tess!M147</f>
        <v>27.399244977307148</v>
      </c>
      <c r="N245" s="99">
        <f>RES_hhdet_tess!N147</f>
        <v>27.508256530238871</v>
      </c>
      <c r="O245" s="99">
        <f>RES_hhdet_tess!O147</f>
        <v>25.710612090418003</v>
      </c>
      <c r="P245" s="99">
        <f>RES_hhdet_tess!P147</f>
        <v>21.358257282149836</v>
      </c>
      <c r="Q245" s="99">
        <f>RES_hhdet_tess!Q147</f>
        <v>35.238694204935683</v>
      </c>
      <c r="R245" s="99">
        <f>RES_hhdet_tess!R147</f>
        <v>30.12202790940378</v>
      </c>
      <c r="S245" s="99">
        <f>RES_hhdet_tess!S147</f>
        <v>37.135585340338892</v>
      </c>
      <c r="T245" s="99">
        <f>RES_hhdet_tess!T147</f>
        <v>40.677368068418787</v>
      </c>
      <c r="U245" s="99">
        <f>RES_hhdet_tess!U147</f>
        <v>42.571387956780875</v>
      </c>
      <c r="V245" s="99">
        <f>RES_hhdet_tess!V147</f>
        <v>44.365185404014134</v>
      </c>
      <c r="W245" s="99">
        <f>RES_hhdet_tess!W147</f>
        <v>47.438493075977959</v>
      </c>
      <c r="DA245" s="63" t="s">
        <v>3052</v>
      </c>
    </row>
    <row r="246" spans="1:105" ht="12" customHeight="1" x14ac:dyDescent="0.25">
      <c r="A246" s="121" t="s">
        <v>55</v>
      </c>
      <c r="B246" s="123">
        <v>11.582187831587289</v>
      </c>
      <c r="C246" s="123">
        <v>11.258788667548789</v>
      </c>
      <c r="D246" s="123">
        <v>12.256345405364097</v>
      </c>
      <c r="E246" s="123">
        <v>10.810437972104234</v>
      </c>
      <c r="F246" s="123">
        <v>12.402937099169016</v>
      </c>
      <c r="G246" s="123">
        <v>12.874674018651989</v>
      </c>
      <c r="H246" s="123">
        <v>13.470722569352024</v>
      </c>
      <c r="I246" s="123">
        <v>13.037912181933567</v>
      </c>
      <c r="J246" s="123">
        <v>13.674591115522922</v>
      </c>
      <c r="K246" s="123">
        <v>13.065244232544492</v>
      </c>
      <c r="L246" s="123">
        <v>13.215986717585983</v>
      </c>
      <c r="M246" s="123">
        <v>12.72221190572194</v>
      </c>
      <c r="N246" s="123">
        <v>12.747764239094412</v>
      </c>
      <c r="O246" s="123">
        <v>12.403064563541836</v>
      </c>
      <c r="P246" s="123">
        <v>12.276247763714435</v>
      </c>
      <c r="Q246" s="123">
        <v>12.435225406663394</v>
      </c>
      <c r="R246" s="123">
        <v>12.68475990428113</v>
      </c>
      <c r="S246" s="123">
        <v>12.910605003605227</v>
      </c>
      <c r="T246" s="123">
        <v>12.989132260405897</v>
      </c>
      <c r="U246" s="123">
        <v>13.278785603928457</v>
      </c>
      <c r="V246" s="123">
        <v>13.195763109046977</v>
      </c>
      <c r="W246" s="123">
        <v>14.306308735997128</v>
      </c>
      <c r="DA246" s="130" t="s">
        <v>3053</v>
      </c>
    </row>
    <row r="247" spans="1:105" ht="12" customHeight="1" x14ac:dyDescent="0.25">
      <c r="A247" s="97" t="s">
        <v>124</v>
      </c>
      <c r="B247" s="99">
        <v>11.059642562179466</v>
      </c>
      <c r="C247" s="99">
        <v>11.58141196963096</v>
      </c>
      <c r="D247" s="99">
        <v>11.317608153593888</v>
      </c>
      <c r="E247" s="99">
        <v>12.196485187398727</v>
      </c>
      <c r="F247" s="99">
        <v>12.337885551410871</v>
      </c>
      <c r="G247" s="99">
        <v>12.575251462812766</v>
      </c>
      <c r="H247" s="99">
        <v>12.995972536515655</v>
      </c>
      <c r="I247" s="99">
        <v>12.700476794132383</v>
      </c>
      <c r="J247" s="99">
        <v>14.146519489847279</v>
      </c>
      <c r="K247" s="99">
        <v>15.177116739265902</v>
      </c>
      <c r="L247" s="99">
        <v>14.157562690633599</v>
      </c>
      <c r="M247" s="99">
        <v>12.692014262636151</v>
      </c>
      <c r="N247" s="99">
        <v>12.417403368294288</v>
      </c>
      <c r="O247" s="99">
        <v>12.631019255905025</v>
      </c>
      <c r="P247" s="99">
        <v>11.848690863943132</v>
      </c>
      <c r="Q247" s="99">
        <v>12.158354030665375</v>
      </c>
      <c r="R247" s="99">
        <v>12.993664916123199</v>
      </c>
      <c r="S247" s="99">
        <v>13.025055595550615</v>
      </c>
      <c r="T247" s="99">
        <v>12.65050759143862</v>
      </c>
      <c r="U247" s="99">
        <v>13.522185552686024</v>
      </c>
      <c r="V247" s="99">
        <v>13.269140005660793</v>
      </c>
      <c r="W247" s="99">
        <v>13.961889857142353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11.603686434173087</v>
      </c>
      <c r="C251" s="102">
        <v>11.244446188881122</v>
      </c>
      <c r="D251" s="102">
        <v>12.301190467348917</v>
      </c>
      <c r="E251" s="102">
        <v>10.740987158284879</v>
      </c>
      <c r="F251" s="102">
        <v>12.40606722190865</v>
      </c>
      <c r="G251" s="102">
        <v>12.888466318191695</v>
      </c>
      <c r="H251" s="102">
        <v>13.492453899206236</v>
      </c>
      <c r="I251" s="102">
        <v>13.05370129498907</v>
      </c>
      <c r="J251" s="102">
        <v>13.65244243082884</v>
      </c>
      <c r="K251" s="102">
        <v>12.964406912282346</v>
      </c>
      <c r="L251" s="102">
        <v>13.171100453797099</v>
      </c>
      <c r="M251" s="102">
        <v>12.723162954752787</v>
      </c>
      <c r="N251" s="102">
        <v>12.761539366768718</v>
      </c>
      <c r="O251" s="102">
        <v>12.393474168055857</v>
      </c>
      <c r="P251" s="102">
        <v>12.291539288505597</v>
      </c>
      <c r="Q251" s="102">
        <v>12.444363491826962</v>
      </c>
      <c r="R251" s="102">
        <v>12.67319868613807</v>
      </c>
      <c r="S251" s="102">
        <v>12.90600925981871</v>
      </c>
      <c r="T251" s="102">
        <v>12.999865670801551</v>
      </c>
      <c r="U251" s="102">
        <v>13.270321033238499</v>
      </c>
      <c r="V251" s="102">
        <v>13.193397123199453</v>
      </c>
      <c r="W251" s="102">
        <v>14.316874515467294</v>
      </c>
      <c r="DA251" s="131" t="s">
        <v>3058</v>
      </c>
    </row>
    <row r="252" spans="1:105" ht="12" customHeight="1" x14ac:dyDescent="0.25">
      <c r="A252" s="107" t="s">
        <v>121</v>
      </c>
      <c r="B252" s="105">
        <v>11.603686434173087</v>
      </c>
      <c r="C252" s="105">
        <v>11.244027266140593</v>
      </c>
      <c r="D252" s="105">
        <v>12.301070508120088</v>
      </c>
      <c r="E252" s="105">
        <v>10.7410350091358</v>
      </c>
      <c r="F252" s="105">
        <v>12.407794320076643</v>
      </c>
      <c r="G252" s="105">
        <v>12.890710944333764</v>
      </c>
      <c r="H252" s="105">
        <v>13.49374319477508</v>
      </c>
      <c r="I252" s="105">
        <v>13.052106896757914</v>
      </c>
      <c r="J252" s="105">
        <v>13.652375335417064</v>
      </c>
      <c r="K252" s="105">
        <v>12.966653959366086</v>
      </c>
      <c r="L252" s="105">
        <v>13.174271905091377</v>
      </c>
      <c r="M252" s="105">
        <v>12.728671360623594</v>
      </c>
      <c r="N252" s="105">
        <v>12.766120736878065</v>
      </c>
      <c r="O252" s="105">
        <v>12.397630439521608</v>
      </c>
      <c r="P252" s="105">
        <v>12.295802131194003</v>
      </c>
      <c r="Q252" s="105">
        <v>12.449646172023929</v>
      </c>
      <c r="R252" s="105">
        <v>12.677802703510032</v>
      </c>
      <c r="S252" s="105">
        <v>12.910488626935928</v>
      </c>
      <c r="T252" s="105">
        <v>13.003172954517257</v>
      </c>
      <c r="U252" s="105">
        <v>13.272794332378243</v>
      </c>
      <c r="V252" s="105">
        <v>13.193449040070972</v>
      </c>
      <c r="W252" s="105">
        <v>14.316462131505197</v>
      </c>
      <c r="DA252" s="132" t="s">
        <v>3059</v>
      </c>
    </row>
    <row r="253" spans="1:105" ht="12" customHeight="1" x14ac:dyDescent="0.25">
      <c r="A253" s="108" t="s">
        <v>53</v>
      </c>
      <c r="B253" s="99">
        <v>3.5091822142620375</v>
      </c>
      <c r="C253" s="99">
        <v>3.219500747002574</v>
      </c>
      <c r="D253" s="99">
        <v>3.7271903183487329</v>
      </c>
      <c r="E253" s="99">
        <v>2.7726081610135642</v>
      </c>
      <c r="F253" s="99">
        <v>3.6124444559125655</v>
      </c>
      <c r="G253" s="99">
        <v>3.7389941600567487</v>
      </c>
      <c r="H253" s="99">
        <v>3.9361097305349144</v>
      </c>
      <c r="I253" s="99">
        <v>3.7392479531829963</v>
      </c>
      <c r="J253" s="99">
        <v>3.9687163003786909</v>
      </c>
      <c r="K253" s="99">
        <v>3.5402723641903582</v>
      </c>
      <c r="L253" s="99">
        <v>3.6292359142251374</v>
      </c>
      <c r="M253" s="99">
        <v>3.6712141420845241</v>
      </c>
      <c r="N253" s="99">
        <v>3.6562407330485986</v>
      </c>
      <c r="O253" s="99">
        <v>3.4168171924089936</v>
      </c>
      <c r="P253" s="99">
        <v>3.5268395492344324</v>
      </c>
      <c r="Q253" s="99">
        <v>3.8670597292845641</v>
      </c>
      <c r="R253" s="99">
        <v>3.7957021085092779</v>
      </c>
      <c r="S253" s="99">
        <v>3.7491807180896313</v>
      </c>
      <c r="T253" s="99">
        <v>3.8446112119344309</v>
      </c>
      <c r="U253" s="99">
        <v>3.9711372938692202</v>
      </c>
      <c r="V253" s="99">
        <v>3.4542311597567141</v>
      </c>
      <c r="W253" s="99">
        <v>4.2358560549099664</v>
      </c>
      <c r="DA253" s="63" t="s">
        <v>3060</v>
      </c>
    </row>
    <row r="254" spans="1:105" ht="12" customHeight="1" x14ac:dyDescent="0.25">
      <c r="A254" s="108" t="s">
        <v>52</v>
      </c>
      <c r="B254" s="99">
        <v>8.0945042199110517</v>
      </c>
      <c r="C254" s="99">
        <v>8.0245265191380195</v>
      </c>
      <c r="D254" s="99">
        <v>8.5738801897713532</v>
      </c>
      <c r="E254" s="99">
        <v>7.9684268481222347</v>
      </c>
      <c r="F254" s="99">
        <v>8.7953498641640788</v>
      </c>
      <c r="G254" s="99">
        <v>9.1517167842770153</v>
      </c>
      <c r="H254" s="99">
        <v>9.5576334642401637</v>
      </c>
      <c r="I254" s="99">
        <v>9.3128589435749216</v>
      </c>
      <c r="J254" s="99">
        <v>9.6836590350383709</v>
      </c>
      <c r="K254" s="99">
        <v>9.4263815951757266</v>
      </c>
      <c r="L254" s="99">
        <v>9.5450359908662428</v>
      </c>
      <c r="M254" s="99">
        <v>9.0574572185390725</v>
      </c>
      <c r="N254" s="99">
        <v>9.1098800038294652</v>
      </c>
      <c r="O254" s="99">
        <v>8.9808132471126179</v>
      </c>
      <c r="P254" s="99">
        <v>8.7689625819595687</v>
      </c>
      <c r="Q254" s="99">
        <v>8.5825864427393679</v>
      </c>
      <c r="R254" s="99">
        <v>8.8821005950007539</v>
      </c>
      <c r="S254" s="99">
        <v>9.161307908846295</v>
      </c>
      <c r="T254" s="99">
        <v>9.1585617425828261</v>
      </c>
      <c r="U254" s="99">
        <v>9.3016570385090223</v>
      </c>
      <c r="V254" s="99">
        <v>9.7392178803142553</v>
      </c>
      <c r="W254" s="99">
        <v>10.080606076595229</v>
      </c>
      <c r="DA254" s="63" t="s">
        <v>3061</v>
      </c>
    </row>
    <row r="255" spans="1:105" ht="12" customHeight="1" x14ac:dyDescent="0.25">
      <c r="A255" s="121" t="s">
        <v>54</v>
      </c>
      <c r="B255" s="123">
        <v>11.404232190936153</v>
      </c>
      <c r="C255" s="123">
        <v>10.916983815580231</v>
      </c>
      <c r="D255" s="123">
        <v>11.886084073692194</v>
      </c>
      <c r="E255" s="123">
        <v>10.755836111420882</v>
      </c>
      <c r="F255" s="123">
        <v>11.743639519579727</v>
      </c>
      <c r="G255" s="123">
        <v>12.11414088742513</v>
      </c>
      <c r="H255" s="123">
        <v>12.543750663201955</v>
      </c>
      <c r="I255" s="123">
        <v>11.799368547251879</v>
      </c>
      <c r="J255" s="123">
        <v>12.572080498385519</v>
      </c>
      <c r="K255" s="123">
        <v>12.123171817102854</v>
      </c>
      <c r="L255" s="123">
        <v>11.61583941706799</v>
      </c>
      <c r="M255" s="123">
        <v>10.801538089862062</v>
      </c>
      <c r="N255" s="123">
        <v>10.374123045166131</v>
      </c>
      <c r="O255" s="123">
        <v>9.9443396928459347</v>
      </c>
      <c r="P255" s="123">
        <v>9.3883022230523885</v>
      </c>
      <c r="Q255" s="123">
        <v>9.4364167866041377</v>
      </c>
      <c r="R255" s="123">
        <v>9.6248017726807724</v>
      </c>
      <c r="S255" s="123">
        <v>9.4792064237765565</v>
      </c>
      <c r="T255" s="123">
        <v>9.1520941002543559</v>
      </c>
      <c r="U255" s="123">
        <v>9.2588269318789145</v>
      </c>
      <c r="V255" s="123">
        <v>8.981510978198969</v>
      </c>
      <c r="W255" s="123">
        <v>9.5669927167444726</v>
      </c>
      <c r="DA255" s="130" t="s">
        <v>3062</v>
      </c>
    </row>
    <row r="256" spans="1:105" ht="12" customHeight="1" x14ac:dyDescent="0.25">
      <c r="A256" s="97" t="s">
        <v>50</v>
      </c>
      <c r="B256" s="99">
        <v>10.28022469957784</v>
      </c>
      <c r="C256" s="99">
        <v>12.118521898460294</v>
      </c>
      <c r="D256" s="99">
        <v>10.59542580238881</v>
      </c>
      <c r="E256" s="99">
        <v>12.517037675322621</v>
      </c>
      <c r="F256" s="99">
        <v>11.696166413044944</v>
      </c>
      <c r="G256" s="99">
        <v>11.834292702439653</v>
      </c>
      <c r="H256" s="99">
        <v>11.618473360977807</v>
      </c>
      <c r="I256" s="99">
        <v>12.106172756962723</v>
      </c>
      <c r="J256" s="99">
        <v>11.839539243956917</v>
      </c>
      <c r="K256" s="99">
        <v>13.577888653234471</v>
      </c>
      <c r="L256" s="99">
        <v>12.200477053856295</v>
      </c>
      <c r="M256" s="99">
        <v>10.809452115581923</v>
      </c>
      <c r="N256" s="99">
        <v>10.22960207299853</v>
      </c>
      <c r="O256" s="99">
        <v>10.081547223058378</v>
      </c>
      <c r="P256" s="99">
        <v>9.2348455662401729</v>
      </c>
      <c r="Q256" s="99">
        <v>9.3078026777293186</v>
      </c>
      <c r="R256" s="99">
        <v>9.7685761623137495</v>
      </c>
      <c r="S256" s="99">
        <v>9.534954155165547</v>
      </c>
      <c r="T256" s="99">
        <v>8.982265146516621</v>
      </c>
      <c r="U256" s="99">
        <v>9.3598568412018146</v>
      </c>
      <c r="V256" s="99">
        <v>9.0329374525465962</v>
      </c>
      <c r="W256" s="99">
        <v>9.361735297899763</v>
      </c>
      <c r="DA256" s="63" t="s">
        <v>3063</v>
      </c>
    </row>
    <row r="257" spans="1:105" ht="12" customHeight="1" x14ac:dyDescent="0.25">
      <c r="A257" s="109" t="s">
        <v>120</v>
      </c>
      <c r="B257" s="110">
        <v>11.848079727433369</v>
      </c>
      <c r="C257" s="110">
        <v>10.264746311909173</v>
      </c>
      <c r="D257" s="110">
        <v>12.691613778092963</v>
      </c>
      <c r="E257" s="110">
        <v>9.5151750605754639</v>
      </c>
      <c r="F257" s="110">
        <v>11.775841914269755</v>
      </c>
      <c r="G257" s="110">
        <v>12.292928982135898</v>
      </c>
      <c r="H257" s="110">
        <v>13.136581563634307</v>
      </c>
      <c r="I257" s="110">
        <v>11.583561261920295</v>
      </c>
      <c r="J257" s="110">
        <v>13.187672848977259</v>
      </c>
      <c r="K257" s="110">
        <v>10.831746699693923</v>
      </c>
      <c r="L257" s="110">
        <v>11.084395524551766</v>
      </c>
      <c r="M257" s="110">
        <v>10.79441849099468</v>
      </c>
      <c r="N257" s="110">
        <v>10.493965246336559</v>
      </c>
      <c r="O257" s="110">
        <v>9.8380197374324734</v>
      </c>
      <c r="P257" s="110">
        <v>9.4963992671496555</v>
      </c>
      <c r="Q257" s="110">
        <v>9.5209448066038842</v>
      </c>
      <c r="R257" s="110">
        <v>9.5342926659741636</v>
      </c>
      <c r="S257" s="110">
        <v>9.4456891067694002</v>
      </c>
      <c r="T257" s="110">
        <v>9.2518770457882074</v>
      </c>
      <c r="U257" s="110">
        <v>9.1998201883830273</v>
      </c>
      <c r="V257" s="110">
        <v>8.9522835440105162</v>
      </c>
      <c r="W257" s="110">
        <v>9.6777963882935545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1.3224866046350003</v>
      </c>
      <c r="C259" s="118">
        <f t="shared" si="103"/>
        <v>1.8628659596356425</v>
      </c>
      <c r="D259" s="118">
        <f t="shared" si="103"/>
        <v>1.7909971574231101</v>
      </c>
      <c r="E259" s="118">
        <f t="shared" si="103"/>
        <v>2.2388275578096755</v>
      </c>
      <c r="F259" s="118">
        <f t="shared" si="103"/>
        <v>2.0604069754090282</v>
      </c>
      <c r="G259" s="118">
        <f t="shared" si="103"/>
        <v>2.0055240004765862</v>
      </c>
      <c r="H259" s="118">
        <f t="shared" si="103"/>
        <v>1.9788428620567149</v>
      </c>
      <c r="I259" s="118">
        <f t="shared" si="103"/>
        <v>2.1516115021843212</v>
      </c>
      <c r="J259" s="118">
        <f t="shared" si="103"/>
        <v>2.3333187009495688</v>
      </c>
      <c r="K259" s="118">
        <f t="shared" si="103"/>
        <v>2.7288946851513818</v>
      </c>
      <c r="L259" s="118">
        <f t="shared" si="103"/>
        <v>2.485226763684095</v>
      </c>
      <c r="M259" s="118">
        <f t="shared" si="103"/>
        <v>2.1875010194428874</v>
      </c>
      <c r="N259" s="118">
        <f t="shared" si="103"/>
        <v>1.9795117544416523</v>
      </c>
      <c r="O259" s="118">
        <f t="shared" si="103"/>
        <v>1.8769111653028845</v>
      </c>
      <c r="P259" s="118">
        <f t="shared" si="103"/>
        <v>1.6232966268101174</v>
      </c>
      <c r="Q259" s="118">
        <f t="shared" si="103"/>
        <v>1.5673750783230149</v>
      </c>
      <c r="R259" s="118">
        <f t="shared" ref="R259:V259" si="104">R260+R262+R264+R273</f>
        <v>1.6002364926661117</v>
      </c>
      <c r="S259" s="118">
        <f t="shared" si="104"/>
        <v>1.5142366706497752</v>
      </c>
      <c r="T259" s="118">
        <f t="shared" si="104"/>
        <v>1.4028429273273881</v>
      </c>
      <c r="U259" s="118">
        <f t="shared" si="104"/>
        <v>1.453176560790499</v>
      </c>
      <c r="V259" s="118">
        <f t="shared" si="104"/>
        <v>1.3740325847668258</v>
      </c>
      <c r="W259" s="118">
        <f t="shared" ref="W259" si="105">W260+W262+W264+W273</f>
        <v>1.3697768914686534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0.1870814303167227</v>
      </c>
      <c r="C264" s="123">
        <v>0.20825226770149843</v>
      </c>
      <c r="D264" s="123">
        <v>0.21565573501222074</v>
      </c>
      <c r="E264" s="123">
        <v>0.241433809110565</v>
      </c>
      <c r="F264" s="123">
        <v>0.23775894324504696</v>
      </c>
      <c r="G264" s="123">
        <v>0.22872406237586937</v>
      </c>
      <c r="H264" s="123">
        <v>0.23320445719006427</v>
      </c>
      <c r="I264" s="123">
        <v>0.23018629583361017</v>
      </c>
      <c r="J264" s="123">
        <v>0.2573539290023753</v>
      </c>
      <c r="K264" s="123">
        <v>0.27888799251138557</v>
      </c>
      <c r="L264" s="123">
        <v>0.25760613804412219</v>
      </c>
      <c r="M264" s="123">
        <v>0.22567782338809836</v>
      </c>
      <c r="N264" s="123">
        <v>0.20310173679126231</v>
      </c>
      <c r="O264" s="123">
        <v>0.19158103891598932</v>
      </c>
      <c r="P264" s="123">
        <v>0.16247556314989112</v>
      </c>
      <c r="Q264" s="123">
        <v>0.15511950348898992</v>
      </c>
      <c r="R264" s="123">
        <v>0.15761408971459179</v>
      </c>
      <c r="S264" s="123">
        <v>0.14726866566026298</v>
      </c>
      <c r="T264" s="123">
        <v>0.13549032043173057</v>
      </c>
      <c r="U264" s="123">
        <v>0.14008753762722415</v>
      </c>
      <c r="V264" s="123">
        <v>0.13156293132517893</v>
      </c>
      <c r="W264" s="123">
        <v>0.1288358491513234</v>
      </c>
      <c r="DA264" s="130" t="s">
        <v>3221</v>
      </c>
    </row>
    <row r="265" spans="1:105" ht="12" customHeight="1" x14ac:dyDescent="0.25">
      <c r="A265" s="97" t="s">
        <v>124</v>
      </c>
      <c r="B265" s="99">
        <v>4.7342847202007805</v>
      </c>
      <c r="C265" s="99">
        <v>4.8899234396832609</v>
      </c>
      <c r="D265" s="99">
        <v>4.7302382929654208</v>
      </c>
      <c r="E265" s="99">
        <v>5.0599023118925581</v>
      </c>
      <c r="F265" s="99">
        <v>5.0915685785580793</v>
      </c>
      <c r="G265" s="99">
        <v>5.1678788430520868</v>
      </c>
      <c r="H265" s="99">
        <v>5.3177094140923264</v>
      </c>
      <c r="I265" s="99">
        <v>5.173887436564379</v>
      </c>
      <c r="J265" s="99">
        <v>5.7398800440943569</v>
      </c>
      <c r="K265" s="99">
        <v>6.1286303362800254</v>
      </c>
      <c r="L265" s="99">
        <v>5.6894195566727888</v>
      </c>
      <c r="M265" s="99">
        <v>5.0711573522302453</v>
      </c>
      <c r="N265" s="99">
        <v>4.9304529533284125</v>
      </c>
      <c r="O265" s="99">
        <v>4.9568641159113627</v>
      </c>
      <c r="P265" s="99">
        <v>4.5593479711735592</v>
      </c>
      <c r="Q265" s="99">
        <v>4.5159978205121734</v>
      </c>
      <c r="R265" s="99">
        <v>4.6271421547010005</v>
      </c>
      <c r="S265" s="99">
        <v>4.4622168928716182</v>
      </c>
      <c r="T265" s="99">
        <v>4.203590113963906</v>
      </c>
      <c r="U265" s="99">
        <v>4.3859665006422155</v>
      </c>
      <c r="V265" s="99">
        <v>4.2275819448417185</v>
      </c>
      <c r="W265" s="99">
        <v>4.3577493938626315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1.1354051743182776</v>
      </c>
      <c r="C273" s="123">
        <v>1.6546136919341441</v>
      </c>
      <c r="D273" s="123">
        <v>1.5753414224108893</v>
      </c>
      <c r="E273" s="123">
        <v>1.9973937486991105</v>
      </c>
      <c r="F273" s="123">
        <v>1.8226480321639811</v>
      </c>
      <c r="G273" s="123">
        <v>1.7767999381007167</v>
      </c>
      <c r="H273" s="123">
        <v>1.7456384048666507</v>
      </c>
      <c r="I273" s="123">
        <v>1.9214252063507109</v>
      </c>
      <c r="J273" s="123">
        <v>2.0759647719471936</v>
      </c>
      <c r="K273" s="123">
        <v>2.4500066926399962</v>
      </c>
      <c r="L273" s="123">
        <v>2.2276206256399727</v>
      </c>
      <c r="M273" s="123">
        <v>1.9618231960547892</v>
      </c>
      <c r="N273" s="123">
        <v>1.7764100176503901</v>
      </c>
      <c r="O273" s="123">
        <v>1.6853301263868952</v>
      </c>
      <c r="P273" s="123">
        <v>1.4608210636602263</v>
      </c>
      <c r="Q273" s="123">
        <v>1.4122555748340251</v>
      </c>
      <c r="R273" s="123">
        <v>1.4426224029515198</v>
      </c>
      <c r="S273" s="123">
        <v>1.3669680049895123</v>
      </c>
      <c r="T273" s="123">
        <v>1.2673526068956575</v>
      </c>
      <c r="U273" s="123">
        <v>1.3130890231632748</v>
      </c>
      <c r="V273" s="123">
        <v>1.2424696534416468</v>
      </c>
      <c r="W273" s="123">
        <v>1.2409410423173302</v>
      </c>
      <c r="DA273" s="130" t="s">
        <v>3230</v>
      </c>
    </row>
    <row r="274" spans="1:105" ht="12" customHeight="1" x14ac:dyDescent="0.25">
      <c r="A274" s="97" t="s">
        <v>50</v>
      </c>
      <c r="B274" s="99">
        <v>4.0107256767871418</v>
      </c>
      <c r="C274" s="99">
        <v>4.7027079093379651</v>
      </c>
      <c r="D274" s="99">
        <v>4.0994288965953052</v>
      </c>
      <c r="E274" s="99">
        <v>4.8328281258316119</v>
      </c>
      <c r="F274" s="99">
        <v>4.5096147947050413</v>
      </c>
      <c r="G274" s="99">
        <v>4.5579372311860329</v>
      </c>
      <c r="H274" s="99">
        <v>4.4701920553863994</v>
      </c>
      <c r="I274" s="99">
        <v>4.6530352214952657</v>
      </c>
      <c r="J274" s="99">
        <v>4.5463168429727574</v>
      </c>
      <c r="K274" s="99">
        <v>5.2097996813108169</v>
      </c>
      <c r="L274" s="99">
        <v>4.6782101922427737</v>
      </c>
      <c r="M274" s="99">
        <v>4.1425526894729234</v>
      </c>
      <c r="N274" s="99">
        <v>3.9186312069459359</v>
      </c>
      <c r="O274" s="99">
        <v>3.8602744567801404</v>
      </c>
      <c r="P274" s="99">
        <v>3.534630930546582</v>
      </c>
      <c r="Q274" s="99">
        <v>3.561081399233025</v>
      </c>
      <c r="R274" s="99">
        <v>3.7342388270043867</v>
      </c>
      <c r="S274" s="99">
        <v>3.6405797365978718</v>
      </c>
      <c r="T274" s="99">
        <v>3.4243661736364639</v>
      </c>
      <c r="U274" s="99">
        <v>3.5613280732021111</v>
      </c>
      <c r="V274" s="99">
        <v>3.4286291824797295</v>
      </c>
      <c r="W274" s="99">
        <v>3.5397128404312492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0.46492943099072892</v>
      </c>
      <c r="D279" s="117">
        <f t="shared" si="108"/>
        <v>0.49642640933222792</v>
      </c>
      <c r="E279" s="117">
        <f t="shared" si="108"/>
        <v>0.64905377673859044</v>
      </c>
      <c r="F279" s="117">
        <f t="shared" si="108"/>
        <v>0.92698138006174269</v>
      </c>
      <c r="G279" s="117">
        <f t="shared" si="108"/>
        <v>0.96473130491820858</v>
      </c>
      <c r="H279" s="117">
        <f t="shared" si="108"/>
        <v>0.86926258017038571</v>
      </c>
      <c r="I279" s="117">
        <f t="shared" si="108"/>
        <v>1.1511191270188028</v>
      </c>
      <c r="J279" s="117">
        <f t="shared" si="108"/>
        <v>0.93585021220405062</v>
      </c>
      <c r="K279" s="117">
        <f t="shared" si="108"/>
        <v>0.69971409296803844</v>
      </c>
      <c r="L279" s="117">
        <f t="shared" si="108"/>
        <v>0.40913915083242092</v>
      </c>
      <c r="M279" s="117">
        <f t="shared" si="108"/>
        <v>0.17416754091812076</v>
      </c>
      <c r="N279" s="117">
        <f t="shared" si="108"/>
        <v>0.15008300039881312</v>
      </c>
      <c r="O279" s="117">
        <f t="shared" si="108"/>
        <v>0.14310567365997001</v>
      </c>
      <c r="P279" s="117">
        <f t="shared" si="108"/>
        <v>0.38904775039964168</v>
      </c>
      <c r="Q279" s="117">
        <f t="shared" si="108"/>
        <v>0.38182795604032055</v>
      </c>
      <c r="R279" s="117">
        <f t="shared" ref="R279:V279" si="109">R280+R282+R284+R293</f>
        <v>0.50420190241487006</v>
      </c>
      <c r="S279" s="117">
        <f t="shared" si="109"/>
        <v>0.34982347022356453</v>
      </c>
      <c r="T279" s="117">
        <f t="shared" si="109"/>
        <v>0.30095108764850304</v>
      </c>
      <c r="U279" s="117">
        <f t="shared" si="109"/>
        <v>0.22780336256892311</v>
      </c>
      <c r="V279" s="117">
        <f t="shared" si="109"/>
        <v>0.24970023850692291</v>
      </c>
      <c r="W279" s="117">
        <f t="shared" ref="W279" si="110">W280+W282+W284+W293</f>
        <v>0.32612691564685797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0.28587377402623676</v>
      </c>
      <c r="D280" s="122">
        <f t="shared" si="111"/>
        <v>0.27414531578902374</v>
      </c>
      <c r="E280" s="122">
        <f t="shared" si="111"/>
        <v>0.34194284613662485</v>
      </c>
      <c r="F280" s="122">
        <f t="shared" si="111"/>
        <v>0.53583900105778914</v>
      </c>
      <c r="G280" s="122">
        <f t="shared" si="111"/>
        <v>0.53741936180081273</v>
      </c>
      <c r="H280" s="122">
        <f t="shared" si="111"/>
        <v>0.39568325722235703</v>
      </c>
      <c r="I280" s="122">
        <f t="shared" si="111"/>
        <v>0.53805556662622467</v>
      </c>
      <c r="J280" s="122">
        <f t="shared" si="111"/>
        <v>0.41919430623166293</v>
      </c>
      <c r="K280" s="122">
        <f t="shared" si="111"/>
        <v>0.31525500430674402</v>
      </c>
      <c r="L280" s="122">
        <f t="shared" si="111"/>
        <v>0.18577109105543196</v>
      </c>
      <c r="M280" s="122">
        <f t="shared" si="111"/>
        <v>7.2306247868426085E-2</v>
      </c>
      <c r="N280" s="122">
        <f t="shared" si="111"/>
        <v>6.0841600940222902E-2</v>
      </c>
      <c r="O280" s="122">
        <f t="shared" si="111"/>
        <v>5.8736247341942792E-2</v>
      </c>
      <c r="P280" s="122">
        <f t="shared" si="111"/>
        <v>0.14250816127429516</v>
      </c>
      <c r="Q280" s="122">
        <f t="shared" si="111"/>
        <v>0.14108313053024651</v>
      </c>
      <c r="R280" s="122">
        <f t="shared" si="111"/>
        <v>0.18412711862244927</v>
      </c>
      <c r="S280" s="122">
        <f t="shared" si="111"/>
        <v>0.12852652978094747</v>
      </c>
      <c r="T280" s="122">
        <f t="shared" si="111"/>
        <v>9.8456244907704313E-2</v>
      </c>
      <c r="U280" s="122">
        <f t="shared" si="111"/>
        <v>8.1719018765411253E-2</v>
      </c>
      <c r="V280" s="122">
        <f t="shared" si="111"/>
        <v>7.6555275698026629E-2</v>
      </c>
      <c r="W280" s="122">
        <f t="shared" si="111"/>
        <v>9.1601105620254683E-2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0.28587377402623676</v>
      </c>
      <c r="D281" s="98">
        <v>0.27414531578902374</v>
      </c>
      <c r="E281" s="98">
        <v>0.34194284613662485</v>
      </c>
      <c r="F281" s="98">
        <v>0.53583900105778914</v>
      </c>
      <c r="G281" s="98">
        <v>0.53741936180081273</v>
      </c>
      <c r="H281" s="98">
        <v>0.39568325722235703</v>
      </c>
      <c r="I281" s="98">
        <v>0.53805556662622467</v>
      </c>
      <c r="J281" s="98">
        <v>0.41919430623166293</v>
      </c>
      <c r="K281" s="98">
        <v>0.31525500430674402</v>
      </c>
      <c r="L281" s="98">
        <v>0.18577109105543196</v>
      </c>
      <c r="M281" s="98">
        <v>7.2306247868426085E-2</v>
      </c>
      <c r="N281" s="98">
        <v>6.0841600940222902E-2</v>
      </c>
      <c r="O281" s="98">
        <v>5.8736247341942792E-2</v>
      </c>
      <c r="P281" s="98">
        <v>0.14250816127429516</v>
      </c>
      <c r="Q281" s="98">
        <v>0.14108313053024651</v>
      </c>
      <c r="R281" s="98">
        <v>0.18412711862244927</v>
      </c>
      <c r="S281" s="98">
        <v>0.12852652978094747</v>
      </c>
      <c r="T281" s="98">
        <v>9.8456244907704313E-2</v>
      </c>
      <c r="U281" s="98">
        <v>8.1719018765411253E-2</v>
      </c>
      <c r="V281" s="98">
        <v>7.6555275698026629E-2</v>
      </c>
      <c r="W281" s="98">
        <v>9.1601105620254683E-2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1.7903520473280785E-2</v>
      </c>
      <c r="D282" s="122">
        <f t="shared" si="112"/>
        <v>2.0704882660878533E-2</v>
      </c>
      <c r="E282" s="122">
        <f t="shared" si="112"/>
        <v>6.8116857428990818E-2</v>
      </c>
      <c r="F282" s="122">
        <f t="shared" si="112"/>
        <v>4.2346464744311543E-2</v>
      </c>
      <c r="G282" s="122">
        <f t="shared" si="112"/>
        <v>5.8594479317566721E-2</v>
      </c>
      <c r="H282" s="122">
        <f t="shared" si="112"/>
        <v>9.3378921526180908E-2</v>
      </c>
      <c r="I282" s="122">
        <f t="shared" si="112"/>
        <v>0.14524911808367569</v>
      </c>
      <c r="J282" s="122">
        <f t="shared" si="112"/>
        <v>0.11307164735103725</v>
      </c>
      <c r="K282" s="122">
        <f t="shared" si="112"/>
        <v>7.9913896472623133E-2</v>
      </c>
      <c r="L282" s="122">
        <f t="shared" si="112"/>
        <v>5.4349605166819685E-2</v>
      </c>
      <c r="M282" s="122">
        <f t="shared" si="112"/>
        <v>3.0413514494054283E-2</v>
      </c>
      <c r="N282" s="122">
        <f t="shared" si="112"/>
        <v>2.6639455853580175E-2</v>
      </c>
      <c r="O282" s="122">
        <f t="shared" si="112"/>
        <v>2.2012665647211455E-2</v>
      </c>
      <c r="P282" s="122">
        <f t="shared" si="112"/>
        <v>5.2226344274930975E-2</v>
      </c>
      <c r="Q282" s="122">
        <f t="shared" si="112"/>
        <v>6.307333363540546E-2</v>
      </c>
      <c r="R282" s="122">
        <f t="shared" si="112"/>
        <v>7.6664750948442745E-2</v>
      </c>
      <c r="S282" s="122">
        <f t="shared" si="112"/>
        <v>4.4352883441287454E-2</v>
      </c>
      <c r="T282" s="122">
        <f t="shared" si="112"/>
        <v>5.6609359167339376E-2</v>
      </c>
      <c r="U282" s="122">
        <f t="shared" si="112"/>
        <v>1.3287737480443767E-2</v>
      </c>
      <c r="V282" s="122">
        <f t="shared" si="112"/>
        <v>4.6267885155790361E-2</v>
      </c>
      <c r="W282" s="122">
        <f t="shared" si="112"/>
        <v>5.7103972114854039E-2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1.7903520473280785E-2</v>
      </c>
      <c r="D283" s="98">
        <v>2.0704882660878533E-2</v>
      </c>
      <c r="E283" s="98">
        <v>6.8116857428990818E-2</v>
      </c>
      <c r="F283" s="98">
        <v>4.2346464744311543E-2</v>
      </c>
      <c r="G283" s="98">
        <v>5.8594479317566721E-2</v>
      </c>
      <c r="H283" s="98">
        <v>9.3378921526180908E-2</v>
      </c>
      <c r="I283" s="98">
        <v>0.14524911808367569</v>
      </c>
      <c r="J283" s="98">
        <v>0.11307164735103725</v>
      </c>
      <c r="K283" s="98">
        <v>7.9913896472623133E-2</v>
      </c>
      <c r="L283" s="98">
        <v>5.4349605166819685E-2</v>
      </c>
      <c r="M283" s="98">
        <v>3.0413514494054283E-2</v>
      </c>
      <c r="N283" s="98">
        <v>2.6639455853580175E-2</v>
      </c>
      <c r="O283" s="98">
        <v>2.2012665647211455E-2</v>
      </c>
      <c r="P283" s="98">
        <v>5.2226344274930975E-2</v>
      </c>
      <c r="Q283" s="98">
        <v>6.307333363540546E-2</v>
      </c>
      <c r="R283" s="98">
        <v>7.6664750948442745E-2</v>
      </c>
      <c r="S283" s="98">
        <v>4.4352883441287454E-2</v>
      </c>
      <c r="T283" s="98">
        <v>5.6609359167339376E-2</v>
      </c>
      <c r="U283" s="98">
        <v>1.3287737480443767E-2</v>
      </c>
      <c r="V283" s="98">
        <v>4.6267885155790361E-2</v>
      </c>
      <c r="W283" s="98">
        <v>5.7103972114854039E-2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8.3477284358014228E-2</v>
      </c>
      <c r="D284" s="122">
        <v>0.10729070897735633</v>
      </c>
      <c r="E284" s="122">
        <v>0.12204284564949694</v>
      </c>
      <c r="F284" s="122">
        <v>0.18688790535971486</v>
      </c>
      <c r="G284" s="122">
        <v>0.1982862522372415</v>
      </c>
      <c r="H284" s="122">
        <v>0.20448442360495608</v>
      </c>
      <c r="I284" s="122">
        <v>0.24834296602236125</v>
      </c>
      <c r="J284" s="122">
        <v>0.21149698463333932</v>
      </c>
      <c r="K284" s="122">
        <v>0.15700422284814164</v>
      </c>
      <c r="L284" s="122">
        <v>9.0462340880024028E-2</v>
      </c>
      <c r="M284" s="122">
        <v>3.888172410689477E-2</v>
      </c>
      <c r="N284" s="122">
        <v>3.5011595156205749E-2</v>
      </c>
      <c r="O284" s="122">
        <v>3.4531862513794684E-2</v>
      </c>
      <c r="P284" s="122">
        <v>0.1080042147026072</v>
      </c>
      <c r="Q284" s="122">
        <v>9.7174877161049139E-2</v>
      </c>
      <c r="R284" s="122">
        <v>0.13168056266471442</v>
      </c>
      <c r="S284" s="122">
        <v>9.8023609306960566E-2</v>
      </c>
      <c r="T284" s="122">
        <v>8.2117172976907446E-2</v>
      </c>
      <c r="U284" s="122">
        <v>7.4855609961333586E-2</v>
      </c>
      <c r="V284" s="122">
        <v>7.3128919767938033E-2</v>
      </c>
      <c r="W284" s="122">
        <v>0.10182834815830093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4.7035286134408227E-3</v>
      </c>
      <c r="D285" s="98">
        <v>5.5499008573021242E-3</v>
      </c>
      <c r="E285" s="98">
        <v>7.8918554552361124E-3</v>
      </c>
      <c r="F285" s="98">
        <v>9.0014682517890084E-3</v>
      </c>
      <c r="G285" s="98">
        <v>8.0693886111680314E-3</v>
      </c>
      <c r="H285" s="98">
        <v>9.3988327348897924E-3</v>
      </c>
      <c r="I285" s="98">
        <v>1.2797157360542604E-2</v>
      </c>
      <c r="J285" s="98">
        <v>1.1640114508738125E-2</v>
      </c>
      <c r="K285" s="98">
        <v>1.005908057057036E-2</v>
      </c>
      <c r="L285" s="98">
        <v>4.8150092496671432E-3</v>
      </c>
      <c r="M285" s="98">
        <v>1.6067269665582147E-3</v>
      </c>
      <c r="N285" s="98">
        <v>6.9290273893329358E-4</v>
      </c>
      <c r="O285" s="98">
        <v>9.4474731041014476E-4</v>
      </c>
      <c r="P285" s="98">
        <v>3.0107458752986643E-3</v>
      </c>
      <c r="Q285" s="98">
        <v>3.7873622657166768E-3</v>
      </c>
      <c r="R285" s="98">
        <v>5.7834516499184014E-3</v>
      </c>
      <c r="S285" s="98">
        <v>3.4821494285841451E-3</v>
      </c>
      <c r="T285" s="98">
        <v>2.3910362726134002E-3</v>
      </c>
      <c r="U285" s="98">
        <v>2.0274463400564722E-3</v>
      </c>
      <c r="V285" s="98">
        <v>1.4969986252943331E-3</v>
      </c>
      <c r="W285" s="98">
        <v>2.2661548583697601E-3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7.7072523069104212E-2</v>
      </c>
      <c r="D289" s="101">
        <v>9.966883221808423E-2</v>
      </c>
      <c r="E289" s="101">
        <v>0.10961246017174701</v>
      </c>
      <c r="F289" s="101">
        <v>0.17443325833440942</v>
      </c>
      <c r="G289" s="101">
        <v>0.18591873603332795</v>
      </c>
      <c r="H289" s="101">
        <v>0.19005073369954947</v>
      </c>
      <c r="I289" s="101">
        <v>0.21901597639988865</v>
      </c>
      <c r="J289" s="101">
        <v>0.18503447257542144</v>
      </c>
      <c r="K289" s="101">
        <v>0.13626871859921025</v>
      </c>
      <c r="L289" s="101">
        <v>8.0486493430875938E-2</v>
      </c>
      <c r="M289" s="101">
        <v>3.3775064389434208E-2</v>
      </c>
      <c r="N289" s="101">
        <v>3.1429984621176812E-2</v>
      </c>
      <c r="O289" s="101">
        <v>3.0054618673780505E-2</v>
      </c>
      <c r="P289" s="101">
        <v>8.9616127289928377E-2</v>
      </c>
      <c r="Q289" s="101">
        <v>7.8668855404124827E-2</v>
      </c>
      <c r="R289" s="101">
        <v>0.10875707568382929</v>
      </c>
      <c r="S289" s="101">
        <v>8.1635294008210735E-2</v>
      </c>
      <c r="T289" s="101">
        <v>6.6690065414723956E-2</v>
      </c>
      <c r="U289" s="101">
        <v>5.9292798671118856E-2</v>
      </c>
      <c r="V289" s="101">
        <v>6.315015413935636E-2</v>
      </c>
      <c r="W289" s="101">
        <v>8.5050921334728982E-2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1.7012326754691886E-3</v>
      </c>
      <c r="D290" s="104">
        <v>2.0719759019699711E-3</v>
      </c>
      <c r="E290" s="104">
        <v>4.5385300225138092E-3</v>
      </c>
      <c r="F290" s="104">
        <v>3.4531787735164188E-3</v>
      </c>
      <c r="G290" s="104">
        <v>4.2981275927455043E-3</v>
      </c>
      <c r="H290" s="104">
        <v>5.0348571705168136E-3</v>
      </c>
      <c r="I290" s="104">
        <v>1.6529832261929989E-2</v>
      </c>
      <c r="J290" s="104">
        <v>1.4822397549179767E-2</v>
      </c>
      <c r="K290" s="104">
        <v>1.0676423678361014E-2</v>
      </c>
      <c r="L290" s="104">
        <v>5.1608381994809422E-3</v>
      </c>
      <c r="M290" s="104">
        <v>3.4999327509023428E-3</v>
      </c>
      <c r="N290" s="104">
        <v>2.8887077960956459E-3</v>
      </c>
      <c r="O290" s="104">
        <v>3.5324965296040373E-3</v>
      </c>
      <c r="P290" s="104">
        <v>1.5377341537380157E-2</v>
      </c>
      <c r="Q290" s="104">
        <v>1.4718659491207634E-2</v>
      </c>
      <c r="R290" s="104">
        <v>1.7140035330966714E-2</v>
      </c>
      <c r="S290" s="104">
        <v>1.2906165870165683E-2</v>
      </c>
      <c r="T290" s="104">
        <v>1.3036071289570088E-2</v>
      </c>
      <c r="U290" s="104">
        <v>1.3535364950158259E-2</v>
      </c>
      <c r="V290" s="104">
        <v>8.4817670032873421E-3</v>
      </c>
      <c r="W290" s="104">
        <v>1.4511271965202192E-2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6.7091319552384579E-4</v>
      </c>
      <c r="D291" s="98">
        <v>8.5594568183628924E-4</v>
      </c>
      <c r="E291" s="98">
        <v>1.6328767794968788E-3</v>
      </c>
      <c r="F291" s="98">
        <v>1.3750195563958102E-3</v>
      </c>
      <c r="G291" s="98">
        <v>1.7032287764439497E-3</v>
      </c>
      <c r="H291" s="98">
        <v>2.0013363736534492E-3</v>
      </c>
      <c r="I291" s="98">
        <v>6.4584162742832452E-3</v>
      </c>
      <c r="J291" s="98">
        <v>5.8519073773570015E-3</v>
      </c>
      <c r="K291" s="98">
        <v>3.9849549637980671E-3</v>
      </c>
      <c r="L291" s="98">
        <v>1.9359325129234657E-3</v>
      </c>
      <c r="M291" s="98">
        <v>1.3592836112713881E-3</v>
      </c>
      <c r="N291" s="98">
        <v>1.1066451333269305E-3</v>
      </c>
      <c r="O291" s="98">
        <v>1.2937010556269405E-3</v>
      </c>
      <c r="P291" s="98">
        <v>5.7461550656719464E-3</v>
      </c>
      <c r="Q291" s="98">
        <v>5.8167051847846027E-3</v>
      </c>
      <c r="R291" s="98">
        <v>6.4937034897407193E-3</v>
      </c>
      <c r="S291" s="98">
        <v>4.7123877825095061E-3</v>
      </c>
      <c r="T291" s="98">
        <v>4.7919758600407231E-3</v>
      </c>
      <c r="U291" s="98">
        <v>4.9854679376040443E-3</v>
      </c>
      <c r="V291" s="98">
        <v>2.7455047818471228E-3</v>
      </c>
      <c r="W291" s="98">
        <v>5.2196623416734958E-3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1.0303194799453428E-3</v>
      </c>
      <c r="D292" s="98">
        <v>1.2160302201336818E-3</v>
      </c>
      <c r="E292" s="98">
        <v>2.9056532430169306E-3</v>
      </c>
      <c r="F292" s="98">
        <v>2.0781592171206084E-3</v>
      </c>
      <c r="G292" s="98">
        <v>2.5948988163015541E-3</v>
      </c>
      <c r="H292" s="98">
        <v>3.0335207968633644E-3</v>
      </c>
      <c r="I292" s="98">
        <v>1.0071415987646744E-2</v>
      </c>
      <c r="J292" s="98">
        <v>8.9704901718227655E-3</v>
      </c>
      <c r="K292" s="98">
        <v>6.691468714562946E-3</v>
      </c>
      <c r="L292" s="98">
        <v>3.2249056865574764E-3</v>
      </c>
      <c r="M292" s="98">
        <v>2.1406491396309549E-3</v>
      </c>
      <c r="N292" s="98">
        <v>1.7820626627687154E-3</v>
      </c>
      <c r="O292" s="98">
        <v>2.2387954739770967E-3</v>
      </c>
      <c r="P292" s="98">
        <v>9.6311864717082106E-3</v>
      </c>
      <c r="Q292" s="98">
        <v>8.9019543064230312E-3</v>
      </c>
      <c r="R292" s="98">
        <v>1.0646331841225995E-2</v>
      </c>
      <c r="S292" s="98">
        <v>8.1937780876561762E-3</v>
      </c>
      <c r="T292" s="98">
        <v>8.2440954295293651E-3</v>
      </c>
      <c r="U292" s="98">
        <v>8.5498970125542154E-3</v>
      </c>
      <c r="V292" s="98">
        <v>5.7362622214402192E-3</v>
      </c>
      <c r="W292" s="98">
        <v>9.291609623528695E-3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7.7674852133197109E-2</v>
      </c>
      <c r="D293" s="122">
        <v>9.4285501904969329E-2</v>
      </c>
      <c r="E293" s="122">
        <v>0.11695122752347781</v>
      </c>
      <c r="F293" s="122">
        <v>0.16190800889992704</v>
      </c>
      <c r="G293" s="122">
        <v>0.17043121156258767</v>
      </c>
      <c r="H293" s="122">
        <v>0.17571597781689161</v>
      </c>
      <c r="I293" s="122">
        <v>0.21947147628654123</v>
      </c>
      <c r="J293" s="122">
        <v>0.19208727398801118</v>
      </c>
      <c r="K293" s="122">
        <v>0.14754096934052965</v>
      </c>
      <c r="L293" s="122">
        <v>7.8556113730145261E-2</v>
      </c>
      <c r="M293" s="122">
        <v>3.2566054448745607E-2</v>
      </c>
      <c r="N293" s="122">
        <v>2.7590348448804272E-2</v>
      </c>
      <c r="O293" s="122">
        <v>2.7824898157021067E-2</v>
      </c>
      <c r="P293" s="122">
        <v>8.6309030147808344E-2</v>
      </c>
      <c r="Q293" s="122">
        <v>8.0496614713619394E-2</v>
      </c>
      <c r="R293" s="122">
        <v>0.11172947017926366</v>
      </c>
      <c r="S293" s="122">
        <v>7.8920447694368984E-2</v>
      </c>
      <c r="T293" s="122">
        <v>6.37683105965519E-2</v>
      </c>
      <c r="U293" s="122">
        <v>5.7940996361734526E-2</v>
      </c>
      <c r="V293" s="122">
        <v>5.3748157885167916E-2</v>
      </c>
      <c r="W293" s="122">
        <v>7.5593489753448304E-2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4.4727405546855274E-2</v>
      </c>
      <c r="D294" s="98">
        <v>4.1677593757487495E-2</v>
      </c>
      <c r="E294" s="98">
        <v>6.8003190397628879E-2</v>
      </c>
      <c r="F294" s="98">
        <v>6.8741198154250074E-2</v>
      </c>
      <c r="G294" s="98">
        <v>6.6122507303326791E-2</v>
      </c>
      <c r="H294" s="98">
        <v>7.3131373242085462E-2</v>
      </c>
      <c r="I294" s="98">
        <v>0.12218452833145832</v>
      </c>
      <c r="J294" s="98">
        <v>0.12783986002960401</v>
      </c>
      <c r="K294" s="98">
        <v>9.3021336686234316E-2</v>
      </c>
      <c r="L294" s="98">
        <v>4.3718945407287886E-2</v>
      </c>
      <c r="M294" s="98">
        <v>1.4997601215271966E-2</v>
      </c>
      <c r="N294" s="98">
        <v>8.6998359497062715E-3</v>
      </c>
      <c r="O294" s="98">
        <v>1.0768119989155587E-2</v>
      </c>
      <c r="P294" s="98">
        <v>3.3811498942686348E-2</v>
      </c>
      <c r="Q294" s="98">
        <v>3.8938960782036416E-2</v>
      </c>
      <c r="R294" s="98">
        <v>5.9998067032623094E-2</v>
      </c>
      <c r="S294" s="98">
        <v>3.509840256851704E-2</v>
      </c>
      <c r="T294" s="98">
        <v>2.660008660811709E-2</v>
      </c>
      <c r="U294" s="98">
        <v>2.367851686102557E-2</v>
      </c>
      <c r="V294" s="98">
        <v>1.8297451973675907E-2</v>
      </c>
      <c r="W294" s="98">
        <v>2.7025657811387629E-2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3.2947446586341828E-2</v>
      </c>
      <c r="D295" s="33">
        <v>5.2607908147481834E-2</v>
      </c>
      <c r="E295" s="33">
        <v>4.8948037125848921E-2</v>
      </c>
      <c r="F295" s="33">
        <v>9.3166810745676967E-2</v>
      </c>
      <c r="G295" s="33">
        <v>0.10430870425926088</v>
      </c>
      <c r="H295" s="33">
        <v>0.10258460457480614</v>
      </c>
      <c r="I295" s="33">
        <v>9.7286947955082914E-2</v>
      </c>
      <c r="J295" s="33">
        <v>6.4247413958407176E-2</v>
      </c>
      <c r="K295" s="33">
        <v>5.4519632654295339E-2</v>
      </c>
      <c r="L295" s="33">
        <v>3.4837168322857368E-2</v>
      </c>
      <c r="M295" s="33">
        <v>1.7568453233473644E-2</v>
      </c>
      <c r="N295" s="33">
        <v>1.8890512499098001E-2</v>
      </c>
      <c r="O295" s="33">
        <v>1.705677816786548E-2</v>
      </c>
      <c r="P295" s="33">
        <v>5.2497531205121996E-2</v>
      </c>
      <c r="Q295" s="33">
        <v>4.1557653931582977E-2</v>
      </c>
      <c r="R295" s="33">
        <v>5.173140314664057E-2</v>
      </c>
      <c r="S295" s="33">
        <v>4.3822045125851937E-2</v>
      </c>
      <c r="T295" s="33">
        <v>3.7168223988434813E-2</v>
      </c>
      <c r="U295" s="33">
        <v>3.4262479500708959E-2</v>
      </c>
      <c r="V295" s="33">
        <v>3.5450705911492013E-2</v>
      </c>
      <c r="W295" s="33">
        <v>4.8567831942060678E-2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0.54293144627793244</v>
      </c>
      <c r="D297" s="117">
        <f t="shared" si="113"/>
        <v>0.59379689985394291</v>
      </c>
      <c r="E297" s="117">
        <f t="shared" si="113"/>
        <v>0.87408781853145212</v>
      </c>
      <c r="F297" s="117">
        <f t="shared" si="113"/>
        <v>1.2719445265962457</v>
      </c>
      <c r="G297" s="117">
        <f t="shared" si="113"/>
        <v>1.4006358427476757</v>
      </c>
      <c r="H297" s="117">
        <f t="shared" si="113"/>
        <v>1.2867805816172366</v>
      </c>
      <c r="I297" s="117">
        <f t="shared" si="113"/>
        <v>1.8445546433367399</v>
      </c>
      <c r="J297" s="117">
        <f t="shared" si="113"/>
        <v>1.524717284916407</v>
      </c>
      <c r="K297" s="117">
        <f t="shared" si="113"/>
        <v>1.1845208273853123</v>
      </c>
      <c r="L297" s="117">
        <f t="shared" si="113"/>
        <v>0.74369590395574858</v>
      </c>
      <c r="M297" s="117">
        <f t="shared" si="113"/>
        <v>0.33542996368741479</v>
      </c>
      <c r="N297" s="117">
        <f t="shared" si="113"/>
        <v>0.30169726320772616</v>
      </c>
      <c r="O297" s="117">
        <f t="shared" si="113"/>
        <v>0.29543610709378287</v>
      </c>
      <c r="P297" s="117">
        <f t="shared" si="113"/>
        <v>0.7802396495371644</v>
      </c>
      <c r="Q297" s="117">
        <f t="shared" si="113"/>
        <v>0.83131458869768082</v>
      </c>
      <c r="R297" s="117">
        <f t="shared" ref="R297:V297" si="114">R298+R300+R302+R311</f>
        <v>1.0906530795024936</v>
      </c>
      <c r="S297" s="117">
        <f t="shared" si="114"/>
        <v>0.74417678540545551</v>
      </c>
      <c r="T297" s="117">
        <f t="shared" si="114"/>
        <v>0.66871737383701191</v>
      </c>
      <c r="U297" s="117">
        <f t="shared" si="114"/>
        <v>0.44153648283794361</v>
      </c>
      <c r="V297" s="117">
        <f t="shared" si="114"/>
        <v>0.54905317683854804</v>
      </c>
      <c r="W297" s="117">
        <f t="shared" ref="W297" si="115">W298+W300+W302+W311</f>
        <v>0.68968167433808136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0.4003745403920585</v>
      </c>
      <c r="D298" s="122">
        <f t="shared" si="116"/>
        <v>0.41558052326844713</v>
      </c>
      <c r="E298" s="122">
        <f t="shared" si="116"/>
        <v>0.55894048309867184</v>
      </c>
      <c r="F298" s="122">
        <f t="shared" si="116"/>
        <v>0.94098800066912192</v>
      </c>
      <c r="G298" s="122">
        <f t="shared" si="116"/>
        <v>1.0107908532931638</v>
      </c>
      <c r="H298" s="122">
        <f t="shared" si="116"/>
        <v>0.79480431744111546</v>
      </c>
      <c r="I298" s="122">
        <f t="shared" si="116"/>
        <v>1.1513150165654684</v>
      </c>
      <c r="J298" s="122">
        <f t="shared" si="116"/>
        <v>0.95342748187024273</v>
      </c>
      <c r="K298" s="122">
        <f t="shared" si="116"/>
        <v>0.76068877548967095</v>
      </c>
      <c r="L298" s="122">
        <f t="shared" si="116"/>
        <v>0.47469688578915026</v>
      </c>
      <c r="M298" s="122">
        <f t="shared" si="116"/>
        <v>0.196080097983024</v>
      </c>
      <c r="N298" s="122">
        <f t="shared" si="116"/>
        <v>0.17553537917748696</v>
      </c>
      <c r="O298" s="122">
        <f t="shared" si="116"/>
        <v>0.1805252411312076</v>
      </c>
      <c r="P298" s="122">
        <f t="shared" si="116"/>
        <v>0.46494206271640087</v>
      </c>
      <c r="Q298" s="122">
        <f t="shared" si="116"/>
        <v>0.48215953364790343</v>
      </c>
      <c r="R298" s="122">
        <f t="shared" si="116"/>
        <v>0.64017923539005606</v>
      </c>
      <c r="S298" s="122">
        <f t="shared" si="116"/>
        <v>0.45168756974670832</v>
      </c>
      <c r="T298" s="122">
        <f t="shared" si="116"/>
        <v>0.34837922570199492</v>
      </c>
      <c r="U298" s="122">
        <f t="shared" si="116"/>
        <v>0.29072099445773075</v>
      </c>
      <c r="V298" s="122">
        <f t="shared" si="116"/>
        <v>0.2741204605197321</v>
      </c>
      <c r="W298" s="122">
        <f t="shared" si="116"/>
        <v>0.33041579452001135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0.4003745403920585</v>
      </c>
      <c r="D299" s="98">
        <v>0.41558052326844713</v>
      </c>
      <c r="E299" s="98">
        <v>0.55894048309867184</v>
      </c>
      <c r="F299" s="98">
        <v>0.94098800066912192</v>
      </c>
      <c r="G299" s="98">
        <v>1.0107908532931638</v>
      </c>
      <c r="H299" s="98">
        <v>0.79480431744111546</v>
      </c>
      <c r="I299" s="98">
        <v>1.1513150165654684</v>
      </c>
      <c r="J299" s="98">
        <v>0.95342748187024273</v>
      </c>
      <c r="K299" s="98">
        <v>0.76068877548967095</v>
      </c>
      <c r="L299" s="98">
        <v>0.47469688578915026</v>
      </c>
      <c r="M299" s="98">
        <v>0.196080097983024</v>
      </c>
      <c r="N299" s="98">
        <v>0.17553537917748696</v>
      </c>
      <c r="O299" s="98">
        <v>0.1805252411312076</v>
      </c>
      <c r="P299" s="98">
        <v>0.46494206271640087</v>
      </c>
      <c r="Q299" s="98">
        <v>0.48215953364790343</v>
      </c>
      <c r="R299" s="98">
        <v>0.64017923539005606</v>
      </c>
      <c r="S299" s="98">
        <v>0.45168756974670832</v>
      </c>
      <c r="T299" s="98">
        <v>0.34837922570199492</v>
      </c>
      <c r="U299" s="98">
        <v>0.29072099445773075</v>
      </c>
      <c r="V299" s="98">
        <v>0.2741204605197321</v>
      </c>
      <c r="W299" s="98">
        <v>0.33041579452001135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3.9975651562114918E-2</v>
      </c>
      <c r="D300" s="122">
        <f t="shared" si="117"/>
        <v>4.7727248314670345E-2</v>
      </c>
      <c r="E300" s="122">
        <f t="shared" si="117"/>
        <v>0.16199323628129428</v>
      </c>
      <c r="F300" s="122">
        <f t="shared" si="117"/>
        <v>0.10380351790770838</v>
      </c>
      <c r="G300" s="122">
        <f t="shared" si="117"/>
        <v>0.14795754795722432</v>
      </c>
      <c r="H300" s="122">
        <f t="shared" si="117"/>
        <v>0.2427427669040273</v>
      </c>
      <c r="I300" s="122">
        <f t="shared" si="117"/>
        <v>0.38850415864878168</v>
      </c>
      <c r="J300" s="122">
        <f t="shared" si="117"/>
        <v>0.31109620551404588</v>
      </c>
      <c r="K300" s="122">
        <f t="shared" si="117"/>
        <v>0.22613947852080254</v>
      </c>
      <c r="L300" s="122">
        <f t="shared" si="117"/>
        <v>0.15817262369576102</v>
      </c>
      <c r="M300" s="122">
        <f t="shared" si="117"/>
        <v>9.1435826439439136E-2</v>
      </c>
      <c r="N300" s="122">
        <f t="shared" si="117"/>
        <v>8.3186181781184934E-2</v>
      </c>
      <c r="O300" s="122">
        <f t="shared" si="117"/>
        <v>7.179404801533612E-2</v>
      </c>
      <c r="P300" s="122">
        <f t="shared" si="117"/>
        <v>0.17819813433241033</v>
      </c>
      <c r="Q300" s="122">
        <f t="shared" si="117"/>
        <v>0.22336873632739734</v>
      </c>
      <c r="R300" s="122">
        <f t="shared" si="117"/>
        <v>0.27772415057552358</v>
      </c>
      <c r="S300" s="122">
        <f t="shared" si="117"/>
        <v>0.16353723250671845</v>
      </c>
      <c r="T300" s="122">
        <f t="shared" si="117"/>
        <v>0.21178484952269655</v>
      </c>
      <c r="U300" s="122">
        <f t="shared" si="117"/>
        <v>5.0364570839221127E-2</v>
      </c>
      <c r="V300" s="122">
        <f t="shared" si="117"/>
        <v>0.17768762167685334</v>
      </c>
      <c r="W300" s="122">
        <f t="shared" si="117"/>
        <v>0.22210377796133424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3.9975651562114918E-2</v>
      </c>
      <c r="D301" s="98">
        <v>4.7727248314670345E-2</v>
      </c>
      <c r="E301" s="98">
        <v>0.16199323628129428</v>
      </c>
      <c r="F301" s="98">
        <v>0.10380351790770838</v>
      </c>
      <c r="G301" s="98">
        <v>0.14795754795722432</v>
      </c>
      <c r="H301" s="98">
        <v>0.2427427669040273</v>
      </c>
      <c r="I301" s="98">
        <v>0.38850415864878168</v>
      </c>
      <c r="J301" s="98">
        <v>0.31109620551404588</v>
      </c>
      <c r="K301" s="98">
        <v>0.22613947852080254</v>
      </c>
      <c r="L301" s="98">
        <v>0.15817262369576102</v>
      </c>
      <c r="M301" s="98">
        <v>9.1435826439439136E-2</v>
      </c>
      <c r="N301" s="98">
        <v>8.3186181781184934E-2</v>
      </c>
      <c r="O301" s="98">
        <v>7.179404801533612E-2</v>
      </c>
      <c r="P301" s="98">
        <v>0.17819813433241033</v>
      </c>
      <c r="Q301" s="98">
        <v>0.22336873632739734</v>
      </c>
      <c r="R301" s="98">
        <v>0.27772415057552358</v>
      </c>
      <c r="S301" s="98">
        <v>0.16353723250671845</v>
      </c>
      <c r="T301" s="98">
        <v>0.21178484952269655</v>
      </c>
      <c r="U301" s="98">
        <v>5.0364570839221127E-2</v>
      </c>
      <c r="V301" s="98">
        <v>0.17768762167685334</v>
      </c>
      <c r="W301" s="98">
        <v>0.22210377796133424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5.1513180418153934E-2</v>
      </c>
      <c r="D302" s="122">
        <v>6.6356700600536472E-2</v>
      </c>
      <c r="E302" s="122">
        <v>7.6148859350556902E-2</v>
      </c>
      <c r="F302" s="122">
        <v>0.11620838052070596</v>
      </c>
      <c r="G302" s="122">
        <v>0.12387793075465996</v>
      </c>
      <c r="H302" s="122">
        <v>0.12818326413439129</v>
      </c>
      <c r="I302" s="122">
        <v>0.15845525184347581</v>
      </c>
      <c r="J302" s="122">
        <v>0.13549040349308006</v>
      </c>
      <c r="K302" s="122">
        <v>0.10088598770578375</v>
      </c>
      <c r="L302" s="122">
        <v>5.8203113446542422E-2</v>
      </c>
      <c r="M302" s="122">
        <v>2.5510188294379676E-2</v>
      </c>
      <c r="N302" s="122">
        <v>2.3229368990989673E-2</v>
      </c>
      <c r="O302" s="122">
        <v>2.347397131401887E-2</v>
      </c>
      <c r="P302" s="122">
        <v>7.5910934031345398E-2</v>
      </c>
      <c r="Q302" s="122">
        <v>6.9776932481474763E-2</v>
      </c>
      <c r="R302" s="122">
        <v>9.5502853350144412E-2</v>
      </c>
      <c r="S302" s="122">
        <v>7.2176287172018322E-2</v>
      </c>
      <c r="T302" s="122">
        <v>6.165231677143402E-2</v>
      </c>
      <c r="U302" s="122">
        <v>5.7153986372530177E-2</v>
      </c>
      <c r="V302" s="122">
        <v>5.5720462524127851E-2</v>
      </c>
      <c r="W302" s="122">
        <v>7.8571695839444552E-2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2.5825399789998621E-3</v>
      </c>
      <c r="D303" s="98">
        <v>3.0572774284674605E-3</v>
      </c>
      <c r="E303" s="98">
        <v>4.3640060515039835E-3</v>
      </c>
      <c r="F303" s="98">
        <v>4.9969128950277135E-3</v>
      </c>
      <c r="G303" s="98">
        <v>4.4990345050982738E-3</v>
      </c>
      <c r="H303" s="98">
        <v>5.2653343546274801E-3</v>
      </c>
      <c r="I303" s="98">
        <v>7.2071554072542206E-3</v>
      </c>
      <c r="J303" s="98">
        <v>6.5964289146668862E-3</v>
      </c>
      <c r="K303" s="98">
        <v>5.7432765432955026E-3</v>
      </c>
      <c r="L303" s="98">
        <v>2.7734809935414917E-3</v>
      </c>
      <c r="M303" s="98">
        <v>9.4256230108856313E-4</v>
      </c>
      <c r="N303" s="98">
        <v>4.1875842082839479E-4</v>
      </c>
      <c r="O303" s="98">
        <v>5.9559688397573137E-4</v>
      </c>
      <c r="P303" s="98">
        <v>1.9937227158032559E-3</v>
      </c>
      <c r="Q303" s="98">
        <v>2.6172570640198107E-3</v>
      </c>
      <c r="R303" s="98">
        <v>4.1092514777425395E-3</v>
      </c>
      <c r="S303" s="98">
        <v>2.5394607819638005E-3</v>
      </c>
      <c r="T303" s="98">
        <v>1.7843600480723146E-3</v>
      </c>
      <c r="U303" s="98">
        <v>1.5417303910991739E-3</v>
      </c>
      <c r="V303" s="98">
        <v>1.1537294115067064E-3</v>
      </c>
      <c r="W303" s="98">
        <v>1.757456880040525E-3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4.7486948989233405E-2</v>
      </c>
      <c r="D307" s="101">
        <v>6.1554766943292379E-2</v>
      </c>
      <c r="E307" s="101">
        <v>6.7868180183705384E-2</v>
      </c>
      <c r="F307" s="101">
        <v>0.10827976251688384</v>
      </c>
      <c r="G307" s="101">
        <v>0.11572383443337812</v>
      </c>
      <c r="H307" s="101">
        <v>0.11863511743274963</v>
      </c>
      <c r="I307" s="101">
        <v>0.1371328608389753</v>
      </c>
      <c r="J307" s="101">
        <v>0.11624705069093773</v>
      </c>
      <c r="K307" s="101">
        <v>8.5938123121402865E-2</v>
      </c>
      <c r="L307" s="101">
        <v>5.0978545581915398E-2</v>
      </c>
      <c r="M307" s="101">
        <v>2.1559318171423311E-2</v>
      </c>
      <c r="N307" s="101">
        <v>2.0313318936898868E-2</v>
      </c>
      <c r="O307" s="101">
        <v>1.9787812567511893E-2</v>
      </c>
      <c r="P307" s="101">
        <v>6.0412402504019885E-2</v>
      </c>
      <c r="Q307" s="101">
        <v>5.4246763663650575E-2</v>
      </c>
      <c r="R307" s="101">
        <v>7.6197636328493468E-2</v>
      </c>
      <c r="S307" s="101">
        <v>5.8089820234942795E-2</v>
      </c>
      <c r="T307" s="101">
        <v>4.8163127762577293E-2</v>
      </c>
      <c r="U307" s="101">
        <v>4.3412169035542354E-2</v>
      </c>
      <c r="V307" s="101">
        <v>4.6795977367231262E-2</v>
      </c>
      <c r="W307" s="101">
        <v>6.3618308446374103E-2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1.4436914499206697E-3</v>
      </c>
      <c r="D308" s="104">
        <v>1.7446562287766372E-3</v>
      </c>
      <c r="E308" s="104">
        <v>3.9166731153475309E-3</v>
      </c>
      <c r="F308" s="104">
        <v>2.9317051087944055E-3</v>
      </c>
      <c r="G308" s="104">
        <v>3.6550618161835659E-3</v>
      </c>
      <c r="H308" s="104">
        <v>4.2828123470141817E-3</v>
      </c>
      <c r="I308" s="104">
        <v>1.4115235597246274E-2</v>
      </c>
      <c r="J308" s="104">
        <v>1.2646923887475452E-2</v>
      </c>
      <c r="K308" s="104">
        <v>9.2045880410853917E-3</v>
      </c>
      <c r="L308" s="104">
        <v>4.4510868710855309E-3</v>
      </c>
      <c r="M308" s="104">
        <v>3.0083078218678017E-3</v>
      </c>
      <c r="N308" s="104">
        <v>2.4972916332624091E-3</v>
      </c>
      <c r="O308" s="104">
        <v>3.0905618625312482E-3</v>
      </c>
      <c r="P308" s="104">
        <v>1.3504808811522264E-2</v>
      </c>
      <c r="Q308" s="104">
        <v>1.2912911753804384E-2</v>
      </c>
      <c r="R308" s="104">
        <v>1.5195965543908414E-2</v>
      </c>
      <c r="S308" s="104">
        <v>1.1547006155111724E-2</v>
      </c>
      <c r="T308" s="104">
        <v>1.1704828960784409E-2</v>
      </c>
      <c r="U308" s="104">
        <v>1.2200086945888651E-2</v>
      </c>
      <c r="V308" s="104">
        <v>7.7707557453898764E-3</v>
      </c>
      <c r="W308" s="104">
        <v>1.319593051302992E-2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4.1337196997532694E-4</v>
      </c>
      <c r="D309" s="98">
        <v>5.2862600864295552E-4</v>
      </c>
      <c r="E309" s="98">
        <v>1.0110198723306007E-3</v>
      </c>
      <c r="F309" s="98">
        <v>8.5354589167379712E-4</v>
      </c>
      <c r="G309" s="98">
        <v>1.0601629998820117E-3</v>
      </c>
      <c r="H309" s="98">
        <v>1.2492915501508169E-3</v>
      </c>
      <c r="I309" s="98">
        <v>4.0438196095995294E-3</v>
      </c>
      <c r="J309" s="98">
        <v>3.6764337156526871E-3</v>
      </c>
      <c r="K309" s="98">
        <v>2.5131193265224448E-3</v>
      </c>
      <c r="L309" s="98">
        <v>1.2261811845280543E-3</v>
      </c>
      <c r="M309" s="98">
        <v>8.6765868223684687E-4</v>
      </c>
      <c r="N309" s="98">
        <v>7.1522897049369348E-4</v>
      </c>
      <c r="O309" s="98">
        <v>8.5176638855415131E-4</v>
      </c>
      <c r="P309" s="98">
        <v>3.8736223398140538E-3</v>
      </c>
      <c r="Q309" s="98">
        <v>4.0109574473813532E-3</v>
      </c>
      <c r="R309" s="98">
        <v>4.5496337026824183E-3</v>
      </c>
      <c r="S309" s="98">
        <v>3.3532280674555474E-3</v>
      </c>
      <c r="T309" s="98">
        <v>3.4607335312550444E-3</v>
      </c>
      <c r="U309" s="98">
        <v>3.6501899333344365E-3</v>
      </c>
      <c r="V309" s="98">
        <v>2.0344935239496572E-3</v>
      </c>
      <c r="W309" s="98">
        <v>3.904320889501225E-3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1.0303194799453428E-3</v>
      </c>
      <c r="D310" s="98">
        <v>1.2160302201336818E-3</v>
      </c>
      <c r="E310" s="98">
        <v>2.9056532430169306E-3</v>
      </c>
      <c r="F310" s="98">
        <v>2.0781592171206084E-3</v>
      </c>
      <c r="G310" s="98">
        <v>2.5948988163015541E-3</v>
      </c>
      <c r="H310" s="98">
        <v>3.0335207968633644E-3</v>
      </c>
      <c r="I310" s="98">
        <v>1.0071415987646744E-2</v>
      </c>
      <c r="J310" s="98">
        <v>8.9704901718227655E-3</v>
      </c>
      <c r="K310" s="98">
        <v>6.691468714562946E-3</v>
      </c>
      <c r="L310" s="98">
        <v>3.2249056865574764E-3</v>
      </c>
      <c r="M310" s="98">
        <v>2.1406491396309549E-3</v>
      </c>
      <c r="N310" s="98">
        <v>1.7820626627687154E-3</v>
      </c>
      <c r="O310" s="98">
        <v>2.2387954739770967E-3</v>
      </c>
      <c r="P310" s="98">
        <v>9.6311864717082106E-3</v>
      </c>
      <c r="Q310" s="98">
        <v>8.9019543064230312E-3</v>
      </c>
      <c r="R310" s="98">
        <v>1.0646331841225995E-2</v>
      </c>
      <c r="S310" s="98">
        <v>8.1937780876561762E-3</v>
      </c>
      <c r="T310" s="98">
        <v>8.2440954295293651E-3</v>
      </c>
      <c r="U310" s="98">
        <v>8.5498970125542154E-3</v>
      </c>
      <c r="V310" s="98">
        <v>5.7362622214402192E-3</v>
      </c>
      <c r="W310" s="98">
        <v>9.291609623528695E-3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5.1068073905605034E-2</v>
      </c>
      <c r="D311" s="122">
        <v>6.4132427670288886E-2</v>
      </c>
      <c r="E311" s="122">
        <v>7.7005239800929132E-2</v>
      </c>
      <c r="F311" s="122">
        <v>0.11094462749870929</v>
      </c>
      <c r="G311" s="122">
        <v>0.11800951074262746</v>
      </c>
      <c r="H311" s="122">
        <v>0.12105023313770261</v>
      </c>
      <c r="I311" s="122">
        <v>0.14628021627901394</v>
      </c>
      <c r="J311" s="122">
        <v>0.12470319403903821</v>
      </c>
      <c r="K311" s="122">
        <v>9.6806585669054895E-2</v>
      </c>
      <c r="L311" s="122">
        <v>5.2623281024294963E-2</v>
      </c>
      <c r="M311" s="122">
        <v>2.2403850970571983E-2</v>
      </c>
      <c r="N311" s="122">
        <v>1.9746333258064647E-2</v>
      </c>
      <c r="O311" s="122">
        <v>1.9642846633220273E-2</v>
      </c>
      <c r="P311" s="122">
        <v>6.1188518457007735E-2</v>
      </c>
      <c r="Q311" s="122">
        <v>5.6009386240905332E-2</v>
      </c>
      <c r="R311" s="122">
        <v>7.7246840186769694E-2</v>
      </c>
      <c r="S311" s="122">
        <v>5.6775695980010421E-2</v>
      </c>
      <c r="T311" s="122">
        <v>4.6900981840886383E-2</v>
      </c>
      <c r="U311" s="122">
        <v>4.3296931168461554E-2</v>
      </c>
      <c r="V311" s="122">
        <v>4.1524632117834803E-2</v>
      </c>
      <c r="W311" s="122">
        <v>5.8590406017291194E-2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2.6332099539108582E-2</v>
      </c>
      <c r="D312" s="98">
        <v>2.456119246418428E-2</v>
      </c>
      <c r="E312" s="98">
        <v>4.0114794181138828E-2</v>
      </c>
      <c r="F312" s="98">
        <v>4.0590050307808719E-2</v>
      </c>
      <c r="G312" s="98">
        <v>3.9081656803813217E-2</v>
      </c>
      <c r="H312" s="98">
        <v>4.3265636430377327E-2</v>
      </c>
      <c r="I312" s="98">
        <v>7.2354356891868518E-2</v>
      </c>
      <c r="J312" s="98">
        <v>7.5772643527467862E-2</v>
      </c>
      <c r="K312" s="98">
        <v>5.5183712869379654E-2</v>
      </c>
      <c r="L312" s="98">
        <v>2.5957547597961605E-2</v>
      </c>
      <c r="M312" s="98">
        <v>8.9086607081008008E-3</v>
      </c>
      <c r="N312" s="98">
        <v>5.1677522011419627E-3</v>
      </c>
      <c r="O312" s="98">
        <v>6.3963247235711762E-3</v>
      </c>
      <c r="P312" s="98">
        <v>2.0084223322725508E-2</v>
      </c>
      <c r="Q312" s="98">
        <v>2.3129964915987084E-2</v>
      </c>
      <c r="R312" s="98">
        <v>3.57411158034295E-2</v>
      </c>
      <c r="S312" s="98">
        <v>2.1005772435074618E-2</v>
      </c>
      <c r="T312" s="98">
        <v>1.600588666623318E-2</v>
      </c>
      <c r="U312" s="98">
        <v>1.4327388874592988E-2</v>
      </c>
      <c r="V312" s="98">
        <v>1.1128596750094328E-2</v>
      </c>
      <c r="W312" s="98">
        <v>1.6515333717306322E-2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2.4735974366496452E-2</v>
      </c>
      <c r="D313" s="33">
        <v>3.9571235206104602E-2</v>
      </c>
      <c r="E313" s="33">
        <v>3.6890445619790296E-2</v>
      </c>
      <c r="F313" s="33">
        <v>7.0354577190900575E-2</v>
      </c>
      <c r="G313" s="33">
        <v>7.8927853938814241E-2</v>
      </c>
      <c r="H313" s="33">
        <v>7.7784596707325279E-2</v>
      </c>
      <c r="I313" s="33">
        <v>7.3925859387145437E-2</v>
      </c>
      <c r="J313" s="33">
        <v>4.8930550511570352E-2</v>
      </c>
      <c r="K313" s="33">
        <v>4.1622872799675234E-2</v>
      </c>
      <c r="L313" s="33">
        <v>2.6665733426333361E-2</v>
      </c>
      <c r="M313" s="33">
        <v>1.3495190262471183E-2</v>
      </c>
      <c r="N313" s="33">
        <v>1.4578581056922684E-2</v>
      </c>
      <c r="O313" s="33">
        <v>1.3246521909649096E-2</v>
      </c>
      <c r="P313" s="33">
        <v>4.110429513428223E-2</v>
      </c>
      <c r="Q313" s="33">
        <v>3.2879421324918251E-2</v>
      </c>
      <c r="R313" s="33">
        <v>4.1505724383340194E-2</v>
      </c>
      <c r="S313" s="33">
        <v>3.57699235449358E-2</v>
      </c>
      <c r="T313" s="33">
        <v>3.0895095174653199E-2</v>
      </c>
      <c r="U313" s="33">
        <v>2.8969542293868566E-2</v>
      </c>
      <c r="V313" s="33">
        <v>3.0396035367740479E-2</v>
      </c>
      <c r="W313" s="33">
        <v>4.2075072299984875E-2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1.1677717306925208</v>
      </c>
      <c r="D315" s="154">
        <f t="shared" si="118"/>
        <v>1.1961428495568833</v>
      </c>
      <c r="E315" s="154">
        <f t="shared" si="118"/>
        <v>1.3467109349915936</v>
      </c>
      <c r="F315" s="154">
        <f t="shared" si="118"/>
        <v>1.372136003974024</v>
      </c>
      <c r="G315" s="154">
        <f t="shared" si="118"/>
        <v>1.4518403576283074</v>
      </c>
      <c r="H315" s="154">
        <f t="shared" si="118"/>
        <v>1.4803128662975604</v>
      </c>
      <c r="I315" s="154">
        <f t="shared" si="118"/>
        <v>1.6024011764219519</v>
      </c>
      <c r="J315" s="154">
        <f t="shared" si="118"/>
        <v>1.6292321837759665</v>
      </c>
      <c r="K315" s="154">
        <f t="shared" si="118"/>
        <v>1.6928640415985146</v>
      </c>
      <c r="L315" s="154">
        <f t="shared" si="118"/>
        <v>1.8177089688010781</v>
      </c>
      <c r="M315" s="154">
        <f t="shared" si="118"/>
        <v>1.925903999787804</v>
      </c>
      <c r="N315" s="154">
        <f t="shared" si="118"/>
        <v>2.0102027705071923</v>
      </c>
      <c r="O315" s="154">
        <f t="shared" si="118"/>
        <v>2.0644611743050914</v>
      </c>
      <c r="P315" s="154">
        <f t="shared" si="118"/>
        <v>2.0055112739649017</v>
      </c>
      <c r="Q315" s="154">
        <f t="shared" si="118"/>
        <v>2.1771967598147661</v>
      </c>
      <c r="R315" s="154">
        <f t="shared" ref="R315:V315" si="119">IF(R297=0,"",R297/R279)</f>
        <v>2.1631276563591317</v>
      </c>
      <c r="S315" s="154">
        <f t="shared" si="119"/>
        <v>2.127292330985878</v>
      </c>
      <c r="T315" s="154">
        <f t="shared" si="119"/>
        <v>2.2220134808685019</v>
      </c>
      <c r="U315" s="154">
        <f t="shared" si="119"/>
        <v>1.9382351421803723</v>
      </c>
      <c r="V315" s="154">
        <f t="shared" si="119"/>
        <v>2.1988492286655368</v>
      </c>
      <c r="W315" s="154">
        <f t="shared" ref="W315" si="120">IF(W297=0,"",W297/W279)</f>
        <v>2.1147646552573836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1.4005291032933758</v>
      </c>
      <c r="D316" s="155">
        <f t="shared" si="121"/>
        <v>1.515913274215011</v>
      </c>
      <c r="E316" s="155">
        <f t="shared" si="121"/>
        <v>1.6346020670230503</v>
      </c>
      <c r="F316" s="155">
        <f t="shared" si="121"/>
        <v>1.756102110543533</v>
      </c>
      <c r="G316" s="155">
        <f t="shared" si="121"/>
        <v>1.8808232920863759</v>
      </c>
      <c r="H316" s="155">
        <f t="shared" si="121"/>
        <v>2.0086882700585673</v>
      </c>
      <c r="I316" s="155">
        <f t="shared" si="121"/>
        <v>2.1397697337926838</v>
      </c>
      <c r="J316" s="155">
        <f t="shared" si="121"/>
        <v>2.2744285113055471</v>
      </c>
      <c r="K316" s="155">
        <f t="shared" si="121"/>
        <v>2.4129316429486987</v>
      </c>
      <c r="L316" s="155">
        <f t="shared" si="121"/>
        <v>2.5552785586402469</v>
      </c>
      <c r="M316" s="155">
        <f t="shared" si="121"/>
        <v>2.711800207636637</v>
      </c>
      <c r="N316" s="155">
        <f t="shared" si="121"/>
        <v>2.8851209775027309</v>
      </c>
      <c r="O316" s="155">
        <f t="shared" si="121"/>
        <v>3.0734895281996826</v>
      </c>
      <c r="P316" s="155">
        <f t="shared" si="121"/>
        <v>3.2625644633888387</v>
      </c>
      <c r="Q316" s="155">
        <f t="shared" si="121"/>
        <v>3.4175562438666915</v>
      </c>
      <c r="R316" s="155">
        <f t="shared" ref="R316:V316" si="122">IF(R298=0,"",R298/R280)</f>
        <v>3.476832962898512</v>
      </c>
      <c r="S316" s="155">
        <f t="shared" si="122"/>
        <v>3.5143527995079005</v>
      </c>
      <c r="T316" s="155">
        <f t="shared" si="122"/>
        <v>3.538416745718624</v>
      </c>
      <c r="U316" s="155">
        <f t="shared" si="122"/>
        <v>3.5575683463882042</v>
      </c>
      <c r="V316" s="155">
        <f t="shared" si="122"/>
        <v>3.5806867393568558</v>
      </c>
      <c r="W316" s="155">
        <f t="shared" ref="W316" si="123">IF(W298=0,"",W298/W280)</f>
        <v>3.607115790608431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1.4005291032933758</v>
      </c>
      <c r="D317" s="156">
        <f t="shared" si="124"/>
        <v>1.515913274215011</v>
      </c>
      <c r="E317" s="156">
        <f t="shared" si="124"/>
        <v>1.6346020670230503</v>
      </c>
      <c r="F317" s="156">
        <f t="shared" si="124"/>
        <v>1.756102110543533</v>
      </c>
      <c r="G317" s="156">
        <f t="shared" si="124"/>
        <v>1.8808232920863759</v>
      </c>
      <c r="H317" s="156">
        <f t="shared" si="124"/>
        <v>2.0086882700585673</v>
      </c>
      <c r="I317" s="156">
        <f t="shared" si="124"/>
        <v>2.1397697337926838</v>
      </c>
      <c r="J317" s="156">
        <f t="shared" si="124"/>
        <v>2.2744285113055471</v>
      </c>
      <c r="K317" s="156">
        <f t="shared" si="124"/>
        <v>2.4129316429486987</v>
      </c>
      <c r="L317" s="156">
        <f t="shared" si="124"/>
        <v>2.5552785586402469</v>
      </c>
      <c r="M317" s="156">
        <f t="shared" si="124"/>
        <v>2.711800207636637</v>
      </c>
      <c r="N317" s="156">
        <f t="shared" si="124"/>
        <v>2.8851209775027309</v>
      </c>
      <c r="O317" s="156">
        <f t="shared" si="124"/>
        <v>3.0734895281996826</v>
      </c>
      <c r="P317" s="156">
        <f t="shared" si="124"/>
        <v>3.2625644633888387</v>
      </c>
      <c r="Q317" s="156">
        <f t="shared" si="124"/>
        <v>3.4175562438666915</v>
      </c>
      <c r="R317" s="156">
        <f t="shared" ref="R317:V317" si="125">IF(R299=0,"",R299/R281)</f>
        <v>3.476832962898512</v>
      </c>
      <c r="S317" s="156">
        <f t="shared" si="125"/>
        <v>3.5143527995079005</v>
      </c>
      <c r="T317" s="156">
        <f t="shared" si="125"/>
        <v>3.538416745718624</v>
      </c>
      <c r="U317" s="156">
        <f t="shared" si="125"/>
        <v>3.5575683463882042</v>
      </c>
      <c r="V317" s="156">
        <f t="shared" si="125"/>
        <v>3.5806867393568558</v>
      </c>
      <c r="W317" s="156">
        <f t="shared" ref="W317" si="126">IF(W299=0,"",W299/W281)</f>
        <v>3.607115790608431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2.232837481420181</v>
      </c>
      <c r="D318" s="155">
        <f t="shared" si="127"/>
        <v>2.3051204441187219</v>
      </c>
      <c r="E318" s="155">
        <f t="shared" si="127"/>
        <v>2.378166615366335</v>
      </c>
      <c r="F318" s="155">
        <f t="shared" si="127"/>
        <v>2.4512912361037751</v>
      </c>
      <c r="G318" s="155">
        <f t="shared" si="127"/>
        <v>2.5251107217001314</v>
      </c>
      <c r="H318" s="155">
        <f t="shared" si="127"/>
        <v>2.5995456248225017</v>
      </c>
      <c r="I318" s="155">
        <f t="shared" si="127"/>
        <v>2.6747436664294972</v>
      </c>
      <c r="J318" s="155">
        <f t="shared" si="127"/>
        <v>2.7513192988886974</v>
      </c>
      <c r="K318" s="155">
        <f t="shared" si="127"/>
        <v>2.8297891668725388</v>
      </c>
      <c r="L318" s="155">
        <f t="shared" si="127"/>
        <v>2.9102810077510011</v>
      </c>
      <c r="M318" s="155">
        <f t="shared" si="127"/>
        <v>3.0064209270294779</v>
      </c>
      <c r="N318" s="155">
        <f t="shared" si="127"/>
        <v>3.1226682045761547</v>
      </c>
      <c r="O318" s="155">
        <f t="shared" si="127"/>
        <v>3.2614881435057335</v>
      </c>
      <c r="P318" s="155">
        <f t="shared" si="127"/>
        <v>3.4120353780524271</v>
      </c>
      <c r="Q318" s="155">
        <f t="shared" si="127"/>
        <v>3.541413200364155</v>
      </c>
      <c r="R318" s="155">
        <f t="shared" ref="R318:V318" si="128">IF(R300=0,"",R300/R282)</f>
        <v>3.6225794402214104</v>
      </c>
      <c r="S318" s="155">
        <f t="shared" si="128"/>
        <v>3.6871837819338711</v>
      </c>
      <c r="T318" s="155">
        <f t="shared" si="128"/>
        <v>3.7411631687377458</v>
      </c>
      <c r="U318" s="155">
        <f t="shared" si="128"/>
        <v>3.7903044753363924</v>
      </c>
      <c r="V318" s="155">
        <f t="shared" si="128"/>
        <v>3.8404094131070519</v>
      </c>
      <c r="W318" s="155">
        <f t="shared" ref="W318" si="129">IF(W300=0,"",W300/W282)</f>
        <v>3.8894628470785486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2.232837481420181</v>
      </c>
      <c r="D319" s="156">
        <f t="shared" si="130"/>
        <v>2.3051204441187219</v>
      </c>
      <c r="E319" s="156">
        <f t="shared" si="130"/>
        <v>2.378166615366335</v>
      </c>
      <c r="F319" s="156">
        <f t="shared" si="130"/>
        <v>2.4512912361037751</v>
      </c>
      <c r="G319" s="156">
        <f t="shared" si="130"/>
        <v>2.5251107217001314</v>
      </c>
      <c r="H319" s="156">
        <f t="shared" si="130"/>
        <v>2.5995456248225017</v>
      </c>
      <c r="I319" s="156">
        <f t="shared" si="130"/>
        <v>2.6747436664294972</v>
      </c>
      <c r="J319" s="156">
        <f t="shared" si="130"/>
        <v>2.7513192988886974</v>
      </c>
      <c r="K319" s="156">
        <f t="shared" si="130"/>
        <v>2.8297891668725388</v>
      </c>
      <c r="L319" s="156">
        <f t="shared" si="130"/>
        <v>2.9102810077510011</v>
      </c>
      <c r="M319" s="156">
        <f t="shared" si="130"/>
        <v>3.0064209270294779</v>
      </c>
      <c r="N319" s="156">
        <f t="shared" si="130"/>
        <v>3.1226682045761547</v>
      </c>
      <c r="O319" s="156">
        <f t="shared" si="130"/>
        <v>3.2614881435057335</v>
      </c>
      <c r="P319" s="156">
        <f t="shared" si="130"/>
        <v>3.4120353780524271</v>
      </c>
      <c r="Q319" s="156">
        <f t="shared" si="130"/>
        <v>3.541413200364155</v>
      </c>
      <c r="R319" s="156">
        <f t="shared" ref="R319:V319" si="131">IF(R301=0,"",R301/R283)</f>
        <v>3.6225794402214104</v>
      </c>
      <c r="S319" s="156">
        <f t="shared" si="131"/>
        <v>3.6871837819338711</v>
      </c>
      <c r="T319" s="156">
        <f t="shared" si="131"/>
        <v>3.7411631687377458</v>
      </c>
      <c r="U319" s="156">
        <f t="shared" si="131"/>
        <v>3.7903044753363924</v>
      </c>
      <c r="V319" s="156">
        <f t="shared" si="131"/>
        <v>3.8404094131070519</v>
      </c>
      <c r="W319" s="156">
        <f t="shared" ref="W319" si="132">IF(W301=0,"",W301/W283)</f>
        <v>3.8894628470785486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0.61709219237686441</v>
      </c>
      <c r="D320" s="155">
        <f t="shared" si="133"/>
        <v>0.61847573972636372</v>
      </c>
      <c r="E320" s="155">
        <f t="shared" si="133"/>
        <v>0.62395185023179434</v>
      </c>
      <c r="F320" s="155">
        <f t="shared" si="133"/>
        <v>0.62180792436531629</v>
      </c>
      <c r="G320" s="155">
        <f t="shared" si="133"/>
        <v>0.62474291261728532</v>
      </c>
      <c r="H320" s="155">
        <f t="shared" si="133"/>
        <v>0.626860774403183</v>
      </c>
      <c r="I320" s="155">
        <f t="shared" si="133"/>
        <v>0.63805009008875335</v>
      </c>
      <c r="J320" s="155">
        <f t="shared" si="133"/>
        <v>0.64062569841348949</v>
      </c>
      <c r="K320" s="155">
        <f t="shared" si="133"/>
        <v>0.64256862570736817</v>
      </c>
      <c r="L320" s="155">
        <f t="shared" si="133"/>
        <v>0.64339605719173787</v>
      </c>
      <c r="M320" s="155">
        <f t="shared" si="133"/>
        <v>0.65609714796201735</v>
      </c>
      <c r="N320" s="155">
        <f t="shared" si="133"/>
        <v>0.66347645365344932</v>
      </c>
      <c r="O320" s="155">
        <f t="shared" si="133"/>
        <v>0.6797771566662979</v>
      </c>
      <c r="P320" s="155">
        <f t="shared" si="133"/>
        <v>0.70285159000848629</v>
      </c>
      <c r="Q320" s="155">
        <f t="shared" si="133"/>
        <v>0.7180552681927509</v>
      </c>
      <c r="R320" s="155">
        <f t="shared" ref="R320:V320" si="134">IF(R302=0,"",R302/R284)</f>
        <v>0.72526158316405553</v>
      </c>
      <c r="S320" s="155">
        <f t="shared" si="134"/>
        <v>0.73631533956272255</v>
      </c>
      <c r="T320" s="155">
        <f t="shared" si="134"/>
        <v>0.75078469626288225</v>
      </c>
      <c r="U320" s="155">
        <f t="shared" si="134"/>
        <v>0.76352308667383617</v>
      </c>
      <c r="V320" s="155">
        <f t="shared" si="134"/>
        <v>0.76194838787373165</v>
      </c>
      <c r="W320" s="155">
        <f t="shared" ref="W320" si="135">IF(W302=0,"",W302/W284)</f>
        <v>0.77160925479511944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0.54906437086828497</v>
      </c>
      <c r="D321" s="156">
        <f t="shared" si="136"/>
        <v>0.55087063842679906</v>
      </c>
      <c r="E321" s="156">
        <f t="shared" si="136"/>
        <v>0.55297592261507267</v>
      </c>
      <c r="F321" s="156">
        <f t="shared" si="136"/>
        <v>0.5551219817983134</v>
      </c>
      <c r="G321" s="156">
        <f t="shared" si="136"/>
        <v>0.55754341770969007</v>
      </c>
      <c r="H321" s="156">
        <f t="shared" si="136"/>
        <v>0.56021151808371017</v>
      </c>
      <c r="I321" s="156">
        <f t="shared" si="136"/>
        <v>0.56318408879428161</v>
      </c>
      <c r="J321" s="156">
        <f t="shared" si="136"/>
        <v>0.56669794010316732</v>
      </c>
      <c r="K321" s="156">
        <f t="shared" si="136"/>
        <v>0.57095442302137289</v>
      </c>
      <c r="L321" s="156">
        <f t="shared" si="136"/>
        <v>0.57600740719931531</v>
      </c>
      <c r="M321" s="156">
        <f t="shared" si="136"/>
        <v>0.58663501684274022</v>
      </c>
      <c r="N321" s="156">
        <f t="shared" si="136"/>
        <v>0.60435382529020287</v>
      </c>
      <c r="O321" s="156">
        <f t="shared" si="136"/>
        <v>0.63042982754527654</v>
      </c>
      <c r="P321" s="156">
        <f t="shared" si="136"/>
        <v>0.66220225764005403</v>
      </c>
      <c r="Q321" s="156">
        <f t="shared" si="136"/>
        <v>0.69105009777155579</v>
      </c>
      <c r="R321" s="156">
        <f t="shared" ref="R321:V321" si="137">IF(R303=0,"",R303/R285)</f>
        <v>0.71051886079146465</v>
      </c>
      <c r="S321" s="156">
        <f t="shared" si="137"/>
        <v>0.72927966879248907</v>
      </c>
      <c r="T321" s="156">
        <f t="shared" si="137"/>
        <v>0.74627058924623124</v>
      </c>
      <c r="U321" s="156">
        <f t="shared" si="137"/>
        <v>0.7604296896243532</v>
      </c>
      <c r="V321" s="156">
        <f t="shared" si="137"/>
        <v>0.77069503739849143</v>
      </c>
      <c r="W321" s="156">
        <f t="shared" ref="W321" si="138">IF(W303=0,"",W303/W285)</f>
        <v>0.77552373508349504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0.61613331312192798</v>
      </c>
      <c r="D325" s="157">
        <f t="shared" si="148"/>
        <v>0.61759293826785389</v>
      </c>
      <c r="E325" s="157">
        <f t="shared" si="148"/>
        <v>0.61916482922986738</v>
      </c>
      <c r="F325" s="157">
        <f t="shared" si="148"/>
        <v>0.62075181964037263</v>
      </c>
      <c r="G325" s="157">
        <f t="shared" si="148"/>
        <v>0.62244310015443183</v>
      </c>
      <c r="H325" s="157">
        <f t="shared" si="148"/>
        <v>0.6242286736987791</v>
      </c>
      <c r="I325" s="157">
        <f t="shared" si="148"/>
        <v>0.62613176944038229</v>
      </c>
      <c r="J325" s="157">
        <f t="shared" si="148"/>
        <v>0.62824537002722325</v>
      </c>
      <c r="K325" s="157">
        <f t="shared" si="148"/>
        <v>0.63065187670958933</v>
      </c>
      <c r="L325" s="157">
        <f t="shared" si="148"/>
        <v>0.63338012887463169</v>
      </c>
      <c r="M325" s="157">
        <f t="shared" si="148"/>
        <v>0.63832056462837339</v>
      </c>
      <c r="N325" s="157">
        <f t="shared" si="148"/>
        <v>0.64630381407225423</v>
      </c>
      <c r="O325" s="157">
        <f t="shared" si="148"/>
        <v>0.65839506341082543</v>
      </c>
      <c r="P325" s="157">
        <f t="shared" si="148"/>
        <v>0.67412422664251204</v>
      </c>
      <c r="Q325" s="157">
        <f t="shared" si="148"/>
        <v>0.68955831866350337</v>
      </c>
      <c r="R325" s="157">
        <f t="shared" ref="R325:V325" si="149">IF(R307=0,"",R307/R289)</f>
        <v>0.7006223351390003</v>
      </c>
      <c r="S325" s="157">
        <f t="shared" si="149"/>
        <v>0.71157727721419395</v>
      </c>
      <c r="T325" s="157">
        <f t="shared" si="149"/>
        <v>0.72219344010335529</v>
      </c>
      <c r="U325" s="157">
        <f t="shared" si="149"/>
        <v>0.73216596295846881</v>
      </c>
      <c r="V325" s="157">
        <f t="shared" si="149"/>
        <v>0.74102712819931393</v>
      </c>
      <c r="W325" s="157">
        <f t="shared" ref="W325" si="150">IF(W307=0,"",W307/W289)</f>
        <v>0.74800257831418382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0.84861493124243526</v>
      </c>
      <c r="D326" s="158">
        <f t="shared" si="151"/>
        <v>0.84202534745595814</v>
      </c>
      <c r="E326" s="158">
        <f t="shared" si="151"/>
        <v>0.8629827490219304</v>
      </c>
      <c r="F326" s="158">
        <f t="shared" si="151"/>
        <v>0.84898735370396428</v>
      </c>
      <c r="G326" s="158">
        <f t="shared" si="151"/>
        <v>0.85038467037429921</v>
      </c>
      <c r="H326" s="158">
        <f t="shared" si="151"/>
        <v>0.85063234208381</v>
      </c>
      <c r="I326" s="158">
        <f t="shared" si="151"/>
        <v>0.85392491427485351</v>
      </c>
      <c r="J326" s="158">
        <f t="shared" si="151"/>
        <v>0.85323064946232663</v>
      </c>
      <c r="K326" s="158">
        <f t="shared" si="151"/>
        <v>0.86214151090137603</v>
      </c>
      <c r="L326" s="158">
        <f t="shared" si="151"/>
        <v>0.86247363297171464</v>
      </c>
      <c r="M326" s="158">
        <f t="shared" si="151"/>
        <v>0.85953303562538685</v>
      </c>
      <c r="N326" s="158">
        <f t="shared" si="151"/>
        <v>0.86450129592121716</v>
      </c>
      <c r="O326" s="158">
        <f t="shared" si="151"/>
        <v>0.87489452194243877</v>
      </c>
      <c r="P326" s="158">
        <f t="shared" si="151"/>
        <v>0.87822779891400415</v>
      </c>
      <c r="Q326" s="158">
        <f t="shared" si="151"/>
        <v>0.87731574750527153</v>
      </c>
      <c r="R326" s="158">
        <f t="shared" ref="R326:V326" si="152">IF(R308=0,"",R308/R290)</f>
        <v>0.88657725905932228</v>
      </c>
      <c r="S326" s="158">
        <f t="shared" si="152"/>
        <v>0.8946891176878613</v>
      </c>
      <c r="T326" s="158">
        <f t="shared" si="152"/>
        <v>0.89788009752211306</v>
      </c>
      <c r="U326" s="158">
        <f t="shared" si="152"/>
        <v>0.90134894705931112</v>
      </c>
      <c r="V326" s="158">
        <f t="shared" si="152"/>
        <v>0.91617180033100487</v>
      </c>
      <c r="W326" s="158">
        <f t="shared" ref="W326" si="153">IF(W308=0,"",W308/W290)</f>
        <v>0.90935725997511174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0.61613331312192798</v>
      </c>
      <c r="D327" s="156">
        <f t="shared" si="154"/>
        <v>0.61759293826785389</v>
      </c>
      <c r="E327" s="156">
        <f t="shared" si="154"/>
        <v>0.61916482922986738</v>
      </c>
      <c r="F327" s="156">
        <f t="shared" si="154"/>
        <v>0.62075181964037263</v>
      </c>
      <c r="G327" s="156">
        <f t="shared" si="154"/>
        <v>0.62244310015443183</v>
      </c>
      <c r="H327" s="156">
        <f t="shared" si="154"/>
        <v>0.6242286736987791</v>
      </c>
      <c r="I327" s="156">
        <f t="shared" si="154"/>
        <v>0.62613176944038229</v>
      </c>
      <c r="J327" s="156">
        <f t="shared" si="154"/>
        <v>0.62824537002722325</v>
      </c>
      <c r="K327" s="156">
        <f t="shared" si="154"/>
        <v>0.63065187670958933</v>
      </c>
      <c r="L327" s="156">
        <f t="shared" si="154"/>
        <v>0.63338012887463169</v>
      </c>
      <c r="M327" s="156">
        <f t="shared" si="154"/>
        <v>0.63832056462837339</v>
      </c>
      <c r="N327" s="156">
        <f t="shared" si="154"/>
        <v>0.64630381407225423</v>
      </c>
      <c r="O327" s="156">
        <f t="shared" si="154"/>
        <v>0.65839506341082543</v>
      </c>
      <c r="P327" s="156">
        <f t="shared" si="154"/>
        <v>0.67412422664251204</v>
      </c>
      <c r="Q327" s="156">
        <f t="shared" si="154"/>
        <v>0.68955831866350337</v>
      </c>
      <c r="R327" s="156">
        <f t="shared" ref="R327:V327" si="155">IF(R309=0,"",R309/R291)</f>
        <v>0.7006223351390003</v>
      </c>
      <c r="S327" s="156">
        <f t="shared" si="155"/>
        <v>0.71157727721419395</v>
      </c>
      <c r="T327" s="156">
        <f t="shared" si="155"/>
        <v>0.72219344010335529</v>
      </c>
      <c r="U327" s="156">
        <f t="shared" si="155"/>
        <v>0.73216596295846881</v>
      </c>
      <c r="V327" s="156">
        <f t="shared" si="155"/>
        <v>0.74102712819931393</v>
      </c>
      <c r="W327" s="156">
        <f t="shared" ref="W327" si="156">IF(W309=0,"",W309/W291)</f>
        <v>0.74800257831418382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0.6574595574129104</v>
      </c>
      <c r="D329" s="155">
        <f t="shared" si="160"/>
        <v>0.68019394683742762</v>
      </c>
      <c r="E329" s="155">
        <f t="shared" si="160"/>
        <v>0.65843891878322036</v>
      </c>
      <c r="F329" s="155">
        <f t="shared" si="160"/>
        <v>0.6852324863514474</v>
      </c>
      <c r="G329" s="155">
        <f t="shared" si="160"/>
        <v>0.69241724952058248</v>
      </c>
      <c r="H329" s="155">
        <f t="shared" si="160"/>
        <v>0.68889713184674339</v>
      </c>
      <c r="I329" s="155">
        <f t="shared" si="160"/>
        <v>0.66651128772666102</v>
      </c>
      <c r="J329" s="155">
        <f t="shared" si="160"/>
        <v>0.64920070679342012</v>
      </c>
      <c r="K329" s="155">
        <f t="shared" si="160"/>
        <v>0.65613358853310733</v>
      </c>
      <c r="L329" s="155">
        <f t="shared" si="160"/>
        <v>0.66988142011537943</v>
      </c>
      <c r="M329" s="155">
        <f t="shared" si="160"/>
        <v>0.68795103827614412</v>
      </c>
      <c r="N329" s="155">
        <f t="shared" si="160"/>
        <v>0.71569713208607288</v>
      </c>
      <c r="O329" s="155">
        <f t="shared" si="160"/>
        <v>0.70594496060226497</v>
      </c>
      <c r="P329" s="155">
        <f t="shared" si="160"/>
        <v>0.70894688947633255</v>
      </c>
      <c r="Q329" s="155">
        <f t="shared" si="160"/>
        <v>0.69579803374549842</v>
      </c>
      <c r="R329" s="155">
        <f t="shared" ref="R329:V329" si="161">IF(R311=0,"",R311/R293)</f>
        <v>0.69137390576390889</v>
      </c>
      <c r="S329" s="155">
        <f t="shared" si="161"/>
        <v>0.71940412958480215</v>
      </c>
      <c r="T329" s="155">
        <f t="shared" si="161"/>
        <v>0.73549042466592218</v>
      </c>
      <c r="U329" s="155">
        <f t="shared" si="161"/>
        <v>0.74725900290274905</v>
      </c>
      <c r="V329" s="155">
        <f t="shared" si="161"/>
        <v>0.77257777292668373</v>
      </c>
      <c r="W329" s="155">
        <f t="shared" ref="W329" si="162">IF(W311=0,"",W311/W293)</f>
        <v>0.77507211544785848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0.58872405446195075</v>
      </c>
      <c r="D330" s="156">
        <f t="shared" si="163"/>
        <v>0.58931407141929337</v>
      </c>
      <c r="E330" s="156">
        <f t="shared" si="163"/>
        <v>0.58989576733943272</v>
      </c>
      <c r="F330" s="156">
        <f t="shared" si="163"/>
        <v>0.59047632857268073</v>
      </c>
      <c r="G330" s="156">
        <f t="shared" si="163"/>
        <v>0.59104922662010007</v>
      </c>
      <c r="H330" s="156">
        <f t="shared" si="163"/>
        <v>0.59161526048684843</v>
      </c>
      <c r="I330" s="156">
        <f t="shared" si="163"/>
        <v>0.59217282155059692</v>
      </c>
      <c r="J330" s="156">
        <f t="shared" si="163"/>
        <v>0.5927153198534566</v>
      </c>
      <c r="K330" s="156">
        <f t="shared" si="163"/>
        <v>0.59323715219785667</v>
      </c>
      <c r="L330" s="156">
        <f t="shared" si="163"/>
        <v>0.59373681949872736</v>
      </c>
      <c r="M330" s="156">
        <f t="shared" si="163"/>
        <v>0.59400570666122032</v>
      </c>
      <c r="N330" s="156">
        <f t="shared" si="163"/>
        <v>0.59400570666122032</v>
      </c>
      <c r="O330" s="156">
        <f t="shared" si="163"/>
        <v>0.59400570666122032</v>
      </c>
      <c r="P330" s="156">
        <f t="shared" si="163"/>
        <v>0.59400570666122032</v>
      </c>
      <c r="Q330" s="156">
        <f t="shared" si="163"/>
        <v>0.59400570666122032</v>
      </c>
      <c r="R330" s="156">
        <f t="shared" ref="R330:V330" si="164">IF(R312=0,"",R312/R294)</f>
        <v>0.59570445467844457</v>
      </c>
      <c r="S330" s="156">
        <f t="shared" si="164"/>
        <v>0.59848229257922447</v>
      </c>
      <c r="T330" s="156">
        <f t="shared" si="164"/>
        <v>0.60172310346346536</v>
      </c>
      <c r="U330" s="156">
        <f t="shared" si="164"/>
        <v>0.60507965759357263</v>
      </c>
      <c r="V330" s="156">
        <f t="shared" si="164"/>
        <v>0.60820472523194846</v>
      </c>
      <c r="W330" s="156">
        <f t="shared" ref="W330" si="165">IF(W312=0,"",W312/W294)</f>
        <v>0.61109830637859119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0.75077060377572946</v>
      </c>
      <c r="D331" s="159">
        <f t="shared" si="166"/>
        <v>0.75219176354950246</v>
      </c>
      <c r="E331" s="159">
        <f t="shared" si="166"/>
        <v>0.75366547436707854</v>
      </c>
      <c r="F331" s="159">
        <f t="shared" si="166"/>
        <v>0.7551463512360822</v>
      </c>
      <c r="G331" s="159">
        <f t="shared" si="166"/>
        <v>0.75667562452542647</v>
      </c>
      <c r="H331" s="159">
        <f t="shared" si="166"/>
        <v>0.75824824816284841</v>
      </c>
      <c r="I331" s="159">
        <f t="shared" si="166"/>
        <v>0.75987438131245288</v>
      </c>
      <c r="J331" s="159">
        <f t="shared" si="166"/>
        <v>0.76159564248371558</v>
      </c>
      <c r="K331" s="159">
        <f t="shared" si="166"/>
        <v>0.76344741835665997</v>
      </c>
      <c r="L331" s="159">
        <f t="shared" si="166"/>
        <v>0.76543917631897296</v>
      </c>
      <c r="M331" s="159">
        <f t="shared" si="166"/>
        <v>0.7681490273007322</v>
      </c>
      <c r="N331" s="159">
        <f t="shared" si="166"/>
        <v>0.77174089679243973</v>
      </c>
      <c r="O331" s="159">
        <f t="shared" si="166"/>
        <v>0.77661336621034294</v>
      </c>
      <c r="P331" s="159">
        <f t="shared" si="166"/>
        <v>0.7829757741116754</v>
      </c>
      <c r="Q331" s="159">
        <f t="shared" si="166"/>
        <v>0.79117607021436198</v>
      </c>
      <c r="R331" s="159">
        <f t="shared" ref="R331:V331" si="167">IF(R313=0,"",R313/R295)</f>
        <v>0.80233130861898083</v>
      </c>
      <c r="S331" s="159">
        <f t="shared" si="167"/>
        <v>0.81625408951610179</v>
      </c>
      <c r="T331" s="159">
        <f t="shared" si="167"/>
        <v>0.83122333701676065</v>
      </c>
      <c r="U331" s="159">
        <f t="shared" si="167"/>
        <v>0.84551797523203565</v>
      </c>
      <c r="V331" s="159">
        <f t="shared" si="167"/>
        <v>0.85741692827298632</v>
      </c>
      <c r="W331" s="159">
        <f t="shared" ref="W331" si="168">IF(W313=0,"",W313/W295)</f>
        <v>0.86631563768748454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0.1305901415748088</v>
      </c>
      <c r="D333" s="117">
        <f t="shared" si="169"/>
        <v>0.12476893897996996</v>
      </c>
      <c r="E333" s="117">
        <f t="shared" si="169"/>
        <v>0.20050490550334513</v>
      </c>
      <c r="F333" s="117">
        <f t="shared" si="169"/>
        <v>0.20538608029225564</v>
      </c>
      <c r="G333" s="117">
        <f t="shared" si="169"/>
        <v>0.19600540341314321</v>
      </c>
      <c r="H333" s="117">
        <f t="shared" si="169"/>
        <v>0.21803414128855642</v>
      </c>
      <c r="I333" s="117">
        <f t="shared" si="169"/>
        <v>0.35660417396447508</v>
      </c>
      <c r="J333" s="117">
        <f t="shared" si="169"/>
        <v>0.36848807191758964</v>
      </c>
      <c r="K333" s="117">
        <f t="shared" si="169"/>
        <v>0.27232514440256844</v>
      </c>
      <c r="L333" s="117">
        <f t="shared" si="169"/>
        <v>0.12822043761673352</v>
      </c>
      <c r="M333" s="117">
        <f t="shared" si="169"/>
        <v>4.3866489777194248E-2</v>
      </c>
      <c r="N333" s="117">
        <f t="shared" si="169"/>
        <v>2.4814402073547164E-2</v>
      </c>
      <c r="O333" s="117">
        <f t="shared" si="169"/>
        <v>3.0943882102997561E-2</v>
      </c>
      <c r="P333" s="117">
        <f t="shared" si="169"/>
        <v>9.7279613375085949E-2</v>
      </c>
      <c r="Q333" s="117">
        <f t="shared" si="169"/>
        <v>0.11287742525122592</v>
      </c>
      <c r="R333" s="117">
        <f t="shared" ref="R333:V333" si="170">R334+R336+R338+R347</f>
        <v>0.17378627338706087</v>
      </c>
      <c r="S333" s="117">
        <f t="shared" si="170"/>
        <v>0.10192483376902331</v>
      </c>
      <c r="T333" s="117">
        <f t="shared" si="170"/>
        <v>7.6590800997813777E-2</v>
      </c>
      <c r="U333" s="117">
        <f t="shared" si="170"/>
        <v>6.7911833566813185E-2</v>
      </c>
      <c r="V333" s="117">
        <f t="shared" si="170"/>
        <v>5.2294381039461997E-2</v>
      </c>
      <c r="W333" s="117">
        <f t="shared" ref="W333" si="171">W334+W336+W338+W347</f>
        <v>7.7385184571302099E-2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1.2426114900813799E-2</v>
      </c>
      <c r="D338" s="122">
        <v>1.4662121017801451E-2</v>
      </c>
      <c r="E338" s="122">
        <v>2.0849262485008995E-2</v>
      </c>
      <c r="F338" s="122">
        <v>2.3780716131528434E-2</v>
      </c>
      <c r="G338" s="122">
        <v>2.1318282145697379E-2</v>
      </c>
      <c r="H338" s="122">
        <v>2.4830501756389487E-2</v>
      </c>
      <c r="I338" s="122">
        <v>3.3808436353822587E-2</v>
      </c>
      <c r="J338" s="122">
        <v>3.0751678629291603E-2</v>
      </c>
      <c r="K338" s="122">
        <v>2.6574791234237179E-2</v>
      </c>
      <c r="L338" s="122">
        <v>1.2720632338425537E-2</v>
      </c>
      <c r="M338" s="122">
        <v>4.2447650565227242E-3</v>
      </c>
      <c r="N338" s="122">
        <v>1.8305595132278917E-3</v>
      </c>
      <c r="O338" s="122">
        <v>2.4959003327510981E-3</v>
      </c>
      <c r="P338" s="122">
        <v>7.9540016141719846E-3</v>
      </c>
      <c r="Q338" s="122">
        <v>1.000572177881873E-2</v>
      </c>
      <c r="R338" s="122">
        <v>1.527913203713125E-2</v>
      </c>
      <c r="S338" s="122">
        <v>9.199388896613139E-3</v>
      </c>
      <c r="T338" s="122">
        <v>6.3168089103581831E-3</v>
      </c>
      <c r="U338" s="122">
        <v>5.3562512843620654E-3</v>
      </c>
      <c r="V338" s="122">
        <v>3.9548769558052409E-3</v>
      </c>
      <c r="W338" s="122">
        <v>5.9868883486052056E-3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1.2426114900813799E-2</v>
      </c>
      <c r="D339" s="98">
        <v>1.4662121017801451E-2</v>
      </c>
      <c r="E339" s="98">
        <v>2.0849262485008995E-2</v>
      </c>
      <c r="F339" s="98">
        <v>2.3780716131528434E-2</v>
      </c>
      <c r="G339" s="98">
        <v>2.1318282145697379E-2</v>
      </c>
      <c r="H339" s="98">
        <v>2.4830501756389487E-2</v>
      </c>
      <c r="I339" s="98">
        <v>3.3808436353822587E-2</v>
      </c>
      <c r="J339" s="98">
        <v>3.0751678629291603E-2</v>
      </c>
      <c r="K339" s="98">
        <v>2.6574791234237179E-2</v>
      </c>
      <c r="L339" s="98">
        <v>1.2720632338425537E-2</v>
      </c>
      <c r="M339" s="98">
        <v>4.2447650565227242E-3</v>
      </c>
      <c r="N339" s="98">
        <v>1.8305595132278917E-3</v>
      </c>
      <c r="O339" s="98">
        <v>2.4959003327510981E-3</v>
      </c>
      <c r="P339" s="98">
        <v>7.9540016141719846E-3</v>
      </c>
      <c r="Q339" s="98">
        <v>1.000572177881873E-2</v>
      </c>
      <c r="R339" s="98">
        <v>1.527913203713125E-2</v>
      </c>
      <c r="S339" s="98">
        <v>9.199388896613139E-3</v>
      </c>
      <c r="T339" s="98">
        <v>6.3168089103581831E-3</v>
      </c>
      <c r="U339" s="98">
        <v>5.3562512843620654E-3</v>
      </c>
      <c r="V339" s="98">
        <v>3.9548769558052409E-3</v>
      </c>
      <c r="W339" s="98">
        <v>5.9868883486052056E-3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0.118164026673995</v>
      </c>
      <c r="D347" s="122">
        <v>0.11010681796216851</v>
      </c>
      <c r="E347" s="122">
        <v>0.17965564301833614</v>
      </c>
      <c r="F347" s="122">
        <v>0.1816053641607272</v>
      </c>
      <c r="G347" s="122">
        <v>0.17468712126744582</v>
      </c>
      <c r="H347" s="122">
        <v>0.19320363953216693</v>
      </c>
      <c r="I347" s="122">
        <v>0.3227957376106525</v>
      </c>
      <c r="J347" s="122">
        <v>0.33773639328829802</v>
      </c>
      <c r="K347" s="122">
        <v>0.24575035316833124</v>
      </c>
      <c r="L347" s="122">
        <v>0.11549980527830798</v>
      </c>
      <c r="M347" s="122">
        <v>3.9621724720671526E-2</v>
      </c>
      <c r="N347" s="122">
        <v>2.2983842560319271E-2</v>
      </c>
      <c r="O347" s="122">
        <v>2.8447981770246464E-2</v>
      </c>
      <c r="P347" s="122">
        <v>8.932561176091397E-2</v>
      </c>
      <c r="Q347" s="122">
        <v>0.10287170347240719</v>
      </c>
      <c r="R347" s="122">
        <v>0.15850714134992963</v>
      </c>
      <c r="S347" s="122">
        <v>9.2725444872410176E-2</v>
      </c>
      <c r="T347" s="122">
        <v>7.0273992087455592E-2</v>
      </c>
      <c r="U347" s="122">
        <v>6.2555582282451117E-2</v>
      </c>
      <c r="V347" s="122">
        <v>4.8339504083656754E-2</v>
      </c>
      <c r="W347" s="122">
        <v>7.1398296222696889E-2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0.118164026673995</v>
      </c>
      <c r="D348" s="98">
        <v>0.11010681796216851</v>
      </c>
      <c r="E348" s="98">
        <v>0.17965564301833614</v>
      </c>
      <c r="F348" s="98">
        <v>0.1816053641607272</v>
      </c>
      <c r="G348" s="98">
        <v>0.17468712126744582</v>
      </c>
      <c r="H348" s="98">
        <v>0.19320363953216693</v>
      </c>
      <c r="I348" s="98">
        <v>0.3227957376106525</v>
      </c>
      <c r="J348" s="98">
        <v>0.33773639328829802</v>
      </c>
      <c r="K348" s="98">
        <v>0.24575035316833124</v>
      </c>
      <c r="L348" s="98">
        <v>0.11549980527830798</v>
      </c>
      <c r="M348" s="98">
        <v>3.9621724720671526E-2</v>
      </c>
      <c r="N348" s="98">
        <v>2.2983842560319271E-2</v>
      </c>
      <c r="O348" s="98">
        <v>2.8447981770246464E-2</v>
      </c>
      <c r="P348" s="98">
        <v>8.932561176091397E-2</v>
      </c>
      <c r="Q348" s="98">
        <v>0.10287170347240719</v>
      </c>
      <c r="R348" s="98">
        <v>0.15850714134992963</v>
      </c>
      <c r="S348" s="98">
        <v>9.2725444872410176E-2</v>
      </c>
      <c r="T348" s="98">
        <v>7.0273992087455592E-2</v>
      </c>
      <c r="U348" s="98">
        <v>6.2555582282451117E-2</v>
      </c>
      <c r="V348" s="98">
        <v>4.8339504083656754E-2</v>
      </c>
      <c r="W348" s="98">
        <v>7.1398296222696889E-2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7986.8970198259631</v>
      </c>
      <c r="D351" s="117">
        <f t="shared" si="174"/>
        <v>7198.8019208651003</v>
      </c>
      <c r="E351" s="117">
        <f t="shared" si="174"/>
        <v>7237.2918729336598</v>
      </c>
      <c r="F351" s="117">
        <f t="shared" si="174"/>
        <v>7767.1422551282894</v>
      </c>
      <c r="G351" s="117">
        <f t="shared" si="174"/>
        <v>7873.5614569815907</v>
      </c>
      <c r="H351" s="117">
        <f t="shared" si="174"/>
        <v>7174.963667410635</v>
      </c>
      <c r="I351" s="117">
        <f t="shared" si="174"/>
        <v>7441.6428278091589</v>
      </c>
      <c r="J351" s="117">
        <f t="shared" si="174"/>
        <v>7424.2414515232667</v>
      </c>
      <c r="K351" s="117">
        <f t="shared" si="174"/>
        <v>7125.8098959879917</v>
      </c>
      <c r="L351" s="117">
        <f t="shared" si="174"/>
        <v>7297.9882272715586</v>
      </c>
      <c r="M351" s="117">
        <f t="shared" si="174"/>
        <v>6820.0959625513278</v>
      </c>
      <c r="N351" s="117">
        <f t="shared" si="174"/>
        <v>6464.6862764377638</v>
      </c>
      <c r="O351" s="117">
        <f t="shared" si="174"/>
        <v>5922.8433617987575</v>
      </c>
      <c r="P351" s="117">
        <f t="shared" si="174"/>
        <v>4928.7857703135433</v>
      </c>
      <c r="Q351" s="117">
        <f t="shared" si="174"/>
        <v>5324.5313294351645</v>
      </c>
      <c r="R351" s="117">
        <f t="shared" ref="R351:V351" si="175">R352+R354+R356+R365</f>
        <v>5240.2753575379265</v>
      </c>
      <c r="S351" s="117">
        <f t="shared" si="175"/>
        <v>4889.9602868991051</v>
      </c>
      <c r="T351" s="117">
        <f t="shared" si="175"/>
        <v>4950.5815408091803</v>
      </c>
      <c r="U351" s="117">
        <f t="shared" si="175"/>
        <v>4126.7182346987156</v>
      </c>
      <c r="V351" s="117">
        <f t="shared" si="175"/>
        <v>4602.2405290578663</v>
      </c>
      <c r="W351" s="117">
        <f t="shared" ref="W351" si="176">W352+W354+W356+W365</f>
        <v>4580.743996344152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4910.9482894019693</v>
      </c>
      <c r="D352" s="122">
        <f t="shared" si="177"/>
        <v>3975.4489060178876</v>
      </c>
      <c r="E352" s="122">
        <f t="shared" si="177"/>
        <v>3812.8430494429022</v>
      </c>
      <c r="F352" s="122">
        <f t="shared" si="177"/>
        <v>4489.7749152032329</v>
      </c>
      <c r="G352" s="122">
        <f t="shared" si="177"/>
        <v>4386.0962650831243</v>
      </c>
      <c r="H352" s="122">
        <f t="shared" si="177"/>
        <v>3266.0016192306689</v>
      </c>
      <c r="I352" s="122">
        <f t="shared" si="177"/>
        <v>3478.3692272723692</v>
      </c>
      <c r="J352" s="122">
        <f t="shared" si="177"/>
        <v>3325.531910964693</v>
      </c>
      <c r="K352" s="122">
        <f t="shared" si="177"/>
        <v>3210.5216287981025</v>
      </c>
      <c r="L352" s="122">
        <f t="shared" si="177"/>
        <v>3313.6775904519541</v>
      </c>
      <c r="M352" s="122">
        <f t="shared" si="177"/>
        <v>2831.386069729951</v>
      </c>
      <c r="N352" s="122">
        <f t="shared" si="177"/>
        <v>2620.695625684416</v>
      </c>
      <c r="O352" s="122">
        <f t="shared" si="177"/>
        <v>2430.9699522661731</v>
      </c>
      <c r="P352" s="122">
        <f t="shared" si="177"/>
        <v>1805.4138514379658</v>
      </c>
      <c r="Q352" s="122">
        <f t="shared" si="177"/>
        <v>1967.3822638690251</v>
      </c>
      <c r="R352" s="122">
        <f t="shared" si="177"/>
        <v>1913.671483091229</v>
      </c>
      <c r="S352" s="122">
        <f t="shared" si="177"/>
        <v>1796.5907948947347</v>
      </c>
      <c r="T352" s="122">
        <f t="shared" si="177"/>
        <v>1619.58433985375</v>
      </c>
      <c r="U352" s="122">
        <f t="shared" si="177"/>
        <v>1480.3616639279328</v>
      </c>
      <c r="V352" s="122">
        <f t="shared" si="177"/>
        <v>1410.9950180159267</v>
      </c>
      <c r="W352" s="122">
        <f t="shared" si="177"/>
        <v>1286.6193941588913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4910.9482894019693</v>
      </c>
      <c r="D353" s="98">
        <v>3975.4489060178876</v>
      </c>
      <c r="E353" s="98">
        <v>3812.8430494429022</v>
      </c>
      <c r="F353" s="98">
        <v>4489.7749152032329</v>
      </c>
      <c r="G353" s="98">
        <v>4386.0962650831243</v>
      </c>
      <c r="H353" s="98">
        <v>3266.0016192306689</v>
      </c>
      <c r="I353" s="98">
        <v>3478.3692272723692</v>
      </c>
      <c r="J353" s="98">
        <v>3325.531910964693</v>
      </c>
      <c r="K353" s="98">
        <v>3210.5216287981025</v>
      </c>
      <c r="L353" s="98">
        <v>3313.6775904519541</v>
      </c>
      <c r="M353" s="98">
        <v>2831.386069729951</v>
      </c>
      <c r="N353" s="98">
        <v>2620.695625684416</v>
      </c>
      <c r="O353" s="98">
        <v>2430.9699522661731</v>
      </c>
      <c r="P353" s="98">
        <v>1805.4138514379658</v>
      </c>
      <c r="Q353" s="98">
        <v>1967.3822638690251</v>
      </c>
      <c r="R353" s="98">
        <v>1913.671483091229</v>
      </c>
      <c r="S353" s="98">
        <v>1796.5907948947347</v>
      </c>
      <c r="T353" s="98">
        <v>1619.58433985375</v>
      </c>
      <c r="U353" s="98">
        <v>1480.3616639279328</v>
      </c>
      <c r="V353" s="98">
        <v>1410.9950180159267</v>
      </c>
      <c r="W353" s="98">
        <v>1286.6193941588913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307.55973870643356</v>
      </c>
      <c r="D354" s="122">
        <f t="shared" si="178"/>
        <v>300.24661514466004</v>
      </c>
      <c r="E354" s="122">
        <f t="shared" si="178"/>
        <v>759.538880056724</v>
      </c>
      <c r="F354" s="122">
        <f t="shared" si="178"/>
        <v>354.81944162560757</v>
      </c>
      <c r="G354" s="122">
        <f t="shared" si="178"/>
        <v>478.21318909705332</v>
      </c>
      <c r="H354" s="122">
        <f t="shared" si="178"/>
        <v>770.75717342049961</v>
      </c>
      <c r="I354" s="122">
        <f t="shared" si="178"/>
        <v>938.99235314794225</v>
      </c>
      <c r="J354" s="122">
        <f t="shared" si="178"/>
        <v>897.0145011545452</v>
      </c>
      <c r="K354" s="122">
        <f t="shared" si="178"/>
        <v>813.83416460298338</v>
      </c>
      <c r="L354" s="122">
        <f t="shared" si="178"/>
        <v>969.45691424863946</v>
      </c>
      <c r="M354" s="122">
        <f t="shared" si="178"/>
        <v>1190.9399783361996</v>
      </c>
      <c r="N354" s="122">
        <f t="shared" si="178"/>
        <v>1147.4698947301388</v>
      </c>
      <c r="O354" s="122">
        <f t="shared" si="178"/>
        <v>911.05801237391188</v>
      </c>
      <c r="P354" s="122">
        <f t="shared" si="178"/>
        <v>661.64747703425621</v>
      </c>
      <c r="Q354" s="122">
        <f t="shared" si="178"/>
        <v>879.54780597094191</v>
      </c>
      <c r="R354" s="122">
        <f t="shared" si="178"/>
        <v>796.79271986629942</v>
      </c>
      <c r="S354" s="122">
        <f t="shared" si="178"/>
        <v>619.98081060357345</v>
      </c>
      <c r="T354" s="122">
        <f t="shared" si="178"/>
        <v>931.21194783049077</v>
      </c>
      <c r="U354" s="122">
        <f t="shared" si="178"/>
        <v>240.71088301800779</v>
      </c>
      <c r="V354" s="122">
        <f t="shared" si="178"/>
        <v>852.76625096963835</v>
      </c>
      <c r="W354" s="122">
        <f t="shared" si="178"/>
        <v>802.07632330404897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307.55973870643356</v>
      </c>
      <c r="D355" s="98">
        <f>RES_hhdet_in_fech!D147</f>
        <v>300.24661514466004</v>
      </c>
      <c r="E355" s="98">
        <f>RES_hhdet_in_fech!E147</f>
        <v>759.538880056724</v>
      </c>
      <c r="F355" s="98">
        <f>RES_hhdet_in_fech!F147</f>
        <v>354.81944162560757</v>
      </c>
      <c r="G355" s="98">
        <f>RES_hhdet_in_fech!G147</f>
        <v>478.21318909705332</v>
      </c>
      <c r="H355" s="98">
        <f>RES_hhdet_in_fech!H147</f>
        <v>770.75717342049961</v>
      </c>
      <c r="I355" s="98">
        <f>RES_hhdet_in_fech!I147</f>
        <v>938.99235314794225</v>
      </c>
      <c r="J355" s="98">
        <f>RES_hhdet_in_fech!J147</f>
        <v>897.0145011545452</v>
      </c>
      <c r="K355" s="98">
        <f>RES_hhdet_in_fech!K147</f>
        <v>813.83416460298338</v>
      </c>
      <c r="L355" s="98">
        <f>RES_hhdet_in_fech!L147</f>
        <v>969.45691424863946</v>
      </c>
      <c r="M355" s="98">
        <f>RES_hhdet_in_fech!M147</f>
        <v>1190.9399783361996</v>
      </c>
      <c r="N355" s="98">
        <f>RES_hhdet_in_fech!N147</f>
        <v>1147.4698947301388</v>
      </c>
      <c r="O355" s="98">
        <f>RES_hhdet_in_fech!O147</f>
        <v>911.05801237391188</v>
      </c>
      <c r="P355" s="98">
        <f>RES_hhdet_in_fech!P147</f>
        <v>661.64747703425621</v>
      </c>
      <c r="Q355" s="98">
        <f>RES_hhdet_in_fech!Q147</f>
        <v>879.54780597094191</v>
      </c>
      <c r="R355" s="98">
        <f>RES_hhdet_in_fech!R147</f>
        <v>796.79271986629942</v>
      </c>
      <c r="S355" s="98">
        <f>RES_hhdet_in_fech!S147</f>
        <v>619.98081060357345</v>
      </c>
      <c r="T355" s="98">
        <f>RES_hhdet_in_fech!T147</f>
        <v>931.21194783049077</v>
      </c>
      <c r="U355" s="98">
        <f>RES_hhdet_in_fech!U147</f>
        <v>240.71088301800779</v>
      </c>
      <c r="V355" s="98">
        <f>RES_hhdet_in_fech!V147</f>
        <v>852.76625096963835</v>
      </c>
      <c r="W355" s="98">
        <f>RES_hhdet_in_fech!W147</f>
        <v>802.07632330404897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1434.033703225562</v>
      </c>
      <c r="D356" s="122">
        <v>1555.8490591105412</v>
      </c>
      <c r="E356" s="122">
        <v>1360.8420852383983</v>
      </c>
      <c r="F356" s="122">
        <v>1565.9267574448731</v>
      </c>
      <c r="G356" s="122">
        <v>1618.2941147502586</v>
      </c>
      <c r="H356" s="122">
        <v>1687.8309769521925</v>
      </c>
      <c r="I356" s="122">
        <v>1605.4634212562876</v>
      </c>
      <c r="J356" s="122">
        <v>1677.8376066069141</v>
      </c>
      <c r="K356" s="122">
        <v>1598.913407814262</v>
      </c>
      <c r="L356" s="122">
        <v>1613.6150681513489</v>
      </c>
      <c r="M356" s="122">
        <v>1522.540240280088</v>
      </c>
      <c r="N356" s="122">
        <v>1508.0920432098994</v>
      </c>
      <c r="O356" s="122">
        <v>1429.201284823602</v>
      </c>
      <c r="P356" s="122">
        <v>1368.2886895330303</v>
      </c>
      <c r="Q356" s="122">
        <v>1355.0885148477237</v>
      </c>
      <c r="R356" s="122">
        <v>1368.5835065153071</v>
      </c>
      <c r="S356" s="122">
        <v>1370.2098272114802</v>
      </c>
      <c r="T356" s="122">
        <v>1350.8100731562004</v>
      </c>
      <c r="U356" s="122">
        <v>1356.0291960285194</v>
      </c>
      <c r="V356" s="122">
        <v>1347.843640096861</v>
      </c>
      <c r="W356" s="122">
        <v>1430.2701558949755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1657.6375083126293</v>
      </c>
      <c r="D357" s="98">
        <v>1613.6336742605927</v>
      </c>
      <c r="E357" s="98">
        <v>1731.7411121584146</v>
      </c>
      <c r="F357" s="98">
        <v>1744.7845961384362</v>
      </c>
      <c r="G357" s="98">
        <v>1770.6979159978152</v>
      </c>
      <c r="H357" s="98">
        <v>1821.8070784461381</v>
      </c>
      <c r="I357" s="98">
        <v>1771.7969059894106</v>
      </c>
      <c r="J357" s="98">
        <v>1961.949735313397</v>
      </c>
      <c r="K357" s="98">
        <v>2089.0554827809515</v>
      </c>
      <c r="L357" s="98">
        <v>1930.984743918237</v>
      </c>
      <c r="M357" s="98">
        <v>1698.7486019156395</v>
      </c>
      <c r="N357" s="98">
        <v>1611.6917707588411</v>
      </c>
      <c r="O357" s="98">
        <v>1569.6301742957119</v>
      </c>
      <c r="P357" s="98">
        <v>1400.5989811889388</v>
      </c>
      <c r="Q357" s="98">
        <v>1376.4694734464047</v>
      </c>
      <c r="R357" s="98">
        <v>1431.0966529478937</v>
      </c>
      <c r="S357" s="98">
        <v>1396.4619949804692</v>
      </c>
      <c r="T357" s="98">
        <v>1324.1786595473259</v>
      </c>
      <c r="U357" s="98">
        <v>1387.0118196974572</v>
      </c>
      <c r="V357" s="98">
        <v>1339.2380009363917</v>
      </c>
      <c r="W357" s="98">
        <v>1387.1253159389637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1434.1655092698911</v>
      </c>
      <c r="D361" s="101">
        <v>1564.3029941920643</v>
      </c>
      <c r="E361" s="101">
        <v>1361.958239099805</v>
      </c>
      <c r="F361" s="101">
        <v>1568.9549840906277</v>
      </c>
      <c r="G361" s="101">
        <v>1625.7405263666196</v>
      </c>
      <c r="H361" s="101">
        <v>1697.6113924160986</v>
      </c>
      <c r="I361" s="101">
        <v>1638.0423186692638</v>
      </c>
      <c r="J361" s="101">
        <v>1707.897552422342</v>
      </c>
      <c r="K361" s="101">
        <v>1615.4996914462947</v>
      </c>
      <c r="L361" s="101">
        <v>1633.6089329861904</v>
      </c>
      <c r="M361" s="101">
        <v>1564.9561707136247</v>
      </c>
      <c r="N361" s="101">
        <v>1548.8589878995181</v>
      </c>
      <c r="O361" s="101">
        <v>1474.8321315445876</v>
      </c>
      <c r="P361" s="101">
        <v>1427.7199457285851</v>
      </c>
      <c r="Q361" s="101">
        <v>1411.911710416623</v>
      </c>
      <c r="R361" s="101">
        <v>1414.8152015692783</v>
      </c>
      <c r="S361" s="101">
        <v>1417.042491515658</v>
      </c>
      <c r="T361" s="101">
        <v>1405.0823564732602</v>
      </c>
      <c r="U361" s="101">
        <v>1413.0640339039187</v>
      </c>
      <c r="V361" s="101">
        <v>1385.7288540390839</v>
      </c>
      <c r="W361" s="101">
        <v>1476.3316643625344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1041.3334745108771</v>
      </c>
      <c r="D362" s="104">
        <v>1147.4799876147983</v>
      </c>
      <c r="E362" s="104">
        <v>977.46489188584451</v>
      </c>
      <c r="F362" s="104">
        <v>1147.4419753141701</v>
      </c>
      <c r="G362" s="104">
        <v>1190.1719977054813</v>
      </c>
      <c r="H362" s="104">
        <v>1245.8593381512881</v>
      </c>
      <c r="I362" s="104">
        <v>1201.5121825390361</v>
      </c>
      <c r="J362" s="104">
        <v>1258.2809014376692</v>
      </c>
      <c r="K362" s="104">
        <v>1182.5410226603676</v>
      </c>
      <c r="L362" s="104">
        <v>1200.4109651992671</v>
      </c>
      <c r="M362" s="104">
        <v>1162.9776540855498</v>
      </c>
      <c r="N362" s="104">
        <v>1158.4714368480124</v>
      </c>
      <c r="O362" s="104">
        <v>1110.3495848458094</v>
      </c>
      <c r="P362" s="104">
        <v>1097.1686017161423</v>
      </c>
      <c r="Q362" s="104">
        <v>1111.5455187191219</v>
      </c>
      <c r="R362" s="104">
        <v>1119.8798365120388</v>
      </c>
      <c r="S362" s="104">
        <v>1128.5617223310294</v>
      </c>
      <c r="T362" s="104">
        <v>1131.4142469977621</v>
      </c>
      <c r="U362" s="104">
        <v>1149.0240464988362</v>
      </c>
      <c r="V362" s="104">
        <v>1120.9426164571794</v>
      </c>
      <c r="W362" s="104">
        <v>1214.1445536352628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410.66949810222769</v>
      </c>
      <c r="D363" s="98">
        <v>474.03087046457352</v>
      </c>
      <c r="E363" s="98">
        <v>351.6732767694204</v>
      </c>
      <c r="F363" s="98">
        <v>456.8993554538078</v>
      </c>
      <c r="G363" s="98">
        <v>471.63215881055083</v>
      </c>
      <c r="H363" s="98">
        <v>495.22429841680031</v>
      </c>
      <c r="I363" s="98">
        <v>469.44613293696341</v>
      </c>
      <c r="J363" s="98">
        <v>496.77140728950314</v>
      </c>
      <c r="K363" s="98">
        <v>441.3812021806811</v>
      </c>
      <c r="L363" s="98">
        <v>450.29790250599808</v>
      </c>
      <c r="M363" s="98">
        <v>451.67052568817837</v>
      </c>
      <c r="N363" s="98">
        <v>443.80285864111039</v>
      </c>
      <c r="O363" s="98">
        <v>406.64171018760317</v>
      </c>
      <c r="P363" s="98">
        <v>409.98640131144003</v>
      </c>
      <c r="Q363" s="98">
        <v>439.27455388990217</v>
      </c>
      <c r="R363" s="98">
        <v>424.27961564991324</v>
      </c>
      <c r="S363" s="98">
        <v>412.06819481643277</v>
      </c>
      <c r="T363" s="98">
        <v>415.90059143487764</v>
      </c>
      <c r="U363" s="98">
        <v>423.21892054259149</v>
      </c>
      <c r="V363" s="98">
        <v>362.84341605547775</v>
      </c>
      <c r="W363" s="98">
        <v>436.72426642922846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630.66397640864932</v>
      </c>
      <c r="D364" s="98">
        <v>673.44911715022477</v>
      </c>
      <c r="E364" s="98">
        <v>625.79161511642405</v>
      </c>
      <c r="F364" s="98">
        <v>690.54261986036215</v>
      </c>
      <c r="G364" s="98">
        <v>718.53983889493031</v>
      </c>
      <c r="H364" s="98">
        <v>750.63503973448792</v>
      </c>
      <c r="I364" s="98">
        <v>732.06604960207267</v>
      </c>
      <c r="J364" s="98">
        <v>761.50949414816625</v>
      </c>
      <c r="K364" s="98">
        <v>741.15982047968623</v>
      </c>
      <c r="L364" s="98">
        <v>750.11306269326883</v>
      </c>
      <c r="M364" s="98">
        <v>711.30712839737157</v>
      </c>
      <c r="N364" s="98">
        <v>714.66857820690211</v>
      </c>
      <c r="O364" s="98">
        <v>703.70787465820638</v>
      </c>
      <c r="P364" s="98">
        <v>687.18220040470237</v>
      </c>
      <c r="Q364" s="98">
        <v>672.27096482921979</v>
      </c>
      <c r="R364" s="98">
        <v>695.60022086212541</v>
      </c>
      <c r="S364" s="98">
        <v>716.49352751459651</v>
      </c>
      <c r="T364" s="98">
        <v>715.51365556288442</v>
      </c>
      <c r="U364" s="98">
        <v>725.80512595624475</v>
      </c>
      <c r="V364" s="98">
        <v>758.09920040170175</v>
      </c>
      <c r="W364" s="98">
        <v>777.420287206034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1334.3552884919977</v>
      </c>
      <c r="D365" s="122">
        <v>1367.2573405920116</v>
      </c>
      <c r="E365" s="122">
        <v>1304.0678581956347</v>
      </c>
      <c r="F365" s="122">
        <v>1356.6211408545762</v>
      </c>
      <c r="G365" s="122">
        <v>1390.9578880511542</v>
      </c>
      <c r="H365" s="122">
        <v>1450.3738978072743</v>
      </c>
      <c r="I365" s="122">
        <v>1418.8178261325595</v>
      </c>
      <c r="J365" s="122">
        <v>1523.8574327971148</v>
      </c>
      <c r="K365" s="122">
        <v>1502.5406947726442</v>
      </c>
      <c r="L365" s="122">
        <v>1401.2386544196156</v>
      </c>
      <c r="M365" s="122">
        <v>1275.2296742050889</v>
      </c>
      <c r="N365" s="122">
        <v>1188.4287128133101</v>
      </c>
      <c r="O365" s="122">
        <v>1151.6141123350712</v>
      </c>
      <c r="P365" s="122">
        <v>1093.4357523082908</v>
      </c>
      <c r="Q365" s="122">
        <v>1122.5127447474742</v>
      </c>
      <c r="R365" s="122">
        <v>1161.2276480650908</v>
      </c>
      <c r="S365" s="122">
        <v>1103.1788541893163</v>
      </c>
      <c r="T365" s="122">
        <v>1048.9751799687392</v>
      </c>
      <c r="U365" s="122">
        <v>1049.6164917242563</v>
      </c>
      <c r="V365" s="122">
        <v>990.63561997544036</v>
      </c>
      <c r="W365" s="122">
        <v>1061.7781229862364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1620.4975903736038</v>
      </c>
      <c r="D366" s="98">
        <v>1417.2819163730396</v>
      </c>
      <c r="E366" s="98">
        <v>1675.5870854331013</v>
      </c>
      <c r="F366" s="98">
        <v>1567.5688912429969</v>
      </c>
      <c r="G366" s="98">
        <v>1588.8528097886169</v>
      </c>
      <c r="H366" s="98">
        <v>1563.4519683923786</v>
      </c>
      <c r="I366" s="98">
        <v>1633.3403040170808</v>
      </c>
      <c r="J366" s="98">
        <v>1602.1310044658346</v>
      </c>
      <c r="K366" s="98">
        <v>1842.9951374121042</v>
      </c>
      <c r="L366" s="98">
        <v>1661.6056702181636</v>
      </c>
      <c r="M366" s="98">
        <v>1478.1534079119745</v>
      </c>
      <c r="N366" s="98">
        <v>1405.265167987277</v>
      </c>
      <c r="O366" s="98">
        <v>1391.4803941542164</v>
      </c>
      <c r="P366" s="98">
        <v>1280.8720934965545</v>
      </c>
      <c r="Q366" s="98">
        <v>1297.5934495561132</v>
      </c>
      <c r="R366" s="98">
        <v>1365.5137369655706</v>
      </c>
      <c r="S366" s="98">
        <v>1333.9686989276247</v>
      </c>
      <c r="T366" s="98">
        <v>1257.5569400504135</v>
      </c>
      <c r="U366" s="98">
        <v>1311.3388147320352</v>
      </c>
      <c r="V366" s="98">
        <v>1266.6628955586357</v>
      </c>
      <c r="W366" s="98">
        <v>1315.0979093993226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1076.3449544920097</v>
      </c>
      <c r="D367" s="33">
        <v>1330.065155989595</v>
      </c>
      <c r="E367" s="33">
        <v>996.96264758953237</v>
      </c>
      <c r="F367" s="33">
        <v>1234.0888484877257</v>
      </c>
      <c r="G367" s="33">
        <v>1289.1713395698237</v>
      </c>
      <c r="H367" s="33">
        <v>1379.2589031271625</v>
      </c>
      <c r="I367" s="33">
        <v>1217.919488393557</v>
      </c>
      <c r="J367" s="33">
        <v>1388.8427961640809</v>
      </c>
      <c r="K367" s="33">
        <v>1142.4564464314501</v>
      </c>
      <c r="L367" s="33">
        <v>1170.9718716613618</v>
      </c>
      <c r="M367" s="33">
        <v>1141.4587212586507</v>
      </c>
      <c r="N367" s="33">
        <v>1109.5790927500491</v>
      </c>
      <c r="O367" s="33">
        <v>1038.588115666364</v>
      </c>
      <c r="P367" s="33">
        <v>999.25742703039089</v>
      </c>
      <c r="Q367" s="33">
        <v>996.5268355140413</v>
      </c>
      <c r="R367" s="33">
        <v>989.53325426879894</v>
      </c>
      <c r="S367" s="33">
        <v>968.91708139478715</v>
      </c>
      <c r="T367" s="33">
        <v>937.67124725704309</v>
      </c>
      <c r="U367" s="33">
        <v>922.39036248436378</v>
      </c>
      <c r="V367" s="33">
        <v>890.47885475302826</v>
      </c>
      <c r="W367" s="33">
        <v>958.98792102914388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9326.8725557051002</v>
      </c>
      <c r="D369" s="117">
        <f t="shared" si="179"/>
        <v>8610.7954430191476</v>
      </c>
      <c r="E369" s="117">
        <f t="shared" si="179"/>
        <v>9746.540105005548</v>
      </c>
      <c r="F369" s="117">
        <f t="shared" si="179"/>
        <v>10657.575536249522</v>
      </c>
      <c r="G369" s="117">
        <f t="shared" si="179"/>
        <v>11431.154281512609</v>
      </c>
      <c r="H369" s="117">
        <f t="shared" si="179"/>
        <v>10621.191032085495</v>
      </c>
      <c r="I369" s="117">
        <f t="shared" si="179"/>
        <v>11924.497221793377</v>
      </c>
      <c r="J369" s="117">
        <f t="shared" si="179"/>
        <v>12095.813112945303</v>
      </c>
      <c r="K369" s="117">
        <f t="shared" si="179"/>
        <v>12063.027340184923</v>
      </c>
      <c r="L369" s="117">
        <f t="shared" si="179"/>
        <v>13265.618654916192</v>
      </c>
      <c r="M369" s="117">
        <f t="shared" si="179"/>
        <v>13134.850093214256</v>
      </c>
      <c r="N369" s="117">
        <f t="shared" si="179"/>
        <v>12995.330263355023</v>
      </c>
      <c r="O369" s="117">
        <f t="shared" si="179"/>
        <v>12227.480161924181</v>
      </c>
      <c r="P369" s="117">
        <f t="shared" si="179"/>
        <v>9884.7354293215903</v>
      </c>
      <c r="Q369" s="117">
        <f t="shared" si="179"/>
        <v>11592.552357978451</v>
      </c>
      <c r="R369" s="117">
        <f t="shared" ref="R369:V369" si="180">R370+R372+R374+R383</f>
        <v>11335.384552827527</v>
      </c>
      <c r="S369" s="117">
        <f t="shared" si="180"/>
        <v>10402.375017145971</v>
      </c>
      <c r="T369" s="117">
        <f t="shared" si="180"/>
        <v>11000.258921816758</v>
      </c>
      <c r="U369" s="117">
        <f t="shared" si="180"/>
        <v>7998.5503043696017</v>
      </c>
      <c r="V369" s="117">
        <f t="shared" si="180"/>
        <v>10119.633037452162</v>
      </c>
      <c r="W369" s="117">
        <f t="shared" ref="W369" si="181">W370+W372+W374+W383</f>
        <v>9687.1954982510706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6877.9260040762774</v>
      </c>
      <c r="D370" s="122">
        <f t="shared" si="182"/>
        <v>6026.43576759606</v>
      </c>
      <c r="E370" s="122">
        <f t="shared" si="182"/>
        <v>6232.481129853838</v>
      </c>
      <c r="F370" s="122">
        <f t="shared" si="182"/>
        <v>7884.5032044538102</v>
      </c>
      <c r="G370" s="122">
        <f t="shared" si="182"/>
        <v>8249.4720167014002</v>
      </c>
      <c r="H370" s="122">
        <f t="shared" si="182"/>
        <v>6560.3791425409318</v>
      </c>
      <c r="I370" s="122">
        <f t="shared" si="182"/>
        <v>7442.9091954732612</v>
      </c>
      <c r="J370" s="122">
        <f t="shared" si="182"/>
        <v>7563.684593554518</v>
      </c>
      <c r="K370" s="122">
        <f t="shared" si="182"/>
        <v>7746.7692284981385</v>
      </c>
      <c r="L370" s="122">
        <f t="shared" si="182"/>
        <v>8467.3692971285545</v>
      </c>
      <c r="M370" s="122">
        <f t="shared" si="182"/>
        <v>7678.1533317931626</v>
      </c>
      <c r="N370" s="122">
        <f t="shared" si="182"/>
        <v>7561.0239253117534</v>
      </c>
      <c r="O370" s="122">
        <f t="shared" si="182"/>
        <v>7471.5606916581655</v>
      </c>
      <c r="P370" s="122">
        <f t="shared" si="182"/>
        <v>5890.2790734114842</v>
      </c>
      <c r="Q370" s="122">
        <f t="shared" si="182"/>
        <v>6723.6395399581734</v>
      </c>
      <c r="R370" s="122">
        <f t="shared" si="182"/>
        <v>6653.5160925704658</v>
      </c>
      <c r="S370" s="122">
        <f t="shared" si="182"/>
        <v>6313.8538896084347</v>
      </c>
      <c r="T370" s="122">
        <f t="shared" si="182"/>
        <v>5730.7643492421512</v>
      </c>
      <c r="U370" s="122">
        <f t="shared" si="182"/>
        <v>5266.4877967965867</v>
      </c>
      <c r="V370" s="122">
        <f t="shared" si="182"/>
        <v>5052.3311503082159</v>
      </c>
      <c r="W370" s="122">
        <f t="shared" si="182"/>
        <v>4640.985133173589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6877.9260040762774</v>
      </c>
      <c r="D371" s="98">
        <v>6026.43576759606</v>
      </c>
      <c r="E371" s="98">
        <v>6232.481129853838</v>
      </c>
      <c r="F371" s="98">
        <v>7884.5032044538102</v>
      </c>
      <c r="G371" s="98">
        <v>8249.4720167014002</v>
      </c>
      <c r="H371" s="98">
        <v>6560.3791425409318</v>
      </c>
      <c r="I371" s="98">
        <v>7442.9091954732612</v>
      </c>
      <c r="J371" s="98">
        <v>7563.684593554518</v>
      </c>
      <c r="K371" s="98">
        <v>7746.7692284981385</v>
      </c>
      <c r="L371" s="98">
        <v>8467.3692971285545</v>
      </c>
      <c r="M371" s="98">
        <v>7678.1533317931626</v>
      </c>
      <c r="N371" s="98">
        <v>7561.0239253117534</v>
      </c>
      <c r="O371" s="98">
        <v>7471.5606916581655</v>
      </c>
      <c r="P371" s="98">
        <v>5890.2790734114842</v>
      </c>
      <c r="Q371" s="98">
        <v>6723.6395399581734</v>
      </c>
      <c r="R371" s="98">
        <v>6653.5160925704658</v>
      </c>
      <c r="S371" s="98">
        <v>6313.8538896084347</v>
      </c>
      <c r="T371" s="98">
        <v>5730.7643492421512</v>
      </c>
      <c r="U371" s="98">
        <v>5266.4877967965867</v>
      </c>
      <c r="V371" s="98">
        <v>5052.3311503082159</v>
      </c>
      <c r="W371" s="98">
        <v>4640.985133173589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686.73091235952222</v>
      </c>
      <c r="D372" s="122">
        <f t="shared" si="183"/>
        <v>692.10461084740166</v>
      </c>
      <c r="E372" s="122">
        <f t="shared" si="183"/>
        <v>1806.310007623636</v>
      </c>
      <c r="F372" s="122">
        <f t="shared" si="183"/>
        <v>869.7657876560869</v>
      </c>
      <c r="G372" s="122">
        <f t="shared" si="183"/>
        <v>1207.5412510473816</v>
      </c>
      <c r="H372" s="122">
        <f t="shared" si="183"/>
        <v>2003.618437965818</v>
      </c>
      <c r="I372" s="122">
        <f t="shared" si="183"/>
        <v>2511.5638494081882</v>
      </c>
      <c r="J372" s="122">
        <f t="shared" si="183"/>
        <v>2467.9733084095183</v>
      </c>
      <c r="K372" s="122">
        <f t="shared" si="183"/>
        <v>2302.9791026242851</v>
      </c>
      <c r="L372" s="122">
        <f t="shared" si="183"/>
        <v>2821.3920453707065</v>
      </c>
      <c r="M372" s="122">
        <f t="shared" si="183"/>
        <v>3580.4668737059837</v>
      </c>
      <c r="N372" s="122">
        <f t="shared" si="183"/>
        <v>3583.167755982151</v>
      </c>
      <c r="O372" s="122">
        <f t="shared" si="183"/>
        <v>2971.4049054034126</v>
      </c>
      <c r="P372" s="122">
        <f t="shared" si="183"/>
        <v>2257.5645994400129</v>
      </c>
      <c r="Q372" s="122">
        <f t="shared" si="183"/>
        <v>3114.8422104168239</v>
      </c>
      <c r="R372" s="122">
        <f t="shared" si="183"/>
        <v>2886.4449251057549</v>
      </c>
      <c r="S372" s="122">
        <f t="shared" si="183"/>
        <v>2285.983189967711</v>
      </c>
      <c r="T372" s="122">
        <f t="shared" si="183"/>
        <v>3483.8158415119674</v>
      </c>
      <c r="U372" s="122">
        <f t="shared" si="183"/>
        <v>912.36753716532974</v>
      </c>
      <c r="V372" s="122">
        <f t="shared" si="183"/>
        <v>3274.9715374038105</v>
      </c>
      <c r="W372" s="122">
        <f t="shared" si="183"/>
        <v>3119.6460600124606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686.73091235952222</v>
      </c>
      <c r="D373" s="98">
        <f>RES_hhdet_in_tesh!D147</f>
        <v>692.10461084740166</v>
      </c>
      <c r="E373" s="98">
        <f>RES_hhdet_in_tesh!E147</f>
        <v>1806.310007623636</v>
      </c>
      <c r="F373" s="98">
        <f>RES_hhdet_in_tesh!F147</f>
        <v>869.7657876560869</v>
      </c>
      <c r="G373" s="98">
        <f>RES_hhdet_in_tesh!G147</f>
        <v>1207.5412510473816</v>
      </c>
      <c r="H373" s="98">
        <f>RES_hhdet_in_tesh!H147</f>
        <v>2003.618437965818</v>
      </c>
      <c r="I373" s="98">
        <f>RES_hhdet_in_tesh!I147</f>
        <v>2511.5638494081882</v>
      </c>
      <c r="J373" s="98">
        <f>RES_hhdet_in_tesh!J147</f>
        <v>2467.9733084095183</v>
      </c>
      <c r="K373" s="98">
        <f>RES_hhdet_in_tesh!K147</f>
        <v>2302.9791026242851</v>
      </c>
      <c r="L373" s="98">
        <f>RES_hhdet_in_tesh!L147</f>
        <v>2821.3920453707065</v>
      </c>
      <c r="M373" s="98">
        <f>RES_hhdet_in_tesh!M147</f>
        <v>3580.4668737059837</v>
      </c>
      <c r="N373" s="98">
        <f>RES_hhdet_in_tesh!N147</f>
        <v>3583.167755982151</v>
      </c>
      <c r="O373" s="98">
        <f>RES_hhdet_in_tesh!O147</f>
        <v>2971.4049054034126</v>
      </c>
      <c r="P373" s="98">
        <f>RES_hhdet_in_tesh!P147</f>
        <v>2257.5645994400129</v>
      </c>
      <c r="Q373" s="98">
        <f>RES_hhdet_in_tesh!Q147</f>
        <v>3114.8422104168239</v>
      </c>
      <c r="R373" s="98">
        <f>RES_hhdet_in_tesh!R147</f>
        <v>2886.4449251057549</v>
      </c>
      <c r="S373" s="98">
        <f>RES_hhdet_in_tesh!S147</f>
        <v>2285.983189967711</v>
      </c>
      <c r="T373" s="98">
        <f>RES_hhdet_in_tesh!T147</f>
        <v>3483.8158415119674</v>
      </c>
      <c r="U373" s="98">
        <f>RES_hhdet_in_tesh!U147</f>
        <v>912.36753716532974</v>
      </c>
      <c r="V373" s="98">
        <f>RES_hhdet_in_tesh!V147</f>
        <v>3274.9715374038105</v>
      </c>
      <c r="W373" s="98">
        <f>RES_hhdet_in_tesh!W147</f>
        <v>3119.6460600124606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884.93100186577578</v>
      </c>
      <c r="D374" s="122">
        <v>962.25489773595905</v>
      </c>
      <c r="E374" s="122">
        <v>849.09993695779178</v>
      </c>
      <c r="F374" s="122">
        <v>973.70566675490659</v>
      </c>
      <c r="G374" s="122">
        <v>1011.017778720488</v>
      </c>
      <c r="H374" s="122">
        <v>1058.0350332739324</v>
      </c>
      <c r="I374" s="122">
        <v>1024.3660805667726</v>
      </c>
      <c r="J374" s="122">
        <v>1074.8658885569721</v>
      </c>
      <c r="K374" s="122">
        <v>1027.4115910842952</v>
      </c>
      <c r="L374" s="122">
        <v>1038.1935726737549</v>
      </c>
      <c r="M374" s="122">
        <v>998.9343093051707</v>
      </c>
      <c r="N374" s="122">
        <v>1000.5835606118886</v>
      </c>
      <c r="O374" s="122">
        <v>971.53838570120809</v>
      </c>
      <c r="P374" s="122">
        <v>961.7038810289182</v>
      </c>
      <c r="Q374" s="122">
        <v>973.02844695389877</v>
      </c>
      <c r="R374" s="122">
        <v>992.58104062750635</v>
      </c>
      <c r="S374" s="122">
        <v>1008.9065141954003</v>
      </c>
      <c r="T374" s="122">
        <v>1014.1675304834195</v>
      </c>
      <c r="U374" s="122">
        <v>1035.3595973715358</v>
      </c>
      <c r="V374" s="122">
        <v>1026.9872886776652</v>
      </c>
      <c r="W374" s="122">
        <v>1103.6096891458214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910.14969562934539</v>
      </c>
      <c r="D375" s="98">
        <v>888.90341232691412</v>
      </c>
      <c r="E375" s="98">
        <v>957.61113922625134</v>
      </c>
      <c r="F375" s="98">
        <v>968.56828281953847</v>
      </c>
      <c r="G375" s="98">
        <v>987.24096781684773</v>
      </c>
      <c r="H375" s="98">
        <v>1020.5973090719599</v>
      </c>
      <c r="I375" s="98">
        <v>997.84782602817381</v>
      </c>
      <c r="J375" s="98">
        <v>1111.8328735880564</v>
      </c>
      <c r="K375" s="98">
        <v>1192.7554678308338</v>
      </c>
      <c r="L375" s="98">
        <v>1112.2615156857776</v>
      </c>
      <c r="M375" s="98">
        <v>996.54541469636251</v>
      </c>
      <c r="N375" s="98">
        <v>974.03208684684614</v>
      </c>
      <c r="O375" s="98">
        <v>989.54168009110799</v>
      </c>
      <c r="P375" s="98">
        <v>927.47980739167451</v>
      </c>
      <c r="Q375" s="98">
        <v>951.20936420469991</v>
      </c>
      <c r="R375" s="98">
        <v>1016.8211635350157</v>
      </c>
      <c r="S375" s="98">
        <v>1018.4113411806552</v>
      </c>
      <c r="T375" s="98">
        <v>988.19558852766761</v>
      </c>
      <c r="U375" s="98">
        <v>1054.7249675578466</v>
      </c>
      <c r="V375" s="98">
        <v>1032.1440812171534</v>
      </c>
      <c r="W375" s="98">
        <v>1075.7486060458582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883.63714679165514</v>
      </c>
      <c r="D379" s="101">
        <v>966.10248252427868</v>
      </c>
      <c r="E379" s="101">
        <v>843.2766405304418</v>
      </c>
      <c r="F379" s="101">
        <v>973.93166130808902</v>
      </c>
      <c r="G379" s="101">
        <v>1011.9309732783365</v>
      </c>
      <c r="H379" s="101">
        <v>1059.6977079438389</v>
      </c>
      <c r="I379" s="101">
        <v>1025.6303354066126</v>
      </c>
      <c r="J379" s="101">
        <v>1072.9787297901632</v>
      </c>
      <c r="K379" s="101">
        <v>1018.8179122343682</v>
      </c>
      <c r="L379" s="101">
        <v>1034.6954365055428</v>
      </c>
      <c r="M379" s="101">
        <v>998.9437065085782</v>
      </c>
      <c r="N379" s="101">
        <v>1001.0334713395501</v>
      </c>
      <c r="O379" s="101">
        <v>971.02219476862172</v>
      </c>
      <c r="P379" s="101">
        <v>962.46060427637155</v>
      </c>
      <c r="Q379" s="101">
        <v>973.59546513619773</v>
      </c>
      <c r="R379" s="101">
        <v>991.25113031362309</v>
      </c>
      <c r="S379" s="101">
        <v>1008.3352378095295</v>
      </c>
      <c r="T379" s="101">
        <v>1014.7412606499529</v>
      </c>
      <c r="U379" s="101">
        <v>1034.5973891052411</v>
      </c>
      <c r="V379" s="101">
        <v>1026.8626731715085</v>
      </c>
      <c r="W379" s="101">
        <v>1104.299891390046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883.69113487249422</v>
      </c>
      <c r="D380" s="104">
        <v>966.20723527010909</v>
      </c>
      <c r="E380" s="104">
        <v>843.53533947207006</v>
      </c>
      <c r="F380" s="104">
        <v>974.16372615082673</v>
      </c>
      <c r="G380" s="104">
        <v>1012.1040219574968</v>
      </c>
      <c r="H380" s="104">
        <v>1059.7682467186157</v>
      </c>
      <c r="I380" s="104">
        <v>1026.0011874748384</v>
      </c>
      <c r="J380" s="104">
        <v>1073.6038307397043</v>
      </c>
      <c r="K380" s="104">
        <v>1019.5177039792677</v>
      </c>
      <c r="L380" s="104">
        <v>1035.3228062144944</v>
      </c>
      <c r="M380" s="104">
        <v>999.61771338064386</v>
      </c>
      <c r="N380" s="104">
        <v>1001.5000584428213</v>
      </c>
      <c r="O380" s="104">
        <v>971.43876922265997</v>
      </c>
      <c r="P380" s="104">
        <v>963.5639661227234</v>
      </c>
      <c r="Q380" s="104">
        <v>975.17638764120136</v>
      </c>
      <c r="R380" s="104">
        <v>992.85999593064514</v>
      </c>
      <c r="S380" s="104">
        <v>1009.7118916086418</v>
      </c>
      <c r="T380" s="104">
        <v>1015.8743344322587</v>
      </c>
      <c r="U380" s="104">
        <v>1035.6716144575548</v>
      </c>
      <c r="V380" s="104">
        <v>1026.9760149873212</v>
      </c>
      <c r="W380" s="104">
        <v>1104.0911645074677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253.02715846384484</v>
      </c>
      <c r="D381" s="98">
        <v>292.75811811988439</v>
      </c>
      <c r="E381" s="98">
        <v>217.74372435564604</v>
      </c>
      <c r="F381" s="98">
        <v>283.62110629046458</v>
      </c>
      <c r="G381" s="98">
        <v>293.56418306256654</v>
      </c>
      <c r="H381" s="98">
        <v>309.13320698412764</v>
      </c>
      <c r="I381" s="98">
        <v>293.93513787276578</v>
      </c>
      <c r="J381" s="98">
        <v>312.09433659153837</v>
      </c>
      <c r="K381" s="98">
        <v>278.35788349958125</v>
      </c>
      <c r="L381" s="98">
        <v>285.20974352122545</v>
      </c>
      <c r="M381" s="98">
        <v>288.31058498327224</v>
      </c>
      <c r="N381" s="98">
        <v>286.83148023591917</v>
      </c>
      <c r="O381" s="98">
        <v>267.73089456445354</v>
      </c>
      <c r="P381" s="98">
        <v>276.38176571802114</v>
      </c>
      <c r="Q381" s="98">
        <v>302.90542281198145</v>
      </c>
      <c r="R381" s="98">
        <v>297.25977506851979</v>
      </c>
      <c r="S381" s="98">
        <v>293.21836409404523</v>
      </c>
      <c r="T381" s="98">
        <v>300.3606788693744</v>
      </c>
      <c r="U381" s="98">
        <v>309.86648850131019</v>
      </c>
      <c r="V381" s="98">
        <v>268.87681458561951</v>
      </c>
      <c r="W381" s="98">
        <v>326.67087730143345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630.66397640864932</v>
      </c>
      <c r="D382" s="98">
        <v>673.44911715022477</v>
      </c>
      <c r="E382" s="98">
        <v>625.79161511642405</v>
      </c>
      <c r="F382" s="98">
        <v>690.54261986036215</v>
      </c>
      <c r="G382" s="98">
        <v>718.53983889493031</v>
      </c>
      <c r="H382" s="98">
        <v>750.63503973448792</v>
      </c>
      <c r="I382" s="98">
        <v>732.06604960207267</v>
      </c>
      <c r="J382" s="98">
        <v>761.50949414816625</v>
      </c>
      <c r="K382" s="98">
        <v>741.15982047968623</v>
      </c>
      <c r="L382" s="98">
        <v>750.11306269326883</v>
      </c>
      <c r="M382" s="98">
        <v>711.30712839737157</v>
      </c>
      <c r="N382" s="98">
        <v>714.66857820690211</v>
      </c>
      <c r="O382" s="98">
        <v>703.70787465820638</v>
      </c>
      <c r="P382" s="98">
        <v>687.18220040470237</v>
      </c>
      <c r="Q382" s="98">
        <v>672.27096482921979</v>
      </c>
      <c r="R382" s="98">
        <v>695.60022086212541</v>
      </c>
      <c r="S382" s="98">
        <v>716.49352751459651</v>
      </c>
      <c r="T382" s="98">
        <v>715.51365556288442</v>
      </c>
      <c r="U382" s="98">
        <v>725.80512595624475</v>
      </c>
      <c r="V382" s="98">
        <v>758.09920040170175</v>
      </c>
      <c r="W382" s="98">
        <v>777.420287206034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877.28463740352538</v>
      </c>
      <c r="D383" s="122">
        <v>930.00016683972547</v>
      </c>
      <c r="E383" s="122">
        <v>858.64903057028368</v>
      </c>
      <c r="F383" s="122">
        <v>929.60087738471839</v>
      </c>
      <c r="G383" s="122">
        <v>963.12323504333847</v>
      </c>
      <c r="H383" s="122">
        <v>999.15841830481293</v>
      </c>
      <c r="I383" s="122">
        <v>945.65809634515404</v>
      </c>
      <c r="J383" s="122">
        <v>989.28932242429357</v>
      </c>
      <c r="K383" s="122">
        <v>985.86741797820355</v>
      </c>
      <c r="L383" s="122">
        <v>938.66373974317537</v>
      </c>
      <c r="M383" s="122">
        <v>877.29557840994005</v>
      </c>
      <c r="N383" s="122">
        <v>850.55502144922912</v>
      </c>
      <c r="O383" s="122">
        <v>812.97617916139416</v>
      </c>
      <c r="P383" s="122">
        <v>775.1878754411764</v>
      </c>
      <c r="Q383" s="122">
        <v>781.04216064955517</v>
      </c>
      <c r="R383" s="122">
        <v>802.84249452379936</v>
      </c>
      <c r="S383" s="122">
        <v>793.63142337442457</v>
      </c>
      <c r="T383" s="122">
        <v>771.51120057922014</v>
      </c>
      <c r="U383" s="122">
        <v>784.33537303614946</v>
      </c>
      <c r="V383" s="122">
        <v>765.34306106247038</v>
      </c>
      <c r="W383" s="122">
        <v>822.95461591919877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954.02591165056958</v>
      </c>
      <c r="D384" s="98">
        <v>835.22417648673434</v>
      </c>
      <c r="E384" s="98">
        <v>988.42172950560291</v>
      </c>
      <c r="F384" s="98">
        <v>925.61232368591254</v>
      </c>
      <c r="G384" s="98">
        <v>939.09022443873494</v>
      </c>
      <c r="H384" s="98">
        <v>924.96204353913299</v>
      </c>
      <c r="I384" s="98">
        <v>967.21973638210443</v>
      </c>
      <c r="J384" s="98">
        <v>949.6075907591071</v>
      </c>
      <c r="K384" s="98">
        <v>1093.3331868328542</v>
      </c>
      <c r="L384" s="98">
        <v>986.556465896384</v>
      </c>
      <c r="M384" s="98">
        <v>878.03155962044343</v>
      </c>
      <c r="N384" s="98">
        <v>834.73552915668097</v>
      </c>
      <c r="O384" s="98">
        <v>826.54729483480867</v>
      </c>
      <c r="P384" s="98">
        <v>760.84533304005754</v>
      </c>
      <c r="Q384" s="98">
        <v>770.77791396254952</v>
      </c>
      <c r="R384" s="98">
        <v>813.44261603500013</v>
      </c>
      <c r="S384" s="98">
        <v>798.35664516313011</v>
      </c>
      <c r="T384" s="98">
        <v>756.70106474915406</v>
      </c>
      <c r="U384" s="98">
        <v>793.46444100722124</v>
      </c>
      <c r="V384" s="98">
        <v>770.39035835474431</v>
      </c>
      <c r="W384" s="98">
        <v>803.65410515595192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808.08815135492614</v>
      </c>
      <c r="D385" s="33">
        <v>1000.4640553195576</v>
      </c>
      <c r="E385" s="33">
        <v>751.37632672182326</v>
      </c>
      <c r="F385" s="33">
        <v>931.91769103664421</v>
      </c>
      <c r="G385" s="33">
        <v>975.48452848927684</v>
      </c>
      <c r="H385" s="33">
        <v>1045.8206470591826</v>
      </c>
      <c r="I385" s="33">
        <v>925.46581773143316</v>
      </c>
      <c r="J385" s="33">
        <v>1057.7366216534631</v>
      </c>
      <c r="K385" s="33">
        <v>872.20542461301443</v>
      </c>
      <c r="L385" s="33">
        <v>896.30774493715887</v>
      </c>
      <c r="M385" s="33">
        <v>876.81040643877009</v>
      </c>
      <c r="N385" s="33">
        <v>856.30756410106483</v>
      </c>
      <c r="O385" s="33">
        <v>806.58141261371202</v>
      </c>
      <c r="P385" s="33">
        <v>782.39435746596132</v>
      </c>
      <c r="Q385" s="33">
        <v>788.42818558515307</v>
      </c>
      <c r="R385" s="33">
        <v>793.93351081948424</v>
      </c>
      <c r="S385" s="33">
        <v>790.88253009050072</v>
      </c>
      <c r="T385" s="33">
        <v>779.41422316966737</v>
      </c>
      <c r="U385" s="33">
        <v>779.89763166132275</v>
      </c>
      <c r="V385" s="33">
        <v>763.51164433438828</v>
      </c>
      <c r="W385" s="33">
        <v>830.78623234095778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192.89533467475451</v>
      </c>
      <c r="D387" s="117">
        <f t="shared" si="184"/>
        <v>155.57224311716953</v>
      </c>
      <c r="E387" s="117">
        <f t="shared" si="184"/>
        <v>192.23864381912287</v>
      </c>
      <c r="F387" s="117">
        <f t="shared" si="184"/>
        <v>147.97268032583261</v>
      </c>
      <c r="G387" s="117">
        <f t="shared" si="184"/>
        <v>137.54765151799523</v>
      </c>
      <c r="H387" s="117">
        <f t="shared" si="184"/>
        <v>154.74389019769797</v>
      </c>
      <c r="I387" s="117">
        <f t="shared" si="184"/>
        <v>198.22355417702897</v>
      </c>
      <c r="J387" s="117">
        <f t="shared" si="184"/>
        <v>251.35611999835584</v>
      </c>
      <c r="K387" s="117">
        <f t="shared" si="184"/>
        <v>238.46334886389528</v>
      </c>
      <c r="L387" s="117">
        <f t="shared" si="184"/>
        <v>196.6571129091005</v>
      </c>
      <c r="M387" s="117">
        <f t="shared" si="184"/>
        <v>147.69861877843181</v>
      </c>
      <c r="N387" s="117">
        <f t="shared" si="184"/>
        <v>91.905192864989488</v>
      </c>
      <c r="O387" s="117">
        <f t="shared" si="184"/>
        <v>110.1205768789949</v>
      </c>
      <c r="P387" s="117">
        <f t="shared" si="184"/>
        <v>105.96907775063831</v>
      </c>
      <c r="Q387" s="117">
        <f t="shared" si="184"/>
        <v>135.34463459379606</v>
      </c>
      <c r="R387" s="117">
        <f t="shared" ref="R387:V387" si="185">R388+R390+R392+R401</f>
        <v>155.30498068548783</v>
      </c>
      <c r="S387" s="117">
        <f t="shared" si="185"/>
        <v>122.50580981853764</v>
      </c>
      <c r="T387" s="117">
        <f t="shared" si="185"/>
        <v>108.33210890779884</v>
      </c>
      <c r="U387" s="117">
        <f t="shared" si="185"/>
        <v>105.78167222245044</v>
      </c>
      <c r="V387" s="117">
        <f t="shared" si="185"/>
        <v>82.875405767768626</v>
      </c>
      <c r="W387" s="117">
        <f t="shared" ref="W387" si="186">W388+W390+W392+W401</f>
        <v>93.460367839736847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18.354674890419201</v>
      </c>
      <c r="D392" s="122">
        <v>18.281946406236223</v>
      </c>
      <c r="E392" s="122">
        <v>19.989705162999996</v>
      </c>
      <c r="F392" s="122">
        <v>17.133080786403774</v>
      </c>
      <c r="G392" s="122">
        <v>14.960197996980618</v>
      </c>
      <c r="H392" s="122">
        <v>17.622783361525542</v>
      </c>
      <c r="I392" s="122">
        <v>18.792905143870254</v>
      </c>
      <c r="J392" s="122">
        <v>20.97658842380055</v>
      </c>
      <c r="K392" s="122">
        <v>23.270395126302258</v>
      </c>
      <c r="L392" s="122">
        <v>19.510172298198675</v>
      </c>
      <c r="M392" s="122">
        <v>14.292138237450249</v>
      </c>
      <c r="N392" s="122">
        <v>6.7798500489921913</v>
      </c>
      <c r="O392" s="122">
        <v>8.8822075898615598</v>
      </c>
      <c r="P392" s="122">
        <v>8.6644897757864747</v>
      </c>
      <c r="Q392" s="122">
        <v>11.997268319926535</v>
      </c>
      <c r="R392" s="122">
        <v>13.654273491627569</v>
      </c>
      <c r="S392" s="122">
        <v>11.056957808429253</v>
      </c>
      <c r="T392" s="122">
        <v>8.9346660683991281</v>
      </c>
      <c r="U392" s="122">
        <v>8.3430705363895097</v>
      </c>
      <c r="V392" s="122">
        <v>6.2676338443823152</v>
      </c>
      <c r="W392" s="122">
        <v>7.2305414838227122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376.54893638829691</v>
      </c>
      <c r="D393" s="98">
        <v>366.55302544503627</v>
      </c>
      <c r="E393" s="98">
        <v>393.38231103790559</v>
      </c>
      <c r="F393" s="98">
        <v>396.34526885880729</v>
      </c>
      <c r="G393" s="98">
        <v>402.23173859806377</v>
      </c>
      <c r="H393" s="98">
        <v>413.84169593982477</v>
      </c>
      <c r="I393" s="98">
        <v>402.48138516455464</v>
      </c>
      <c r="J393" s="98">
        <v>445.67650187379138</v>
      </c>
      <c r="K393" s="98">
        <v>474.54984346852103</v>
      </c>
      <c r="L393" s="98">
        <v>438.64249442846682</v>
      </c>
      <c r="M393" s="98">
        <v>385.88773241115672</v>
      </c>
      <c r="N393" s="98">
        <v>366.11190264557831</v>
      </c>
      <c r="O393" s="98">
        <v>356.55719039301403</v>
      </c>
      <c r="P393" s="98">
        <v>318.16006456687938</v>
      </c>
      <c r="Q393" s="98">
        <v>312.67880558808531</v>
      </c>
      <c r="R393" s="98">
        <v>325.08791568364364</v>
      </c>
      <c r="S393" s="98">
        <v>317.2203067797634</v>
      </c>
      <c r="T393" s="98">
        <v>300.80042430277064</v>
      </c>
      <c r="U393" s="98">
        <v>315.07360496247441</v>
      </c>
      <c r="V393" s="98">
        <v>304.22130429271084</v>
      </c>
      <c r="W393" s="98">
        <v>315.09938676869501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174.5406597843353</v>
      </c>
      <c r="D401" s="122">
        <v>137.29029671093332</v>
      </c>
      <c r="E401" s="122">
        <v>172.24893865612287</v>
      </c>
      <c r="F401" s="122">
        <v>130.83959953942883</v>
      </c>
      <c r="G401" s="122">
        <v>122.58745352101461</v>
      </c>
      <c r="H401" s="122">
        <v>137.12110683617243</v>
      </c>
      <c r="I401" s="122">
        <v>179.43064903315872</v>
      </c>
      <c r="J401" s="122">
        <v>230.37953157455527</v>
      </c>
      <c r="K401" s="122">
        <v>215.19295373759303</v>
      </c>
      <c r="L401" s="122">
        <v>177.14694061090182</v>
      </c>
      <c r="M401" s="122">
        <v>133.40648054098156</v>
      </c>
      <c r="N401" s="122">
        <v>85.1253428159973</v>
      </c>
      <c r="O401" s="122">
        <v>101.23836928913333</v>
      </c>
      <c r="P401" s="122">
        <v>97.304587974851827</v>
      </c>
      <c r="Q401" s="122">
        <v>123.34736627386953</v>
      </c>
      <c r="R401" s="122">
        <v>141.65070719386026</v>
      </c>
      <c r="S401" s="122">
        <v>111.4488520101084</v>
      </c>
      <c r="T401" s="122">
        <v>99.397442839399716</v>
      </c>
      <c r="U401" s="122">
        <v>97.438601686060935</v>
      </c>
      <c r="V401" s="122">
        <v>76.607771923386309</v>
      </c>
      <c r="W401" s="122">
        <v>86.229826355914128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368.11223262926791</v>
      </c>
      <c r="D402" s="98">
        <v>321.94976012329977</v>
      </c>
      <c r="E402" s="98">
        <v>380.62636232698338</v>
      </c>
      <c r="F402" s="98">
        <v>356.08894933475926</v>
      </c>
      <c r="G402" s="98">
        <v>360.9238042715823</v>
      </c>
      <c r="H402" s="98">
        <v>355.15374914001274</v>
      </c>
      <c r="I402" s="98">
        <v>371.02958346052014</v>
      </c>
      <c r="J402" s="98">
        <v>363.94007897445908</v>
      </c>
      <c r="K402" s="98">
        <v>418.65477541453362</v>
      </c>
      <c r="L402" s="98">
        <v>377.45034404675812</v>
      </c>
      <c r="M402" s="98">
        <v>335.7773281412841</v>
      </c>
      <c r="N402" s="98">
        <v>319.22003555998987</v>
      </c>
      <c r="O402" s="98">
        <v>316.08868633607182</v>
      </c>
      <c r="P402" s="98">
        <v>290.96290475867744</v>
      </c>
      <c r="Q402" s="98">
        <v>294.7613280011667</v>
      </c>
      <c r="R402" s="98">
        <v>310.19010048909905</v>
      </c>
      <c r="S402" s="98">
        <v>303.02432964839932</v>
      </c>
      <c r="T402" s="98">
        <v>285.666634501852</v>
      </c>
      <c r="U402" s="98">
        <v>297.88372515452915</v>
      </c>
      <c r="V402" s="98">
        <v>287.73514335509975</v>
      </c>
      <c r="W402" s="98">
        <v>298.73764109915021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96.215978984830841</v>
      </c>
      <c r="D405" s="118">
        <f t="shared" si="189"/>
        <v>86.672967370349397</v>
      </c>
      <c r="E405" s="118">
        <f t="shared" si="189"/>
        <v>85.680022611877831</v>
      </c>
      <c r="F405" s="118">
        <f t="shared" si="189"/>
        <v>90.386991805553109</v>
      </c>
      <c r="G405" s="118">
        <f t="shared" si="189"/>
        <v>89.684469432099945</v>
      </c>
      <c r="H405" s="118">
        <f t="shared" si="189"/>
        <v>80.051777829191494</v>
      </c>
      <c r="I405" s="118">
        <f t="shared" si="189"/>
        <v>82.006091560438293</v>
      </c>
      <c r="J405" s="118">
        <f t="shared" si="189"/>
        <v>80.784608138364547</v>
      </c>
      <c r="K405" s="118">
        <f t="shared" si="189"/>
        <v>77.301741622896202</v>
      </c>
      <c r="L405" s="118">
        <f t="shared" si="189"/>
        <v>78.385222127179532</v>
      </c>
      <c r="M405" s="118">
        <f t="shared" si="189"/>
        <v>72.538331414820661</v>
      </c>
      <c r="N405" s="118">
        <f t="shared" si="189"/>
        <v>68.528407120829343</v>
      </c>
      <c r="O405" s="118">
        <f t="shared" si="189"/>
        <v>62.471148441548024</v>
      </c>
      <c r="P405" s="118">
        <f t="shared" si="189"/>
        <v>51.728633004064278</v>
      </c>
      <c r="Q405" s="118">
        <f t="shared" si="189"/>
        <v>55.526490718148125</v>
      </c>
      <c r="R405" s="118">
        <f t="shared" ref="R405:V405" si="190">R406+R408+R410+R419</f>
        <v>54.161179271840297</v>
      </c>
      <c r="S405" s="118">
        <f t="shared" si="190"/>
        <v>50.101955982149633</v>
      </c>
      <c r="T405" s="118">
        <f t="shared" si="190"/>
        <v>50.250737283601495</v>
      </c>
      <c r="U405" s="118">
        <f t="shared" si="190"/>
        <v>41.483603900203946</v>
      </c>
      <c r="V405" s="118">
        <f t="shared" si="190"/>
        <v>46.020803726530509</v>
      </c>
      <c r="W405" s="118">
        <f t="shared" ref="W405" si="191">W406+W408+W410+W419</f>
        <v>45.101894549765184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59.160860123245591</v>
      </c>
      <c r="D406" s="123">
        <f t="shared" si="192"/>
        <v>47.864069202278088</v>
      </c>
      <c r="E406" s="123">
        <f t="shared" si="192"/>
        <v>45.139049858353509</v>
      </c>
      <c r="F406" s="123">
        <f t="shared" si="192"/>
        <v>52.247948491133897</v>
      </c>
      <c r="G406" s="123">
        <f t="shared" si="192"/>
        <v>49.960201436326315</v>
      </c>
      <c r="H406" s="123">
        <f t="shared" si="192"/>
        <v>36.439102430575417</v>
      </c>
      <c r="I406" s="123">
        <f t="shared" si="192"/>
        <v>38.331249151968045</v>
      </c>
      <c r="J406" s="123">
        <f t="shared" si="192"/>
        <v>36.185756354110595</v>
      </c>
      <c r="K406" s="123">
        <f t="shared" si="192"/>
        <v>34.828169295366926</v>
      </c>
      <c r="L406" s="123">
        <f t="shared" si="192"/>
        <v>35.591089749200883</v>
      </c>
      <c r="M406" s="123">
        <f t="shared" si="192"/>
        <v>30.114535369755366</v>
      </c>
      <c r="N406" s="123">
        <f t="shared" si="192"/>
        <v>27.780481387201803</v>
      </c>
      <c r="O406" s="123">
        <f t="shared" si="192"/>
        <v>25.640638367117258</v>
      </c>
      <c r="P406" s="123">
        <f t="shared" si="192"/>
        <v>18.948194320798745</v>
      </c>
      <c r="Q406" s="123">
        <f t="shared" si="192"/>
        <v>20.516703960376773</v>
      </c>
      <c r="R406" s="123">
        <f t="shared" si="192"/>
        <v>19.77886603115634</v>
      </c>
      <c r="S406" s="123">
        <f t="shared" si="192"/>
        <v>18.407657249263966</v>
      </c>
      <c r="T406" s="123">
        <f t="shared" si="192"/>
        <v>16.439544829176452</v>
      </c>
      <c r="U406" s="123">
        <f t="shared" si="192"/>
        <v>14.881252705617946</v>
      </c>
      <c r="V406" s="123">
        <f t="shared" si="192"/>
        <v>14.109459158692937</v>
      </c>
      <c r="W406" s="123">
        <f t="shared" si="192"/>
        <v>12.668023423127215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59.160860123245591</v>
      </c>
      <c r="D407" s="99">
        <v>47.864069202278088</v>
      </c>
      <c r="E407" s="99">
        <v>45.139049858353509</v>
      </c>
      <c r="F407" s="99">
        <v>52.247948491133897</v>
      </c>
      <c r="G407" s="99">
        <v>49.960201436326315</v>
      </c>
      <c r="H407" s="99">
        <v>36.439102430575417</v>
      </c>
      <c r="I407" s="99">
        <v>38.331249151968045</v>
      </c>
      <c r="J407" s="99">
        <v>36.185756354110595</v>
      </c>
      <c r="K407" s="99">
        <v>34.828169295366926</v>
      </c>
      <c r="L407" s="99">
        <v>35.591089749200883</v>
      </c>
      <c r="M407" s="99">
        <v>30.114535369755366</v>
      </c>
      <c r="N407" s="99">
        <v>27.780481387201803</v>
      </c>
      <c r="O407" s="99">
        <v>25.640638367117258</v>
      </c>
      <c r="P407" s="99">
        <v>18.948194320798745</v>
      </c>
      <c r="Q407" s="99">
        <v>20.516703960376773</v>
      </c>
      <c r="R407" s="99">
        <v>19.77886603115634</v>
      </c>
      <c r="S407" s="99">
        <v>18.407657249263966</v>
      </c>
      <c r="T407" s="99">
        <v>16.439544829176452</v>
      </c>
      <c r="U407" s="99">
        <v>14.881252705617946</v>
      </c>
      <c r="V407" s="99">
        <v>14.109459158692937</v>
      </c>
      <c r="W407" s="99">
        <v>12.668023423127215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3.7050886323563867</v>
      </c>
      <c r="D408" s="123">
        <f t="shared" si="193"/>
        <v>3.6149438981040452</v>
      </c>
      <c r="E408" s="123">
        <f t="shared" si="193"/>
        <v>8.9919419529340026</v>
      </c>
      <c r="F408" s="123">
        <f t="shared" si="193"/>
        <v>4.1290684410330787</v>
      </c>
      <c r="G408" s="123">
        <f t="shared" si="193"/>
        <v>5.4471278815728414</v>
      </c>
      <c r="H408" s="123">
        <f t="shared" si="193"/>
        <v>8.599413860053799</v>
      </c>
      <c r="I408" s="123">
        <f t="shared" si="193"/>
        <v>10.347593222163754</v>
      </c>
      <c r="J408" s="123">
        <f t="shared" si="193"/>
        <v>9.7605883972607739</v>
      </c>
      <c r="K408" s="123">
        <f t="shared" si="193"/>
        <v>8.8285821870501682</v>
      </c>
      <c r="L408" s="123">
        <f t="shared" si="193"/>
        <v>10.412608680587011</v>
      </c>
      <c r="M408" s="123">
        <f t="shared" si="193"/>
        <v>12.666801071138218</v>
      </c>
      <c r="N408" s="123">
        <f t="shared" si="193"/>
        <v>12.163665913930782</v>
      </c>
      <c r="O408" s="123">
        <f t="shared" si="193"/>
        <v>9.6093779377929387</v>
      </c>
      <c r="P408" s="123">
        <f t="shared" si="193"/>
        <v>6.9441280494917512</v>
      </c>
      <c r="Q408" s="123">
        <f t="shared" si="193"/>
        <v>9.1723008209989985</v>
      </c>
      <c r="R408" s="123">
        <f t="shared" si="193"/>
        <v>8.2352987961021533</v>
      </c>
      <c r="S408" s="123">
        <f t="shared" si="193"/>
        <v>6.3522502147630622</v>
      </c>
      <c r="T408" s="123">
        <f t="shared" si="193"/>
        <v>9.4522404206541459</v>
      </c>
      <c r="U408" s="123">
        <f t="shared" si="193"/>
        <v>2.4197326683527227</v>
      </c>
      <c r="V408" s="123">
        <f t="shared" si="193"/>
        <v>8.5273657499419961</v>
      </c>
      <c r="W408" s="123">
        <f t="shared" si="193"/>
        <v>7.8972240717651188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3.7050886323563867</v>
      </c>
      <c r="D409" s="99">
        <f>RES_hhdet_in_fecs!D147</f>
        <v>3.6149438981040452</v>
      </c>
      <c r="E409" s="99">
        <f>RES_hhdet_in_fecs!E147</f>
        <v>8.9919419529340026</v>
      </c>
      <c r="F409" s="99">
        <f>RES_hhdet_in_fecs!F147</f>
        <v>4.1290684410330787</v>
      </c>
      <c r="G409" s="99">
        <f>RES_hhdet_in_fecs!G147</f>
        <v>5.4471278815728414</v>
      </c>
      <c r="H409" s="99">
        <f>RES_hhdet_in_fecs!H147</f>
        <v>8.599413860053799</v>
      </c>
      <c r="I409" s="99">
        <f>RES_hhdet_in_fecs!I147</f>
        <v>10.347593222163754</v>
      </c>
      <c r="J409" s="99">
        <f>RES_hhdet_in_fecs!J147</f>
        <v>9.7605883972607739</v>
      </c>
      <c r="K409" s="99">
        <f>RES_hhdet_in_fecs!K147</f>
        <v>8.8285821870501682</v>
      </c>
      <c r="L409" s="99">
        <f>RES_hhdet_in_fecs!L147</f>
        <v>10.412608680587011</v>
      </c>
      <c r="M409" s="99">
        <f>RES_hhdet_in_fecs!M147</f>
        <v>12.666801071138218</v>
      </c>
      <c r="N409" s="99">
        <f>RES_hhdet_in_fecs!N147</f>
        <v>12.163665913930782</v>
      </c>
      <c r="O409" s="99">
        <f>RES_hhdet_in_fecs!O147</f>
        <v>9.6093779377929387</v>
      </c>
      <c r="P409" s="99">
        <f>RES_hhdet_in_fecs!P147</f>
        <v>6.9441280494917512</v>
      </c>
      <c r="Q409" s="99">
        <f>RES_hhdet_in_fecs!Q147</f>
        <v>9.1723008209989985</v>
      </c>
      <c r="R409" s="99">
        <f>RES_hhdet_in_fecs!R147</f>
        <v>8.2352987961021533</v>
      </c>
      <c r="S409" s="99">
        <f>RES_hhdet_in_fecs!S147</f>
        <v>6.3522502147630622</v>
      </c>
      <c r="T409" s="99">
        <f>RES_hhdet_in_fecs!T147</f>
        <v>9.4522404206541459</v>
      </c>
      <c r="U409" s="99">
        <f>RES_hhdet_in_fecs!U147</f>
        <v>2.4197326683527227</v>
      </c>
      <c r="V409" s="99">
        <f>RES_hhdet_in_fecs!V147</f>
        <v>8.5273657499419961</v>
      </c>
      <c r="W409" s="99">
        <f>RES_hhdet_in_fecs!W147</f>
        <v>7.8972240717651188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17.275414508361397</v>
      </c>
      <c r="D410" s="123">
        <v>18.732291319563277</v>
      </c>
      <c r="E410" s="123">
        <v>16.110581510533716</v>
      </c>
      <c r="F410" s="123">
        <v>18.222842371634698</v>
      </c>
      <c r="G410" s="123">
        <v>18.433316340951773</v>
      </c>
      <c r="H410" s="123">
        <v>18.831296804178137</v>
      </c>
      <c r="I410" s="123">
        <v>17.692031634261877</v>
      </c>
      <c r="J410" s="123">
        <v>18.256875729942877</v>
      </c>
      <c r="K410" s="123">
        <v>17.345227129597117</v>
      </c>
      <c r="L410" s="123">
        <v>17.33129344771427</v>
      </c>
      <c r="M410" s="123">
        <v>16.193691283564039</v>
      </c>
      <c r="N410" s="123">
        <v>15.986413120996604</v>
      </c>
      <c r="O410" s="123">
        <v>15.074490436963208</v>
      </c>
      <c r="P410" s="123">
        <v>14.360474721944252</v>
      </c>
      <c r="Q410" s="123">
        <v>14.131442785583756</v>
      </c>
      <c r="R410" s="123">
        <v>14.145076658659704</v>
      </c>
      <c r="S410" s="123">
        <v>14.039008176238569</v>
      </c>
      <c r="T410" s="123">
        <v>13.711359270959463</v>
      </c>
      <c r="U410" s="123">
        <v>13.631407536421255</v>
      </c>
      <c r="V410" s="123">
        <v>13.477967355966967</v>
      </c>
      <c r="W410" s="123">
        <v>14.082405347326663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19.96910881264257</v>
      </c>
      <c r="D411" s="99">
        <v>19.428013207519701</v>
      </c>
      <c r="E411" s="99">
        <v>20.501538455641544</v>
      </c>
      <c r="F411" s="99">
        <v>20.304228481137208</v>
      </c>
      <c r="G411" s="99">
        <v>20.169284762485145</v>
      </c>
      <c r="H411" s="99">
        <v>20.326081392416349</v>
      </c>
      <c r="I411" s="99">
        <v>19.525008477441947</v>
      </c>
      <c r="J411" s="99">
        <v>21.348354790096646</v>
      </c>
      <c r="K411" s="99">
        <v>22.662354107530899</v>
      </c>
      <c r="L411" s="99">
        <v>20.740053746676697</v>
      </c>
      <c r="M411" s="99">
        <v>18.067838011787</v>
      </c>
      <c r="N411" s="99">
        <v>17.084614024102596</v>
      </c>
      <c r="O411" s="99">
        <v>16.555663154829858</v>
      </c>
      <c r="P411" s="99">
        <v>14.699577960999505</v>
      </c>
      <c r="Q411" s="99">
        <v>14.354412569348877</v>
      </c>
      <c r="R411" s="99">
        <v>14.791185021250195</v>
      </c>
      <c r="S411" s="99">
        <v>14.307984788895675</v>
      </c>
      <c r="T411" s="99">
        <v>13.441037863722983</v>
      </c>
      <c r="U411" s="99">
        <v>13.942858625391747</v>
      </c>
      <c r="V411" s="99">
        <v>13.391913959095428</v>
      </c>
      <c r="W411" s="99">
        <v>13.657602297076409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17.277002339976072</v>
      </c>
      <c r="D415" s="102">
        <v>18.834075984223674</v>
      </c>
      <c r="E415" s="102">
        <v>16.123795305108082</v>
      </c>
      <c r="F415" s="102">
        <v>18.258082140397072</v>
      </c>
      <c r="G415" s="102">
        <v>18.518135323903152</v>
      </c>
      <c r="H415" s="102">
        <v>18.940417864867264</v>
      </c>
      <c r="I415" s="102">
        <v>18.051047527123963</v>
      </c>
      <c r="J415" s="102">
        <v>18.583963818229872</v>
      </c>
      <c r="K415" s="102">
        <v>17.525157359356594</v>
      </c>
      <c r="L415" s="102">
        <v>17.546040784576689</v>
      </c>
      <c r="M415" s="102">
        <v>16.644825818319891</v>
      </c>
      <c r="N415" s="102">
        <v>16.418559966690395</v>
      </c>
      <c r="O415" s="102">
        <v>15.55578146981512</v>
      </c>
      <c r="P415" s="102">
        <v>14.984218131371195</v>
      </c>
      <c r="Q415" s="102">
        <v>14.72401937986341</v>
      </c>
      <c r="R415" s="102">
        <v>14.622907107064927</v>
      </c>
      <c r="S415" s="102">
        <v>14.518850127466898</v>
      </c>
      <c r="T415" s="102">
        <v>14.262248540889759</v>
      </c>
      <c r="U415" s="102">
        <v>14.204747049412783</v>
      </c>
      <c r="V415" s="102">
        <v>13.856806311463624</v>
      </c>
      <c r="W415" s="102">
        <v>14.535925845168272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12.54466151886389</v>
      </c>
      <c r="D416" s="105">
        <v>13.815562175200744</v>
      </c>
      <c r="E416" s="105">
        <v>11.57189947697216</v>
      </c>
      <c r="F416" s="105">
        <v>13.352894155066112</v>
      </c>
      <c r="G416" s="105">
        <v>13.556755063175489</v>
      </c>
      <c r="H416" s="105">
        <v>13.900175606060328</v>
      </c>
      <c r="I416" s="105">
        <v>13.240533082838935</v>
      </c>
      <c r="J416" s="105">
        <v>13.691598019050721</v>
      </c>
      <c r="K416" s="105">
        <v>12.828363642374837</v>
      </c>
      <c r="L416" s="105">
        <v>12.893207993872704</v>
      </c>
      <c r="M416" s="105">
        <v>12.369394648301974</v>
      </c>
      <c r="N416" s="105">
        <v>12.280286910677129</v>
      </c>
      <c r="O416" s="105">
        <v>11.711404388018089</v>
      </c>
      <c r="P416" s="105">
        <v>11.515012943674003</v>
      </c>
      <c r="Q416" s="105">
        <v>11.591672226014275</v>
      </c>
      <c r="R416" s="105">
        <v>11.5745850074461</v>
      </c>
      <c r="S416" s="105">
        <v>11.563110213155577</v>
      </c>
      <c r="T416" s="105">
        <v>11.484388170589634</v>
      </c>
      <c r="U416" s="105">
        <v>11.550499865966065</v>
      </c>
      <c r="V416" s="105">
        <v>11.209036080354503</v>
      </c>
      <c r="W416" s="105">
        <v>11.954437896973277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4.9472238969691853</v>
      </c>
      <c r="D417" s="99">
        <v>5.7072916604679857</v>
      </c>
      <c r="E417" s="99">
        <v>4.1633493348919286</v>
      </c>
      <c r="F417" s="99">
        <v>5.3169823521770558</v>
      </c>
      <c r="G417" s="99">
        <v>5.3721660980411716</v>
      </c>
      <c r="H417" s="99">
        <v>5.5252663776603983</v>
      </c>
      <c r="I417" s="99">
        <v>5.1732451356653018</v>
      </c>
      <c r="J417" s="99">
        <v>5.4054658289692936</v>
      </c>
      <c r="K417" s="99">
        <v>4.7881624890645007</v>
      </c>
      <c r="L417" s="99">
        <v>4.8364974034127481</v>
      </c>
      <c r="M417" s="99">
        <v>4.803953853813355</v>
      </c>
      <c r="N417" s="99">
        <v>4.7044978948467113</v>
      </c>
      <c r="O417" s="99">
        <v>4.2890505603274542</v>
      </c>
      <c r="P417" s="99">
        <v>4.3028926551918998</v>
      </c>
      <c r="Q417" s="99">
        <v>4.5809429844924558</v>
      </c>
      <c r="R417" s="99">
        <v>4.3851673350613876</v>
      </c>
      <c r="S417" s="99">
        <v>4.2220020914379983</v>
      </c>
      <c r="T417" s="99">
        <v>4.2215871375936356</v>
      </c>
      <c r="U417" s="99">
        <v>4.2543844925585343</v>
      </c>
      <c r="V417" s="99">
        <v>3.6283078922803154</v>
      </c>
      <c r="W417" s="99">
        <v>4.2999765600379938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7.597437621894704</v>
      </c>
      <c r="D418" s="99">
        <v>8.1082705147327587</v>
      </c>
      <c r="E418" s="99">
        <v>7.4085501420802311</v>
      </c>
      <c r="F418" s="99">
        <v>8.0359118028890535</v>
      </c>
      <c r="G418" s="99">
        <v>8.1845889651343153</v>
      </c>
      <c r="H418" s="99">
        <v>8.3749092283999325</v>
      </c>
      <c r="I418" s="99">
        <v>8.0672879471736323</v>
      </c>
      <c r="J418" s="99">
        <v>8.28613219008143</v>
      </c>
      <c r="K418" s="99">
        <v>8.040201153310333</v>
      </c>
      <c r="L418" s="99">
        <v>8.0567105904599536</v>
      </c>
      <c r="M418" s="99">
        <v>7.5654407944886186</v>
      </c>
      <c r="N418" s="99">
        <v>7.5757890158304173</v>
      </c>
      <c r="O418" s="99">
        <v>7.4223538276906345</v>
      </c>
      <c r="P418" s="99">
        <v>7.2121202884821036</v>
      </c>
      <c r="Q418" s="99">
        <v>7.010729241521819</v>
      </c>
      <c r="R418" s="99">
        <v>7.1894176723847112</v>
      </c>
      <c r="S418" s="99">
        <v>7.3411081217175767</v>
      </c>
      <c r="T418" s="99">
        <v>7.2628010329959976</v>
      </c>
      <c r="U418" s="99">
        <v>7.2961153734075301</v>
      </c>
      <c r="V418" s="99">
        <v>7.5807281880741888</v>
      </c>
      <c r="W418" s="99">
        <v>7.6544613369352792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16.07461572086747</v>
      </c>
      <c r="D419" s="123">
        <v>16.461662950403991</v>
      </c>
      <c r="E419" s="123">
        <v>15.438449290056603</v>
      </c>
      <c r="F419" s="123">
        <v>15.787132501751424</v>
      </c>
      <c r="G419" s="123">
        <v>15.84382377324901</v>
      </c>
      <c r="H419" s="123">
        <v>16.181964734384142</v>
      </c>
      <c r="I419" s="123">
        <v>15.635217552044617</v>
      </c>
      <c r="J419" s="123">
        <v>16.5813876570503</v>
      </c>
      <c r="K419" s="123">
        <v>16.299763010881986</v>
      </c>
      <c r="L419" s="123">
        <v>15.050230249677369</v>
      </c>
      <c r="M419" s="123">
        <v>13.563303690363046</v>
      </c>
      <c r="N419" s="123">
        <v>12.597846698700156</v>
      </c>
      <c r="O419" s="123">
        <v>12.146641699674618</v>
      </c>
      <c r="P419" s="123">
        <v>11.475835911829524</v>
      </c>
      <c r="Q419" s="123">
        <v>11.706043151188592</v>
      </c>
      <c r="R419" s="123">
        <v>12.001937785922093</v>
      </c>
      <c r="S419" s="123">
        <v>11.303040341884032</v>
      </c>
      <c r="T419" s="123">
        <v>10.647592762811435</v>
      </c>
      <c r="U419" s="123">
        <v>10.551210989812017</v>
      </c>
      <c r="V419" s="123">
        <v>9.9060114619286086</v>
      </c>
      <c r="W419" s="123">
        <v>10.45424170754619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19.521694309231645</v>
      </c>
      <c r="D420" s="99">
        <v>17.06395461949656</v>
      </c>
      <c r="E420" s="99">
        <v>19.836748591691705</v>
      </c>
      <c r="F420" s="99">
        <v>18.241952042769746</v>
      </c>
      <c r="G420" s="99">
        <v>18.097962660244526</v>
      </c>
      <c r="H420" s="99">
        <v>17.443587929069839</v>
      </c>
      <c r="I420" s="99">
        <v>17.999231838974502</v>
      </c>
      <c r="J420" s="99">
        <v>17.433097539620235</v>
      </c>
      <c r="K420" s="99">
        <v>19.993058473914221</v>
      </c>
      <c r="L420" s="99">
        <v>17.846744265922936</v>
      </c>
      <c r="M420" s="99">
        <v>15.721594296299971</v>
      </c>
      <c r="N420" s="99">
        <v>14.89640477923041</v>
      </c>
      <c r="O420" s="99">
        <v>14.676629609585369</v>
      </c>
      <c r="P420" s="99">
        <v>13.443019343365739</v>
      </c>
      <c r="Q420" s="99">
        <v>13.531859646387055</v>
      </c>
      <c r="R420" s="99">
        <v>14.113348871938086</v>
      </c>
      <c r="S420" s="99">
        <v>13.667685853052056</v>
      </c>
      <c r="T420" s="99">
        <v>12.764795992697476</v>
      </c>
      <c r="U420" s="99">
        <v>13.182159981726555</v>
      </c>
      <c r="V420" s="99">
        <v>12.666188161207652</v>
      </c>
      <c r="W420" s="99">
        <v>12.948422195102447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12.966435308325606</v>
      </c>
      <c r="D421" s="110">
        <v>16.013872187730822</v>
      </c>
      <c r="E421" s="110">
        <v>11.802727275395007</v>
      </c>
      <c r="F421" s="110">
        <v>14.361212267219139</v>
      </c>
      <c r="G421" s="110">
        <v>14.684415461553121</v>
      </c>
      <c r="H421" s="110">
        <v>15.388527719460422</v>
      </c>
      <c r="I421" s="110">
        <v>13.421339802174868</v>
      </c>
      <c r="J421" s="110">
        <v>15.112267264810706</v>
      </c>
      <c r="K421" s="110">
        <v>12.39352078241366</v>
      </c>
      <c r="L421" s="110">
        <v>12.57701265149487</v>
      </c>
      <c r="M421" s="110">
        <v>12.140519938963289</v>
      </c>
      <c r="N421" s="110">
        <v>11.762007396689151</v>
      </c>
      <c r="O421" s="110">
        <v>10.954500799716671</v>
      </c>
      <c r="P421" s="110">
        <v>10.48741477683506</v>
      </c>
      <c r="Q421" s="110">
        <v>10.392208188664338</v>
      </c>
      <c r="R421" s="110">
        <v>10.227380113300097</v>
      </c>
      <c r="S421" s="110">
        <v>9.9274100635239257</v>
      </c>
      <c r="T421" s="110">
        <v>9.5178053559741969</v>
      </c>
      <c r="U421" s="110">
        <v>9.272277452075782</v>
      </c>
      <c r="V421" s="110">
        <v>8.90447866391807</v>
      </c>
      <c r="W421" s="110">
        <v>9.4421718662457739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112.35830029939112</v>
      </c>
      <c r="D423" s="118">
        <f t="shared" si="194"/>
        <v>103.67325016992051</v>
      </c>
      <c r="E423" s="118">
        <f t="shared" si="194"/>
        <v>115.38622336174288</v>
      </c>
      <c r="F423" s="118">
        <f t="shared" si="194"/>
        <v>124.02324574730451</v>
      </c>
      <c r="G423" s="118">
        <f t="shared" si="194"/>
        <v>130.20753217400497</v>
      </c>
      <c r="H423" s="118">
        <f t="shared" si="194"/>
        <v>118.50167669054596</v>
      </c>
      <c r="I423" s="118">
        <f t="shared" si="194"/>
        <v>131.40665759021263</v>
      </c>
      <c r="J423" s="118">
        <f t="shared" si="194"/>
        <v>131.61688353275338</v>
      </c>
      <c r="K423" s="118">
        <f t="shared" si="194"/>
        <v>130.86133874634015</v>
      </c>
      <c r="L423" s="118">
        <f t="shared" si="194"/>
        <v>142.48152128203898</v>
      </c>
      <c r="M423" s="118">
        <f t="shared" si="194"/>
        <v>139.70186260973645</v>
      </c>
      <c r="N423" s="118">
        <f t="shared" si="194"/>
        <v>137.755993852736</v>
      </c>
      <c r="O423" s="118">
        <f t="shared" si="194"/>
        <v>128.96926047182592</v>
      </c>
      <c r="P423" s="118">
        <f t="shared" si="194"/>
        <v>103.74235667644378</v>
      </c>
      <c r="Q423" s="118">
        <f t="shared" si="194"/>
        <v>120.89209567543678</v>
      </c>
      <c r="R423" s="118">
        <f t="shared" ref="R423:V423" si="195">R424+R426+R428+R437</f>
        <v>117.15754478394268</v>
      </c>
      <c r="S423" s="118">
        <f t="shared" si="195"/>
        <v>106.58150672821895</v>
      </c>
      <c r="T423" s="118">
        <f t="shared" si="195"/>
        <v>111.65781566774396</v>
      </c>
      <c r="U423" s="118">
        <f t="shared" si="195"/>
        <v>80.404978903666034</v>
      </c>
      <c r="V423" s="118">
        <f t="shared" si="195"/>
        <v>101.19280877664967</v>
      </c>
      <c r="W423" s="118">
        <f t="shared" ref="W423" si="196">W424+W426+W428+W437</f>
        <v>95.379892478989035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82.856506378473981</v>
      </c>
      <c r="D424" s="123">
        <f t="shared" si="197"/>
        <v>72.557777861679256</v>
      </c>
      <c r="E424" s="123">
        <f t="shared" si="197"/>
        <v>73.784384201921171</v>
      </c>
      <c r="F424" s="123">
        <f t="shared" si="197"/>
        <v>91.752732616850054</v>
      </c>
      <c r="G424" s="123">
        <f t="shared" si="197"/>
        <v>93.966310538769761</v>
      </c>
      <c r="H424" s="123">
        <f t="shared" si="197"/>
        <v>73.19479762375947</v>
      </c>
      <c r="I424" s="123">
        <f t="shared" si="197"/>
        <v>82.020046793847712</v>
      </c>
      <c r="J424" s="123">
        <f t="shared" si="197"/>
        <v>82.301915954945017</v>
      </c>
      <c r="K424" s="123">
        <f t="shared" si="197"/>
        <v>84.037991758765145</v>
      </c>
      <c r="L424" s="123">
        <f t="shared" si="197"/>
        <v>90.945148514773692</v>
      </c>
      <c r="M424" s="123">
        <f t="shared" si="197"/>
        <v>81.664603268583448</v>
      </c>
      <c r="N424" s="123">
        <f t="shared" si="197"/>
        <v>80.150049615340095</v>
      </c>
      <c r="O424" s="123">
        <f t="shared" si="197"/>
        <v>78.806233517689904</v>
      </c>
      <c r="P424" s="123">
        <f t="shared" si="197"/>
        <v>61.819705436424208</v>
      </c>
      <c r="Q424" s="123">
        <f t="shared" si="197"/>
        <v>70.116989723350116</v>
      </c>
      <c r="R424" s="123">
        <f t="shared" si="197"/>
        <v>68.767813385878014</v>
      </c>
      <c r="S424" s="123">
        <f t="shared" si="197"/>
        <v>64.69100178633272</v>
      </c>
      <c r="T424" s="123">
        <f t="shared" si="197"/>
        <v>58.169960715549962</v>
      </c>
      <c r="U424" s="123">
        <f t="shared" si="197"/>
        <v>52.941073580110235</v>
      </c>
      <c r="V424" s="123">
        <f t="shared" si="197"/>
        <v>50.521553309028931</v>
      </c>
      <c r="W424" s="123">
        <f t="shared" si="197"/>
        <v>45.695027325359639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82.856506378473981</v>
      </c>
      <c r="D425" s="99">
        <v>72.557777861679256</v>
      </c>
      <c r="E425" s="99">
        <v>73.784384201921171</v>
      </c>
      <c r="F425" s="99">
        <v>91.752732616850054</v>
      </c>
      <c r="G425" s="99">
        <v>93.966310538769761</v>
      </c>
      <c r="H425" s="99">
        <v>73.19479762375947</v>
      </c>
      <c r="I425" s="99">
        <v>82.020046793847712</v>
      </c>
      <c r="J425" s="99">
        <v>82.301915954945017</v>
      </c>
      <c r="K425" s="99">
        <v>84.037991758765145</v>
      </c>
      <c r="L425" s="99">
        <v>90.945148514773692</v>
      </c>
      <c r="M425" s="99">
        <v>81.664603268583448</v>
      </c>
      <c r="N425" s="99">
        <v>80.150049615340095</v>
      </c>
      <c r="O425" s="99">
        <v>78.806233517689904</v>
      </c>
      <c r="P425" s="99">
        <v>61.819705436424208</v>
      </c>
      <c r="Q425" s="99">
        <v>70.116989723350116</v>
      </c>
      <c r="R425" s="99">
        <v>68.767813385878014</v>
      </c>
      <c r="S425" s="99">
        <v>64.69100178633272</v>
      </c>
      <c r="T425" s="99">
        <v>58.169960715549962</v>
      </c>
      <c r="U425" s="99">
        <v>52.941073580110235</v>
      </c>
      <c r="V425" s="99">
        <v>50.521553309028931</v>
      </c>
      <c r="W425" s="99">
        <v>45.695027325359639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8.2728607703091797</v>
      </c>
      <c r="D426" s="123">
        <f t="shared" si="198"/>
        <v>8.3328810838618601</v>
      </c>
      <c r="E426" s="123">
        <f t="shared" si="198"/>
        <v>21.384336159779611</v>
      </c>
      <c r="F426" s="123">
        <f t="shared" si="198"/>
        <v>10.121549282777064</v>
      </c>
      <c r="G426" s="123">
        <f t="shared" si="198"/>
        <v>13.754601016231303</v>
      </c>
      <c r="H426" s="123">
        <f t="shared" si="198"/>
        <v>22.354568675940833</v>
      </c>
      <c r="I426" s="123">
        <f t="shared" si="198"/>
        <v>27.677159433771294</v>
      </c>
      <c r="J426" s="123">
        <f t="shared" si="198"/>
        <v>26.85449522589267</v>
      </c>
      <c r="K426" s="123">
        <f t="shared" si="198"/>
        <v>24.983026231758434</v>
      </c>
      <c r="L426" s="123">
        <f t="shared" si="198"/>
        <v>30.303617284255594</v>
      </c>
      <c r="M426" s="123">
        <f t="shared" si="198"/>
        <v>38.081735818789348</v>
      </c>
      <c r="N426" s="123">
        <f t="shared" si="198"/>
        <v>37.983092800518399</v>
      </c>
      <c r="O426" s="123">
        <f t="shared" si="198"/>
        <v>31.340872210577235</v>
      </c>
      <c r="P426" s="123">
        <f t="shared" si="198"/>
        <v>23.69361057459205</v>
      </c>
      <c r="Q426" s="123">
        <f t="shared" si="198"/>
        <v>32.482907205196824</v>
      </c>
      <c r="R426" s="123">
        <f t="shared" si="198"/>
        <v>29.833024102839801</v>
      </c>
      <c r="S426" s="123">
        <f t="shared" si="198"/>
        <v>23.421913970660313</v>
      </c>
      <c r="T426" s="123">
        <f t="shared" si="198"/>
        <v>35.362373723805469</v>
      </c>
      <c r="U426" s="123">
        <f t="shared" si="198"/>
        <v>9.1715235619749951</v>
      </c>
      <c r="V426" s="123">
        <f t="shared" si="198"/>
        <v>32.748575695083929</v>
      </c>
      <c r="W426" s="123">
        <f t="shared" si="198"/>
        <v>30.715959622184805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8.2728607703091797</v>
      </c>
      <c r="D427" s="99">
        <f>RES_hhdet_in_tess!D147</f>
        <v>8.3328810838618601</v>
      </c>
      <c r="E427" s="99">
        <f>RES_hhdet_in_tess!E147</f>
        <v>21.384336159779611</v>
      </c>
      <c r="F427" s="99">
        <f>RES_hhdet_in_tess!F147</f>
        <v>10.121549282777064</v>
      </c>
      <c r="G427" s="99">
        <f>RES_hhdet_in_tess!G147</f>
        <v>13.754601016231303</v>
      </c>
      <c r="H427" s="99">
        <f>RES_hhdet_in_tess!H147</f>
        <v>22.354568675940833</v>
      </c>
      <c r="I427" s="99">
        <f>RES_hhdet_in_tess!I147</f>
        <v>27.677159433771294</v>
      </c>
      <c r="J427" s="99">
        <f>RES_hhdet_in_tess!J147</f>
        <v>26.85449522589267</v>
      </c>
      <c r="K427" s="99">
        <f>RES_hhdet_in_tess!K147</f>
        <v>24.983026231758434</v>
      </c>
      <c r="L427" s="99">
        <f>RES_hhdet_in_tess!L147</f>
        <v>30.303617284255594</v>
      </c>
      <c r="M427" s="99">
        <f>RES_hhdet_in_tess!M147</f>
        <v>38.081735818789348</v>
      </c>
      <c r="N427" s="99">
        <f>RES_hhdet_in_tess!N147</f>
        <v>37.983092800518399</v>
      </c>
      <c r="O427" s="99">
        <f>RES_hhdet_in_tess!O147</f>
        <v>31.340872210577235</v>
      </c>
      <c r="P427" s="99">
        <f>RES_hhdet_in_tess!P147</f>
        <v>23.69361057459205</v>
      </c>
      <c r="Q427" s="99">
        <f>RES_hhdet_in_tess!Q147</f>
        <v>32.482907205196824</v>
      </c>
      <c r="R427" s="99">
        <f>RES_hhdet_in_tess!R147</f>
        <v>29.833024102839801</v>
      </c>
      <c r="S427" s="99">
        <f>RES_hhdet_in_tess!S147</f>
        <v>23.421913970660313</v>
      </c>
      <c r="T427" s="99">
        <f>RES_hhdet_in_tess!T147</f>
        <v>35.362373723805469</v>
      </c>
      <c r="U427" s="99">
        <f>RES_hhdet_in_tess!U147</f>
        <v>9.1715235619749951</v>
      </c>
      <c r="V427" s="99">
        <f>RES_hhdet_in_tess!V147</f>
        <v>32.748575695083929</v>
      </c>
      <c r="W427" s="99">
        <f>RES_hhdet_in_tess!W147</f>
        <v>30.715959622184805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10.660523413183824</v>
      </c>
      <c r="D428" s="123">
        <v>11.585467730636639</v>
      </c>
      <c r="E428" s="123">
        <v>10.052227141807649</v>
      </c>
      <c r="F428" s="123">
        <v>11.331107791142509</v>
      </c>
      <c r="G428" s="123">
        <v>11.516083740042012</v>
      </c>
      <c r="H428" s="123">
        <v>11.804601297683293</v>
      </c>
      <c r="I428" s="123">
        <v>11.288402378093865</v>
      </c>
      <c r="J428" s="123">
        <v>11.695823765342942</v>
      </c>
      <c r="K428" s="123">
        <v>11.14549875924738</v>
      </c>
      <c r="L428" s="123">
        <v>11.150885870292358</v>
      </c>
      <c r="M428" s="123">
        <v>10.624634666123749</v>
      </c>
      <c r="N428" s="123">
        <v>10.606608684157798</v>
      </c>
      <c r="O428" s="123">
        <v>10.24729424743215</v>
      </c>
      <c r="P428" s="123">
        <v>10.09328249159519</v>
      </c>
      <c r="Q428" s="123">
        <v>10.147156939352859</v>
      </c>
      <c r="R428" s="123">
        <v>10.258880691436469</v>
      </c>
      <c r="S428" s="123">
        <v>10.33713707241094</v>
      </c>
      <c r="T428" s="123">
        <v>10.294278705598554</v>
      </c>
      <c r="U428" s="123">
        <v>10.407894357917352</v>
      </c>
      <c r="V428" s="123">
        <v>10.26951549869381</v>
      </c>
      <c r="W428" s="123">
        <v>10.866114295773533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10.964326167013919</v>
      </c>
      <c r="D429" s="99">
        <v>10.70232203899066</v>
      </c>
      <c r="E429" s="99">
        <v>11.336857142536774</v>
      </c>
      <c r="F429" s="99">
        <v>11.271323553334645</v>
      </c>
      <c r="G429" s="99">
        <v>11.245251959235944</v>
      </c>
      <c r="H429" s="99">
        <v>11.386904913538617</v>
      </c>
      <c r="I429" s="99">
        <v>10.99617410806877</v>
      </c>
      <c r="J429" s="99">
        <v>12.098068684139355</v>
      </c>
      <c r="K429" s="99">
        <v>12.939171313771345</v>
      </c>
      <c r="L429" s="99">
        <v>11.94642458379769</v>
      </c>
      <c r="M429" s="99">
        <v>10.599226456356568</v>
      </c>
      <c r="N429" s="99">
        <v>10.325151839073047</v>
      </c>
      <c r="O429" s="99">
        <v>10.437183867597076</v>
      </c>
      <c r="P429" s="99">
        <v>9.7340937121298516</v>
      </c>
      <c r="Q429" s="99">
        <v>9.9196182095017917</v>
      </c>
      <c r="R429" s="99">
        <v>10.509415931054466</v>
      </c>
      <c r="S429" s="99">
        <v>10.434522407933811</v>
      </c>
      <c r="T429" s="99">
        <v>10.030651246641456</v>
      </c>
      <c r="U429" s="99">
        <v>10.602563656982881</v>
      </c>
      <c r="V429" s="99">
        <v>10.32108162954243</v>
      </c>
      <c r="W429" s="99">
        <v>10.591794745713617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10.644936692544759</v>
      </c>
      <c r="D433" s="102">
        <v>11.631792326656724</v>
      </c>
      <c r="E433" s="102">
        <v>9.9832869666245845</v>
      </c>
      <c r="F433" s="102">
        <v>11.333737711794871</v>
      </c>
      <c r="G433" s="102">
        <v>11.526485560089572</v>
      </c>
      <c r="H433" s="102">
        <v>11.823151923086753</v>
      </c>
      <c r="I433" s="102">
        <v>11.302334328410565</v>
      </c>
      <c r="J433" s="102">
        <v>11.675289225556355</v>
      </c>
      <c r="K433" s="102">
        <v>11.052273378309106</v>
      </c>
      <c r="L433" s="102">
        <v>11.113313573374725</v>
      </c>
      <c r="M433" s="102">
        <v>10.624734614490881</v>
      </c>
      <c r="N433" s="102">
        <v>10.611377928046027</v>
      </c>
      <c r="O433" s="102">
        <v>10.241849727223871</v>
      </c>
      <c r="P433" s="102">
        <v>10.101224459653313</v>
      </c>
      <c r="Q433" s="102">
        <v>10.153070047547452</v>
      </c>
      <c r="R433" s="102">
        <v>10.245135323872512</v>
      </c>
      <c r="S433" s="102">
        <v>10.331283841983849</v>
      </c>
      <c r="T433" s="102">
        <v>10.300102337354236</v>
      </c>
      <c r="U433" s="102">
        <v>10.400232302014778</v>
      </c>
      <c r="V433" s="102">
        <v>10.268269386998016</v>
      </c>
      <c r="W433" s="102">
        <v>10.872910010369649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10.645587072290304</v>
      </c>
      <c r="D434" s="105">
        <v>11.633053540872799</v>
      </c>
      <c r="E434" s="105">
        <v>9.9863496220428729</v>
      </c>
      <c r="F434" s="105">
        <v>11.336438272998709</v>
      </c>
      <c r="G434" s="105">
        <v>11.528456685743599</v>
      </c>
      <c r="H434" s="105">
        <v>11.823938931159342</v>
      </c>
      <c r="I434" s="105">
        <v>11.306421077716598</v>
      </c>
      <c r="J434" s="105">
        <v>11.682091069971753</v>
      </c>
      <c r="K434" s="105">
        <v>11.059864813029321</v>
      </c>
      <c r="L434" s="105">
        <v>11.120051939135344</v>
      </c>
      <c r="M434" s="105">
        <v>10.631903330903411</v>
      </c>
      <c r="N434" s="105">
        <v>10.616323948564739</v>
      </c>
      <c r="O434" s="105">
        <v>10.246243543329667</v>
      </c>
      <c r="P434" s="105">
        <v>10.112804471989087</v>
      </c>
      <c r="Q434" s="105">
        <v>10.169556583801809</v>
      </c>
      <c r="R434" s="105">
        <v>10.261763850650686</v>
      </c>
      <c r="S434" s="105">
        <v>10.345388874335661</v>
      </c>
      <c r="T434" s="105">
        <v>10.311603570590822</v>
      </c>
      <c r="U434" s="105">
        <v>10.411030892197225</v>
      </c>
      <c r="V434" s="105">
        <v>10.269402765713576</v>
      </c>
      <c r="W434" s="105">
        <v>10.870854890534256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3.0481494503955995</v>
      </c>
      <c r="D435" s="99">
        <v>3.5247830261400419</v>
      </c>
      <c r="E435" s="99">
        <v>2.5777994799626427</v>
      </c>
      <c r="F435" s="99">
        <v>3.3005264701096557</v>
      </c>
      <c r="G435" s="99">
        <v>3.3438677206092833</v>
      </c>
      <c r="H435" s="99">
        <v>3.4490297027594079</v>
      </c>
      <c r="I435" s="99">
        <v>3.2391331305429651</v>
      </c>
      <c r="J435" s="99">
        <v>3.3959588798903253</v>
      </c>
      <c r="K435" s="99">
        <v>3.0196636597189865</v>
      </c>
      <c r="L435" s="99">
        <v>3.0633413486753884</v>
      </c>
      <c r="M435" s="99">
        <v>3.0664625364147913</v>
      </c>
      <c r="N435" s="99">
        <v>3.040534932734321</v>
      </c>
      <c r="O435" s="99">
        <v>2.8238897156390315</v>
      </c>
      <c r="P435" s="99">
        <v>2.9006841835069852</v>
      </c>
      <c r="Q435" s="99">
        <v>3.1588273422799893</v>
      </c>
      <c r="R435" s="99">
        <v>3.0723461782659767</v>
      </c>
      <c r="S435" s="99">
        <v>3.0042807526180826</v>
      </c>
      <c r="T435" s="99">
        <v>3.0488025375948249</v>
      </c>
      <c r="U435" s="99">
        <v>3.114915518789696</v>
      </c>
      <c r="V435" s="99">
        <v>2.6886745776393877</v>
      </c>
      <c r="W435" s="99">
        <v>3.2163935535989738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7.597437621894704</v>
      </c>
      <c r="D436" s="99">
        <v>8.1082705147327587</v>
      </c>
      <c r="E436" s="99">
        <v>7.4085501420802311</v>
      </c>
      <c r="F436" s="99">
        <v>8.0359118028890535</v>
      </c>
      <c r="G436" s="99">
        <v>8.1845889651343153</v>
      </c>
      <c r="H436" s="99">
        <v>8.3749092283999325</v>
      </c>
      <c r="I436" s="99">
        <v>8.0672879471736323</v>
      </c>
      <c r="J436" s="99">
        <v>8.28613219008143</v>
      </c>
      <c r="K436" s="99">
        <v>8.040201153310333</v>
      </c>
      <c r="L436" s="99">
        <v>8.0567105904599536</v>
      </c>
      <c r="M436" s="99">
        <v>7.5654407944886186</v>
      </c>
      <c r="N436" s="99">
        <v>7.5757890158304173</v>
      </c>
      <c r="O436" s="99">
        <v>7.4223538276906345</v>
      </c>
      <c r="P436" s="99">
        <v>7.2121202884821036</v>
      </c>
      <c r="Q436" s="99">
        <v>7.010729241521819</v>
      </c>
      <c r="R436" s="99">
        <v>7.1894176723847112</v>
      </c>
      <c r="S436" s="99">
        <v>7.3411081217175767</v>
      </c>
      <c r="T436" s="99">
        <v>7.2628010329959976</v>
      </c>
      <c r="U436" s="99">
        <v>7.2961153734075301</v>
      </c>
      <c r="V436" s="99">
        <v>7.5807281880741888</v>
      </c>
      <c r="W436" s="99">
        <v>7.6544613369352792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10.56840973742414</v>
      </c>
      <c r="D437" s="123">
        <v>11.197123493742746</v>
      </c>
      <c r="E437" s="123">
        <v>10.165275858234446</v>
      </c>
      <c r="F437" s="123">
        <v>10.817856056534874</v>
      </c>
      <c r="G437" s="123">
        <v>10.970536878961896</v>
      </c>
      <c r="H437" s="123">
        <v>11.147709093162383</v>
      </c>
      <c r="I437" s="123">
        <v>10.42104898449975</v>
      </c>
      <c r="J437" s="123">
        <v>10.764648586572747</v>
      </c>
      <c r="K437" s="123">
        <v>10.694821996569205</v>
      </c>
      <c r="L437" s="123">
        <v>10.081869612717316</v>
      </c>
      <c r="M437" s="123">
        <v>9.3308888562399162</v>
      </c>
      <c r="N437" s="123">
        <v>9.0162427527197018</v>
      </c>
      <c r="O437" s="123">
        <v>8.5748604961266253</v>
      </c>
      <c r="P437" s="123">
        <v>8.1357581738323326</v>
      </c>
      <c r="Q437" s="123">
        <v>8.1450418075369804</v>
      </c>
      <c r="R437" s="123">
        <v>8.2978266037883959</v>
      </c>
      <c r="S437" s="123">
        <v>8.1314538988149874</v>
      </c>
      <c r="T437" s="123">
        <v>7.8312025227899822</v>
      </c>
      <c r="U437" s="123">
        <v>7.8844874036634565</v>
      </c>
      <c r="V437" s="123">
        <v>7.6531642738430072</v>
      </c>
      <c r="W437" s="123">
        <v>8.1027912356710576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11.492891023697647</v>
      </c>
      <c r="D438" s="99">
        <v>10.056028571329575</v>
      </c>
      <c r="E438" s="99">
        <v>11.701614032015391</v>
      </c>
      <c r="F438" s="99">
        <v>10.771440868213592</v>
      </c>
      <c r="G438" s="99">
        <v>10.696786833736976</v>
      </c>
      <c r="H438" s="99">
        <v>10.319892816481897</v>
      </c>
      <c r="I438" s="99">
        <v>10.658655903828869</v>
      </c>
      <c r="J438" s="99">
        <v>10.332863984232517</v>
      </c>
      <c r="K438" s="99">
        <v>11.860625072790098</v>
      </c>
      <c r="L438" s="99">
        <v>10.596269178856238</v>
      </c>
      <c r="M438" s="99">
        <v>9.3387167298146743</v>
      </c>
      <c r="N438" s="99">
        <v>8.8485494475983391</v>
      </c>
      <c r="O438" s="99">
        <v>8.7180017426467469</v>
      </c>
      <c r="P438" s="99">
        <v>7.9852302047164203</v>
      </c>
      <c r="Q438" s="99">
        <v>8.0380018516925933</v>
      </c>
      <c r="R438" s="99">
        <v>8.4073847934445176</v>
      </c>
      <c r="S438" s="99">
        <v>8.1798679635872276</v>
      </c>
      <c r="T438" s="99">
        <v>7.6808726598039332</v>
      </c>
      <c r="U438" s="99">
        <v>7.9762568480867992</v>
      </c>
      <c r="V438" s="99">
        <v>7.7036354903234594</v>
      </c>
      <c r="W438" s="99">
        <v>7.9127588737020647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9.7348184652505516</v>
      </c>
      <c r="D439" s="110">
        <v>12.045502762145576</v>
      </c>
      <c r="E439" s="110">
        <v>8.8953080508358333</v>
      </c>
      <c r="F439" s="110">
        <v>10.844817042917395</v>
      </c>
      <c r="G439" s="110">
        <v>11.111339240161534</v>
      </c>
      <c r="H439" s="110">
        <v>11.668324185086295</v>
      </c>
      <c r="I439" s="110">
        <v>10.198532278561826</v>
      </c>
      <c r="J439" s="110">
        <v>11.509436896929131</v>
      </c>
      <c r="K439" s="110">
        <v>9.4618014456833226</v>
      </c>
      <c r="L439" s="110">
        <v>9.6269382045135359</v>
      </c>
      <c r="M439" s="110">
        <v>9.3257285820397939</v>
      </c>
      <c r="N439" s="110">
        <v>9.0772221364001986</v>
      </c>
      <c r="O439" s="110">
        <v>8.5074117412218584</v>
      </c>
      <c r="P439" s="110">
        <v>8.2113917033226542</v>
      </c>
      <c r="Q439" s="110">
        <v>8.2220664355569628</v>
      </c>
      <c r="R439" s="110">
        <v>8.2057472700478087</v>
      </c>
      <c r="S439" s="110">
        <v>8.1032890626547083</v>
      </c>
      <c r="T439" s="110">
        <v>7.9114219290688688</v>
      </c>
      <c r="U439" s="110">
        <v>7.8398772570687738</v>
      </c>
      <c r="V439" s="110">
        <v>7.6348507438889781</v>
      </c>
      <c r="W439" s="110">
        <v>8.1799011414615332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2.3237577023050826</v>
      </c>
      <c r="D441" s="118">
        <f t="shared" si="199"/>
        <v>1.8730766729870101</v>
      </c>
      <c r="E441" s="118">
        <f t="shared" si="199"/>
        <v>2.2758528519346006</v>
      </c>
      <c r="F441" s="118">
        <f t="shared" si="199"/>
        <v>1.7219725099313052</v>
      </c>
      <c r="G441" s="118">
        <f t="shared" si="199"/>
        <v>1.5667481882781753</v>
      </c>
      <c r="H441" s="118">
        <f t="shared" si="199"/>
        <v>1.7264928566532298</v>
      </c>
      <c r="I441" s="118">
        <f t="shared" si="199"/>
        <v>2.1844019270221571</v>
      </c>
      <c r="J441" s="118">
        <f t="shared" si="199"/>
        <v>2.7350545897292569</v>
      </c>
      <c r="K441" s="118">
        <f t="shared" si="199"/>
        <v>2.5868823964537677</v>
      </c>
      <c r="L441" s="118">
        <f t="shared" si="199"/>
        <v>2.1122275068444116</v>
      </c>
      <c r="M441" s="118">
        <f t="shared" si="199"/>
        <v>1.5709179778832929</v>
      </c>
      <c r="N441" s="118">
        <f t="shared" si="199"/>
        <v>0.97423389223471968</v>
      </c>
      <c r="O441" s="118">
        <f t="shared" si="199"/>
        <v>1.1614960052881325</v>
      </c>
      <c r="P441" s="118">
        <f t="shared" si="199"/>
        <v>1.1121675374406077</v>
      </c>
      <c r="Q441" s="118">
        <f t="shared" si="199"/>
        <v>1.4114317545617281</v>
      </c>
      <c r="R441" s="118">
        <f t="shared" ref="R441:V441" si="200">R442+R444+R446+R455</f>
        <v>1.6051639134987046</v>
      </c>
      <c r="S441" s="118">
        <f t="shared" si="200"/>
        <v>1.2551800691571975</v>
      </c>
      <c r="T441" s="118">
        <f t="shared" si="200"/>
        <v>1.0996219937455092</v>
      </c>
      <c r="U441" s="118">
        <f t="shared" si="200"/>
        <v>1.0633643347587831</v>
      </c>
      <c r="V441" s="118">
        <f t="shared" si="200"/>
        <v>0.82872521731840565</v>
      </c>
      <c r="W441" s="118">
        <f t="shared" ref="W441" si="201">W442+W444+W446+W455</f>
        <v>0.92020852033080625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0.22111378288040809</v>
      </c>
      <c r="D446" s="123">
        <v>0.22011309128280176</v>
      </c>
      <c r="E446" s="123">
        <v>0.2366518333709754</v>
      </c>
      <c r="F446" s="123">
        <v>0.19937933177702288</v>
      </c>
      <c r="G446" s="123">
        <v>0.17040540386824191</v>
      </c>
      <c r="H446" s="123">
        <v>0.19661913338969336</v>
      </c>
      <c r="I446" s="123">
        <v>0.20709576306937186</v>
      </c>
      <c r="J446" s="123">
        <v>0.22825031849533872</v>
      </c>
      <c r="K446" s="123">
        <v>0.25244036787017188</v>
      </c>
      <c r="L446" s="123">
        <v>0.20955215899349278</v>
      </c>
      <c r="M446" s="123">
        <v>0.15201074380583465</v>
      </c>
      <c r="N446" s="123">
        <v>7.1869276328058257E-2</v>
      </c>
      <c r="O446" s="123">
        <v>9.368502169308919E-2</v>
      </c>
      <c r="P446" s="123">
        <v>9.093562444500676E-2</v>
      </c>
      <c r="Q446" s="123">
        <v>0.12511264687782414</v>
      </c>
      <c r="R446" s="123">
        <v>0.14112456005637011</v>
      </c>
      <c r="S446" s="123">
        <v>0.11328828475327009</v>
      </c>
      <c r="T446" s="123">
        <v>9.0691074092771704E-2</v>
      </c>
      <c r="U446" s="123">
        <v>8.3868249238080728E-2</v>
      </c>
      <c r="V446" s="123">
        <v>6.2674157328566626E-2</v>
      </c>
      <c r="W446" s="123">
        <v>7.1191736495499605E-2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4.536182757879887</v>
      </c>
      <c r="D447" s="99">
        <v>4.4132674802201759</v>
      </c>
      <c r="E447" s="99">
        <v>4.6571294755835346</v>
      </c>
      <c r="F447" s="99">
        <v>4.6123085417751293</v>
      </c>
      <c r="G447" s="99">
        <v>4.5816547266461258</v>
      </c>
      <c r="H447" s="99">
        <v>4.6172726491012988</v>
      </c>
      <c r="I447" s="99">
        <v>4.4353009257357146</v>
      </c>
      <c r="J447" s="99">
        <v>4.8494922741183561</v>
      </c>
      <c r="K447" s="99">
        <v>5.1479803590667199</v>
      </c>
      <c r="L447" s="99">
        <v>4.7113106090950794</v>
      </c>
      <c r="M447" s="99">
        <v>4.1042900827575357</v>
      </c>
      <c r="N447" s="99">
        <v>3.8809409217151454</v>
      </c>
      <c r="O447" s="99">
        <v>3.7607844422511518</v>
      </c>
      <c r="P447" s="99">
        <v>3.3391561296206484</v>
      </c>
      <c r="Q447" s="99">
        <v>3.2607483592532911</v>
      </c>
      <c r="R447" s="99">
        <v>3.3599655894271954</v>
      </c>
      <c r="S447" s="99">
        <v>3.2502018246455422</v>
      </c>
      <c r="T447" s="99">
        <v>3.0532661611233136</v>
      </c>
      <c r="U447" s="99">
        <v>3.1672597653439896</v>
      </c>
      <c r="V447" s="99">
        <v>3.0421071749481183</v>
      </c>
      <c r="W447" s="99">
        <v>3.102460937803877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2.1026439194246747</v>
      </c>
      <c r="D455" s="123">
        <v>1.6529635817042083</v>
      </c>
      <c r="E455" s="123">
        <v>2.0392010185636251</v>
      </c>
      <c r="F455" s="123">
        <v>1.5225931781542823</v>
      </c>
      <c r="G455" s="123">
        <v>1.3963427844099334</v>
      </c>
      <c r="H455" s="123">
        <v>1.5298737232635364</v>
      </c>
      <c r="I455" s="123">
        <v>1.9773061639527851</v>
      </c>
      <c r="J455" s="123">
        <v>2.5068042712339182</v>
      </c>
      <c r="K455" s="123">
        <v>2.3344420285835961</v>
      </c>
      <c r="L455" s="123">
        <v>1.9026753478509186</v>
      </c>
      <c r="M455" s="123">
        <v>1.4189072340774582</v>
      </c>
      <c r="N455" s="123">
        <v>0.90236461590666139</v>
      </c>
      <c r="O455" s="123">
        <v>1.0678109835950433</v>
      </c>
      <c r="P455" s="123">
        <v>1.0212319129956009</v>
      </c>
      <c r="Q455" s="123">
        <v>1.286319107683904</v>
      </c>
      <c r="R455" s="123">
        <v>1.4640393534423344</v>
      </c>
      <c r="S455" s="123">
        <v>1.1418917844039274</v>
      </c>
      <c r="T455" s="123">
        <v>1.0089309196527374</v>
      </c>
      <c r="U455" s="123">
        <v>0.97949608552070233</v>
      </c>
      <c r="V455" s="123">
        <v>0.76605105998983902</v>
      </c>
      <c r="W455" s="123">
        <v>0.84901678383530665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4.4345480792850616</v>
      </c>
      <c r="D456" s="99">
        <v>3.8762479313648392</v>
      </c>
      <c r="E456" s="99">
        <v>4.5061158100886889</v>
      </c>
      <c r="F456" s="99">
        <v>4.143841826035576</v>
      </c>
      <c r="G456" s="99">
        <v>4.1111331979011476</v>
      </c>
      <c r="H456" s="99">
        <v>3.9624854339675046</v>
      </c>
      <c r="I456" s="99">
        <v>4.0887055045414487</v>
      </c>
      <c r="J456" s="99">
        <v>3.9601024371001339</v>
      </c>
      <c r="K456" s="99">
        <v>4.5416231629343553</v>
      </c>
      <c r="L456" s="99">
        <v>4.0540664274470553</v>
      </c>
      <c r="M456" s="99">
        <v>3.5713173603475012</v>
      </c>
      <c r="N456" s="99">
        <v>3.3838673096499803</v>
      </c>
      <c r="O456" s="99">
        <v>3.3339431821134125</v>
      </c>
      <c r="P456" s="99">
        <v>3.0537162740389627</v>
      </c>
      <c r="Q456" s="99">
        <v>3.0738972372732833</v>
      </c>
      <c r="R456" s="99">
        <v>3.2059883297494558</v>
      </c>
      <c r="S456" s="99">
        <v>3.104751518379306</v>
      </c>
      <c r="T456" s="99">
        <v>2.8996510577011594</v>
      </c>
      <c r="U456" s="99">
        <v>2.9944594614490043</v>
      </c>
      <c r="V456" s="99">
        <v>2.8772513026999307</v>
      </c>
      <c r="W456" s="99">
        <v>2.9413635858394724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41589</v>
      </c>
      <c r="C5" s="120">
        <v>41208</v>
      </c>
      <c r="D5" s="120">
        <v>40992</v>
      </c>
      <c r="E5" s="120">
        <v>40008</v>
      </c>
      <c r="F5" s="120">
        <v>40384</v>
      </c>
      <c r="G5" s="120">
        <v>39979</v>
      </c>
      <c r="H5" s="120">
        <v>39734</v>
      </c>
      <c r="I5" s="120">
        <v>39663</v>
      </c>
      <c r="J5" s="120">
        <v>39399</v>
      </c>
      <c r="K5" s="120">
        <v>38300</v>
      </c>
      <c r="L5" s="120">
        <v>36084</v>
      </c>
      <c r="M5" s="120">
        <v>30126</v>
      </c>
      <c r="N5" s="120">
        <v>24165</v>
      </c>
      <c r="O5" s="120">
        <v>17836</v>
      </c>
      <c r="P5" s="120">
        <v>13097</v>
      </c>
      <c r="Q5" s="120">
        <v>7963</v>
      </c>
      <c r="R5" s="120">
        <v>6978</v>
      </c>
      <c r="S5" s="120">
        <v>6194</v>
      </c>
      <c r="T5" s="120">
        <v>6803</v>
      </c>
      <c r="U5" s="120">
        <v>7829</v>
      </c>
      <c r="V5" s="120">
        <v>10437</v>
      </c>
      <c r="W5" s="120">
        <v>12827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41589</v>
      </c>
      <c r="C7" s="52">
        <v>41208</v>
      </c>
      <c r="D7" s="52">
        <v>40992</v>
      </c>
      <c r="E7" s="52">
        <v>40008</v>
      </c>
      <c r="F7" s="52">
        <v>40384</v>
      </c>
      <c r="G7" s="52">
        <v>39979</v>
      </c>
      <c r="H7" s="52">
        <v>39734</v>
      </c>
      <c r="I7" s="52">
        <v>39663</v>
      </c>
      <c r="J7" s="52">
        <v>39399</v>
      </c>
      <c r="K7" s="52">
        <v>38300</v>
      </c>
      <c r="L7" s="52">
        <v>36084</v>
      </c>
      <c r="M7" s="52">
        <v>30126</v>
      </c>
      <c r="N7" s="52">
        <v>24165</v>
      </c>
      <c r="O7" s="52">
        <v>17836</v>
      </c>
      <c r="P7" s="52">
        <v>13097</v>
      </c>
      <c r="Q7" s="52">
        <v>7963</v>
      </c>
      <c r="R7" s="52">
        <v>6978</v>
      </c>
      <c r="S7" s="52">
        <v>6194</v>
      </c>
      <c r="T7" s="52">
        <v>6803</v>
      </c>
      <c r="U7" s="52">
        <v>7829</v>
      </c>
      <c r="V7" s="52">
        <v>10437</v>
      </c>
      <c r="W7" s="52">
        <v>12827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9895</v>
      </c>
      <c r="C9" s="52">
        <v>10292</v>
      </c>
      <c r="D9" s="52">
        <v>10652</v>
      </c>
      <c r="E9" s="52">
        <v>10428</v>
      </c>
      <c r="F9" s="52">
        <v>10432</v>
      </c>
      <c r="G9" s="52">
        <v>10137</v>
      </c>
      <c r="H9" s="52">
        <v>9674</v>
      </c>
      <c r="I9" s="52">
        <v>10308</v>
      </c>
      <c r="J9" s="52">
        <v>11412</v>
      </c>
      <c r="K9" s="52">
        <v>12464</v>
      </c>
      <c r="L9" s="52">
        <v>12205</v>
      </c>
      <c r="M9" s="52">
        <v>11469</v>
      </c>
      <c r="N9" s="52">
        <v>9955</v>
      </c>
      <c r="O9" s="52">
        <v>7649</v>
      </c>
      <c r="P9" s="52">
        <v>6638</v>
      </c>
      <c r="Q9" s="52">
        <v>5375</v>
      </c>
      <c r="R9" s="52">
        <v>4393</v>
      </c>
      <c r="S9" s="52">
        <v>3279</v>
      </c>
      <c r="T9" s="52">
        <v>2928</v>
      </c>
      <c r="U9" s="52">
        <v>2961</v>
      </c>
      <c r="V9" s="52">
        <v>4207</v>
      </c>
      <c r="W9" s="52">
        <v>6155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1647</v>
      </c>
      <c r="C11" s="52">
        <v>1684</v>
      </c>
      <c r="D11" s="52">
        <v>1743</v>
      </c>
      <c r="E11" s="52">
        <v>1769</v>
      </c>
      <c r="F11" s="52">
        <v>1806</v>
      </c>
      <c r="G11" s="52">
        <v>1767</v>
      </c>
      <c r="H11" s="52">
        <v>1770</v>
      </c>
      <c r="I11" s="52">
        <v>1783</v>
      </c>
      <c r="J11" s="52">
        <v>1770</v>
      </c>
      <c r="K11" s="52">
        <v>1728</v>
      </c>
      <c r="L11" s="52">
        <v>1609</v>
      </c>
      <c r="M11" s="52">
        <v>1335</v>
      </c>
      <c r="N11" s="52">
        <v>1049</v>
      </c>
      <c r="O11" s="52">
        <v>756</v>
      </c>
      <c r="P11" s="52">
        <v>539</v>
      </c>
      <c r="Q11" s="52">
        <v>319</v>
      </c>
      <c r="R11" s="52">
        <v>277</v>
      </c>
      <c r="S11" s="52">
        <v>220</v>
      </c>
      <c r="T11" s="52">
        <v>215</v>
      </c>
      <c r="U11" s="52">
        <v>231</v>
      </c>
      <c r="V11" s="52">
        <v>277</v>
      </c>
      <c r="W11" s="52">
        <v>323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39319</v>
      </c>
      <c r="C13" s="52">
        <v>38825</v>
      </c>
      <c r="D13" s="52">
        <v>38485</v>
      </c>
      <c r="E13" s="52">
        <v>37284</v>
      </c>
      <c r="F13" s="52">
        <v>37547</v>
      </c>
      <c r="G13" s="52">
        <v>37100</v>
      </c>
      <c r="H13" s="52">
        <v>36736</v>
      </c>
      <c r="I13" s="52">
        <v>36314</v>
      </c>
      <c r="J13" s="52">
        <v>35766</v>
      </c>
      <c r="K13" s="52">
        <v>34434</v>
      </c>
      <c r="L13" s="52">
        <v>32242</v>
      </c>
      <c r="M13" s="52">
        <v>26701</v>
      </c>
      <c r="N13" s="52">
        <v>21195</v>
      </c>
      <c r="O13" s="52">
        <v>15452</v>
      </c>
      <c r="P13" s="52">
        <v>11234</v>
      </c>
      <c r="Q13" s="52">
        <v>6782</v>
      </c>
      <c r="R13" s="52">
        <v>5874</v>
      </c>
      <c r="S13" s="52">
        <v>5159</v>
      </c>
      <c r="T13" s="52">
        <v>5496</v>
      </c>
      <c r="U13" s="52">
        <v>6204</v>
      </c>
      <c r="V13" s="52">
        <v>8403</v>
      </c>
      <c r="W13" s="52">
        <v>10346</v>
      </c>
      <c r="DA13" s="63" t="s">
        <v>1131</v>
      </c>
    </row>
    <row r="14" spans="1:105" ht="12" customHeight="1" x14ac:dyDescent="0.25">
      <c r="A14" s="97" t="s">
        <v>121</v>
      </c>
      <c r="B14" s="52">
        <v>623</v>
      </c>
      <c r="C14" s="52">
        <v>699</v>
      </c>
      <c r="D14" s="52">
        <v>764</v>
      </c>
      <c r="E14" s="52">
        <v>955</v>
      </c>
      <c r="F14" s="52">
        <v>1031</v>
      </c>
      <c r="G14" s="52">
        <v>1112</v>
      </c>
      <c r="H14" s="52">
        <v>1228</v>
      </c>
      <c r="I14" s="52">
        <v>1566</v>
      </c>
      <c r="J14" s="52">
        <v>1863</v>
      </c>
      <c r="K14" s="52">
        <v>2138</v>
      </c>
      <c r="L14" s="52">
        <v>2233</v>
      </c>
      <c r="M14" s="52">
        <v>2090</v>
      </c>
      <c r="N14" s="52">
        <v>1921</v>
      </c>
      <c r="O14" s="52">
        <v>1628</v>
      </c>
      <c r="P14" s="52">
        <v>1324</v>
      </c>
      <c r="Q14" s="52">
        <v>862</v>
      </c>
      <c r="R14" s="52">
        <v>827</v>
      </c>
      <c r="S14" s="52">
        <v>815</v>
      </c>
      <c r="T14" s="52">
        <v>1092</v>
      </c>
      <c r="U14" s="52">
        <v>1394</v>
      </c>
      <c r="V14" s="52">
        <v>1757</v>
      </c>
      <c r="W14" s="52">
        <v>2158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11778</v>
      </c>
      <c r="C16" s="52">
        <v>12837</v>
      </c>
      <c r="D16" s="52">
        <v>13679</v>
      </c>
      <c r="E16" s="52">
        <v>14330</v>
      </c>
      <c r="F16" s="52">
        <v>14987</v>
      </c>
      <c r="G16" s="52">
        <v>15127</v>
      </c>
      <c r="H16" s="52">
        <v>15607</v>
      </c>
      <c r="I16" s="52">
        <v>16202</v>
      </c>
      <c r="J16" s="52">
        <v>17114</v>
      </c>
      <c r="K16" s="52">
        <v>17079</v>
      </c>
      <c r="L16" s="52">
        <v>16416</v>
      </c>
      <c r="M16" s="52">
        <v>13921</v>
      </c>
      <c r="N16" s="52">
        <v>11261</v>
      </c>
      <c r="O16" s="52">
        <v>8431</v>
      </c>
      <c r="P16" s="52">
        <v>6099</v>
      </c>
      <c r="Q16" s="52">
        <v>3623</v>
      </c>
      <c r="R16" s="52">
        <v>2949</v>
      </c>
      <c r="S16" s="52">
        <v>2406</v>
      </c>
      <c r="T16" s="52">
        <v>2444</v>
      </c>
      <c r="U16" s="52">
        <v>2743</v>
      </c>
      <c r="V16" s="52">
        <v>3372</v>
      </c>
      <c r="W16" s="52">
        <v>3993</v>
      </c>
      <c r="DA16" s="63" t="s">
        <v>1133</v>
      </c>
    </row>
    <row r="17" spans="1:105" ht="12" customHeight="1" x14ac:dyDescent="0.25">
      <c r="A17" s="109" t="s">
        <v>120</v>
      </c>
      <c r="B17" s="36">
        <v>29811</v>
      </c>
      <c r="C17" s="36">
        <v>28371</v>
      </c>
      <c r="D17" s="36">
        <v>27313</v>
      </c>
      <c r="E17" s="36">
        <v>25678</v>
      </c>
      <c r="F17" s="36">
        <v>25397</v>
      </c>
      <c r="G17" s="36">
        <v>24852</v>
      </c>
      <c r="H17" s="36">
        <v>24127</v>
      </c>
      <c r="I17" s="36">
        <v>23461</v>
      </c>
      <c r="J17" s="36">
        <v>22285</v>
      </c>
      <c r="K17" s="36">
        <v>21221</v>
      </c>
      <c r="L17" s="36">
        <v>19668</v>
      </c>
      <c r="M17" s="36">
        <v>16205</v>
      </c>
      <c r="N17" s="36">
        <v>12904</v>
      </c>
      <c r="O17" s="36">
        <v>9405</v>
      </c>
      <c r="P17" s="36">
        <v>6998</v>
      </c>
      <c r="Q17" s="36">
        <v>4340</v>
      </c>
      <c r="R17" s="36">
        <v>4029</v>
      </c>
      <c r="S17" s="36">
        <v>3788</v>
      </c>
      <c r="T17" s="36">
        <v>4359</v>
      </c>
      <c r="U17" s="36">
        <v>5086</v>
      </c>
      <c r="V17" s="36">
        <v>7065</v>
      </c>
      <c r="W17" s="36">
        <v>8834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3249</v>
      </c>
      <c r="D21" s="52">
        <v>3249</v>
      </c>
      <c r="E21" s="52">
        <v>3256</v>
      </c>
      <c r="F21" s="52">
        <v>3268</v>
      </c>
      <c r="G21" s="52">
        <v>3294</v>
      </c>
      <c r="H21" s="52">
        <v>3336</v>
      </c>
      <c r="I21" s="52">
        <v>3403</v>
      </c>
      <c r="J21" s="52">
        <v>3490</v>
      </c>
      <c r="K21" s="52">
        <v>3612</v>
      </c>
      <c r="L21" s="52">
        <v>3768</v>
      </c>
      <c r="M21" s="52">
        <v>5958</v>
      </c>
      <c r="N21" s="52">
        <v>5961</v>
      </c>
      <c r="O21" s="52">
        <v>6330</v>
      </c>
      <c r="P21" s="52">
        <v>4743</v>
      </c>
      <c r="Q21" s="52">
        <v>5137</v>
      </c>
      <c r="R21" s="52">
        <v>985</v>
      </c>
      <c r="S21" s="52">
        <v>784</v>
      </c>
      <c r="T21" s="52">
        <v>639</v>
      </c>
      <c r="U21" s="52">
        <v>632</v>
      </c>
      <c r="V21" s="52">
        <v>854</v>
      </c>
      <c r="W21" s="52">
        <v>759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1546</v>
      </c>
      <c r="D23" s="52">
        <v>1550</v>
      </c>
      <c r="E23" s="52">
        <v>1576</v>
      </c>
      <c r="F23" s="52">
        <v>1648</v>
      </c>
      <c r="G23" s="52">
        <v>1982</v>
      </c>
      <c r="H23" s="52">
        <v>2142</v>
      </c>
      <c r="I23" s="52">
        <v>1460</v>
      </c>
      <c r="J23" s="52">
        <v>1428</v>
      </c>
      <c r="K23" s="52">
        <v>2157</v>
      </c>
      <c r="L23" s="52">
        <v>2033</v>
      </c>
      <c r="M23" s="52">
        <v>2000</v>
      </c>
      <c r="N23" s="52">
        <v>2020</v>
      </c>
      <c r="O23" s="52">
        <v>3519</v>
      </c>
      <c r="P23" s="52">
        <v>1544</v>
      </c>
      <c r="Q23" s="52">
        <v>1479</v>
      </c>
      <c r="R23" s="52">
        <v>1222</v>
      </c>
      <c r="S23" s="52">
        <v>1368</v>
      </c>
      <c r="T23" s="52">
        <v>1055</v>
      </c>
      <c r="U23" s="52">
        <v>784</v>
      </c>
      <c r="V23" s="52">
        <v>936</v>
      </c>
      <c r="W23" s="52">
        <v>596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257</v>
      </c>
      <c r="D25" s="52">
        <v>258</v>
      </c>
      <c r="E25" s="52">
        <v>261</v>
      </c>
      <c r="F25" s="52">
        <v>275</v>
      </c>
      <c r="G25" s="52">
        <v>294</v>
      </c>
      <c r="H25" s="52">
        <v>329</v>
      </c>
      <c r="I25" s="52">
        <v>230</v>
      </c>
      <c r="J25" s="52">
        <v>246</v>
      </c>
      <c r="K25" s="52">
        <v>291</v>
      </c>
      <c r="L25" s="52">
        <v>301</v>
      </c>
      <c r="M25" s="52">
        <v>335</v>
      </c>
      <c r="N25" s="52">
        <v>320</v>
      </c>
      <c r="O25" s="52">
        <v>319</v>
      </c>
      <c r="P25" s="52">
        <v>238</v>
      </c>
      <c r="Q25" s="52">
        <v>238</v>
      </c>
      <c r="R25" s="52">
        <v>86</v>
      </c>
      <c r="S25" s="52">
        <v>94</v>
      </c>
      <c r="T25" s="52">
        <v>72</v>
      </c>
      <c r="U25" s="52">
        <v>38</v>
      </c>
      <c r="V25" s="52">
        <v>31</v>
      </c>
      <c r="W25" s="52">
        <v>34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6144</v>
      </c>
      <c r="D27" s="52">
        <v>6154</v>
      </c>
      <c r="E27" s="52">
        <v>6233</v>
      </c>
      <c r="F27" s="52">
        <v>6442</v>
      </c>
      <c r="G27" s="52">
        <v>6849</v>
      </c>
      <c r="H27" s="52">
        <v>7530</v>
      </c>
      <c r="I27" s="52">
        <v>4861</v>
      </c>
      <c r="J27" s="52">
        <v>4812</v>
      </c>
      <c r="K27" s="52">
        <v>5753</v>
      </c>
      <c r="L27" s="52">
        <v>5901</v>
      </c>
      <c r="M27" s="52">
        <v>6912</v>
      </c>
      <c r="N27" s="52">
        <v>6997</v>
      </c>
      <c r="O27" s="52">
        <v>6614</v>
      </c>
      <c r="P27" s="52">
        <v>4837</v>
      </c>
      <c r="Q27" s="52">
        <v>4830</v>
      </c>
      <c r="R27" s="52">
        <v>1766</v>
      </c>
      <c r="S27" s="52">
        <v>1623</v>
      </c>
      <c r="T27" s="52">
        <v>1417</v>
      </c>
      <c r="U27" s="52">
        <v>845</v>
      </c>
      <c r="V27" s="52">
        <v>1069</v>
      </c>
      <c r="W27" s="52">
        <v>944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97</v>
      </c>
      <c r="D28" s="52">
        <v>98</v>
      </c>
      <c r="E28" s="52">
        <v>99</v>
      </c>
      <c r="F28" s="52">
        <v>107</v>
      </c>
      <c r="G28" s="52">
        <v>120</v>
      </c>
      <c r="H28" s="52">
        <v>142</v>
      </c>
      <c r="I28" s="52">
        <v>121</v>
      </c>
      <c r="J28" s="52">
        <v>166</v>
      </c>
      <c r="K28" s="52">
        <v>198</v>
      </c>
      <c r="L28" s="52">
        <v>228</v>
      </c>
      <c r="M28" s="52">
        <v>337</v>
      </c>
      <c r="N28" s="52">
        <v>350</v>
      </c>
      <c r="O28" s="52">
        <v>429</v>
      </c>
      <c r="P28" s="52">
        <v>440</v>
      </c>
      <c r="Q28" s="52">
        <v>550</v>
      </c>
      <c r="R28" s="52">
        <v>204</v>
      </c>
      <c r="S28" s="52">
        <v>187</v>
      </c>
      <c r="T28" s="52">
        <v>148</v>
      </c>
      <c r="U28" s="52">
        <v>133</v>
      </c>
      <c r="V28" s="52">
        <v>178</v>
      </c>
      <c r="W28" s="52">
        <v>194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1840</v>
      </c>
      <c r="D30" s="52">
        <v>1847</v>
      </c>
      <c r="E30" s="52">
        <v>1885</v>
      </c>
      <c r="F30" s="52">
        <v>1988</v>
      </c>
      <c r="G30" s="52">
        <v>2189</v>
      </c>
      <c r="H30" s="52">
        <v>2514</v>
      </c>
      <c r="I30" s="52">
        <v>1891</v>
      </c>
      <c r="J30" s="52">
        <v>2229</v>
      </c>
      <c r="K30" s="52">
        <v>2685</v>
      </c>
      <c r="L30" s="52">
        <v>2643</v>
      </c>
      <c r="M30" s="52">
        <v>3137</v>
      </c>
      <c r="N30" s="52">
        <v>3119</v>
      </c>
      <c r="O30" s="52">
        <v>3160</v>
      </c>
      <c r="P30" s="52">
        <v>2588</v>
      </c>
      <c r="Q30" s="52">
        <v>2678</v>
      </c>
      <c r="R30" s="52">
        <v>1162</v>
      </c>
      <c r="S30" s="52">
        <v>951</v>
      </c>
      <c r="T30" s="52">
        <v>743</v>
      </c>
      <c r="U30" s="52">
        <v>367</v>
      </c>
      <c r="V30" s="52">
        <v>405</v>
      </c>
      <c r="W30" s="52">
        <v>407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4658</v>
      </c>
      <c r="D31" s="36">
        <v>4664</v>
      </c>
      <c r="E31" s="36">
        <v>4710</v>
      </c>
      <c r="F31" s="36">
        <v>4832</v>
      </c>
      <c r="G31" s="36">
        <v>5074</v>
      </c>
      <c r="H31" s="36">
        <v>5487</v>
      </c>
      <c r="I31" s="36">
        <v>3326</v>
      </c>
      <c r="J31" s="36">
        <v>2993</v>
      </c>
      <c r="K31" s="36">
        <v>3564</v>
      </c>
      <c r="L31" s="36">
        <v>3799</v>
      </c>
      <c r="M31" s="36">
        <v>4449</v>
      </c>
      <c r="N31" s="36">
        <v>4559</v>
      </c>
      <c r="O31" s="36">
        <v>4201</v>
      </c>
      <c r="P31" s="36">
        <v>2919</v>
      </c>
      <c r="Q31" s="36">
        <v>2942</v>
      </c>
      <c r="R31" s="36">
        <v>894</v>
      </c>
      <c r="S31" s="36">
        <v>945</v>
      </c>
      <c r="T31" s="36">
        <v>894</v>
      </c>
      <c r="U31" s="36">
        <v>649</v>
      </c>
      <c r="V31" s="36">
        <v>874</v>
      </c>
      <c r="W31" s="36">
        <v>774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2868</v>
      </c>
      <c r="D35" s="52">
        <v>3033</v>
      </c>
      <c r="E35" s="52">
        <v>2272</v>
      </c>
      <c r="F35" s="52">
        <v>3644</v>
      </c>
      <c r="G35" s="52">
        <v>2889</v>
      </c>
      <c r="H35" s="52">
        <v>3091</v>
      </c>
      <c r="I35" s="52">
        <v>3332</v>
      </c>
      <c r="J35" s="52">
        <v>3226</v>
      </c>
      <c r="K35" s="52">
        <v>2513</v>
      </c>
      <c r="L35" s="52">
        <v>1552</v>
      </c>
      <c r="M35" s="52">
        <v>0</v>
      </c>
      <c r="N35" s="52">
        <v>0</v>
      </c>
      <c r="O35" s="52">
        <v>1</v>
      </c>
      <c r="P35" s="52">
        <v>4</v>
      </c>
      <c r="Q35" s="52">
        <v>3</v>
      </c>
      <c r="R35" s="52">
        <v>0</v>
      </c>
      <c r="S35" s="52">
        <v>0</v>
      </c>
      <c r="T35" s="52">
        <v>1248</v>
      </c>
      <c r="U35" s="52">
        <v>1658</v>
      </c>
      <c r="V35" s="52">
        <v>3462</v>
      </c>
      <c r="W35" s="52">
        <v>3149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1943</v>
      </c>
      <c r="D37" s="52">
        <v>1910</v>
      </c>
      <c r="E37" s="52">
        <v>1352</v>
      </c>
      <c r="F37" s="52">
        <v>1652</v>
      </c>
      <c r="G37" s="52">
        <v>1687</v>
      </c>
      <c r="H37" s="52">
        <v>1679</v>
      </c>
      <c r="I37" s="52">
        <v>2094</v>
      </c>
      <c r="J37" s="52">
        <v>2532</v>
      </c>
      <c r="K37" s="52">
        <v>3209</v>
      </c>
      <c r="L37" s="52">
        <v>1774</v>
      </c>
      <c r="M37" s="52">
        <v>1264</v>
      </c>
      <c r="N37" s="52">
        <v>506</v>
      </c>
      <c r="O37" s="52">
        <v>1213</v>
      </c>
      <c r="P37" s="52">
        <v>533</v>
      </c>
      <c r="Q37" s="52">
        <v>216</v>
      </c>
      <c r="R37" s="52">
        <v>240</v>
      </c>
      <c r="S37" s="52">
        <v>254</v>
      </c>
      <c r="T37" s="52">
        <v>704</v>
      </c>
      <c r="U37" s="52">
        <v>817</v>
      </c>
      <c r="V37" s="52">
        <v>2182</v>
      </c>
      <c r="W37" s="52">
        <v>2544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294</v>
      </c>
      <c r="D39" s="52">
        <v>317</v>
      </c>
      <c r="E39" s="52">
        <v>287</v>
      </c>
      <c r="F39" s="52">
        <v>312</v>
      </c>
      <c r="G39" s="52">
        <v>255</v>
      </c>
      <c r="H39" s="52">
        <v>332</v>
      </c>
      <c r="I39" s="52">
        <v>243</v>
      </c>
      <c r="J39" s="52">
        <v>233</v>
      </c>
      <c r="K39" s="52">
        <v>249</v>
      </c>
      <c r="L39" s="52">
        <v>182</v>
      </c>
      <c r="M39" s="52">
        <v>61</v>
      </c>
      <c r="N39" s="52">
        <v>34</v>
      </c>
      <c r="O39" s="52">
        <v>26</v>
      </c>
      <c r="P39" s="52">
        <v>21</v>
      </c>
      <c r="Q39" s="52">
        <v>18</v>
      </c>
      <c r="R39" s="52">
        <v>44</v>
      </c>
      <c r="S39" s="52">
        <v>37</v>
      </c>
      <c r="T39" s="52">
        <v>67</v>
      </c>
      <c r="U39" s="52">
        <v>54</v>
      </c>
      <c r="V39" s="52">
        <v>77</v>
      </c>
      <c r="W39" s="52">
        <v>80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5650</v>
      </c>
      <c r="D41" s="52">
        <v>5814</v>
      </c>
      <c r="E41" s="52">
        <v>5032</v>
      </c>
      <c r="F41" s="52">
        <v>6705</v>
      </c>
      <c r="G41" s="52">
        <v>6402</v>
      </c>
      <c r="H41" s="52">
        <v>7166</v>
      </c>
      <c r="I41" s="52">
        <v>4439</v>
      </c>
      <c r="J41" s="52">
        <v>4264</v>
      </c>
      <c r="K41" s="52">
        <v>4421</v>
      </c>
      <c r="L41" s="52">
        <v>3709</v>
      </c>
      <c r="M41" s="52">
        <v>1371</v>
      </c>
      <c r="N41" s="52">
        <v>1491</v>
      </c>
      <c r="O41" s="52">
        <v>871</v>
      </c>
      <c r="P41" s="52">
        <v>619</v>
      </c>
      <c r="Q41" s="52">
        <v>378</v>
      </c>
      <c r="R41" s="52">
        <v>858</v>
      </c>
      <c r="S41" s="52">
        <v>908</v>
      </c>
      <c r="T41" s="52">
        <v>1754</v>
      </c>
      <c r="U41" s="52">
        <v>1553</v>
      </c>
      <c r="V41" s="52">
        <v>3268</v>
      </c>
      <c r="W41" s="52">
        <v>2887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173</v>
      </c>
      <c r="D42" s="52">
        <v>163</v>
      </c>
      <c r="E42" s="52">
        <v>290</v>
      </c>
      <c r="F42" s="52">
        <v>183</v>
      </c>
      <c r="G42" s="52">
        <v>201</v>
      </c>
      <c r="H42" s="52">
        <v>258</v>
      </c>
      <c r="I42" s="52">
        <v>459</v>
      </c>
      <c r="J42" s="52">
        <v>463</v>
      </c>
      <c r="K42" s="52">
        <v>473</v>
      </c>
      <c r="L42" s="52">
        <v>323</v>
      </c>
      <c r="M42" s="52">
        <v>194</v>
      </c>
      <c r="N42" s="52">
        <v>181</v>
      </c>
      <c r="O42" s="52">
        <v>136</v>
      </c>
      <c r="P42" s="52">
        <v>136</v>
      </c>
      <c r="Q42" s="52">
        <v>88</v>
      </c>
      <c r="R42" s="52">
        <v>169</v>
      </c>
      <c r="S42" s="52">
        <v>175</v>
      </c>
      <c r="T42" s="52">
        <v>425</v>
      </c>
      <c r="U42" s="52">
        <v>435</v>
      </c>
      <c r="V42" s="52">
        <v>541</v>
      </c>
      <c r="W42" s="52">
        <v>595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2899</v>
      </c>
      <c r="D44" s="52">
        <v>2689</v>
      </c>
      <c r="E44" s="52">
        <v>2536</v>
      </c>
      <c r="F44" s="52">
        <v>2645</v>
      </c>
      <c r="G44" s="52">
        <v>2329</v>
      </c>
      <c r="H44" s="52">
        <v>2994</v>
      </c>
      <c r="I44" s="52">
        <v>2486</v>
      </c>
      <c r="J44" s="52">
        <v>3141</v>
      </c>
      <c r="K44" s="52">
        <v>2650</v>
      </c>
      <c r="L44" s="52">
        <v>1980</v>
      </c>
      <c r="M44" s="52">
        <v>642</v>
      </c>
      <c r="N44" s="52">
        <v>459</v>
      </c>
      <c r="O44" s="52">
        <v>330</v>
      </c>
      <c r="P44" s="52">
        <v>256</v>
      </c>
      <c r="Q44" s="52">
        <v>202</v>
      </c>
      <c r="R44" s="52">
        <v>488</v>
      </c>
      <c r="S44" s="52">
        <v>408</v>
      </c>
      <c r="T44" s="52">
        <v>781</v>
      </c>
      <c r="U44" s="52">
        <v>666</v>
      </c>
      <c r="V44" s="52">
        <v>1034</v>
      </c>
      <c r="W44" s="52">
        <v>1028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3218</v>
      </c>
      <c r="D45" s="36">
        <v>3606</v>
      </c>
      <c r="E45" s="36">
        <v>3075</v>
      </c>
      <c r="F45" s="36">
        <v>4551</v>
      </c>
      <c r="G45" s="36">
        <v>4529</v>
      </c>
      <c r="H45" s="36">
        <v>4762</v>
      </c>
      <c r="I45" s="36">
        <v>2660</v>
      </c>
      <c r="J45" s="36">
        <v>1817</v>
      </c>
      <c r="K45" s="36">
        <v>2500</v>
      </c>
      <c r="L45" s="36">
        <v>2246</v>
      </c>
      <c r="M45" s="36">
        <v>986</v>
      </c>
      <c r="N45" s="36">
        <v>1258</v>
      </c>
      <c r="O45" s="36">
        <v>702</v>
      </c>
      <c r="P45" s="36">
        <v>512</v>
      </c>
      <c r="Q45" s="36">
        <v>284</v>
      </c>
      <c r="R45" s="36">
        <v>583</v>
      </c>
      <c r="S45" s="36">
        <v>704</v>
      </c>
      <c r="T45" s="36">
        <v>1465</v>
      </c>
      <c r="U45" s="36">
        <v>1376</v>
      </c>
      <c r="V45" s="36">
        <v>2853</v>
      </c>
      <c r="W45" s="36">
        <v>2543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1058</v>
      </c>
      <c r="D49" s="52">
        <v>938</v>
      </c>
      <c r="E49" s="52">
        <v>691</v>
      </c>
      <c r="F49" s="52">
        <v>1108</v>
      </c>
      <c r="G49" s="52">
        <v>837</v>
      </c>
      <c r="H49" s="52">
        <v>878</v>
      </c>
      <c r="I49" s="52">
        <v>908</v>
      </c>
      <c r="J49" s="52">
        <v>868</v>
      </c>
      <c r="K49" s="52">
        <v>680</v>
      </c>
      <c r="L49" s="52">
        <v>391</v>
      </c>
      <c r="M49" s="52">
        <v>0</v>
      </c>
      <c r="N49" s="52">
        <v>0</v>
      </c>
      <c r="O49" s="52">
        <v>0</v>
      </c>
      <c r="P49" s="52">
        <v>2</v>
      </c>
      <c r="Q49" s="52">
        <v>1</v>
      </c>
      <c r="R49" s="52">
        <v>0</v>
      </c>
      <c r="S49" s="52">
        <v>0</v>
      </c>
      <c r="T49" s="52">
        <v>394</v>
      </c>
      <c r="U49" s="52">
        <v>480</v>
      </c>
      <c r="V49" s="52">
        <v>948</v>
      </c>
      <c r="W49" s="52">
        <v>851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332</v>
      </c>
      <c r="D51" s="52">
        <v>321</v>
      </c>
      <c r="E51" s="52">
        <v>281</v>
      </c>
      <c r="F51" s="52">
        <v>546</v>
      </c>
      <c r="G51" s="52">
        <v>476</v>
      </c>
      <c r="H51" s="52">
        <v>602</v>
      </c>
      <c r="I51" s="52">
        <v>721</v>
      </c>
      <c r="J51" s="52">
        <v>696</v>
      </c>
      <c r="K51" s="52">
        <v>552</v>
      </c>
      <c r="L51" s="52">
        <v>316</v>
      </c>
      <c r="M51" s="52">
        <v>0</v>
      </c>
      <c r="N51" s="52">
        <v>0</v>
      </c>
      <c r="O51" s="52">
        <v>0</v>
      </c>
      <c r="P51" s="52">
        <v>1</v>
      </c>
      <c r="Q51" s="52">
        <v>0</v>
      </c>
      <c r="R51" s="52">
        <v>0</v>
      </c>
      <c r="S51" s="52">
        <v>0</v>
      </c>
      <c r="T51" s="52">
        <v>269</v>
      </c>
      <c r="U51" s="52">
        <v>55</v>
      </c>
      <c r="V51" s="52">
        <v>795</v>
      </c>
      <c r="W51" s="52">
        <v>716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51</v>
      </c>
      <c r="D53" s="52">
        <v>47</v>
      </c>
      <c r="E53" s="52">
        <v>35</v>
      </c>
      <c r="F53" s="52">
        <v>48</v>
      </c>
      <c r="G53" s="52">
        <v>31</v>
      </c>
      <c r="H53" s="52">
        <v>38</v>
      </c>
      <c r="I53" s="52">
        <v>43</v>
      </c>
      <c r="J53" s="52">
        <v>41</v>
      </c>
      <c r="K53" s="52">
        <v>33</v>
      </c>
      <c r="L53" s="52">
        <v>17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12</v>
      </c>
      <c r="U53" s="52">
        <v>13</v>
      </c>
      <c r="V53" s="52">
        <v>19</v>
      </c>
      <c r="W53" s="52">
        <v>20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977</v>
      </c>
      <c r="D55" s="52">
        <v>867</v>
      </c>
      <c r="E55" s="52">
        <v>620</v>
      </c>
      <c r="F55" s="52">
        <v>1032</v>
      </c>
      <c r="G55" s="52">
        <v>781</v>
      </c>
      <c r="H55" s="52">
        <v>811</v>
      </c>
      <c r="I55" s="52">
        <v>784</v>
      </c>
      <c r="J55" s="52">
        <v>746</v>
      </c>
      <c r="K55" s="52">
        <v>585</v>
      </c>
      <c r="L55" s="52">
        <v>344</v>
      </c>
      <c r="M55" s="52">
        <v>0</v>
      </c>
      <c r="N55" s="52">
        <v>0</v>
      </c>
      <c r="O55" s="52">
        <v>0</v>
      </c>
      <c r="P55" s="52">
        <v>2</v>
      </c>
      <c r="Q55" s="52">
        <v>1</v>
      </c>
      <c r="R55" s="52">
        <v>0</v>
      </c>
      <c r="S55" s="52">
        <v>0</v>
      </c>
      <c r="T55" s="52">
        <v>308</v>
      </c>
      <c r="U55" s="52">
        <v>365</v>
      </c>
      <c r="V55" s="52">
        <v>797</v>
      </c>
      <c r="W55" s="52">
        <v>688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30</v>
      </c>
      <c r="D56" s="52">
        <v>24</v>
      </c>
      <c r="E56" s="52">
        <v>36</v>
      </c>
      <c r="F56" s="52">
        <v>28</v>
      </c>
      <c r="G56" s="52">
        <v>25</v>
      </c>
      <c r="H56" s="52">
        <v>29</v>
      </c>
      <c r="I56" s="52">
        <v>81</v>
      </c>
      <c r="J56" s="52">
        <v>81</v>
      </c>
      <c r="K56" s="52">
        <v>62</v>
      </c>
      <c r="L56" s="52">
        <v>30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74</v>
      </c>
      <c r="U56" s="52">
        <v>102</v>
      </c>
      <c r="V56" s="52">
        <v>132</v>
      </c>
      <c r="W56" s="52">
        <v>143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501</v>
      </c>
      <c r="D58" s="52">
        <v>401</v>
      </c>
      <c r="E58" s="52">
        <v>312</v>
      </c>
      <c r="F58" s="52">
        <v>407</v>
      </c>
      <c r="G58" s="52">
        <v>284</v>
      </c>
      <c r="H58" s="52">
        <v>339</v>
      </c>
      <c r="I58" s="52">
        <v>439</v>
      </c>
      <c r="J58" s="52">
        <v>550</v>
      </c>
      <c r="K58" s="52">
        <v>350</v>
      </c>
      <c r="L58" s="52">
        <v>183</v>
      </c>
      <c r="M58" s="52">
        <v>0</v>
      </c>
      <c r="N58" s="52">
        <v>0</v>
      </c>
      <c r="O58" s="52">
        <v>0</v>
      </c>
      <c r="P58" s="52">
        <v>1</v>
      </c>
      <c r="Q58" s="52">
        <v>0</v>
      </c>
      <c r="R58" s="52">
        <v>0</v>
      </c>
      <c r="S58" s="52">
        <v>0</v>
      </c>
      <c r="T58" s="52">
        <v>137</v>
      </c>
      <c r="U58" s="52">
        <v>157</v>
      </c>
      <c r="V58" s="52">
        <v>253</v>
      </c>
      <c r="W58" s="52">
        <v>245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557</v>
      </c>
      <c r="D59" s="36">
        <v>537</v>
      </c>
      <c r="E59" s="36">
        <v>379</v>
      </c>
      <c r="F59" s="36">
        <v>701</v>
      </c>
      <c r="G59" s="36">
        <v>553</v>
      </c>
      <c r="H59" s="36">
        <v>539</v>
      </c>
      <c r="I59" s="36">
        <v>469</v>
      </c>
      <c r="J59" s="36">
        <v>318</v>
      </c>
      <c r="K59" s="36">
        <v>330</v>
      </c>
      <c r="L59" s="36">
        <v>208</v>
      </c>
      <c r="M59" s="36">
        <v>0</v>
      </c>
      <c r="N59" s="36">
        <v>0</v>
      </c>
      <c r="O59" s="36">
        <v>0</v>
      </c>
      <c r="P59" s="36">
        <v>1</v>
      </c>
      <c r="Q59" s="36">
        <v>1</v>
      </c>
      <c r="R59" s="36">
        <v>0</v>
      </c>
      <c r="S59" s="36">
        <v>0</v>
      </c>
      <c r="T59" s="36">
        <v>257</v>
      </c>
      <c r="U59" s="36">
        <v>323</v>
      </c>
      <c r="V59" s="36">
        <v>695</v>
      </c>
      <c r="W59" s="36">
        <v>606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1810</v>
      </c>
      <c r="D63" s="52">
        <v>2095</v>
      </c>
      <c r="E63" s="52">
        <v>1581</v>
      </c>
      <c r="F63" s="52">
        <v>2536</v>
      </c>
      <c r="G63" s="52">
        <v>2052</v>
      </c>
      <c r="H63" s="52">
        <v>2213</v>
      </c>
      <c r="I63" s="52">
        <v>2424</v>
      </c>
      <c r="J63" s="52">
        <v>2358</v>
      </c>
      <c r="K63" s="52">
        <v>1833</v>
      </c>
      <c r="L63" s="52">
        <v>1161</v>
      </c>
      <c r="M63" s="52">
        <v>0</v>
      </c>
      <c r="N63" s="52">
        <v>0</v>
      </c>
      <c r="O63" s="52">
        <v>1</v>
      </c>
      <c r="P63" s="52">
        <v>2</v>
      </c>
      <c r="Q63" s="52">
        <v>2</v>
      </c>
      <c r="R63" s="52">
        <v>0</v>
      </c>
      <c r="S63" s="52">
        <v>0</v>
      </c>
      <c r="T63" s="52">
        <v>854</v>
      </c>
      <c r="U63" s="52">
        <v>1178</v>
      </c>
      <c r="V63" s="52">
        <v>2514</v>
      </c>
      <c r="W63" s="52">
        <v>2298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1611</v>
      </c>
      <c r="D65" s="52">
        <v>1589</v>
      </c>
      <c r="E65" s="52">
        <v>1071</v>
      </c>
      <c r="F65" s="52">
        <v>1106</v>
      </c>
      <c r="G65" s="52">
        <v>1211</v>
      </c>
      <c r="H65" s="52">
        <v>1077</v>
      </c>
      <c r="I65" s="52">
        <v>1373</v>
      </c>
      <c r="J65" s="52">
        <v>1836</v>
      </c>
      <c r="K65" s="52">
        <v>2657</v>
      </c>
      <c r="L65" s="52">
        <v>1458</v>
      </c>
      <c r="M65" s="52">
        <v>1264</v>
      </c>
      <c r="N65" s="52">
        <v>506</v>
      </c>
      <c r="O65" s="52">
        <v>1213</v>
      </c>
      <c r="P65" s="52">
        <v>532</v>
      </c>
      <c r="Q65" s="52">
        <v>216</v>
      </c>
      <c r="R65" s="52">
        <v>240</v>
      </c>
      <c r="S65" s="52">
        <v>254</v>
      </c>
      <c r="T65" s="52">
        <v>435</v>
      </c>
      <c r="U65" s="52">
        <v>762</v>
      </c>
      <c r="V65" s="52">
        <v>1387</v>
      </c>
      <c r="W65" s="52">
        <v>1828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243</v>
      </c>
      <c r="D67" s="52">
        <f t="shared" si="0"/>
        <v>270</v>
      </c>
      <c r="E67" s="52">
        <f t="shared" si="0"/>
        <v>252</v>
      </c>
      <c r="F67" s="52">
        <f t="shared" si="0"/>
        <v>264</v>
      </c>
      <c r="G67" s="52">
        <f t="shared" si="0"/>
        <v>224</v>
      </c>
      <c r="H67" s="52">
        <f t="shared" si="0"/>
        <v>294</v>
      </c>
      <c r="I67" s="52">
        <f t="shared" si="0"/>
        <v>200</v>
      </c>
      <c r="J67" s="52">
        <f t="shared" si="0"/>
        <v>192</v>
      </c>
      <c r="K67" s="52">
        <f t="shared" si="0"/>
        <v>216</v>
      </c>
      <c r="L67" s="52">
        <f t="shared" si="0"/>
        <v>165</v>
      </c>
      <c r="M67" s="52">
        <f t="shared" si="0"/>
        <v>61</v>
      </c>
      <c r="N67" s="52">
        <f t="shared" si="0"/>
        <v>34</v>
      </c>
      <c r="O67" s="52">
        <f t="shared" si="0"/>
        <v>26</v>
      </c>
      <c r="P67" s="52">
        <f t="shared" si="0"/>
        <v>21</v>
      </c>
      <c r="Q67" s="52">
        <f t="shared" si="0"/>
        <v>18</v>
      </c>
      <c r="R67" s="52">
        <f t="shared" ref="R67:V67" si="1">R39-R53</f>
        <v>44</v>
      </c>
      <c r="S67" s="52">
        <f t="shared" si="1"/>
        <v>37</v>
      </c>
      <c r="T67" s="52">
        <f t="shared" si="1"/>
        <v>55</v>
      </c>
      <c r="U67" s="52">
        <f t="shared" si="1"/>
        <v>41</v>
      </c>
      <c r="V67" s="52">
        <f t="shared" si="1"/>
        <v>58</v>
      </c>
      <c r="W67" s="52">
        <f t="shared" ref="W67" si="2">W39-W53</f>
        <v>60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4673</v>
      </c>
      <c r="D69" s="52">
        <f t="shared" si="6"/>
        <v>4947</v>
      </c>
      <c r="E69" s="52">
        <f t="shared" si="6"/>
        <v>4412</v>
      </c>
      <c r="F69" s="52">
        <f t="shared" si="6"/>
        <v>5673</v>
      </c>
      <c r="G69" s="52">
        <f t="shared" si="6"/>
        <v>5621</v>
      </c>
      <c r="H69" s="52">
        <f t="shared" si="6"/>
        <v>6355</v>
      </c>
      <c r="I69" s="52">
        <f t="shared" si="6"/>
        <v>3655</v>
      </c>
      <c r="J69" s="52">
        <f t="shared" si="6"/>
        <v>3518</v>
      </c>
      <c r="K69" s="52">
        <f t="shared" si="6"/>
        <v>3836</v>
      </c>
      <c r="L69" s="52">
        <f t="shared" si="6"/>
        <v>3365</v>
      </c>
      <c r="M69" s="52">
        <f t="shared" si="6"/>
        <v>1371</v>
      </c>
      <c r="N69" s="52">
        <f t="shared" si="6"/>
        <v>1491</v>
      </c>
      <c r="O69" s="52">
        <f t="shared" si="6"/>
        <v>871</v>
      </c>
      <c r="P69" s="52">
        <f t="shared" si="6"/>
        <v>617</v>
      </c>
      <c r="Q69" s="52">
        <f t="shared" si="6"/>
        <v>377</v>
      </c>
      <c r="R69" s="52">
        <f t="shared" ref="R69:V69" si="7">R41-R55</f>
        <v>858</v>
      </c>
      <c r="S69" s="52">
        <f t="shared" si="7"/>
        <v>908</v>
      </c>
      <c r="T69" s="52">
        <f t="shared" si="7"/>
        <v>1446</v>
      </c>
      <c r="U69" s="52">
        <f t="shared" si="7"/>
        <v>1188</v>
      </c>
      <c r="V69" s="52">
        <f t="shared" si="7"/>
        <v>2471</v>
      </c>
      <c r="W69" s="52">
        <f t="shared" ref="W69" si="8">W41-W55</f>
        <v>2199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143</v>
      </c>
      <c r="D70" s="52">
        <f t="shared" si="9"/>
        <v>139</v>
      </c>
      <c r="E70" s="52">
        <f t="shared" si="9"/>
        <v>254</v>
      </c>
      <c r="F70" s="52">
        <f t="shared" si="9"/>
        <v>155</v>
      </c>
      <c r="G70" s="52">
        <f t="shared" si="9"/>
        <v>176</v>
      </c>
      <c r="H70" s="52">
        <f t="shared" si="9"/>
        <v>229</v>
      </c>
      <c r="I70" s="52">
        <f t="shared" si="9"/>
        <v>378</v>
      </c>
      <c r="J70" s="52">
        <f t="shared" si="9"/>
        <v>382</v>
      </c>
      <c r="K70" s="52">
        <f t="shared" si="9"/>
        <v>411</v>
      </c>
      <c r="L70" s="52">
        <f t="shared" si="9"/>
        <v>293</v>
      </c>
      <c r="M70" s="52">
        <f t="shared" si="9"/>
        <v>194</v>
      </c>
      <c r="N70" s="52">
        <f t="shared" si="9"/>
        <v>181</v>
      </c>
      <c r="O70" s="52">
        <f t="shared" si="9"/>
        <v>136</v>
      </c>
      <c r="P70" s="52">
        <f t="shared" si="9"/>
        <v>136</v>
      </c>
      <c r="Q70" s="52">
        <f t="shared" si="9"/>
        <v>88</v>
      </c>
      <c r="R70" s="52">
        <f t="shared" ref="R70:V70" si="10">R42-R56</f>
        <v>169</v>
      </c>
      <c r="S70" s="52">
        <f t="shared" si="10"/>
        <v>175</v>
      </c>
      <c r="T70" s="52">
        <f t="shared" si="10"/>
        <v>351</v>
      </c>
      <c r="U70" s="52">
        <f t="shared" si="10"/>
        <v>333</v>
      </c>
      <c r="V70" s="52">
        <f t="shared" si="10"/>
        <v>409</v>
      </c>
      <c r="W70" s="52">
        <f t="shared" ref="W70" si="11">W42-W56</f>
        <v>452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2398</v>
      </c>
      <c r="D72" s="52">
        <v>2288</v>
      </c>
      <c r="E72" s="52">
        <v>2224</v>
      </c>
      <c r="F72" s="52">
        <v>2238</v>
      </c>
      <c r="G72" s="52">
        <v>2045</v>
      </c>
      <c r="H72" s="52">
        <v>2655</v>
      </c>
      <c r="I72" s="52">
        <v>2047</v>
      </c>
      <c r="J72" s="52">
        <v>2591</v>
      </c>
      <c r="K72" s="52">
        <v>2300</v>
      </c>
      <c r="L72" s="52">
        <v>1797</v>
      </c>
      <c r="M72" s="52">
        <v>642</v>
      </c>
      <c r="N72" s="52">
        <v>459</v>
      </c>
      <c r="O72" s="52">
        <v>330</v>
      </c>
      <c r="P72" s="52">
        <v>255</v>
      </c>
      <c r="Q72" s="52">
        <v>202</v>
      </c>
      <c r="R72" s="52">
        <v>488</v>
      </c>
      <c r="S72" s="52">
        <v>408</v>
      </c>
      <c r="T72" s="52">
        <v>644</v>
      </c>
      <c r="U72" s="52">
        <v>509</v>
      </c>
      <c r="V72" s="52">
        <v>781</v>
      </c>
      <c r="W72" s="52">
        <v>783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2661</v>
      </c>
      <c r="D73" s="36">
        <v>3069</v>
      </c>
      <c r="E73" s="36">
        <v>2696</v>
      </c>
      <c r="F73" s="36">
        <v>3850</v>
      </c>
      <c r="G73" s="36">
        <v>3976</v>
      </c>
      <c r="H73" s="36">
        <v>4223</v>
      </c>
      <c r="I73" s="36">
        <v>2191</v>
      </c>
      <c r="J73" s="36">
        <v>1499</v>
      </c>
      <c r="K73" s="36">
        <v>2170</v>
      </c>
      <c r="L73" s="36">
        <v>2038</v>
      </c>
      <c r="M73" s="36">
        <v>986</v>
      </c>
      <c r="N73" s="36">
        <v>1258</v>
      </c>
      <c r="O73" s="36">
        <v>702</v>
      </c>
      <c r="P73" s="36">
        <v>511</v>
      </c>
      <c r="Q73" s="36">
        <v>283</v>
      </c>
      <c r="R73" s="36">
        <v>583</v>
      </c>
      <c r="S73" s="36">
        <v>704</v>
      </c>
      <c r="T73" s="36">
        <v>1208</v>
      </c>
      <c r="U73" s="36">
        <v>1053</v>
      </c>
      <c r="V73" s="36">
        <v>2158</v>
      </c>
      <c r="W73" s="36">
        <v>1937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545</v>
      </c>
      <c r="I79" s="138">
        <f>RES_hhdet_numvin!I163</f>
        <v>857</v>
      </c>
      <c r="J79" s="138">
        <f>RES_hhdet_numvin!J163</f>
        <v>841</v>
      </c>
      <c r="K79" s="138">
        <f>RES_hhdet_numvin!K163</f>
        <v>661</v>
      </c>
      <c r="L79" s="138">
        <f>RES_hhdet_numvin!L163</f>
        <v>409</v>
      </c>
      <c r="M79" s="138">
        <f>RES_hhdet_numvin!M163</f>
        <v>0</v>
      </c>
      <c r="N79" s="138">
        <f>RES_hhdet_numvin!N163</f>
        <v>0</v>
      </c>
      <c r="O79" s="138">
        <f>RES_hhdet_numvin!O163</f>
        <v>1</v>
      </c>
      <c r="P79" s="138">
        <f>RES_hhdet_numvin!P163</f>
        <v>2</v>
      </c>
      <c r="Q79" s="138">
        <f>RES_hhdet_numvin!Q163</f>
        <v>3</v>
      </c>
      <c r="R79" s="138">
        <f>RES_hhdet_numvin!R163</f>
        <v>0</v>
      </c>
      <c r="S79" s="138">
        <f>RES_hhdet_numvin!S163</f>
        <v>0</v>
      </c>
      <c r="T79" s="138">
        <f>RES_hhdet_numvin!T163</f>
        <v>1241</v>
      </c>
      <c r="U79" s="138">
        <f>RES_hhdet_numvin!U163</f>
        <v>1656</v>
      </c>
      <c r="V79" s="138">
        <f>RES_hhdet_numvin!V163</f>
        <v>3462</v>
      </c>
      <c r="W79" s="138">
        <f>RES_hhdet_numvin!W163</f>
        <v>3149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79</v>
      </c>
      <c r="Q81" s="138">
        <f>RES_hhdet_numvin!Q165</f>
        <v>58</v>
      </c>
      <c r="R81" s="138">
        <f>RES_hhdet_numvin!R165</f>
        <v>100</v>
      </c>
      <c r="S81" s="138">
        <f>RES_hhdet_numvin!S165</f>
        <v>135</v>
      </c>
      <c r="T81" s="138">
        <f>RES_hhdet_numvin!T165</f>
        <v>482</v>
      </c>
      <c r="U81" s="138">
        <f>RES_hhdet_numvin!U165</f>
        <v>633</v>
      </c>
      <c r="V81" s="138">
        <f>RES_hhdet_numvin!V165</f>
        <v>2124</v>
      </c>
      <c r="W81" s="138">
        <f>RES_hhdet_numvin!W165</f>
        <v>2544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7</v>
      </c>
      <c r="Q83" s="138">
        <f>RES_hhdet_numvin!Q167</f>
        <v>11</v>
      </c>
      <c r="R83" s="138">
        <f>RES_hhdet_numvin!R167</f>
        <v>27</v>
      </c>
      <c r="S83" s="138">
        <f>RES_hhdet_numvin!S167</f>
        <v>20</v>
      </c>
      <c r="T83" s="138">
        <f>RES_hhdet_numvin!T167</f>
        <v>51</v>
      </c>
      <c r="U83" s="138">
        <f>RES_hhdet_numvin!U167</f>
        <v>50</v>
      </c>
      <c r="V83" s="138">
        <f>RES_hhdet_numvin!V167</f>
        <v>77</v>
      </c>
      <c r="W83" s="138">
        <f>RES_hhdet_numvin!W167</f>
        <v>80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203</v>
      </c>
      <c r="Q87" s="138">
        <f>RES_hhdet_numvin!Q171</f>
        <v>217</v>
      </c>
      <c r="R87" s="138">
        <f>RES_hhdet_numvin!R171</f>
        <v>516</v>
      </c>
      <c r="S87" s="138">
        <f>RES_hhdet_numvin!S171</f>
        <v>496</v>
      </c>
      <c r="T87" s="138">
        <f>RES_hhdet_numvin!T171</f>
        <v>1352</v>
      </c>
      <c r="U87" s="138">
        <f>RES_hhdet_numvin!U171</f>
        <v>1415</v>
      </c>
      <c r="V87" s="138">
        <f>RES_hhdet_numvin!V171</f>
        <v>3260</v>
      </c>
      <c r="W87" s="138">
        <f>RES_hhdet_numvin!W171</f>
        <v>2887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45</v>
      </c>
      <c r="Q88" s="138">
        <f>RES_hhdet_numvin!Q172</f>
        <v>51</v>
      </c>
      <c r="R88" s="138">
        <f>RES_hhdet_numvin!R172</f>
        <v>102</v>
      </c>
      <c r="S88" s="138">
        <f>RES_hhdet_numvin!S172</f>
        <v>96</v>
      </c>
      <c r="T88" s="138">
        <f>RES_hhdet_numvin!T172</f>
        <v>329</v>
      </c>
      <c r="U88" s="138">
        <f>RES_hhdet_numvin!U172</f>
        <v>399</v>
      </c>
      <c r="V88" s="138">
        <f>RES_hhdet_numvin!V172</f>
        <v>541</v>
      </c>
      <c r="W88" s="138">
        <f>RES_hhdet_numvin!W172</f>
        <v>595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83</v>
      </c>
      <c r="Q92" s="138">
        <f>RES_hhdet_numvin!Q176</f>
        <v>118</v>
      </c>
      <c r="R92" s="138">
        <f>RES_hhdet_numvin!R176</f>
        <v>293</v>
      </c>
      <c r="S92" s="138">
        <f>RES_hhdet_numvin!S176</f>
        <v>225</v>
      </c>
      <c r="T92" s="138">
        <f>RES_hhdet_numvin!T176</f>
        <v>604</v>
      </c>
      <c r="U92" s="138">
        <f>RES_hhdet_numvin!U176</f>
        <v>611</v>
      </c>
      <c r="V92" s="138">
        <f>RES_hhdet_numvin!V176</f>
        <v>1031</v>
      </c>
      <c r="W92" s="138">
        <f>RES_hhdet_numvin!W176</f>
        <v>1028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166</v>
      </c>
      <c r="Q93" s="39">
        <f>RES_hhdet_numvin!Q177</f>
        <v>165</v>
      </c>
      <c r="R93" s="39">
        <f>RES_hhdet_numvin!R177</f>
        <v>349</v>
      </c>
      <c r="S93" s="39">
        <f>RES_hhdet_numvin!S177</f>
        <v>387</v>
      </c>
      <c r="T93" s="39">
        <f>RES_hhdet_numvin!T177</f>
        <v>1131</v>
      </c>
      <c r="U93" s="39">
        <f>RES_hhdet_numvin!U177</f>
        <v>1253</v>
      </c>
      <c r="V93" s="39">
        <f>RES_hhdet_numvin!V177</f>
        <v>2840</v>
      </c>
      <c r="W93" s="39">
        <f>RES_hhdet_numvin!W177</f>
        <v>2543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39.821949696091266</v>
      </c>
      <c r="C97" s="117">
        <f t="shared" si="12"/>
        <v>45.69518409761487</v>
      </c>
      <c r="D97" s="117">
        <f t="shared" si="12"/>
        <v>48.053805083926761</v>
      </c>
      <c r="E97" s="117">
        <f t="shared" si="12"/>
        <v>47.177905687454086</v>
      </c>
      <c r="F97" s="117">
        <f t="shared" si="12"/>
        <v>50.722985241077645</v>
      </c>
      <c r="G97" s="117">
        <f t="shared" si="12"/>
        <v>53.8177017356306</v>
      </c>
      <c r="H97" s="117">
        <f t="shared" si="12"/>
        <v>50.519733135569119</v>
      </c>
      <c r="I97" s="117">
        <f t="shared" si="12"/>
        <v>44.27907745215677</v>
      </c>
      <c r="J97" s="117">
        <f t="shared" si="12"/>
        <v>51.069312896400525</v>
      </c>
      <c r="K97" s="117">
        <f t="shared" si="12"/>
        <v>50.267547219046051</v>
      </c>
      <c r="L97" s="117">
        <f t="shared" si="12"/>
        <v>54.066412045563602</v>
      </c>
      <c r="M97" s="117">
        <f t="shared" si="12"/>
        <v>40.696607895686078</v>
      </c>
      <c r="N97" s="117">
        <f t="shared" si="12"/>
        <v>31.909265674877005</v>
      </c>
      <c r="O97" s="117">
        <f t="shared" si="12"/>
        <v>22.491416609224412</v>
      </c>
      <c r="P97" s="117">
        <f t="shared" si="12"/>
        <v>17.432140284860651</v>
      </c>
      <c r="Q97" s="117">
        <f t="shared" si="12"/>
        <v>7.6805273993430072</v>
      </c>
      <c r="R97" s="117">
        <f t="shared" ref="R97:V97" si="13">R98+R100+R102+R111</f>
        <v>6.1669337886241333</v>
      </c>
      <c r="S97" s="117">
        <f t="shared" si="13"/>
        <v>7.4122160289988237</v>
      </c>
      <c r="T97" s="117">
        <f t="shared" si="13"/>
        <v>10.484615831489092</v>
      </c>
      <c r="U97" s="117">
        <f t="shared" si="13"/>
        <v>12.354349701054458</v>
      </c>
      <c r="V97" s="117">
        <f t="shared" si="13"/>
        <v>5.2691657433961137</v>
      </c>
      <c r="W97" s="117">
        <f t="shared" ref="W97" si="14">W98+W100+W102+W111</f>
        <v>22.665070744022476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28.541538553502519</v>
      </c>
      <c r="C98" s="122">
        <f t="shared" si="15"/>
        <v>34.92672440752353</v>
      </c>
      <c r="D98" s="122">
        <f t="shared" si="15"/>
        <v>36.578041425193106</v>
      </c>
      <c r="E98" s="122">
        <f t="shared" si="15"/>
        <v>36.065253043333954</v>
      </c>
      <c r="F98" s="122">
        <f t="shared" si="15"/>
        <v>39.634718445080338</v>
      </c>
      <c r="G98" s="122">
        <f t="shared" si="15"/>
        <v>42.428458139829218</v>
      </c>
      <c r="H98" s="122">
        <f t="shared" si="15"/>
        <v>38.623118381354089</v>
      </c>
      <c r="I98" s="122">
        <f t="shared" si="15"/>
        <v>32.719585316383188</v>
      </c>
      <c r="J98" s="122">
        <f t="shared" si="15"/>
        <v>38.920270512598186</v>
      </c>
      <c r="K98" s="122">
        <f t="shared" si="15"/>
        <v>38.802673768694198</v>
      </c>
      <c r="L98" s="122">
        <f t="shared" si="15"/>
        <v>43.100211836047784</v>
      </c>
      <c r="M98" s="122">
        <f t="shared" si="15"/>
        <v>31.487773792801189</v>
      </c>
      <c r="N98" s="122">
        <f t="shared" si="15"/>
        <v>24.504829882574892</v>
      </c>
      <c r="O98" s="122">
        <f t="shared" si="15"/>
        <v>17.346255664621204</v>
      </c>
      <c r="P98" s="122">
        <f t="shared" si="15"/>
        <v>13.815184434752155</v>
      </c>
      <c r="Q98" s="122">
        <f t="shared" si="15"/>
        <v>5.0903998657158391</v>
      </c>
      <c r="R98" s="122">
        <f t="shared" si="15"/>
        <v>4.0249001391764354</v>
      </c>
      <c r="S98" s="122">
        <f t="shared" si="15"/>
        <v>5.5278008822061997</v>
      </c>
      <c r="T98" s="122">
        <f t="shared" si="15"/>
        <v>8.5773986624668144</v>
      </c>
      <c r="U98" s="122">
        <f t="shared" si="15"/>
        <v>10.217721364500463</v>
      </c>
      <c r="V98" s="122">
        <f t="shared" si="15"/>
        <v>2.5322833930793252</v>
      </c>
      <c r="W98" s="122">
        <f t="shared" si="15"/>
        <v>19.010286882926927</v>
      </c>
      <c r="DA98" s="130" t="s">
        <v>1722</v>
      </c>
    </row>
    <row r="99" spans="1:105" ht="12" customHeight="1" x14ac:dyDescent="0.25">
      <c r="A99" s="97" t="s">
        <v>53</v>
      </c>
      <c r="B99" s="98">
        <v>28.541538553502519</v>
      </c>
      <c r="C99" s="98">
        <v>34.92672440752353</v>
      </c>
      <c r="D99" s="98">
        <v>36.578041425193106</v>
      </c>
      <c r="E99" s="98">
        <v>36.065253043333954</v>
      </c>
      <c r="F99" s="98">
        <v>39.634718445080338</v>
      </c>
      <c r="G99" s="98">
        <v>42.428458139829218</v>
      </c>
      <c r="H99" s="98">
        <v>38.623118381354089</v>
      </c>
      <c r="I99" s="98">
        <v>32.719585316383188</v>
      </c>
      <c r="J99" s="98">
        <v>38.920270512598186</v>
      </c>
      <c r="K99" s="98">
        <v>38.802673768694198</v>
      </c>
      <c r="L99" s="98">
        <v>43.100211836047784</v>
      </c>
      <c r="M99" s="98">
        <v>31.487773792801189</v>
      </c>
      <c r="N99" s="98">
        <v>24.504829882574892</v>
      </c>
      <c r="O99" s="98">
        <v>17.346255664621204</v>
      </c>
      <c r="P99" s="98">
        <v>13.815184434752155</v>
      </c>
      <c r="Q99" s="98">
        <v>5.0903998657158391</v>
      </c>
      <c r="R99" s="98">
        <v>4.0249001391764354</v>
      </c>
      <c r="S99" s="98">
        <v>5.5278008822061997</v>
      </c>
      <c r="T99" s="98">
        <v>8.5773986624668144</v>
      </c>
      <c r="U99" s="98">
        <v>10.217721364500463</v>
      </c>
      <c r="V99" s="98">
        <v>2.5322833930793252</v>
      </c>
      <c r="W99" s="98">
        <v>19.010286882926927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1.1540923893020041</v>
      </c>
      <c r="C100" s="122">
        <f t="shared" si="16"/>
        <v>1.0369329366667495</v>
      </c>
      <c r="D100" s="122">
        <f t="shared" si="16"/>
        <v>0.95568898335008412</v>
      </c>
      <c r="E100" s="122">
        <f t="shared" si="16"/>
        <v>1.9462980227339377</v>
      </c>
      <c r="F100" s="122">
        <f t="shared" si="16"/>
        <v>0.73534555674772806</v>
      </c>
      <c r="G100" s="122">
        <f t="shared" si="16"/>
        <v>0.81436526455264224</v>
      </c>
      <c r="H100" s="122">
        <f t="shared" si="16"/>
        <v>1.0018219341965258</v>
      </c>
      <c r="I100" s="122">
        <f t="shared" si="16"/>
        <v>1.112698316425375</v>
      </c>
      <c r="J100" s="122">
        <f t="shared" si="16"/>
        <v>1.1709286578474847</v>
      </c>
      <c r="K100" s="122">
        <f t="shared" si="16"/>
        <v>1.143650503791027</v>
      </c>
      <c r="L100" s="122">
        <f t="shared" si="16"/>
        <v>1.3749830977006516</v>
      </c>
      <c r="M100" s="122">
        <f t="shared" si="16"/>
        <v>1.61538851477254</v>
      </c>
      <c r="N100" s="122">
        <f t="shared" si="16"/>
        <v>1.4172318388430682</v>
      </c>
      <c r="O100" s="122">
        <f t="shared" si="16"/>
        <v>0.86478330562970307</v>
      </c>
      <c r="P100" s="122">
        <f t="shared" si="16"/>
        <v>0.57738335065687174</v>
      </c>
      <c r="Q100" s="122">
        <f t="shared" si="16"/>
        <v>0.72531091501248468</v>
      </c>
      <c r="R100" s="122">
        <f t="shared" si="16"/>
        <v>0.48766208777069286</v>
      </c>
      <c r="S100" s="122">
        <f t="shared" si="16"/>
        <v>0.43464876942205982</v>
      </c>
      <c r="T100" s="122">
        <f t="shared" si="16"/>
        <v>0.37863998985820752</v>
      </c>
      <c r="U100" s="122">
        <f t="shared" si="16"/>
        <v>0.37129874295692317</v>
      </c>
      <c r="V100" s="122">
        <f t="shared" si="16"/>
        <v>0.46867232018049865</v>
      </c>
      <c r="W100" s="122">
        <f t="shared" si="16"/>
        <v>0.67621257213290775</v>
      </c>
      <c r="DA100" s="130" t="s">
        <v>1724</v>
      </c>
    </row>
    <row r="101" spans="1:105" ht="12" customHeight="1" x14ac:dyDescent="0.25">
      <c r="A101" s="97" t="s">
        <v>53</v>
      </c>
      <c r="B101" s="98">
        <v>1.1540923893020041</v>
      </c>
      <c r="C101" s="98">
        <v>1.0369329366667495</v>
      </c>
      <c r="D101" s="98">
        <v>0.95568898335008412</v>
      </c>
      <c r="E101" s="98">
        <v>1.9462980227339377</v>
      </c>
      <c r="F101" s="98">
        <v>0.73534555674772806</v>
      </c>
      <c r="G101" s="98">
        <v>0.81436526455264224</v>
      </c>
      <c r="H101" s="98">
        <v>1.0018219341965258</v>
      </c>
      <c r="I101" s="98">
        <v>1.112698316425375</v>
      </c>
      <c r="J101" s="98">
        <v>1.1709286578474847</v>
      </c>
      <c r="K101" s="98">
        <v>1.143650503791027</v>
      </c>
      <c r="L101" s="98">
        <v>1.3749830977006516</v>
      </c>
      <c r="M101" s="98">
        <v>1.61538851477254</v>
      </c>
      <c r="N101" s="98">
        <v>1.4172318388430682</v>
      </c>
      <c r="O101" s="98">
        <v>0.86478330562970307</v>
      </c>
      <c r="P101" s="98">
        <v>0.57738335065687174</v>
      </c>
      <c r="Q101" s="98">
        <v>0.72531091501248468</v>
      </c>
      <c r="R101" s="98">
        <v>0.48766208777069286</v>
      </c>
      <c r="S101" s="98">
        <v>0.43464876942205982</v>
      </c>
      <c r="T101" s="98">
        <v>0.37863998985820752</v>
      </c>
      <c r="U101" s="98">
        <v>0.37129874295692317</v>
      </c>
      <c r="V101" s="98">
        <v>0.46867232018049865</v>
      </c>
      <c r="W101" s="98">
        <v>0.67621257213290775</v>
      </c>
      <c r="DA101" s="63" t="s">
        <v>1725</v>
      </c>
    </row>
    <row r="102" spans="1:105" ht="12" customHeight="1" x14ac:dyDescent="0.25">
      <c r="A102" s="121" t="s">
        <v>55</v>
      </c>
      <c r="B102" s="122">
        <v>5.4789023705740707</v>
      </c>
      <c r="C102" s="122">
        <v>5.2569003764202327</v>
      </c>
      <c r="D102" s="122">
        <v>5.666744633644762</v>
      </c>
      <c r="E102" s="122">
        <v>4.8543856808608918</v>
      </c>
      <c r="F102" s="122">
        <v>5.5934768903255137</v>
      </c>
      <c r="G102" s="122">
        <v>5.7179416088511408</v>
      </c>
      <c r="H102" s="122">
        <v>5.9113885898242424</v>
      </c>
      <c r="I102" s="122">
        <v>5.6950102094083546</v>
      </c>
      <c r="J102" s="122">
        <v>5.935079322548324</v>
      </c>
      <c r="K102" s="122">
        <v>5.5076900611594724</v>
      </c>
      <c r="L102" s="122">
        <v>5.2434245337293115</v>
      </c>
      <c r="M102" s="122">
        <v>4.2133638407839547</v>
      </c>
      <c r="N102" s="122">
        <v>3.3780519931527917</v>
      </c>
      <c r="O102" s="122">
        <v>2.4175042663575308</v>
      </c>
      <c r="P102" s="122">
        <v>1.7534327192889716</v>
      </c>
      <c r="Q102" s="122">
        <v>1.0780650667603293</v>
      </c>
      <c r="R102" s="122">
        <v>0.95247549268524134</v>
      </c>
      <c r="S102" s="122">
        <v>0.84396959648269942</v>
      </c>
      <c r="T102" s="122">
        <v>0.8984125787424182</v>
      </c>
      <c r="U102" s="122">
        <v>1.035513851305498</v>
      </c>
      <c r="V102" s="122">
        <v>1.342829649811313</v>
      </c>
      <c r="W102" s="122">
        <v>1.7783526689727451</v>
      </c>
      <c r="DA102" s="130" t="s">
        <v>1726</v>
      </c>
    </row>
    <row r="103" spans="1:105" ht="12" customHeight="1" x14ac:dyDescent="0.25">
      <c r="A103" s="97" t="s">
        <v>124</v>
      </c>
      <c r="B103" s="98">
        <v>0.23204599025475797</v>
      </c>
      <c r="C103" s="98">
        <v>0.24737279490243147</v>
      </c>
      <c r="D103" s="98">
        <v>0.2489713563483463</v>
      </c>
      <c r="E103" s="98">
        <v>0.27113751938945718</v>
      </c>
      <c r="F103" s="98">
        <v>0.27873278975255938</v>
      </c>
      <c r="G103" s="98">
        <v>0.27683546542562132</v>
      </c>
      <c r="H103" s="98">
        <v>0.28508085729226135</v>
      </c>
      <c r="I103" s="98">
        <v>0.28025203604856813</v>
      </c>
      <c r="J103" s="98">
        <v>0.31004668823388143</v>
      </c>
      <c r="K103" s="98">
        <v>0.32435802956914345</v>
      </c>
      <c r="L103" s="98">
        <v>0.28141209174883125</v>
      </c>
      <c r="M103" s="98">
        <v>0.2093156103755491</v>
      </c>
      <c r="N103" s="98">
        <v>0.16076973617874218</v>
      </c>
      <c r="O103" s="98">
        <v>0.11755205873741136</v>
      </c>
      <c r="P103" s="98">
        <v>7.8424129651468277E-2</v>
      </c>
      <c r="Q103" s="98">
        <v>4.7239924804448212E-2</v>
      </c>
      <c r="R103" s="98">
        <v>4.2573423053626276E-2</v>
      </c>
      <c r="S103" s="98">
        <v>3.2443222442023779E-2</v>
      </c>
      <c r="T103" s="98">
        <v>2.8682887616406156E-2</v>
      </c>
      <c r="U103" s="98">
        <v>3.177246187116551E-2</v>
      </c>
      <c r="V103" s="98">
        <v>3.642324464794091E-2</v>
      </c>
      <c r="W103" s="98">
        <v>4.4030092840495166E-2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5.1879064249791513</v>
      </c>
      <c r="C107" s="101">
        <v>4.9461434007482898</v>
      </c>
      <c r="D107" s="101">
        <v>5.3413894359176357</v>
      </c>
      <c r="E107" s="101">
        <v>4.502012846306843</v>
      </c>
      <c r="F107" s="101">
        <v>5.2115837182580522</v>
      </c>
      <c r="G107" s="101">
        <v>5.3254867531840535</v>
      </c>
      <c r="H107" s="101">
        <v>5.4923714942066084</v>
      </c>
      <c r="I107" s="101">
        <v>5.2496377148899631</v>
      </c>
      <c r="J107" s="101">
        <v>5.4185841699997921</v>
      </c>
      <c r="K107" s="101">
        <v>4.9597659189042247</v>
      </c>
      <c r="L107" s="101">
        <v>4.723755335547617</v>
      </c>
      <c r="M107" s="101">
        <v>3.7864240560321489</v>
      </c>
      <c r="N107" s="101">
        <v>3.0162273107772779</v>
      </c>
      <c r="O107" s="101">
        <v>2.1348711738410207</v>
      </c>
      <c r="P107" s="101">
        <v>1.5405887359024455</v>
      </c>
      <c r="Q107" s="101">
        <v>0.94098041590799752</v>
      </c>
      <c r="R107" s="101">
        <v>0.82262953278578732</v>
      </c>
      <c r="S107" s="101">
        <v>0.72445262750365103</v>
      </c>
      <c r="T107" s="101">
        <v>0.75312469626253942</v>
      </c>
      <c r="U107" s="101">
        <v>0.85238909558099141</v>
      </c>
      <c r="V107" s="101">
        <v>1.1200265808526966</v>
      </c>
      <c r="W107" s="101">
        <v>1.4830271237828414</v>
      </c>
      <c r="DA107" s="131" t="s">
        <v>1731</v>
      </c>
    </row>
    <row r="108" spans="1:105" ht="12" customHeight="1" x14ac:dyDescent="0.25">
      <c r="A108" s="107" t="s">
        <v>121</v>
      </c>
      <c r="B108" s="104">
        <v>5.8949955340162168E-2</v>
      </c>
      <c r="C108" s="104">
        <v>6.3384180769511037E-2</v>
      </c>
      <c r="D108" s="104">
        <v>7.6383841378779738E-2</v>
      </c>
      <c r="E108" s="104">
        <v>8.123531516459126E-2</v>
      </c>
      <c r="F108" s="104">
        <v>0.10316038231490193</v>
      </c>
      <c r="G108" s="104">
        <v>0.11561939024146528</v>
      </c>
      <c r="H108" s="104">
        <v>0.13393623832537332</v>
      </c>
      <c r="I108" s="104">
        <v>0.16512045846982276</v>
      </c>
      <c r="J108" s="104">
        <v>0.206448464314651</v>
      </c>
      <c r="K108" s="104">
        <v>0.22356611268610399</v>
      </c>
      <c r="L108" s="104">
        <v>0.23825710643286319</v>
      </c>
      <c r="M108" s="104">
        <v>0.21762417437625675</v>
      </c>
      <c r="N108" s="104">
        <v>0.20105494619677167</v>
      </c>
      <c r="O108" s="104">
        <v>0.16508103377909877</v>
      </c>
      <c r="P108" s="104">
        <v>0.13441985373505783</v>
      </c>
      <c r="Q108" s="104">
        <v>8.9844726047883683E-2</v>
      </c>
      <c r="R108" s="104">
        <v>8.7272536845827656E-2</v>
      </c>
      <c r="S108" s="104">
        <v>8.7073746537024654E-2</v>
      </c>
      <c r="T108" s="104">
        <v>0.1166049948634726</v>
      </c>
      <c r="U108" s="104">
        <v>0.15135229385334106</v>
      </c>
      <c r="V108" s="104">
        <v>0.18637982431067557</v>
      </c>
      <c r="W108" s="104">
        <v>0.25129545234940859</v>
      </c>
      <c r="DA108" s="132" t="s">
        <v>1732</v>
      </c>
    </row>
    <row r="109" spans="1:105" ht="12" customHeight="1" x14ac:dyDescent="0.25">
      <c r="A109" s="108" t="s">
        <v>53</v>
      </c>
      <c r="B109" s="98">
        <v>2.4859228825875906E-2</v>
      </c>
      <c r="C109" s="98">
        <v>2.5406567790236808E-2</v>
      </c>
      <c r="D109" s="98">
        <v>3.1963564897263125E-2</v>
      </c>
      <c r="E109" s="98">
        <v>2.9518876846612512E-2</v>
      </c>
      <c r="F109" s="98">
        <v>4.1390418684343247E-2</v>
      </c>
      <c r="G109" s="98">
        <v>4.6093666002589261E-2</v>
      </c>
      <c r="H109" s="98">
        <v>5.3474934880258243E-2</v>
      </c>
      <c r="I109" s="98">
        <v>6.4756416573556727E-2</v>
      </c>
      <c r="J109" s="98">
        <v>8.183615668017051E-2</v>
      </c>
      <c r="K109" s="98">
        <v>8.3834792739297101E-2</v>
      </c>
      <c r="L109" s="98">
        <v>8.9888819287642044E-2</v>
      </c>
      <c r="M109" s="98">
        <v>8.5263686487197579E-2</v>
      </c>
      <c r="N109" s="98">
        <v>7.8133608559601941E-2</v>
      </c>
      <c r="O109" s="98">
        <v>6.1885232584176081E-2</v>
      </c>
      <c r="P109" s="98">
        <v>5.1915540796138332E-2</v>
      </c>
      <c r="Q109" s="98">
        <v>3.6913419419779513E-2</v>
      </c>
      <c r="R109" s="98">
        <v>3.4317899978348297E-2</v>
      </c>
      <c r="S109" s="98">
        <v>3.2877740511345226E-2</v>
      </c>
      <c r="T109" s="98">
        <v>4.3873273875310509E-2</v>
      </c>
      <c r="U109" s="98">
        <v>5.6829295567045759E-2</v>
      </c>
      <c r="V109" s="98">
        <v>6.1364800988751758E-2</v>
      </c>
      <c r="W109" s="98">
        <v>9.1642670783527336E-2</v>
      </c>
      <c r="DA109" s="63" t="s">
        <v>1733</v>
      </c>
    </row>
    <row r="110" spans="1:105" ht="12" customHeight="1" x14ac:dyDescent="0.25">
      <c r="A110" s="108" t="s">
        <v>52</v>
      </c>
      <c r="B110" s="98">
        <v>3.4090726514286261E-2</v>
      </c>
      <c r="C110" s="98">
        <v>3.7977612979274232E-2</v>
      </c>
      <c r="D110" s="98">
        <v>4.4420276481516613E-2</v>
      </c>
      <c r="E110" s="98">
        <v>5.1716438317978751E-2</v>
      </c>
      <c r="F110" s="98">
        <v>6.1769963630558693E-2</v>
      </c>
      <c r="G110" s="98">
        <v>6.9525724238876027E-2</v>
      </c>
      <c r="H110" s="98">
        <v>8.0461303445115095E-2</v>
      </c>
      <c r="I110" s="98">
        <v>0.10036404189626603</v>
      </c>
      <c r="J110" s="98">
        <v>0.12461230763448049</v>
      </c>
      <c r="K110" s="98">
        <v>0.13973131994680688</v>
      </c>
      <c r="L110" s="98">
        <v>0.14836828714522116</v>
      </c>
      <c r="M110" s="98">
        <v>0.13236048788905916</v>
      </c>
      <c r="N110" s="98">
        <v>0.12292133763716971</v>
      </c>
      <c r="O110" s="98">
        <v>0.10319580119492269</v>
      </c>
      <c r="P110" s="98">
        <v>8.2504312938919494E-2</v>
      </c>
      <c r="Q110" s="98">
        <v>5.2931306628104177E-2</v>
      </c>
      <c r="R110" s="98">
        <v>5.2954636867479359E-2</v>
      </c>
      <c r="S110" s="98">
        <v>5.4196006025679422E-2</v>
      </c>
      <c r="T110" s="98">
        <v>7.2731720988162094E-2</v>
      </c>
      <c r="U110" s="98">
        <v>9.4522998286295304E-2</v>
      </c>
      <c r="V110" s="98">
        <v>0.12501502332192382</v>
      </c>
      <c r="W110" s="98">
        <v>0.15965278156588125</v>
      </c>
      <c r="DA110" s="63" t="s">
        <v>1734</v>
      </c>
    </row>
    <row r="111" spans="1:105" ht="12" customHeight="1" x14ac:dyDescent="0.25">
      <c r="A111" s="121" t="s">
        <v>54</v>
      </c>
      <c r="B111" s="122">
        <v>4.6474163827126693</v>
      </c>
      <c r="C111" s="122">
        <v>4.4746263770043555</v>
      </c>
      <c r="D111" s="122">
        <v>4.8533300417388112</v>
      </c>
      <c r="E111" s="122">
        <v>4.3119689405253077</v>
      </c>
      <c r="F111" s="122">
        <v>4.7594443489240605</v>
      </c>
      <c r="G111" s="122">
        <v>4.8569367223975997</v>
      </c>
      <c r="H111" s="122">
        <v>4.9834042301942603</v>
      </c>
      <c r="I111" s="122">
        <v>4.7517836099398565</v>
      </c>
      <c r="J111" s="122">
        <v>5.0430344034065291</v>
      </c>
      <c r="K111" s="122">
        <v>4.8135328854013508</v>
      </c>
      <c r="L111" s="122">
        <v>4.3477925780858566</v>
      </c>
      <c r="M111" s="122">
        <v>3.3800817473283939</v>
      </c>
      <c r="N111" s="122">
        <v>2.6091519603062521</v>
      </c>
      <c r="O111" s="122">
        <v>1.8628733726159745</v>
      </c>
      <c r="P111" s="122">
        <v>1.2861397801626513</v>
      </c>
      <c r="Q111" s="122">
        <v>0.78675155185435408</v>
      </c>
      <c r="R111" s="122">
        <v>0.70189606899176327</v>
      </c>
      <c r="S111" s="122">
        <v>0.60579678088786482</v>
      </c>
      <c r="T111" s="122">
        <v>0.63016460042165279</v>
      </c>
      <c r="U111" s="122">
        <v>0.72981574229157276</v>
      </c>
      <c r="V111" s="122">
        <v>0.92538038032497649</v>
      </c>
      <c r="W111" s="122">
        <v>1.2002186199898977</v>
      </c>
      <c r="DA111" s="130" t="s">
        <v>1735</v>
      </c>
    </row>
    <row r="112" spans="1:105" ht="12" customHeight="1" x14ac:dyDescent="0.25">
      <c r="A112" s="97" t="s">
        <v>50</v>
      </c>
      <c r="B112" s="98">
        <v>1.4057905013518577</v>
      </c>
      <c r="C112" s="98">
        <v>1.8040686665751031</v>
      </c>
      <c r="D112" s="98">
        <v>1.6793020236201657</v>
      </c>
      <c r="E112" s="98">
        <v>2.0776217198313294</v>
      </c>
      <c r="F112" s="98">
        <v>2.0305978047109048</v>
      </c>
      <c r="G112" s="98">
        <v>2.0753291653242614</v>
      </c>
      <c r="H112" s="98">
        <v>2.1042801979764523</v>
      </c>
      <c r="I112" s="98">
        <v>2.2814270654172208</v>
      </c>
      <c r="J112" s="98">
        <v>2.3639194069511587</v>
      </c>
      <c r="K112" s="98">
        <v>2.7135554935565827</v>
      </c>
      <c r="L112" s="98">
        <v>2.3515931500617318</v>
      </c>
      <c r="M112" s="98">
        <v>1.7738423199654934</v>
      </c>
      <c r="N112" s="98">
        <v>1.3634458054567753</v>
      </c>
      <c r="O112" s="98">
        <v>1.0103167025839688</v>
      </c>
      <c r="P112" s="98">
        <v>0.67257134253706674</v>
      </c>
      <c r="Q112" s="98">
        <v>0.40461176275260402</v>
      </c>
      <c r="R112" s="98">
        <v>0.34723382851103957</v>
      </c>
      <c r="S112" s="98">
        <v>0.27759371775671704</v>
      </c>
      <c r="T112" s="98">
        <v>0.2661964692373695</v>
      </c>
      <c r="U112" s="98">
        <v>0.31215958099246949</v>
      </c>
      <c r="V112" s="98">
        <v>0.37071108607492237</v>
      </c>
      <c r="W112" s="98">
        <v>0.45587327638762043</v>
      </c>
      <c r="DA112" s="63" t="s">
        <v>1736</v>
      </c>
    </row>
    <row r="113" spans="1:105" ht="12" customHeight="1" x14ac:dyDescent="0.25">
      <c r="A113" s="109" t="s">
        <v>120</v>
      </c>
      <c r="B113" s="33">
        <v>3.2416258813608119</v>
      </c>
      <c r="C113" s="33">
        <v>2.6705577104292519</v>
      </c>
      <c r="D113" s="33">
        <v>3.1740280181186455</v>
      </c>
      <c r="E113" s="33">
        <v>2.2343472206939787</v>
      </c>
      <c r="F113" s="33">
        <v>2.7288465442131558</v>
      </c>
      <c r="G113" s="33">
        <v>2.7816075570733383</v>
      </c>
      <c r="H113" s="33">
        <v>2.8791240322178084</v>
      </c>
      <c r="I113" s="33">
        <v>2.4703565445226361</v>
      </c>
      <c r="J113" s="33">
        <v>2.6791149964553704</v>
      </c>
      <c r="K113" s="33">
        <v>2.0999773918447677</v>
      </c>
      <c r="L113" s="33">
        <v>1.9961994280241253</v>
      </c>
      <c r="M113" s="33">
        <v>1.6062394273629006</v>
      </c>
      <c r="N113" s="33">
        <v>1.2457061548494768</v>
      </c>
      <c r="O113" s="33">
        <v>0.85255667003200564</v>
      </c>
      <c r="P113" s="33">
        <v>0.61356843762558444</v>
      </c>
      <c r="Q113" s="33">
        <v>0.38213978910175006</v>
      </c>
      <c r="R113" s="33">
        <v>0.3546622404807237</v>
      </c>
      <c r="S113" s="33">
        <v>0.32820306313114778</v>
      </c>
      <c r="T113" s="33">
        <v>0.36396813118428323</v>
      </c>
      <c r="U113" s="33">
        <v>0.41765616129910321</v>
      </c>
      <c r="V113" s="33">
        <v>0.55466929425005418</v>
      </c>
      <c r="W113" s="33">
        <v>0.74434534360227711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26.739109916406168</v>
      </c>
      <c r="C115" s="117">
        <f t="shared" si="17"/>
        <v>30.488482816392331</v>
      </c>
      <c r="D115" s="117">
        <f t="shared" si="17"/>
        <v>32.156013204746863</v>
      </c>
      <c r="E115" s="117">
        <f t="shared" si="17"/>
        <v>33.013579751708136</v>
      </c>
      <c r="F115" s="117">
        <f t="shared" si="17"/>
        <v>33.985539006487727</v>
      </c>
      <c r="G115" s="117">
        <f t="shared" si="17"/>
        <v>36.392905340836734</v>
      </c>
      <c r="H115" s="117">
        <f t="shared" si="17"/>
        <v>34.873240816821358</v>
      </c>
      <c r="I115" s="117">
        <f t="shared" si="17"/>
        <v>31.204334250164404</v>
      </c>
      <c r="J115" s="117">
        <f t="shared" si="17"/>
        <v>36.084291518506205</v>
      </c>
      <c r="K115" s="117">
        <f t="shared" si="17"/>
        <v>35.73268188167124</v>
      </c>
      <c r="L115" s="117">
        <f t="shared" si="17"/>
        <v>39.055070555660421</v>
      </c>
      <c r="M115" s="117">
        <f t="shared" si="17"/>
        <v>30.783925320424956</v>
      </c>
      <c r="N115" s="117">
        <f t="shared" si="17"/>
        <v>24.63557163929849</v>
      </c>
      <c r="O115" s="117">
        <f t="shared" si="17"/>
        <v>17.258525558174462</v>
      </c>
      <c r="P115" s="117">
        <f t="shared" si="17"/>
        <v>13.240373318382906</v>
      </c>
      <c r="Q115" s="117">
        <f t="shared" si="17"/>
        <v>6.9576309596407002</v>
      </c>
      <c r="R115" s="117">
        <f t="shared" ref="R115:V115" si="18">R116+R118+R120+R129</f>
        <v>5.4222046189056714</v>
      </c>
      <c r="S115" s="117">
        <f t="shared" si="18"/>
        <v>6.2325851258791749</v>
      </c>
      <c r="T115" s="117">
        <f t="shared" si="18"/>
        <v>8.4395656153939278</v>
      </c>
      <c r="U115" s="117">
        <f t="shared" si="18"/>
        <v>10.010077535043742</v>
      </c>
      <c r="V115" s="117">
        <f t="shared" si="18"/>
        <v>5.3465758267096568</v>
      </c>
      <c r="W115" s="117">
        <f t="shared" ref="W115" si="19">W116+W118+W120+W129</f>
        <v>19.458288541457385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18.279694468296448</v>
      </c>
      <c r="C116" s="122">
        <f t="shared" si="20"/>
        <v>22.449029646834788</v>
      </c>
      <c r="D116" s="122">
        <f t="shared" si="20"/>
        <v>23.607213293682015</v>
      </c>
      <c r="E116" s="122">
        <f t="shared" si="20"/>
        <v>23.359563999628399</v>
      </c>
      <c r="F116" s="122">
        <f t="shared" si="20"/>
        <v>25.817369395643706</v>
      </c>
      <c r="G116" s="122">
        <f t="shared" si="20"/>
        <v>27.778110990815545</v>
      </c>
      <c r="H116" s="122">
        <f t="shared" si="20"/>
        <v>25.432249863886611</v>
      </c>
      <c r="I116" s="122">
        <f t="shared" si="20"/>
        <v>21.683452135588333</v>
      </c>
      <c r="J116" s="122">
        <f t="shared" si="20"/>
        <v>25.966067834962995</v>
      </c>
      <c r="K116" s="122">
        <f t="shared" si="20"/>
        <v>26.054828506852914</v>
      </c>
      <c r="L116" s="122">
        <f t="shared" si="20"/>
        <v>29.118770774040851</v>
      </c>
      <c r="M116" s="122">
        <f t="shared" si="20"/>
        <v>21.388270537448431</v>
      </c>
      <c r="N116" s="122">
        <f t="shared" si="20"/>
        <v>16.753179207983084</v>
      </c>
      <c r="O116" s="122">
        <f t="shared" si="20"/>
        <v>11.944953647521547</v>
      </c>
      <c r="P116" s="122">
        <f t="shared" si="20"/>
        <v>9.5138750322158803</v>
      </c>
      <c r="Q116" s="122">
        <f t="shared" si="20"/>
        <v>3.505786386994588</v>
      </c>
      <c r="R116" s="122">
        <f t="shared" si="20"/>
        <v>2.7725254690279093</v>
      </c>
      <c r="S116" s="122">
        <f t="shared" si="20"/>
        <v>3.8148270822914929</v>
      </c>
      <c r="T116" s="122">
        <f t="shared" si="20"/>
        <v>6.0519882252315185</v>
      </c>
      <c r="U116" s="122">
        <f t="shared" si="20"/>
        <v>7.3970816364353791</v>
      </c>
      <c r="V116" s="122">
        <f t="shared" si="20"/>
        <v>1.9032166964036727</v>
      </c>
      <c r="W116" s="122">
        <f t="shared" si="20"/>
        <v>14.617608568701021</v>
      </c>
      <c r="DA116" s="130" t="s">
        <v>1890</v>
      </c>
    </row>
    <row r="117" spans="1:105" ht="12" customHeight="1" x14ac:dyDescent="0.25">
      <c r="A117" s="97" t="s">
        <v>53</v>
      </c>
      <c r="B117" s="98">
        <v>18.279694468296448</v>
      </c>
      <c r="C117" s="98">
        <v>22.449029646834788</v>
      </c>
      <c r="D117" s="98">
        <v>23.607213293682015</v>
      </c>
      <c r="E117" s="98">
        <v>23.359563999628399</v>
      </c>
      <c r="F117" s="98">
        <v>25.817369395643706</v>
      </c>
      <c r="G117" s="98">
        <v>27.778110990815545</v>
      </c>
      <c r="H117" s="98">
        <v>25.432249863886611</v>
      </c>
      <c r="I117" s="98">
        <v>21.683452135588333</v>
      </c>
      <c r="J117" s="98">
        <v>25.966067834962995</v>
      </c>
      <c r="K117" s="98">
        <v>26.054828506852914</v>
      </c>
      <c r="L117" s="98">
        <v>29.118770774040851</v>
      </c>
      <c r="M117" s="98">
        <v>21.388270537448431</v>
      </c>
      <c r="N117" s="98">
        <v>16.753179207983084</v>
      </c>
      <c r="O117" s="98">
        <v>11.944953647521547</v>
      </c>
      <c r="P117" s="98">
        <v>9.5138750322158803</v>
      </c>
      <c r="Q117" s="98">
        <v>3.505786386994588</v>
      </c>
      <c r="R117" s="98">
        <v>2.7725254690279093</v>
      </c>
      <c r="S117" s="98">
        <v>3.8148270822914929</v>
      </c>
      <c r="T117" s="98">
        <v>6.0519882252315185</v>
      </c>
      <c r="U117" s="98">
        <v>7.3970816364353791</v>
      </c>
      <c r="V117" s="98">
        <v>1.9032166964036727</v>
      </c>
      <c r="W117" s="98">
        <v>14.617608568701021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1.9968686124229513</v>
      </c>
      <c r="C118" s="122">
        <f t="shared" si="21"/>
        <v>1.8742004541534858</v>
      </c>
      <c r="D118" s="122">
        <f t="shared" si="21"/>
        <v>1.809183312902807</v>
      </c>
      <c r="E118" s="122">
        <f t="shared" si="21"/>
        <v>3.8396379502934219</v>
      </c>
      <c r="F118" s="122">
        <f t="shared" si="21"/>
        <v>1.5282518483054912</v>
      </c>
      <c r="G118" s="122">
        <f t="shared" si="21"/>
        <v>1.7920685838311319</v>
      </c>
      <c r="H118" s="122">
        <f t="shared" si="21"/>
        <v>2.3606806675890613</v>
      </c>
      <c r="I118" s="122">
        <f t="shared" si="21"/>
        <v>2.7479960597558888</v>
      </c>
      <c r="J118" s="122">
        <f t="shared" si="21"/>
        <v>2.9720906337167161</v>
      </c>
      <c r="K118" s="122">
        <f t="shared" si="21"/>
        <v>3.0107284617411247</v>
      </c>
      <c r="L118" s="122">
        <f t="shared" si="21"/>
        <v>3.7075724881743795</v>
      </c>
      <c r="M118" s="122">
        <f t="shared" si="21"/>
        <v>4.4424668718554257</v>
      </c>
      <c r="N118" s="122">
        <f t="shared" si="21"/>
        <v>3.9601861368438227</v>
      </c>
      <c r="O118" s="122">
        <f t="shared" si="21"/>
        <v>2.5007670752428983</v>
      </c>
      <c r="P118" s="122">
        <f t="shared" si="21"/>
        <v>1.7151946760709169</v>
      </c>
      <c r="Q118" s="122">
        <f t="shared" si="21"/>
        <v>2.2098566866214671</v>
      </c>
      <c r="R118" s="122">
        <f t="shared" si="21"/>
        <v>1.5307862961408183</v>
      </c>
      <c r="S118" s="122">
        <f t="shared" si="21"/>
        <v>1.4149513091931243</v>
      </c>
      <c r="T118" s="122">
        <f t="shared" si="21"/>
        <v>1.293641707658693</v>
      </c>
      <c r="U118" s="122">
        <f t="shared" si="21"/>
        <v>1.3263644287157672</v>
      </c>
      <c r="V118" s="122">
        <f t="shared" si="21"/>
        <v>1.7502788332559953</v>
      </c>
      <c r="W118" s="122">
        <f t="shared" si="21"/>
        <v>2.5868999971200837</v>
      </c>
      <c r="DA118" s="130" t="s">
        <v>1892</v>
      </c>
    </row>
    <row r="119" spans="1:105" ht="12" customHeight="1" x14ac:dyDescent="0.25">
      <c r="A119" s="97" t="s">
        <v>53</v>
      </c>
      <c r="B119" s="98">
        <v>1.9968686124229513</v>
      </c>
      <c r="C119" s="98">
        <v>1.8742004541534858</v>
      </c>
      <c r="D119" s="98">
        <v>1.809183312902807</v>
      </c>
      <c r="E119" s="98">
        <v>3.8396379502934219</v>
      </c>
      <c r="F119" s="98">
        <v>1.5282518483054912</v>
      </c>
      <c r="G119" s="98">
        <v>1.7920685838311319</v>
      </c>
      <c r="H119" s="98">
        <v>2.3606806675890613</v>
      </c>
      <c r="I119" s="98">
        <v>2.7479960597558888</v>
      </c>
      <c r="J119" s="98">
        <v>2.9720906337167161</v>
      </c>
      <c r="K119" s="98">
        <v>3.0107284617411247</v>
      </c>
      <c r="L119" s="98">
        <v>3.7075724881743795</v>
      </c>
      <c r="M119" s="98">
        <v>4.4424668718554257</v>
      </c>
      <c r="N119" s="98">
        <v>3.9601861368438227</v>
      </c>
      <c r="O119" s="98">
        <v>2.5007670752428983</v>
      </c>
      <c r="P119" s="98">
        <v>1.7151946760709169</v>
      </c>
      <c r="Q119" s="98">
        <v>2.2098566866214671</v>
      </c>
      <c r="R119" s="98">
        <v>1.5307862961408183</v>
      </c>
      <c r="S119" s="98">
        <v>1.4149513091931243</v>
      </c>
      <c r="T119" s="98">
        <v>1.293641707658693</v>
      </c>
      <c r="U119" s="98">
        <v>1.3263644287157672</v>
      </c>
      <c r="V119" s="98">
        <v>1.7502788332559953</v>
      </c>
      <c r="W119" s="98">
        <v>2.5868999971200837</v>
      </c>
      <c r="DA119" s="63" t="s">
        <v>1893</v>
      </c>
    </row>
    <row r="120" spans="1:105" ht="12" customHeight="1" x14ac:dyDescent="0.25">
      <c r="A120" s="121" t="s">
        <v>55</v>
      </c>
      <c r="B120" s="122">
        <v>3.2563066294140093</v>
      </c>
      <c r="C120" s="122">
        <v>3.1409105339811023</v>
      </c>
      <c r="D120" s="122">
        <v>3.4076556133722646</v>
      </c>
      <c r="E120" s="122">
        <v>2.9375141129317721</v>
      </c>
      <c r="F120" s="122">
        <v>3.4120531456564684</v>
      </c>
      <c r="G120" s="122">
        <v>3.5167619375485941</v>
      </c>
      <c r="H120" s="122">
        <v>3.6694420682251221</v>
      </c>
      <c r="I120" s="122">
        <v>3.5585053395441726</v>
      </c>
      <c r="J120" s="122">
        <v>3.7219503394396756</v>
      </c>
      <c r="K120" s="122">
        <v>3.4700390305637838</v>
      </c>
      <c r="L120" s="122">
        <v>3.3203961093025351</v>
      </c>
      <c r="M120" s="122">
        <v>2.6804630635014557</v>
      </c>
      <c r="N120" s="122">
        <v>2.1638443339390361</v>
      </c>
      <c r="O120" s="122">
        <v>1.5613415139668341</v>
      </c>
      <c r="P120" s="122">
        <v>1.14151931089077</v>
      </c>
      <c r="Q120" s="122">
        <v>0.70765368931562633</v>
      </c>
      <c r="R120" s="122">
        <v>0.63758585547564339</v>
      </c>
      <c r="S120" s="122">
        <v>0.58004584770106615</v>
      </c>
      <c r="T120" s="122">
        <v>0.64278830494193584</v>
      </c>
      <c r="U120" s="122">
        <v>0.75842576771612991</v>
      </c>
      <c r="V120" s="122">
        <v>1.0058949096385821</v>
      </c>
      <c r="W120" s="122">
        <v>1.3468017797301985</v>
      </c>
      <c r="DA120" s="130" t="s">
        <v>1894</v>
      </c>
    </row>
    <row r="121" spans="1:105" ht="12" customHeight="1" x14ac:dyDescent="0.25">
      <c r="A121" s="97" t="s">
        <v>124</v>
      </c>
      <c r="B121" s="98">
        <v>0.12313815623352582</v>
      </c>
      <c r="C121" s="98">
        <v>0.13204390312618905</v>
      </c>
      <c r="D121" s="98">
        <v>0.13376792848270114</v>
      </c>
      <c r="E121" s="98">
        <v>0.1466107746714887</v>
      </c>
      <c r="F121" s="98">
        <v>0.15178231434278203</v>
      </c>
      <c r="G121" s="98">
        <v>0.151808236029044</v>
      </c>
      <c r="H121" s="98">
        <v>0.15769365416204614</v>
      </c>
      <c r="I121" s="98">
        <v>0.15582582950047624</v>
      </c>
      <c r="J121" s="98">
        <v>0.17297959267906129</v>
      </c>
      <c r="K121" s="98">
        <v>0.18187710389528911</v>
      </c>
      <c r="L121" s="98">
        <v>0.15861674968845496</v>
      </c>
      <c r="M121" s="98">
        <v>0.11849979302281489</v>
      </c>
      <c r="N121" s="98">
        <v>9.1500332229285844E-2</v>
      </c>
      <c r="O121" s="98">
        <v>6.7387694876975962E-2</v>
      </c>
      <c r="P121" s="98">
        <v>4.5337073617532184E-2</v>
      </c>
      <c r="Q121" s="98">
        <v>2.7717720464436567E-2</v>
      </c>
      <c r="R121" s="98">
        <v>2.5932486036050684E-2</v>
      </c>
      <c r="S121" s="98">
        <v>2.0796930353431484E-2</v>
      </c>
      <c r="T121" s="98">
        <v>1.9800270743068796E-2</v>
      </c>
      <c r="U121" s="98">
        <v>2.2808622305158777E-2</v>
      </c>
      <c r="V121" s="98">
        <v>2.6892350044485848E-2</v>
      </c>
      <c r="W121" s="98">
        <v>3.3132015556186528E-2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3.0842985127680995</v>
      </c>
      <c r="C125" s="101">
        <v>2.9556521122383352</v>
      </c>
      <c r="D125" s="101">
        <v>3.210157268684168</v>
      </c>
      <c r="E125" s="101">
        <v>2.7211922039161034</v>
      </c>
      <c r="F125" s="101">
        <v>3.1731305792801274</v>
      </c>
      <c r="G125" s="101">
        <v>3.2670227847872302</v>
      </c>
      <c r="H125" s="101">
        <v>3.3981508200700143</v>
      </c>
      <c r="I125" s="101">
        <v>3.2620178494991094</v>
      </c>
      <c r="J125" s="101">
        <v>3.3732877751604433</v>
      </c>
      <c r="K125" s="101">
        <v>3.0959516225616692</v>
      </c>
      <c r="L125" s="101">
        <v>2.9569981352358545</v>
      </c>
      <c r="M125" s="101">
        <v>2.3759537635252777</v>
      </c>
      <c r="N125" s="101">
        <v>1.9000883148340706</v>
      </c>
      <c r="O125" s="101">
        <v>1.3514964078374501</v>
      </c>
      <c r="P125" s="101">
        <v>0.98049503968453899</v>
      </c>
      <c r="Q125" s="101">
        <v>0.60315538023267645</v>
      </c>
      <c r="R125" s="101">
        <v>0.53606894757211387</v>
      </c>
      <c r="S125" s="101">
        <v>0.48287369599476998</v>
      </c>
      <c r="T125" s="101">
        <v>0.51972475183308664</v>
      </c>
      <c r="U125" s="101">
        <v>0.60073963802279962</v>
      </c>
      <c r="V125" s="101">
        <v>0.80964816587271204</v>
      </c>
      <c r="W125" s="101">
        <v>1.086931115315966</v>
      </c>
      <c r="DA125" s="131" t="s">
        <v>1899</v>
      </c>
    </row>
    <row r="126" spans="1:105" ht="12" customHeight="1" x14ac:dyDescent="0.25">
      <c r="A126" s="107" t="s">
        <v>121</v>
      </c>
      <c r="B126" s="104">
        <v>4.8869960412383999E-2</v>
      </c>
      <c r="C126" s="104">
        <v>5.3214518616578055E-2</v>
      </c>
      <c r="D126" s="104">
        <v>6.3730416205395574E-2</v>
      </c>
      <c r="E126" s="104">
        <v>6.9711134344180248E-2</v>
      </c>
      <c r="F126" s="104">
        <v>8.7140252033559032E-2</v>
      </c>
      <c r="G126" s="104">
        <v>9.7930916732320294E-2</v>
      </c>
      <c r="H126" s="104">
        <v>0.11359759399306174</v>
      </c>
      <c r="I126" s="104">
        <v>0.14066166054458676</v>
      </c>
      <c r="J126" s="104">
        <v>0.17568297160017091</v>
      </c>
      <c r="K126" s="104">
        <v>0.19221030410682588</v>
      </c>
      <c r="L126" s="104">
        <v>0.20478122437822555</v>
      </c>
      <c r="M126" s="104">
        <v>0.18600950695336321</v>
      </c>
      <c r="N126" s="104">
        <v>0.17225568687567958</v>
      </c>
      <c r="O126" s="104">
        <v>0.14245741125240788</v>
      </c>
      <c r="P126" s="104">
        <v>0.11568719758869879</v>
      </c>
      <c r="Q126" s="104">
        <v>7.6780588618513362E-2</v>
      </c>
      <c r="R126" s="104">
        <v>7.5584421867478851E-2</v>
      </c>
      <c r="S126" s="104">
        <v>7.6375221352864647E-2</v>
      </c>
      <c r="T126" s="104">
        <v>0.10326328236578046</v>
      </c>
      <c r="U126" s="104">
        <v>0.1348775073881715</v>
      </c>
      <c r="V126" s="104">
        <v>0.16935439372138425</v>
      </c>
      <c r="W126" s="104">
        <v>0.22673864885804601</v>
      </c>
      <c r="DA126" s="132" t="s">
        <v>1900</v>
      </c>
    </row>
    <row r="127" spans="1:105" ht="12" customHeight="1" x14ac:dyDescent="0.25">
      <c r="A127" s="108" t="s">
        <v>53</v>
      </c>
      <c r="B127" s="98">
        <v>1.477923389809774E-2</v>
      </c>
      <c r="C127" s="98">
        <v>1.5236905637303819E-2</v>
      </c>
      <c r="D127" s="98">
        <v>1.9310139723878954E-2</v>
      </c>
      <c r="E127" s="98">
        <v>1.79946960262015E-2</v>
      </c>
      <c r="F127" s="98">
        <v>2.5370288403000343E-2</v>
      </c>
      <c r="G127" s="98">
        <v>2.8405192493444267E-2</v>
      </c>
      <c r="H127" s="98">
        <v>3.3136290547946645E-2</v>
      </c>
      <c r="I127" s="98">
        <v>4.0297618648320731E-2</v>
      </c>
      <c r="J127" s="98">
        <v>5.1070663965690426E-2</v>
      </c>
      <c r="K127" s="98">
        <v>5.2478984160018997E-2</v>
      </c>
      <c r="L127" s="98">
        <v>5.6412937233004383E-2</v>
      </c>
      <c r="M127" s="98">
        <v>5.364901906430404E-2</v>
      </c>
      <c r="N127" s="98">
        <v>4.9334349238509871E-2</v>
      </c>
      <c r="O127" s="98">
        <v>3.9261610057485193E-2</v>
      </c>
      <c r="P127" s="98">
        <v>3.3182884649779296E-2</v>
      </c>
      <c r="Q127" s="98">
        <v>2.3849281990409182E-2</v>
      </c>
      <c r="R127" s="98">
        <v>2.2629784999999489E-2</v>
      </c>
      <c r="S127" s="98">
        <v>2.2179215327185232E-2</v>
      </c>
      <c r="T127" s="98">
        <v>3.0531561377618369E-2</v>
      </c>
      <c r="U127" s="98">
        <v>4.0354509101876213E-2</v>
      </c>
      <c r="V127" s="98">
        <v>4.4339370399460419E-2</v>
      </c>
      <c r="W127" s="98">
        <v>6.7085867292164744E-2</v>
      </c>
      <c r="DA127" s="63" t="s">
        <v>1901</v>
      </c>
    </row>
    <row r="128" spans="1:105" ht="12" customHeight="1" x14ac:dyDescent="0.25">
      <c r="A128" s="108" t="s">
        <v>52</v>
      </c>
      <c r="B128" s="98">
        <v>3.4090726514286261E-2</v>
      </c>
      <c r="C128" s="98">
        <v>3.7977612979274232E-2</v>
      </c>
      <c r="D128" s="98">
        <v>4.4420276481516613E-2</v>
      </c>
      <c r="E128" s="98">
        <v>5.1716438317978751E-2</v>
      </c>
      <c r="F128" s="98">
        <v>6.1769963630558693E-2</v>
      </c>
      <c r="G128" s="98">
        <v>6.9525724238876027E-2</v>
      </c>
      <c r="H128" s="98">
        <v>8.0461303445115095E-2</v>
      </c>
      <c r="I128" s="98">
        <v>0.10036404189626603</v>
      </c>
      <c r="J128" s="98">
        <v>0.12461230763448049</v>
      </c>
      <c r="K128" s="98">
        <v>0.13973131994680688</v>
      </c>
      <c r="L128" s="98">
        <v>0.14836828714522116</v>
      </c>
      <c r="M128" s="98">
        <v>0.13236048788905916</v>
      </c>
      <c r="N128" s="98">
        <v>0.12292133763716971</v>
      </c>
      <c r="O128" s="98">
        <v>0.10319580119492269</v>
      </c>
      <c r="P128" s="98">
        <v>8.2504312938919494E-2</v>
      </c>
      <c r="Q128" s="98">
        <v>5.2931306628104177E-2</v>
      </c>
      <c r="R128" s="98">
        <v>5.2954636867479359E-2</v>
      </c>
      <c r="S128" s="98">
        <v>5.4196006025679422E-2</v>
      </c>
      <c r="T128" s="98">
        <v>7.2731720988162094E-2</v>
      </c>
      <c r="U128" s="98">
        <v>9.4522998286295304E-2</v>
      </c>
      <c r="V128" s="98">
        <v>0.12501502332192382</v>
      </c>
      <c r="W128" s="98">
        <v>0.15965278156588125</v>
      </c>
      <c r="DA128" s="63" t="s">
        <v>1902</v>
      </c>
    </row>
    <row r="129" spans="1:105" ht="12" customHeight="1" x14ac:dyDescent="0.25">
      <c r="A129" s="121" t="s">
        <v>54</v>
      </c>
      <c r="B129" s="122">
        <v>3.2062402062727604</v>
      </c>
      <c r="C129" s="122">
        <v>3.0243421814229556</v>
      </c>
      <c r="D129" s="122">
        <v>3.3319609847897778</v>
      </c>
      <c r="E129" s="122">
        <v>2.876863688854538</v>
      </c>
      <c r="F129" s="122">
        <v>3.2278646168820653</v>
      </c>
      <c r="G129" s="122">
        <v>3.3059638286414659</v>
      </c>
      <c r="H129" s="122">
        <v>3.4108682171205631</v>
      </c>
      <c r="I129" s="122">
        <v>3.2143807152760107</v>
      </c>
      <c r="J129" s="122">
        <v>3.4241827103868241</v>
      </c>
      <c r="K129" s="122">
        <v>3.1970858825134236</v>
      </c>
      <c r="L129" s="122">
        <v>2.9083311841426553</v>
      </c>
      <c r="M129" s="122">
        <v>2.2727248476196431</v>
      </c>
      <c r="N129" s="122">
        <v>1.7583619605325449</v>
      </c>
      <c r="O129" s="122">
        <v>1.2514633214431836</v>
      </c>
      <c r="P129" s="122">
        <v>0.86978429920533906</v>
      </c>
      <c r="Q129" s="122">
        <v>0.53433419670901827</v>
      </c>
      <c r="R129" s="122">
        <v>0.48130699826129997</v>
      </c>
      <c r="S129" s="122">
        <v>0.42276088669349249</v>
      </c>
      <c r="T129" s="122">
        <v>0.45114737756178047</v>
      </c>
      <c r="U129" s="122">
        <v>0.52820570217646534</v>
      </c>
      <c r="V129" s="122">
        <v>0.68718538741140689</v>
      </c>
      <c r="W129" s="122">
        <v>0.90697819590608142</v>
      </c>
      <c r="DA129" s="130" t="s">
        <v>1903</v>
      </c>
    </row>
    <row r="130" spans="1:105" ht="12" customHeight="1" x14ac:dyDescent="0.25">
      <c r="A130" s="97" t="s">
        <v>50</v>
      </c>
      <c r="B130" s="98">
        <v>0.81852531101123871</v>
      </c>
      <c r="C130" s="98">
        <v>1.0530378871761275</v>
      </c>
      <c r="D130" s="98">
        <v>0.98237588221513672</v>
      </c>
      <c r="E130" s="98">
        <v>1.2178919504570334</v>
      </c>
      <c r="F130" s="98">
        <v>1.192790360712018</v>
      </c>
      <c r="G130" s="98">
        <v>1.2214632695687653</v>
      </c>
      <c r="H130" s="98">
        <v>1.2412624775163581</v>
      </c>
      <c r="I130" s="98">
        <v>1.3474543567379924</v>
      </c>
      <c r="J130" s="98">
        <v>1.3973847212597899</v>
      </c>
      <c r="K130" s="98">
        <v>1.6055922182216948</v>
      </c>
      <c r="L130" s="98">
        <v>1.3925460829024121</v>
      </c>
      <c r="M130" s="98">
        <v>1.0509954721819597</v>
      </c>
      <c r="N130" s="98">
        <v>0.80825079912582776</v>
      </c>
      <c r="O130" s="98">
        <v>0.59919348604920519</v>
      </c>
      <c r="P130" s="98">
        <v>0.39900220861662133</v>
      </c>
      <c r="Q130" s="98">
        <v>0.24011422031696614</v>
      </c>
      <c r="R130" s="98">
        <v>0.20626330822761976</v>
      </c>
      <c r="S130" s="98">
        <v>0.16516303424441026</v>
      </c>
      <c r="T130" s="98">
        <v>0.1590178333832272</v>
      </c>
      <c r="U130" s="98">
        <v>0.18714298896670753</v>
      </c>
      <c r="V130" s="98">
        <v>0.22336683476975067</v>
      </c>
      <c r="W130" s="98">
        <v>0.27592354616403386</v>
      </c>
      <c r="DA130" s="63" t="s">
        <v>1904</v>
      </c>
    </row>
    <row r="131" spans="1:105" ht="12" customHeight="1" x14ac:dyDescent="0.25">
      <c r="A131" s="109" t="s">
        <v>120</v>
      </c>
      <c r="B131" s="33">
        <v>2.3877148952615217</v>
      </c>
      <c r="C131" s="33">
        <v>1.9713042942468282</v>
      </c>
      <c r="D131" s="33">
        <v>2.349585102574641</v>
      </c>
      <c r="E131" s="33">
        <v>1.6589717383975044</v>
      </c>
      <c r="F131" s="33">
        <v>2.0350742561700472</v>
      </c>
      <c r="G131" s="33">
        <v>2.0845005590727004</v>
      </c>
      <c r="H131" s="33">
        <v>2.1696057396042048</v>
      </c>
      <c r="I131" s="33">
        <v>1.8669263585380182</v>
      </c>
      <c r="J131" s="33">
        <v>2.0267979891270342</v>
      </c>
      <c r="K131" s="33">
        <v>1.5914936642917286</v>
      </c>
      <c r="L131" s="33">
        <v>1.5157851012402435</v>
      </c>
      <c r="M131" s="33">
        <v>1.2217293754376832</v>
      </c>
      <c r="N131" s="33">
        <v>0.95011116140671714</v>
      </c>
      <c r="O131" s="33">
        <v>0.65226983539397843</v>
      </c>
      <c r="P131" s="33">
        <v>0.47078209058871767</v>
      </c>
      <c r="Q131" s="33">
        <v>0.29421997639205211</v>
      </c>
      <c r="R131" s="33">
        <v>0.27504369003368023</v>
      </c>
      <c r="S131" s="33">
        <v>0.25759785244908223</v>
      </c>
      <c r="T131" s="33">
        <v>0.29212954417855325</v>
      </c>
      <c r="U131" s="33">
        <v>0.34106271320975778</v>
      </c>
      <c r="V131" s="33">
        <v>0.46381855264165617</v>
      </c>
      <c r="W131" s="33">
        <v>0.63105464974204761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0.67146661879869618</v>
      </c>
      <c r="C133" s="154">
        <f t="shared" si="22"/>
        <v>0.66721435570239285</v>
      </c>
      <c r="D133" s="154">
        <f t="shared" si="22"/>
        <v>0.66916684638367052</v>
      </c>
      <c r="E133" s="154">
        <f t="shared" si="22"/>
        <v>0.69976781017830059</v>
      </c>
      <c r="F133" s="154">
        <f t="shared" si="22"/>
        <v>0.67002245323220411</v>
      </c>
      <c r="G133" s="154">
        <f t="shared" si="22"/>
        <v>0.67622555715236743</v>
      </c>
      <c r="H133" s="154">
        <f t="shared" si="22"/>
        <v>0.69028948991554295</v>
      </c>
      <c r="I133" s="154">
        <f t="shared" si="22"/>
        <v>0.70471961128549854</v>
      </c>
      <c r="J133" s="154">
        <f t="shared" si="22"/>
        <v>0.7065748386258297</v>
      </c>
      <c r="K133" s="154">
        <f t="shared" si="22"/>
        <v>0.71084991925232344</v>
      </c>
      <c r="L133" s="154">
        <f t="shared" si="22"/>
        <v>0.72235365873265989</v>
      </c>
      <c r="M133" s="154">
        <f t="shared" si="22"/>
        <v>0.75642484502223373</v>
      </c>
      <c r="N133" s="154">
        <f t="shared" si="22"/>
        <v>0.77205072314449141</v>
      </c>
      <c r="O133" s="154">
        <f t="shared" si="22"/>
        <v>0.76733830767672573</v>
      </c>
      <c r="P133" s="154">
        <f t="shared" si="22"/>
        <v>0.75953802011803551</v>
      </c>
      <c r="Q133" s="154">
        <f t="shared" si="22"/>
        <v>0.90587932284908668</v>
      </c>
      <c r="R133" s="154">
        <f t="shared" ref="R133:V133" si="23">IF(R115=0,"",R115/R97)</f>
        <v>0.8792383386550654</v>
      </c>
      <c r="S133" s="154">
        <f t="shared" si="23"/>
        <v>0.84085314047720994</v>
      </c>
      <c r="T133" s="154">
        <f t="shared" si="23"/>
        <v>0.80494752988916018</v>
      </c>
      <c r="U133" s="154">
        <f t="shared" si="23"/>
        <v>0.81024722282139783</v>
      </c>
      <c r="V133" s="154">
        <f t="shared" si="23"/>
        <v>1.0146911460150143</v>
      </c>
      <c r="W133" s="154">
        <f t="shared" ref="W133" si="24">IF(W115=0,"",W115/W97)</f>
        <v>0.85851435282147426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0.64045932331329158</v>
      </c>
      <c r="C134" s="155">
        <f t="shared" si="25"/>
        <v>0.64274649362764369</v>
      </c>
      <c r="D134" s="155">
        <f t="shared" si="25"/>
        <v>0.64539303838784978</v>
      </c>
      <c r="E134" s="155">
        <f t="shared" si="25"/>
        <v>0.64770276175688768</v>
      </c>
      <c r="F134" s="155">
        <f t="shared" si="25"/>
        <v>0.65138268690914058</v>
      </c>
      <c r="G134" s="155">
        <f t="shared" si="25"/>
        <v>0.65470470077580234</v>
      </c>
      <c r="H134" s="155">
        <f t="shared" si="25"/>
        <v>0.65847220342944723</v>
      </c>
      <c r="I134" s="155">
        <f t="shared" si="25"/>
        <v>0.66270559134290441</v>
      </c>
      <c r="J134" s="155">
        <f t="shared" si="25"/>
        <v>0.66716051797630704</v>
      </c>
      <c r="K134" s="155">
        <f t="shared" si="25"/>
        <v>0.67146992658721927</v>
      </c>
      <c r="L134" s="155">
        <f t="shared" si="25"/>
        <v>0.67560621012277122</v>
      </c>
      <c r="M134" s="155">
        <f t="shared" si="25"/>
        <v>0.67925635766407433</v>
      </c>
      <c r="N134" s="155">
        <f t="shared" si="25"/>
        <v>0.68366845590289449</v>
      </c>
      <c r="O134" s="155">
        <f t="shared" si="25"/>
        <v>0.6886185629031194</v>
      </c>
      <c r="P134" s="155">
        <f t="shared" si="25"/>
        <v>0.68865349407016874</v>
      </c>
      <c r="Q134" s="155">
        <f t="shared" si="25"/>
        <v>0.68870550044727885</v>
      </c>
      <c r="R134" s="155">
        <f t="shared" ref="R134:V134" si="26">IF(R116=0,"",R116/R98)</f>
        <v>0.68884329378547415</v>
      </c>
      <c r="S134" s="155">
        <f t="shared" si="26"/>
        <v>0.69011658769607453</v>
      </c>
      <c r="T134" s="155">
        <f t="shared" si="26"/>
        <v>0.7055738532608905</v>
      </c>
      <c r="U134" s="155">
        <f t="shared" si="26"/>
        <v>0.72394630588921105</v>
      </c>
      <c r="V134" s="155">
        <f t="shared" si="26"/>
        <v>0.75158124150129568</v>
      </c>
      <c r="W134" s="155">
        <f t="shared" ref="W134" si="27">IF(W116=0,"",W116/W98)</f>
        <v>0.7689315084365741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0.64045932331329158</v>
      </c>
      <c r="C135" s="156">
        <f t="shared" si="28"/>
        <v>0.64274649362764369</v>
      </c>
      <c r="D135" s="156">
        <f t="shared" si="28"/>
        <v>0.64539303838784978</v>
      </c>
      <c r="E135" s="156">
        <f t="shared" si="28"/>
        <v>0.64770276175688768</v>
      </c>
      <c r="F135" s="156">
        <f t="shared" si="28"/>
        <v>0.65138268690914058</v>
      </c>
      <c r="G135" s="156">
        <f t="shared" si="28"/>
        <v>0.65470470077580234</v>
      </c>
      <c r="H135" s="156">
        <f t="shared" si="28"/>
        <v>0.65847220342944723</v>
      </c>
      <c r="I135" s="156">
        <f t="shared" si="28"/>
        <v>0.66270559134290441</v>
      </c>
      <c r="J135" s="156">
        <f t="shared" si="28"/>
        <v>0.66716051797630704</v>
      </c>
      <c r="K135" s="156">
        <f t="shared" si="28"/>
        <v>0.67146992658721927</v>
      </c>
      <c r="L135" s="156">
        <f t="shared" si="28"/>
        <v>0.67560621012277122</v>
      </c>
      <c r="M135" s="156">
        <f t="shared" si="28"/>
        <v>0.67925635766407433</v>
      </c>
      <c r="N135" s="156">
        <f t="shared" si="28"/>
        <v>0.68366845590289449</v>
      </c>
      <c r="O135" s="156">
        <f t="shared" si="28"/>
        <v>0.6886185629031194</v>
      </c>
      <c r="P135" s="156">
        <f t="shared" si="28"/>
        <v>0.68865349407016874</v>
      </c>
      <c r="Q135" s="156">
        <f t="shared" si="28"/>
        <v>0.68870550044727885</v>
      </c>
      <c r="R135" s="156">
        <f t="shared" ref="R135:V135" si="29">IF(R117=0,"",R117/R99)</f>
        <v>0.68884329378547415</v>
      </c>
      <c r="S135" s="156">
        <f t="shared" si="29"/>
        <v>0.69011658769607453</v>
      </c>
      <c r="T135" s="156">
        <f t="shared" si="29"/>
        <v>0.7055738532608905</v>
      </c>
      <c r="U135" s="156">
        <f t="shared" si="29"/>
        <v>0.72394630588921105</v>
      </c>
      <c r="V135" s="156">
        <f t="shared" si="29"/>
        <v>0.75158124150129568</v>
      </c>
      <c r="W135" s="156">
        <f t="shared" ref="W135" si="30">IF(W117=0,"",W117/W99)</f>
        <v>0.7689315084365741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1.7302502216747646</v>
      </c>
      <c r="C136" s="155">
        <f t="shared" si="31"/>
        <v>1.8074461596119771</v>
      </c>
      <c r="D136" s="155">
        <f t="shared" si="31"/>
        <v>1.8930670379403907</v>
      </c>
      <c r="E136" s="155">
        <f t="shared" si="31"/>
        <v>1.9727903463108574</v>
      </c>
      <c r="F136" s="155">
        <f t="shared" si="31"/>
        <v>2.0782771232950852</v>
      </c>
      <c r="G136" s="155">
        <f t="shared" si="31"/>
        <v>2.2005709990781277</v>
      </c>
      <c r="H136" s="155">
        <f t="shared" si="31"/>
        <v>2.3563874846505111</v>
      </c>
      <c r="I136" s="155">
        <f t="shared" si="31"/>
        <v>2.469668569809675</v>
      </c>
      <c r="J136" s="155">
        <f t="shared" si="31"/>
        <v>2.5382337461791251</v>
      </c>
      <c r="K136" s="155">
        <f t="shared" si="31"/>
        <v>2.6325599051117621</v>
      </c>
      <c r="L136" s="155">
        <f t="shared" si="31"/>
        <v>2.6964495013607483</v>
      </c>
      <c r="M136" s="155">
        <f t="shared" si="31"/>
        <v>2.7500919012544558</v>
      </c>
      <c r="N136" s="155">
        <f t="shared" si="31"/>
        <v>2.7943107318818421</v>
      </c>
      <c r="O136" s="155">
        <f t="shared" si="31"/>
        <v>2.8917846343274776</v>
      </c>
      <c r="P136" s="155">
        <f t="shared" si="31"/>
        <v>2.9706341101100184</v>
      </c>
      <c r="Q136" s="155">
        <f t="shared" si="31"/>
        <v>3.0467715856494855</v>
      </c>
      <c r="R136" s="155">
        <f t="shared" ref="R136:V136" si="32">IF(R118=0,"",R118/R100)</f>
        <v>3.139030764394013</v>
      </c>
      <c r="S136" s="155">
        <f t="shared" si="32"/>
        <v>3.2553901189563819</v>
      </c>
      <c r="T136" s="155">
        <f t="shared" si="32"/>
        <v>3.4165480200417653</v>
      </c>
      <c r="U136" s="155">
        <f t="shared" si="32"/>
        <v>3.5722297849784197</v>
      </c>
      <c r="V136" s="155">
        <f t="shared" si="32"/>
        <v>3.7345470553539721</v>
      </c>
      <c r="W136" s="155">
        <f t="shared" ref="W136" si="33">IF(W118=0,"",W118/W100)</f>
        <v>3.8255721702429919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1.7302502216747646</v>
      </c>
      <c r="C137" s="156">
        <f t="shared" si="34"/>
        <v>1.8074461596119771</v>
      </c>
      <c r="D137" s="156">
        <f t="shared" si="34"/>
        <v>1.8930670379403907</v>
      </c>
      <c r="E137" s="156">
        <f t="shared" si="34"/>
        <v>1.9727903463108574</v>
      </c>
      <c r="F137" s="156">
        <f t="shared" si="34"/>
        <v>2.0782771232950852</v>
      </c>
      <c r="G137" s="156">
        <f t="shared" si="34"/>
        <v>2.2005709990781277</v>
      </c>
      <c r="H137" s="156">
        <f t="shared" si="34"/>
        <v>2.3563874846505111</v>
      </c>
      <c r="I137" s="156">
        <f t="shared" si="34"/>
        <v>2.469668569809675</v>
      </c>
      <c r="J137" s="156">
        <f t="shared" si="34"/>
        <v>2.5382337461791251</v>
      </c>
      <c r="K137" s="156">
        <f t="shared" si="34"/>
        <v>2.6325599051117621</v>
      </c>
      <c r="L137" s="156">
        <f t="shared" si="34"/>
        <v>2.6964495013607483</v>
      </c>
      <c r="M137" s="156">
        <f t="shared" si="34"/>
        <v>2.7500919012544558</v>
      </c>
      <c r="N137" s="156">
        <f t="shared" si="34"/>
        <v>2.7943107318818421</v>
      </c>
      <c r="O137" s="156">
        <f t="shared" si="34"/>
        <v>2.8917846343274776</v>
      </c>
      <c r="P137" s="156">
        <f t="shared" si="34"/>
        <v>2.9706341101100184</v>
      </c>
      <c r="Q137" s="156">
        <f t="shared" si="34"/>
        <v>3.0467715856494855</v>
      </c>
      <c r="R137" s="156">
        <f t="shared" ref="R137:V137" si="35">IF(R119=0,"",R119/R101)</f>
        <v>3.139030764394013</v>
      </c>
      <c r="S137" s="156">
        <f t="shared" si="35"/>
        <v>3.2553901189563819</v>
      </c>
      <c r="T137" s="156">
        <f t="shared" si="35"/>
        <v>3.4165480200417653</v>
      </c>
      <c r="U137" s="156">
        <f t="shared" si="35"/>
        <v>3.5722297849784197</v>
      </c>
      <c r="V137" s="156">
        <f t="shared" si="35"/>
        <v>3.7345470553539721</v>
      </c>
      <c r="W137" s="156">
        <f t="shared" ref="W137" si="36">IF(W119=0,"",W119/W101)</f>
        <v>3.8255721702429919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0.59433558205068338</v>
      </c>
      <c r="C138" s="155">
        <f t="shared" si="37"/>
        <v>0.59748336644719791</v>
      </c>
      <c r="D138" s="155">
        <f t="shared" si="37"/>
        <v>0.60134271679373585</v>
      </c>
      <c r="E138" s="155">
        <f t="shared" si="37"/>
        <v>0.60512581942414267</v>
      </c>
      <c r="F138" s="155">
        <f t="shared" si="37"/>
        <v>0.61000576431413545</v>
      </c>
      <c r="G138" s="155">
        <f t="shared" si="37"/>
        <v>0.61503984792443311</v>
      </c>
      <c r="H138" s="155">
        <f t="shared" si="37"/>
        <v>0.62074113593913172</v>
      </c>
      <c r="I138" s="155">
        <f t="shared" si="37"/>
        <v>0.62484617387786212</v>
      </c>
      <c r="J138" s="155">
        <f t="shared" si="37"/>
        <v>0.62711046258461711</v>
      </c>
      <c r="K138" s="155">
        <f t="shared" si="37"/>
        <v>0.63003527650088487</v>
      </c>
      <c r="L138" s="155">
        <f t="shared" si="37"/>
        <v>0.6332495276595409</v>
      </c>
      <c r="M138" s="155">
        <f t="shared" si="37"/>
        <v>0.63618124728642433</v>
      </c>
      <c r="N138" s="155">
        <f t="shared" si="37"/>
        <v>0.64055980734609252</v>
      </c>
      <c r="O138" s="155">
        <f t="shared" si="37"/>
        <v>0.64584850405220473</v>
      </c>
      <c r="P138" s="155">
        <f t="shared" si="37"/>
        <v>0.65101973878624986</v>
      </c>
      <c r="Q138" s="155">
        <f t="shared" si="37"/>
        <v>0.65641092651502153</v>
      </c>
      <c r="R138" s="155">
        <f t="shared" ref="R138:V138" si="38">IF(R120=0,"",R120/R102)</f>
        <v>0.6693986988349131</v>
      </c>
      <c r="S138" s="155">
        <f t="shared" si="38"/>
        <v>0.68728287146651557</v>
      </c>
      <c r="T138" s="155">
        <f t="shared" si="38"/>
        <v>0.71547117677459438</v>
      </c>
      <c r="U138" s="155">
        <f t="shared" si="38"/>
        <v>0.73241489407405191</v>
      </c>
      <c r="V138" s="155">
        <f t="shared" si="38"/>
        <v>0.749086013836472</v>
      </c>
      <c r="W138" s="155">
        <f t="shared" ref="W138" si="39">IF(W120=0,"",W120/W102)</f>
        <v>0.75733109817197874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0.53066271948218224</v>
      </c>
      <c r="C139" s="156">
        <f t="shared" si="40"/>
        <v>0.53378506386795554</v>
      </c>
      <c r="D139" s="156">
        <f t="shared" si="40"/>
        <v>0.5372824024605497</v>
      </c>
      <c r="E139" s="156">
        <f t="shared" si="40"/>
        <v>0.54072477686461218</v>
      </c>
      <c r="F139" s="156">
        <f t="shared" si="40"/>
        <v>0.54454416531877847</v>
      </c>
      <c r="G139" s="156">
        <f t="shared" si="40"/>
        <v>0.54836989832804151</v>
      </c>
      <c r="H139" s="156">
        <f t="shared" si="40"/>
        <v>0.55315413198852759</v>
      </c>
      <c r="I139" s="156">
        <f t="shared" si="40"/>
        <v>0.5560203297629972</v>
      </c>
      <c r="J139" s="156">
        <f t="shared" si="40"/>
        <v>0.55791466009330637</v>
      </c>
      <c r="K139" s="156">
        <f t="shared" si="40"/>
        <v>0.56072946347862285</v>
      </c>
      <c r="L139" s="156">
        <f t="shared" si="40"/>
        <v>0.56364582169420485</v>
      </c>
      <c r="M139" s="156">
        <f t="shared" si="40"/>
        <v>0.56612974450498643</v>
      </c>
      <c r="N139" s="156">
        <f t="shared" si="40"/>
        <v>0.56913903327897919</v>
      </c>
      <c r="O139" s="156">
        <f t="shared" si="40"/>
        <v>0.57325831296163932</v>
      </c>
      <c r="P139" s="156">
        <f t="shared" si="40"/>
        <v>0.57810107449096015</v>
      </c>
      <c r="Q139" s="156">
        <f t="shared" si="40"/>
        <v>0.58674353482092345</v>
      </c>
      <c r="R139" s="156">
        <f t="shared" ref="R139:V139" si="41">IF(R121=0,"",R121/R103)</f>
        <v>0.60912381894652079</v>
      </c>
      <c r="S139" s="156">
        <f t="shared" si="41"/>
        <v>0.64102542189191336</v>
      </c>
      <c r="T139" s="156">
        <f t="shared" si="41"/>
        <v>0.69031650536270817</v>
      </c>
      <c r="U139" s="156">
        <f t="shared" si="41"/>
        <v>0.71787393742561401</v>
      </c>
      <c r="V139" s="156">
        <f t="shared" si="41"/>
        <v>0.73832933623627994</v>
      </c>
      <c r="W139" s="156">
        <f t="shared" ref="W139" si="42">IF(W121=0,"",W121/W103)</f>
        <v>0.7524857073595469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0.5945169901133085</v>
      </c>
      <c r="C143" s="157">
        <f t="shared" si="52"/>
        <v>0.59756700782091798</v>
      </c>
      <c r="D143" s="157">
        <f t="shared" si="52"/>
        <v>0.60099667084706243</v>
      </c>
      <c r="E143" s="157">
        <f t="shared" si="52"/>
        <v>0.60443901357331564</v>
      </c>
      <c r="F143" s="157">
        <f t="shared" si="52"/>
        <v>0.60886109689910761</v>
      </c>
      <c r="G143" s="157">
        <f t="shared" si="52"/>
        <v>0.61346932894611206</v>
      </c>
      <c r="H143" s="157">
        <f t="shared" si="52"/>
        <v>0.61870374639705406</v>
      </c>
      <c r="I143" s="157">
        <f t="shared" si="52"/>
        <v>0.62137961258674856</v>
      </c>
      <c r="J143" s="157">
        <f t="shared" si="52"/>
        <v>0.62254044033066536</v>
      </c>
      <c r="K143" s="157">
        <f t="shared" si="52"/>
        <v>0.62421325384760629</v>
      </c>
      <c r="L143" s="157">
        <f t="shared" si="52"/>
        <v>0.62598460868275574</v>
      </c>
      <c r="M143" s="157">
        <f t="shared" si="52"/>
        <v>0.62749278167619593</v>
      </c>
      <c r="N143" s="157">
        <f t="shared" si="52"/>
        <v>0.62995527825269249</v>
      </c>
      <c r="O143" s="157">
        <f t="shared" si="52"/>
        <v>0.63305759354362479</v>
      </c>
      <c r="P143" s="157">
        <f t="shared" si="52"/>
        <v>0.63644178153112674</v>
      </c>
      <c r="Q143" s="157">
        <f t="shared" si="52"/>
        <v>0.64098611409533179</v>
      </c>
      <c r="R143" s="157">
        <f t="shared" ref="R143:V143" si="53">IF(R125=0,"",R125/R107)</f>
        <v>0.65165293270805313</v>
      </c>
      <c r="S143" s="157">
        <f t="shared" si="53"/>
        <v>0.66653591644587751</v>
      </c>
      <c r="T143" s="157">
        <f t="shared" si="53"/>
        <v>0.69009123510658388</v>
      </c>
      <c r="U143" s="157">
        <f t="shared" si="53"/>
        <v>0.7047716132658095</v>
      </c>
      <c r="V143" s="157">
        <f t="shared" si="53"/>
        <v>0.72288299198784389</v>
      </c>
      <c r="W143" s="157">
        <f t="shared" ref="W143" si="54">IF(W125=0,"",W125/W107)</f>
        <v>0.73291384755220734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0.8290075900886944</v>
      </c>
      <c r="C144" s="158">
        <f t="shared" si="55"/>
        <v>0.83955520084871438</v>
      </c>
      <c r="D144" s="158">
        <f t="shared" si="55"/>
        <v>0.83434421541282389</v>
      </c>
      <c r="E144" s="158">
        <f t="shared" si="55"/>
        <v>0.85813828878411058</v>
      </c>
      <c r="F144" s="158">
        <f t="shared" si="55"/>
        <v>0.84470656349022921</v>
      </c>
      <c r="G144" s="158">
        <f t="shared" si="55"/>
        <v>0.84701118495605709</v>
      </c>
      <c r="H144" s="158">
        <f t="shared" si="55"/>
        <v>0.84814681533086955</v>
      </c>
      <c r="I144" s="158">
        <f t="shared" si="55"/>
        <v>0.85187300137186772</v>
      </c>
      <c r="J144" s="158">
        <f t="shared" si="55"/>
        <v>0.85097737192372636</v>
      </c>
      <c r="K144" s="158">
        <f t="shared" si="55"/>
        <v>0.8597470421498854</v>
      </c>
      <c r="L144" s="158">
        <f t="shared" si="55"/>
        <v>0.85949681604115935</v>
      </c>
      <c r="M144" s="158">
        <f t="shared" si="55"/>
        <v>0.8547281453749066</v>
      </c>
      <c r="N144" s="158">
        <f t="shared" si="55"/>
        <v>0.85675925976520684</v>
      </c>
      <c r="O144" s="158">
        <f t="shared" si="55"/>
        <v>0.86295444116878728</v>
      </c>
      <c r="P144" s="158">
        <f t="shared" si="55"/>
        <v>0.860640704287023</v>
      </c>
      <c r="Q144" s="158">
        <f t="shared" si="55"/>
        <v>0.85459205003966898</v>
      </c>
      <c r="R144" s="158">
        <f t="shared" ref="R144:V144" si="56">IF(R126=0,"",R126/R108)</f>
        <v>0.86607339031525366</v>
      </c>
      <c r="S144" s="158">
        <f t="shared" si="56"/>
        <v>0.87713259610793382</v>
      </c>
      <c r="T144" s="158">
        <f t="shared" si="56"/>
        <v>0.88558198117230447</v>
      </c>
      <c r="U144" s="158">
        <f t="shared" si="56"/>
        <v>0.89114941012302418</v>
      </c>
      <c r="V144" s="158">
        <f t="shared" si="56"/>
        <v>0.90865196567139306</v>
      </c>
      <c r="W144" s="158">
        <f t="shared" ref="W144" si="57">IF(W126=0,"",W126/W108)</f>
        <v>0.90227915681809445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0.5945169901133085</v>
      </c>
      <c r="C145" s="156">
        <f t="shared" si="58"/>
        <v>0.59972310164456888</v>
      </c>
      <c r="D145" s="156">
        <f t="shared" si="58"/>
        <v>0.60412972664173581</v>
      </c>
      <c r="E145" s="156">
        <f t="shared" si="58"/>
        <v>0.60959961721126632</v>
      </c>
      <c r="F145" s="156">
        <f t="shared" si="58"/>
        <v>0.61295075549929534</v>
      </c>
      <c r="G145" s="156">
        <f t="shared" si="58"/>
        <v>0.61624936692708787</v>
      </c>
      <c r="H145" s="156">
        <f t="shared" si="58"/>
        <v>0.61966023188519725</v>
      </c>
      <c r="I145" s="156">
        <f t="shared" si="58"/>
        <v>0.62229537674535651</v>
      </c>
      <c r="J145" s="156">
        <f t="shared" si="58"/>
        <v>0.62405990258417421</v>
      </c>
      <c r="K145" s="156">
        <f t="shared" si="58"/>
        <v>0.62598096142748327</v>
      </c>
      <c r="L145" s="156">
        <f t="shared" si="58"/>
        <v>0.62758569619748095</v>
      </c>
      <c r="M145" s="156">
        <f t="shared" si="58"/>
        <v>0.62921298942850057</v>
      </c>
      <c r="N145" s="156">
        <f t="shared" si="58"/>
        <v>0.63141009545049498</v>
      </c>
      <c r="O145" s="156">
        <f t="shared" si="58"/>
        <v>0.63442615334897035</v>
      </c>
      <c r="P145" s="156">
        <f t="shared" si="58"/>
        <v>0.63917054779572979</v>
      </c>
      <c r="Q145" s="156">
        <f t="shared" si="58"/>
        <v>0.64608704274169448</v>
      </c>
      <c r="R145" s="156">
        <f t="shared" ref="R145:V145" si="59">IF(R127=0,"",R127/R109)</f>
        <v>0.65941636913322133</v>
      </c>
      <c r="S145" s="156">
        <f t="shared" si="59"/>
        <v>0.6745967022743482</v>
      </c>
      <c r="T145" s="156">
        <f t="shared" si="59"/>
        <v>0.69590342093891178</v>
      </c>
      <c r="U145" s="156">
        <f t="shared" si="59"/>
        <v>0.71010046313642916</v>
      </c>
      <c r="V145" s="156">
        <f t="shared" si="59"/>
        <v>0.72255380421730497</v>
      </c>
      <c r="W145" s="156">
        <f t="shared" ref="W145" si="60">IF(W127=0,"",W127/W109)</f>
        <v>0.73203745284367416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0.68989734128391078</v>
      </c>
      <c r="C147" s="155">
        <f t="shared" si="64"/>
        <v>0.67588708567164735</v>
      </c>
      <c r="D147" s="155">
        <f t="shared" si="64"/>
        <v>0.68653088830448261</v>
      </c>
      <c r="E147" s="155">
        <f t="shared" si="64"/>
        <v>0.66718098588717167</v>
      </c>
      <c r="F147" s="155">
        <f t="shared" si="64"/>
        <v>0.67820198750969107</v>
      </c>
      <c r="G147" s="155">
        <f t="shared" si="64"/>
        <v>0.68066849901422954</v>
      </c>
      <c r="H147" s="155">
        <f t="shared" si="64"/>
        <v>0.68444542316158896</v>
      </c>
      <c r="I147" s="155">
        <f t="shared" si="64"/>
        <v>0.67645772180200248</v>
      </c>
      <c r="J147" s="155">
        <f t="shared" si="64"/>
        <v>0.67899253435071083</v>
      </c>
      <c r="K147" s="155">
        <f t="shared" si="64"/>
        <v>0.66418698254034092</v>
      </c>
      <c r="L147" s="155">
        <f t="shared" si="64"/>
        <v>0.66892132775640978</v>
      </c>
      <c r="M147" s="155">
        <f t="shared" si="64"/>
        <v>0.67238753897475934</v>
      </c>
      <c r="N147" s="155">
        <f t="shared" si="64"/>
        <v>0.67392087056752159</v>
      </c>
      <c r="O147" s="155">
        <f t="shared" si="64"/>
        <v>0.67179194240443352</v>
      </c>
      <c r="P147" s="155">
        <f t="shared" si="64"/>
        <v>0.67627509281716025</v>
      </c>
      <c r="Q147" s="155">
        <f t="shared" si="64"/>
        <v>0.67916510040508427</v>
      </c>
      <c r="R147" s="155">
        <f t="shared" ref="R147:V147" si="65">IF(R129=0,"",R129/R111)</f>
        <v>0.68572402599813975</v>
      </c>
      <c r="S147" s="155">
        <f t="shared" si="65"/>
        <v>0.69785924922527287</v>
      </c>
      <c r="T147" s="155">
        <f t="shared" si="65"/>
        <v>0.71591989975303416</v>
      </c>
      <c r="U147" s="155">
        <f t="shared" si="65"/>
        <v>0.72375213573488384</v>
      </c>
      <c r="V147" s="155">
        <f t="shared" si="65"/>
        <v>0.74259774901438913</v>
      </c>
      <c r="W147" s="155">
        <f t="shared" ref="W147" si="66">IF(W129=0,"",W129/W111)</f>
        <v>0.75567749141711826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0.58225269712956229</v>
      </c>
      <c r="C148" s="156">
        <f t="shared" si="67"/>
        <v>0.58370166650876176</v>
      </c>
      <c r="D148" s="156">
        <f t="shared" si="67"/>
        <v>0.58499059037478784</v>
      </c>
      <c r="E148" s="156">
        <f t="shared" si="67"/>
        <v>0.5861952341140847</v>
      </c>
      <c r="F148" s="156">
        <f t="shared" si="67"/>
        <v>0.58740847544737451</v>
      </c>
      <c r="G148" s="156">
        <f t="shared" si="67"/>
        <v>0.58856363124348843</v>
      </c>
      <c r="H148" s="156">
        <f t="shared" si="67"/>
        <v>0.5898750930175547</v>
      </c>
      <c r="I148" s="156">
        <f t="shared" si="67"/>
        <v>0.5906190809968207</v>
      </c>
      <c r="J148" s="156">
        <f t="shared" si="67"/>
        <v>0.59113044089013711</v>
      </c>
      <c r="K148" s="156">
        <f t="shared" si="67"/>
        <v>0.59169315756918217</v>
      </c>
      <c r="L148" s="156">
        <f t="shared" si="67"/>
        <v>0.59217134684452377</v>
      </c>
      <c r="M148" s="156">
        <f t="shared" si="67"/>
        <v>0.59249655978576765</v>
      </c>
      <c r="N148" s="156">
        <f t="shared" si="67"/>
        <v>0.59280009215698259</v>
      </c>
      <c r="O148" s="156">
        <f t="shared" si="67"/>
        <v>0.59307490860709133</v>
      </c>
      <c r="P148" s="156">
        <f t="shared" si="67"/>
        <v>0.59324889923425717</v>
      </c>
      <c r="Q148" s="156">
        <f t="shared" si="67"/>
        <v>0.5934434992286215</v>
      </c>
      <c r="R148" s="156">
        <f t="shared" ref="R148:V148" si="68">IF(R130=0,"",R130/R112)</f>
        <v>0.59401847196769331</v>
      </c>
      <c r="S148" s="156">
        <f t="shared" si="68"/>
        <v>0.59498116736618312</v>
      </c>
      <c r="T148" s="156">
        <f t="shared" si="68"/>
        <v>0.59737018240249362</v>
      </c>
      <c r="U148" s="156">
        <f t="shared" si="68"/>
        <v>0.5995106361038528</v>
      </c>
      <c r="V148" s="156">
        <f t="shared" si="68"/>
        <v>0.60253616133995846</v>
      </c>
      <c r="W148" s="156">
        <f t="shared" ref="W148" si="69">IF(W130=0,"",W130/W112)</f>
        <v>0.60526370036532096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0.736579414975295</v>
      </c>
      <c r="C149" s="159">
        <f t="shared" si="70"/>
        <v>0.73816202756014238</v>
      </c>
      <c r="D149" s="159">
        <f t="shared" si="70"/>
        <v>0.74025342220114365</v>
      </c>
      <c r="E149" s="159">
        <f t="shared" si="70"/>
        <v>0.74248609304431878</v>
      </c>
      <c r="F149" s="159">
        <f t="shared" si="70"/>
        <v>0.74576353898890524</v>
      </c>
      <c r="G149" s="159">
        <f t="shared" si="70"/>
        <v>0.74938700600378816</v>
      </c>
      <c r="H149" s="159">
        <f t="shared" si="70"/>
        <v>0.75356452703183574</v>
      </c>
      <c r="I149" s="159">
        <f t="shared" si="70"/>
        <v>0.75573154113216368</v>
      </c>
      <c r="J149" s="159">
        <f t="shared" si="70"/>
        <v>0.75651772761102432</v>
      </c>
      <c r="K149" s="159">
        <f t="shared" si="70"/>
        <v>0.75786228483805185</v>
      </c>
      <c r="L149" s="159">
        <f t="shared" si="70"/>
        <v>0.75933550524087434</v>
      </c>
      <c r="M149" s="159">
        <f t="shared" si="70"/>
        <v>0.76061473440699923</v>
      </c>
      <c r="N149" s="159">
        <f t="shared" si="70"/>
        <v>0.76270889222789662</v>
      </c>
      <c r="O149" s="159">
        <f t="shared" si="70"/>
        <v>0.76507504817186134</v>
      </c>
      <c r="P149" s="159">
        <f t="shared" si="70"/>
        <v>0.76728537799397245</v>
      </c>
      <c r="Q149" s="159">
        <f t="shared" si="70"/>
        <v>0.76992761492761463</v>
      </c>
      <c r="R149" s="159">
        <f t="shared" ref="R149:V149" si="71">IF(R131=0,"",R131/R113)</f>
        <v>0.7755088042664896</v>
      </c>
      <c r="S149" s="159">
        <f t="shared" si="71"/>
        <v>0.78487339512168974</v>
      </c>
      <c r="T149" s="159">
        <f t="shared" si="71"/>
        <v>0.80262396388392343</v>
      </c>
      <c r="U149" s="159">
        <f t="shared" si="71"/>
        <v>0.8166112338649465</v>
      </c>
      <c r="V149" s="159">
        <f t="shared" si="71"/>
        <v>0.83620737158123448</v>
      </c>
      <c r="W149" s="159">
        <f t="shared" ref="W149" si="72">IF(W131=0,"",W131/W113)</f>
        <v>0.84779820975038755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4.3269524023499635</v>
      </c>
      <c r="C151" s="117">
        <f t="shared" si="73"/>
        <v>5.4196432949868241</v>
      </c>
      <c r="D151" s="117">
        <f t="shared" si="73"/>
        <v>5.0942491369561171</v>
      </c>
      <c r="E151" s="117">
        <f t="shared" si="73"/>
        <v>6.2051184503276113</v>
      </c>
      <c r="F151" s="117">
        <f t="shared" si="73"/>
        <v>6.1009530650596684</v>
      </c>
      <c r="G151" s="117">
        <f t="shared" si="73"/>
        <v>6.2141150547708985</v>
      </c>
      <c r="H151" s="117">
        <f t="shared" si="73"/>
        <v>6.3123832025716018</v>
      </c>
      <c r="I151" s="117">
        <f t="shared" si="73"/>
        <v>6.7676252171327063</v>
      </c>
      <c r="J151" s="117">
        <f t="shared" si="73"/>
        <v>7.0642729470593792</v>
      </c>
      <c r="K151" s="117">
        <f t="shared" si="73"/>
        <v>8.0257750296709816</v>
      </c>
      <c r="L151" s="117">
        <f t="shared" si="73"/>
        <v>6.9560596645862667</v>
      </c>
      <c r="M151" s="117">
        <f t="shared" si="73"/>
        <v>5.2392470279564352</v>
      </c>
      <c r="N151" s="117">
        <f t="shared" si="73"/>
        <v>4.0267805323530581</v>
      </c>
      <c r="O151" s="117">
        <f t="shared" si="73"/>
        <v>2.9796835467671241</v>
      </c>
      <c r="P151" s="117">
        <f t="shared" si="73"/>
        <v>1.9840330089071034</v>
      </c>
      <c r="Q151" s="117">
        <f t="shared" si="73"/>
        <v>1.1937337792876999</v>
      </c>
      <c r="R151" s="117">
        <f t="shared" ref="R151:V151" si="74">R152+R154+R156+R165</f>
        <v>1.0298203955369452</v>
      </c>
      <c r="S151" s="117">
        <f t="shared" si="74"/>
        <v>0.81907753923239979</v>
      </c>
      <c r="T151" s="117">
        <f t="shared" si="74"/>
        <v>0.77903316239476994</v>
      </c>
      <c r="U151" s="117">
        <f t="shared" si="74"/>
        <v>0.90862402122578578</v>
      </c>
      <c r="V151" s="117">
        <f t="shared" si="74"/>
        <v>1.0755963000142754</v>
      </c>
      <c r="W151" s="117">
        <f t="shared" ref="W151" si="75">W152+W154+W156+W165</f>
        <v>1.3206801139853774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0.61303552591112975</v>
      </c>
      <c r="C156" s="122">
        <v>0.6535269635671227</v>
      </c>
      <c r="D156" s="122">
        <v>0.65775015637309087</v>
      </c>
      <c r="E156" s="122">
        <v>0.7163102952594409</v>
      </c>
      <c r="F156" s="122">
        <v>0.73637601824982601</v>
      </c>
      <c r="G156" s="122">
        <v>0.73136353251235864</v>
      </c>
      <c r="H156" s="122">
        <v>0.75314679251939243</v>
      </c>
      <c r="I156" s="122">
        <v>0.74038967067725969</v>
      </c>
      <c r="J156" s="122">
        <v>0.81910329228179501</v>
      </c>
      <c r="K156" s="122">
        <v>0.85691200706425674</v>
      </c>
      <c r="L156" s="122">
        <v>0.74345438795815832</v>
      </c>
      <c r="M156" s="122">
        <v>0.55298479903534026</v>
      </c>
      <c r="N156" s="122">
        <v>0.4247328715343226</v>
      </c>
      <c r="O156" s="122">
        <v>0.31055735145825197</v>
      </c>
      <c r="P156" s="122">
        <v>0.20718641814162828</v>
      </c>
      <c r="Q156" s="122">
        <v>0.12480177793506746</v>
      </c>
      <c r="R156" s="122">
        <v>0.11247348322142212</v>
      </c>
      <c r="S156" s="122">
        <v>8.5710802027487334E-2</v>
      </c>
      <c r="T156" s="122">
        <v>7.5776483253465032E-2</v>
      </c>
      <c r="U156" s="122">
        <v>8.3938739261545534E-2</v>
      </c>
      <c r="V156" s="122">
        <v>9.6225506476651387E-2</v>
      </c>
      <c r="W156" s="122">
        <v>0.11632181659659326</v>
      </c>
      <c r="DA156" s="130" t="s">
        <v>2230</v>
      </c>
    </row>
    <row r="157" spans="1:105" ht="12" customHeight="1" x14ac:dyDescent="0.25">
      <c r="A157" s="97" t="s">
        <v>124</v>
      </c>
      <c r="B157" s="98">
        <v>0.61303552591112975</v>
      </c>
      <c r="C157" s="98">
        <v>0.6535269635671227</v>
      </c>
      <c r="D157" s="98">
        <v>0.65775015637309087</v>
      </c>
      <c r="E157" s="98">
        <v>0.7163102952594409</v>
      </c>
      <c r="F157" s="98">
        <v>0.73637601824982601</v>
      </c>
      <c r="G157" s="98">
        <v>0.73136353251235864</v>
      </c>
      <c r="H157" s="98">
        <v>0.75314679251939243</v>
      </c>
      <c r="I157" s="98">
        <v>0.74038967067725969</v>
      </c>
      <c r="J157" s="98">
        <v>0.81910329228179501</v>
      </c>
      <c r="K157" s="98">
        <v>0.85691200706425674</v>
      </c>
      <c r="L157" s="98">
        <v>0.74345438795815832</v>
      </c>
      <c r="M157" s="98">
        <v>0.55298479903534026</v>
      </c>
      <c r="N157" s="98">
        <v>0.4247328715343226</v>
      </c>
      <c r="O157" s="98">
        <v>0.31055735145825197</v>
      </c>
      <c r="P157" s="98">
        <v>0.20718641814162828</v>
      </c>
      <c r="Q157" s="98">
        <v>0.12480177793506746</v>
      </c>
      <c r="R157" s="98">
        <v>0.11247348322142212</v>
      </c>
      <c r="S157" s="98">
        <v>8.5710802027487334E-2</v>
      </c>
      <c r="T157" s="98">
        <v>7.5776483253465032E-2</v>
      </c>
      <c r="U157" s="98">
        <v>8.3938739261545534E-2</v>
      </c>
      <c r="V157" s="98">
        <v>9.6225506476651387E-2</v>
      </c>
      <c r="W157" s="98">
        <v>0.11632181659659326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3.7139168764388337</v>
      </c>
      <c r="C165" s="122">
        <v>4.7661163314197017</v>
      </c>
      <c r="D165" s="122">
        <v>4.4364989805830266</v>
      </c>
      <c r="E165" s="122">
        <v>5.4888081550681704</v>
      </c>
      <c r="F165" s="122">
        <v>5.3645770468098428</v>
      </c>
      <c r="G165" s="122">
        <v>5.4827515222585399</v>
      </c>
      <c r="H165" s="122">
        <v>5.5592364100522094</v>
      </c>
      <c r="I165" s="122">
        <v>6.0272355464554463</v>
      </c>
      <c r="J165" s="122">
        <v>6.2451696547775839</v>
      </c>
      <c r="K165" s="122">
        <v>7.1688630226067254</v>
      </c>
      <c r="L165" s="122">
        <v>6.2126052766281079</v>
      </c>
      <c r="M165" s="122">
        <v>4.6862622289210947</v>
      </c>
      <c r="N165" s="122">
        <v>3.602047660818736</v>
      </c>
      <c r="O165" s="122">
        <v>2.6691261953088721</v>
      </c>
      <c r="P165" s="122">
        <v>1.7768465907654751</v>
      </c>
      <c r="Q165" s="122">
        <v>1.0689320013526324</v>
      </c>
      <c r="R165" s="122">
        <v>0.91734691231552301</v>
      </c>
      <c r="S165" s="122">
        <v>0.73336673720491241</v>
      </c>
      <c r="T165" s="122">
        <v>0.70325667914130485</v>
      </c>
      <c r="U165" s="122">
        <v>0.82468528196424029</v>
      </c>
      <c r="V165" s="122">
        <v>0.97937079353762413</v>
      </c>
      <c r="W165" s="122">
        <v>1.2043582973887841</v>
      </c>
      <c r="DA165" s="130" t="s">
        <v>2239</v>
      </c>
    </row>
    <row r="166" spans="1:105" ht="12" customHeight="1" x14ac:dyDescent="0.25">
      <c r="A166" s="97" t="s">
        <v>50</v>
      </c>
      <c r="B166" s="98">
        <v>3.7139168764388337</v>
      </c>
      <c r="C166" s="98">
        <v>4.7661163314197017</v>
      </c>
      <c r="D166" s="98">
        <v>4.4364989805830266</v>
      </c>
      <c r="E166" s="98">
        <v>5.4888081550681704</v>
      </c>
      <c r="F166" s="98">
        <v>5.3645770468098428</v>
      </c>
      <c r="G166" s="98">
        <v>5.4827515222585399</v>
      </c>
      <c r="H166" s="98">
        <v>5.5592364100522094</v>
      </c>
      <c r="I166" s="98">
        <v>6.0272355464554463</v>
      </c>
      <c r="J166" s="98">
        <v>6.2451696547775839</v>
      </c>
      <c r="K166" s="98">
        <v>7.1688630226067254</v>
      </c>
      <c r="L166" s="98">
        <v>6.2126052766281079</v>
      </c>
      <c r="M166" s="98">
        <v>4.6862622289210947</v>
      </c>
      <c r="N166" s="98">
        <v>3.602047660818736</v>
      </c>
      <c r="O166" s="98">
        <v>2.6691261953088721</v>
      </c>
      <c r="P166" s="98">
        <v>1.7768465907654751</v>
      </c>
      <c r="Q166" s="98">
        <v>1.0689320013526324</v>
      </c>
      <c r="R166" s="98">
        <v>0.91734691231552301</v>
      </c>
      <c r="S166" s="98">
        <v>0.73336673720491241</v>
      </c>
      <c r="T166" s="98">
        <v>0.70325667914130485</v>
      </c>
      <c r="U166" s="98">
        <v>0.82468528196424029</v>
      </c>
      <c r="V166" s="98">
        <v>0.97937079353762413</v>
      </c>
      <c r="W166" s="98">
        <v>1.2043582973887841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11135.859841918329</v>
      </c>
      <c r="C169" s="117">
        <f t="shared" si="78"/>
        <v>12896.403393886159</v>
      </c>
      <c r="D169" s="117">
        <f t="shared" si="78"/>
        <v>13633.532228875591</v>
      </c>
      <c r="E169" s="117">
        <f t="shared" si="78"/>
        <v>13714.233231980877</v>
      </c>
      <c r="F169" s="117">
        <f t="shared" si="78"/>
        <v>14607.476187443863</v>
      </c>
      <c r="G169" s="117">
        <f t="shared" si="78"/>
        <v>15655.716030550635</v>
      </c>
      <c r="H169" s="117">
        <f t="shared" si="78"/>
        <v>14786.945597389362</v>
      </c>
      <c r="I169" s="117">
        <f t="shared" si="78"/>
        <v>12983.527992551832</v>
      </c>
      <c r="J169" s="117">
        <f t="shared" si="78"/>
        <v>15074.903144372654</v>
      </c>
      <c r="K169" s="117">
        <f t="shared" si="78"/>
        <v>15264.00976912547</v>
      </c>
      <c r="L169" s="117">
        <f t="shared" si="78"/>
        <v>17425.794592891718</v>
      </c>
      <c r="M169" s="117">
        <f t="shared" si="78"/>
        <v>15710.733247919705</v>
      </c>
      <c r="N169" s="117">
        <f t="shared" si="78"/>
        <v>15357.118137753758</v>
      </c>
      <c r="O169" s="117">
        <f t="shared" si="78"/>
        <v>14665.573848692527</v>
      </c>
      <c r="P169" s="117">
        <f t="shared" si="78"/>
        <v>15479.55955661062</v>
      </c>
      <c r="Q169" s="117">
        <f t="shared" si="78"/>
        <v>11217.447401024638</v>
      </c>
      <c r="R169" s="117">
        <f t="shared" ref="R169:V169" si="79">R170+R172+R174+R183</f>
        <v>10278.222981040222</v>
      </c>
      <c r="S169" s="117">
        <f t="shared" si="79"/>
        <v>13917.35105218862</v>
      </c>
      <c r="T169" s="117">
        <f t="shared" si="79"/>
        <v>17923.869193035152</v>
      </c>
      <c r="U169" s="117">
        <f t="shared" si="79"/>
        <v>18352.418830407885</v>
      </c>
      <c r="V169" s="117">
        <f t="shared" si="79"/>
        <v>5871.4570849570564</v>
      </c>
      <c r="W169" s="117">
        <f t="shared" ref="W169" si="80">W170+W172+W174+W183</f>
        <v>20549.993977779795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7981.3915549119783</v>
      </c>
      <c r="C170" s="122">
        <f t="shared" si="81"/>
        <v>9857.2559905721846</v>
      </c>
      <c r="D170" s="122">
        <f t="shared" si="81"/>
        <v>10377.698618632801</v>
      </c>
      <c r="E170" s="122">
        <f t="shared" si="81"/>
        <v>10483.875547239897</v>
      </c>
      <c r="F170" s="122">
        <f t="shared" si="81"/>
        <v>11414.217896104505</v>
      </c>
      <c r="G170" s="122">
        <f t="shared" si="81"/>
        <v>12342.554045028985</v>
      </c>
      <c r="H170" s="122">
        <f t="shared" si="81"/>
        <v>11304.848914661199</v>
      </c>
      <c r="I170" s="122">
        <f t="shared" si="81"/>
        <v>9594.0492960576976</v>
      </c>
      <c r="J170" s="122">
        <f t="shared" si="81"/>
        <v>11488.686161108581</v>
      </c>
      <c r="K170" s="122">
        <f t="shared" si="81"/>
        <v>11782.639580415496</v>
      </c>
      <c r="L170" s="122">
        <f t="shared" si="81"/>
        <v>13891.349729886811</v>
      </c>
      <c r="M170" s="122">
        <f t="shared" si="81"/>
        <v>12155.706340379666</v>
      </c>
      <c r="N170" s="122">
        <f t="shared" si="81"/>
        <v>11793.551480833685</v>
      </c>
      <c r="O170" s="122">
        <f t="shared" si="81"/>
        <v>11310.66121212966</v>
      </c>
      <c r="P170" s="122">
        <f t="shared" si="81"/>
        <v>12267.740320391504</v>
      </c>
      <c r="Q170" s="122">
        <f t="shared" si="81"/>
        <v>7434.5536152549557</v>
      </c>
      <c r="R170" s="122">
        <f t="shared" si="81"/>
        <v>6708.1668986273926</v>
      </c>
      <c r="S170" s="122">
        <f t="shared" si="81"/>
        <v>10379.128876341314</v>
      </c>
      <c r="T170" s="122">
        <f t="shared" si="81"/>
        <v>14663.405327721453</v>
      </c>
      <c r="U170" s="122">
        <f t="shared" si="81"/>
        <v>15178.451841760172</v>
      </c>
      <c r="V170" s="122">
        <f t="shared" si="81"/>
        <v>2821.7357345513606</v>
      </c>
      <c r="W170" s="122">
        <f t="shared" si="81"/>
        <v>17236.270090312635</v>
      </c>
      <c r="DA170" s="130" t="s">
        <v>2394</v>
      </c>
    </row>
    <row r="171" spans="1:105" ht="12" customHeight="1" x14ac:dyDescent="0.25">
      <c r="A171" s="97" t="s">
        <v>53</v>
      </c>
      <c r="B171" s="98">
        <v>7981.3915549119783</v>
      </c>
      <c r="C171" s="98">
        <v>9857.2559905721846</v>
      </c>
      <c r="D171" s="98">
        <v>10377.698618632801</v>
      </c>
      <c r="E171" s="98">
        <v>10483.875547239897</v>
      </c>
      <c r="F171" s="98">
        <v>11414.217896104505</v>
      </c>
      <c r="G171" s="98">
        <v>12342.554045028985</v>
      </c>
      <c r="H171" s="98">
        <v>11304.848914661199</v>
      </c>
      <c r="I171" s="98">
        <v>9594.0492960576976</v>
      </c>
      <c r="J171" s="98">
        <v>11488.686161108581</v>
      </c>
      <c r="K171" s="98">
        <v>11782.639580415496</v>
      </c>
      <c r="L171" s="98">
        <v>13891.349729886811</v>
      </c>
      <c r="M171" s="98">
        <v>12155.706340379666</v>
      </c>
      <c r="N171" s="98">
        <v>11793.551480833685</v>
      </c>
      <c r="O171" s="98">
        <v>11310.66121212966</v>
      </c>
      <c r="P171" s="98">
        <v>12267.740320391504</v>
      </c>
      <c r="Q171" s="98">
        <v>7434.5536152549557</v>
      </c>
      <c r="R171" s="98">
        <v>6708.1668986273926</v>
      </c>
      <c r="S171" s="98">
        <v>10379.128876341314</v>
      </c>
      <c r="T171" s="98">
        <v>14663.405327721453</v>
      </c>
      <c r="U171" s="98">
        <v>15178.451841760172</v>
      </c>
      <c r="V171" s="98">
        <v>2821.7357345513606</v>
      </c>
      <c r="W171" s="98">
        <v>17236.270090312635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322.73183985145852</v>
      </c>
      <c r="C172" s="122">
        <f t="shared" si="82"/>
        <v>292.65021484746399</v>
      </c>
      <c r="D172" s="122">
        <f t="shared" si="82"/>
        <v>271.14224425159733</v>
      </c>
      <c r="E172" s="122">
        <f t="shared" si="82"/>
        <v>565.77299551079022</v>
      </c>
      <c r="F172" s="122">
        <f t="shared" si="82"/>
        <v>211.76874071355184</v>
      </c>
      <c r="G172" s="122">
        <f t="shared" si="82"/>
        <v>236.90107373239022</v>
      </c>
      <c r="H172" s="122">
        <f t="shared" si="82"/>
        <v>293.22970490525984</v>
      </c>
      <c r="I172" s="122">
        <f t="shared" si="82"/>
        <v>326.2658250769511</v>
      </c>
      <c r="J172" s="122">
        <f t="shared" si="82"/>
        <v>345.64075968339927</v>
      </c>
      <c r="K172" s="122">
        <f t="shared" si="82"/>
        <v>347.27559684307164</v>
      </c>
      <c r="L172" s="122">
        <f t="shared" si="82"/>
        <v>443.16188411092389</v>
      </c>
      <c r="M172" s="122">
        <f t="shared" si="82"/>
        <v>623.61310584892249</v>
      </c>
      <c r="N172" s="122">
        <f t="shared" si="82"/>
        <v>682.07764476494458</v>
      </c>
      <c r="O172" s="122">
        <f t="shared" si="82"/>
        <v>563.88370960268253</v>
      </c>
      <c r="P172" s="122">
        <f t="shared" si="82"/>
        <v>512.71041980143684</v>
      </c>
      <c r="Q172" s="122">
        <f t="shared" si="82"/>
        <v>1059.3200981533589</v>
      </c>
      <c r="R172" s="122">
        <f t="shared" si="82"/>
        <v>812.77014628448808</v>
      </c>
      <c r="S172" s="122">
        <f t="shared" si="82"/>
        <v>816.1067465900154</v>
      </c>
      <c r="T172" s="122">
        <f t="shared" si="82"/>
        <v>647.30017375436614</v>
      </c>
      <c r="U172" s="122">
        <f t="shared" si="82"/>
        <v>551.56525489705143</v>
      </c>
      <c r="V172" s="122">
        <f t="shared" si="82"/>
        <v>522.24385203594898</v>
      </c>
      <c r="W172" s="122">
        <f t="shared" si="82"/>
        <v>613.10923940950477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322.73183985145852</v>
      </c>
      <c r="C173" s="98">
        <f>RES_hhdet_fech!C165</f>
        <v>292.65021484746399</v>
      </c>
      <c r="D173" s="98">
        <f>RES_hhdet_fech!D165</f>
        <v>271.14224425159733</v>
      </c>
      <c r="E173" s="98">
        <f>RES_hhdet_fech!E165</f>
        <v>565.77299551079022</v>
      </c>
      <c r="F173" s="98">
        <f>RES_hhdet_fech!F165</f>
        <v>211.76874071355184</v>
      </c>
      <c r="G173" s="98">
        <f>RES_hhdet_fech!G165</f>
        <v>236.90107373239022</v>
      </c>
      <c r="H173" s="98">
        <f>RES_hhdet_fech!H165</f>
        <v>293.22970490525984</v>
      </c>
      <c r="I173" s="98">
        <f>RES_hhdet_fech!I165</f>
        <v>326.2658250769511</v>
      </c>
      <c r="J173" s="98">
        <f>RES_hhdet_fech!J165</f>
        <v>345.64075968339927</v>
      </c>
      <c r="K173" s="98">
        <f>RES_hhdet_fech!K165</f>
        <v>347.27559684307164</v>
      </c>
      <c r="L173" s="98">
        <f>RES_hhdet_fech!L165</f>
        <v>443.16188411092389</v>
      </c>
      <c r="M173" s="98">
        <f>RES_hhdet_fech!M165</f>
        <v>623.61310584892249</v>
      </c>
      <c r="N173" s="98">
        <f>RES_hhdet_fech!N165</f>
        <v>682.07764476494458</v>
      </c>
      <c r="O173" s="98">
        <f>RES_hhdet_fech!O165</f>
        <v>563.88370960268253</v>
      </c>
      <c r="P173" s="98">
        <f>RES_hhdet_fech!P165</f>
        <v>512.71041980143684</v>
      </c>
      <c r="Q173" s="98">
        <f>RES_hhdet_fech!Q165</f>
        <v>1059.3200981533589</v>
      </c>
      <c r="R173" s="98">
        <f>RES_hhdet_fech!R165</f>
        <v>812.77014628448808</v>
      </c>
      <c r="S173" s="98">
        <f>RES_hhdet_fech!S165</f>
        <v>816.1067465900154</v>
      </c>
      <c r="T173" s="98">
        <f>RES_hhdet_fech!T165</f>
        <v>647.30017375436614</v>
      </c>
      <c r="U173" s="98">
        <f>RES_hhdet_fech!U165</f>
        <v>551.56525489705143</v>
      </c>
      <c r="V173" s="98">
        <f>RES_hhdet_fech!V165</f>
        <v>522.24385203594898</v>
      </c>
      <c r="W173" s="98">
        <f>RES_hhdet_fech!W165</f>
        <v>613.10923940950477</v>
      </c>
      <c r="DA173" s="63" t="s">
        <v>2397</v>
      </c>
    </row>
    <row r="174" spans="1:105" ht="12" customHeight="1" x14ac:dyDescent="0.25">
      <c r="A174" s="121" t="s">
        <v>55</v>
      </c>
      <c r="B174" s="122">
        <v>1532.1271146162792</v>
      </c>
      <c r="C174" s="122">
        <v>1483.6379192818702</v>
      </c>
      <c r="D174" s="122">
        <v>1607.7341942156659</v>
      </c>
      <c r="E174" s="122">
        <v>1411.1304106281787</v>
      </c>
      <c r="F174" s="122">
        <v>1610.8393481201892</v>
      </c>
      <c r="G174" s="122">
        <v>1663.3647892878453</v>
      </c>
      <c r="H174" s="122">
        <v>1730.2423440795274</v>
      </c>
      <c r="I174" s="122">
        <v>1669.8930674789897</v>
      </c>
      <c r="J174" s="122">
        <v>1751.9473215370192</v>
      </c>
      <c r="K174" s="122">
        <v>1672.4395668742732</v>
      </c>
      <c r="L174" s="122">
        <v>1689.9741527345054</v>
      </c>
      <c r="M174" s="122">
        <v>1626.5492089330608</v>
      </c>
      <c r="N174" s="122">
        <v>1625.7705226719206</v>
      </c>
      <c r="O174" s="122">
        <v>1576.3385634524604</v>
      </c>
      <c r="P174" s="122">
        <v>1557.0300469825715</v>
      </c>
      <c r="Q174" s="122">
        <v>1574.5192422984592</v>
      </c>
      <c r="R174" s="122">
        <v>1587.4591544754023</v>
      </c>
      <c r="S174" s="122">
        <v>1584.6571532279293</v>
      </c>
      <c r="T174" s="122">
        <v>1535.8721579853484</v>
      </c>
      <c r="U174" s="122">
        <v>1538.2585375760559</v>
      </c>
      <c r="V174" s="122">
        <v>1496.3216276042513</v>
      </c>
      <c r="W174" s="122">
        <v>1612.3989662550111</v>
      </c>
      <c r="DA174" s="130" t="s">
        <v>2398</v>
      </c>
    </row>
    <row r="175" spans="1:105" ht="12" customHeight="1" x14ac:dyDescent="0.25">
      <c r="A175" s="97" t="s">
        <v>124</v>
      </c>
      <c r="B175" s="98">
        <v>1638.5518316107075</v>
      </c>
      <c r="C175" s="98">
        <v>1708.4000028000462</v>
      </c>
      <c r="D175" s="98">
        <v>1661.2374494155292</v>
      </c>
      <c r="E175" s="98">
        <v>1782.5490958164994</v>
      </c>
      <c r="F175" s="98">
        <v>1794.9403902670354</v>
      </c>
      <c r="G175" s="98">
        <v>1822.0693055461097</v>
      </c>
      <c r="H175" s="98">
        <v>1873.1584013045194</v>
      </c>
      <c r="I175" s="98">
        <v>1828.0040264973907</v>
      </c>
      <c r="J175" s="98">
        <v>2037.1994260791191</v>
      </c>
      <c r="K175" s="98">
        <v>2183.0346550284366</v>
      </c>
      <c r="L175" s="98">
        <v>2034.0724841758281</v>
      </c>
      <c r="M175" s="98">
        <v>1823.4760664177049</v>
      </c>
      <c r="N175" s="98">
        <v>1782.4137576346727</v>
      </c>
      <c r="O175" s="98">
        <v>1808.3736020054153</v>
      </c>
      <c r="P175" s="98">
        <v>1692.1570089917923</v>
      </c>
      <c r="Q175" s="98">
        <v>1722.2580735916388</v>
      </c>
      <c r="R175" s="98">
        <v>1787.4689895800491</v>
      </c>
      <c r="S175" s="98">
        <v>1715.0667136397115</v>
      </c>
      <c r="T175" s="98">
        <v>1551.5441068781561</v>
      </c>
      <c r="U175" s="98">
        <v>1599.6265435569476</v>
      </c>
      <c r="V175" s="98">
        <v>1529.2503077817789</v>
      </c>
      <c r="W175" s="98">
        <v>1585.3559744116371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1534.5088054759158</v>
      </c>
      <c r="C179" s="101">
        <v>1481.613593063815</v>
      </c>
      <c r="D179" s="101">
        <v>1614.144709360065</v>
      </c>
      <c r="E179" s="101">
        <v>1404.313094156973</v>
      </c>
      <c r="F179" s="101">
        <v>1614.2626213370215</v>
      </c>
      <c r="G179" s="101">
        <v>1669.4180846234649</v>
      </c>
      <c r="H179" s="101">
        <v>1738.7924781582878</v>
      </c>
      <c r="I179" s="101">
        <v>1681.2603024775644</v>
      </c>
      <c r="J179" s="101">
        <v>1761.9564361991161</v>
      </c>
      <c r="K179" s="101">
        <v>1675.1489120304389</v>
      </c>
      <c r="L179" s="101">
        <v>1703.9040553445438</v>
      </c>
      <c r="M179" s="101">
        <v>1649.2308067733002</v>
      </c>
      <c r="N179" s="101">
        <v>1655.0471160339582</v>
      </c>
      <c r="O179" s="101">
        <v>1606.818001020649</v>
      </c>
      <c r="P179" s="101">
        <v>1594.8946945473956</v>
      </c>
      <c r="Q179" s="101">
        <v>1613.6246294618124</v>
      </c>
      <c r="R179" s="101">
        <v>1628.7336510552786</v>
      </c>
      <c r="S179" s="101">
        <v>1633.142868359655</v>
      </c>
      <c r="T179" s="101">
        <v>1593.6754398714215</v>
      </c>
      <c r="U179" s="101">
        <v>1597.8860705362556</v>
      </c>
      <c r="V179" s="101">
        <v>1550.1498435459789</v>
      </c>
      <c r="W179" s="101">
        <v>1667.0795911071375</v>
      </c>
      <c r="DA179" s="131" t="s">
        <v>2403</v>
      </c>
    </row>
    <row r="180" spans="1:105" ht="12" customHeight="1" x14ac:dyDescent="0.25">
      <c r="A180" s="107" t="s">
        <v>121</v>
      </c>
      <c r="B180" s="104">
        <v>1100.4622481638621</v>
      </c>
      <c r="C180" s="104">
        <v>1054.5894454211923</v>
      </c>
      <c r="D180" s="104">
        <v>1162.7540251769742</v>
      </c>
      <c r="E180" s="104">
        <v>989.28451870596473</v>
      </c>
      <c r="F180" s="104">
        <v>1163.6811312534523</v>
      </c>
      <c r="G180" s="104">
        <v>1209.220781032591</v>
      </c>
      <c r="H180" s="104">
        <v>1268.4677945635926</v>
      </c>
      <c r="I180" s="104">
        <v>1226.2777343576238</v>
      </c>
      <c r="J180" s="104">
        <v>1288.7791948359586</v>
      </c>
      <c r="K180" s="104">
        <v>1216.1243641437743</v>
      </c>
      <c r="L180" s="104">
        <v>1240.9002005437524</v>
      </c>
      <c r="M180" s="104">
        <v>1210.9900229645291</v>
      </c>
      <c r="N180" s="104">
        <v>1217.2144842625999</v>
      </c>
      <c r="O180" s="104">
        <v>1179.2951000312769</v>
      </c>
      <c r="P180" s="104">
        <v>1180.7423707996395</v>
      </c>
      <c r="Q180" s="104">
        <v>1212.1742041031175</v>
      </c>
      <c r="R180" s="104">
        <v>1227.3030272272983</v>
      </c>
      <c r="S180" s="104">
        <v>1242.5370211357015</v>
      </c>
      <c r="T180" s="104">
        <v>1241.8645515221488</v>
      </c>
      <c r="U180" s="104">
        <v>1262.7167700963821</v>
      </c>
      <c r="V180" s="104">
        <v>1233.692291823083</v>
      </c>
      <c r="W180" s="104">
        <v>1354.2938419015857</v>
      </c>
      <c r="DA180" s="132" t="s">
        <v>2404</v>
      </c>
    </row>
    <row r="181" spans="1:105" ht="12" customHeight="1" x14ac:dyDescent="0.25">
      <c r="A181" s="108" t="s">
        <v>53</v>
      </c>
      <c r="B181" s="98">
        <v>464.06553971899967</v>
      </c>
      <c r="C181" s="98">
        <v>422.71585608076407</v>
      </c>
      <c r="D181" s="98">
        <v>486.56578501985621</v>
      </c>
      <c r="E181" s="98">
        <v>359.48119133623402</v>
      </c>
      <c r="F181" s="98">
        <v>466.8967694460834</v>
      </c>
      <c r="G181" s="98">
        <v>482.07674065657653</v>
      </c>
      <c r="H181" s="98">
        <v>506.44421226172909</v>
      </c>
      <c r="I181" s="98">
        <v>480.91770418292771</v>
      </c>
      <c r="J181" s="98">
        <v>510.87198185205744</v>
      </c>
      <c r="K181" s="98">
        <v>456.03304001778542</v>
      </c>
      <c r="L181" s="98">
        <v>468.16254738704748</v>
      </c>
      <c r="M181" s="98">
        <v>474.45773868234824</v>
      </c>
      <c r="N181" s="98">
        <v>473.03168534522155</v>
      </c>
      <c r="O181" s="98">
        <v>442.09167994715466</v>
      </c>
      <c r="P181" s="98">
        <v>456.02548297514255</v>
      </c>
      <c r="Q181" s="98">
        <v>498.03140122045909</v>
      </c>
      <c r="R181" s="98">
        <v>482.60843621304798</v>
      </c>
      <c r="S181" s="98">
        <v>469.1633400576012</v>
      </c>
      <c r="T181" s="98">
        <v>467.25840217020254</v>
      </c>
      <c r="U181" s="98">
        <v>474.12102399192412</v>
      </c>
      <c r="V181" s="98">
        <v>406.18818184358736</v>
      </c>
      <c r="W181" s="98">
        <v>493.88519982039992</v>
      </c>
      <c r="DA181" s="63" t="s">
        <v>2405</v>
      </c>
    </row>
    <row r="182" spans="1:105" ht="12" customHeight="1" x14ac:dyDescent="0.25">
      <c r="A182" s="108" t="s">
        <v>52</v>
      </c>
      <c r="B182" s="98">
        <v>636.39670844486227</v>
      </c>
      <c r="C182" s="98">
        <v>631.87358934042823</v>
      </c>
      <c r="D182" s="98">
        <v>676.188240157118</v>
      </c>
      <c r="E182" s="98">
        <v>629.80332736973082</v>
      </c>
      <c r="F182" s="98">
        <v>696.78436180736912</v>
      </c>
      <c r="G182" s="98">
        <v>727.14404037601457</v>
      </c>
      <c r="H182" s="98">
        <v>762.0235823018636</v>
      </c>
      <c r="I182" s="98">
        <v>745.36003017469602</v>
      </c>
      <c r="J182" s="98">
        <v>777.90721298390122</v>
      </c>
      <c r="K182" s="98">
        <v>760.09132412598876</v>
      </c>
      <c r="L182" s="98">
        <v>772.73765315670494</v>
      </c>
      <c r="M182" s="98">
        <v>736.53228428218085</v>
      </c>
      <c r="N182" s="98">
        <v>744.18279891737825</v>
      </c>
      <c r="O182" s="98">
        <v>737.20342008412229</v>
      </c>
      <c r="P182" s="98">
        <v>724.71688782449678</v>
      </c>
      <c r="Q182" s="98">
        <v>714.14280288265843</v>
      </c>
      <c r="R182" s="98">
        <v>744.69459101425025</v>
      </c>
      <c r="S182" s="98">
        <v>773.37368107810016</v>
      </c>
      <c r="T182" s="98">
        <v>774.6061493519461</v>
      </c>
      <c r="U182" s="98">
        <v>788.59574610445804</v>
      </c>
      <c r="V182" s="98">
        <v>827.50410997949575</v>
      </c>
      <c r="W182" s="98">
        <v>860.4086420811858</v>
      </c>
      <c r="DA182" s="63" t="s">
        <v>2406</v>
      </c>
    </row>
    <row r="183" spans="1:105" ht="12" customHeight="1" x14ac:dyDescent="0.25">
      <c r="A183" s="121" t="s">
        <v>54</v>
      </c>
      <c r="B183" s="122">
        <v>1299.6093325386121</v>
      </c>
      <c r="C183" s="122">
        <v>1262.8592691846402</v>
      </c>
      <c r="D183" s="122">
        <v>1376.9571717755261</v>
      </c>
      <c r="E183" s="122">
        <v>1253.4542786020129</v>
      </c>
      <c r="F183" s="122">
        <v>1370.6502025056168</v>
      </c>
      <c r="G183" s="122">
        <v>1412.8961225014152</v>
      </c>
      <c r="H183" s="122">
        <v>1458.6246337433745</v>
      </c>
      <c r="I183" s="122">
        <v>1393.3198039381925</v>
      </c>
      <c r="J183" s="122">
        <v>1488.6289020436541</v>
      </c>
      <c r="K183" s="122">
        <v>1461.6550249926295</v>
      </c>
      <c r="L183" s="122">
        <v>1401.3088261594755</v>
      </c>
      <c r="M183" s="122">
        <v>1304.8645927580569</v>
      </c>
      <c r="N183" s="122">
        <v>1255.7184894832076</v>
      </c>
      <c r="O183" s="122">
        <v>1214.6903635077249</v>
      </c>
      <c r="P183" s="122">
        <v>1142.07876943511</v>
      </c>
      <c r="Q183" s="122">
        <v>1149.0544453178625</v>
      </c>
      <c r="R183" s="122">
        <v>1169.8267816529387</v>
      </c>
      <c r="S183" s="122">
        <v>1137.458276029362</v>
      </c>
      <c r="T183" s="122">
        <v>1077.2915335739854</v>
      </c>
      <c r="U183" s="122">
        <v>1084.1431961746061</v>
      </c>
      <c r="V183" s="122">
        <v>1031.1558707654956</v>
      </c>
      <c r="W183" s="122">
        <v>1088.2156818026435</v>
      </c>
      <c r="DA183" s="130" t="s">
        <v>2407</v>
      </c>
    </row>
    <row r="184" spans="1:105" ht="12" customHeight="1" x14ac:dyDescent="0.25">
      <c r="A184" s="97" t="s">
        <v>50</v>
      </c>
      <c r="B184" s="98">
        <v>1388.1256181628548</v>
      </c>
      <c r="C184" s="98">
        <v>1634.4409591235062</v>
      </c>
      <c r="D184" s="98">
        <v>1427.7566002414305</v>
      </c>
      <c r="E184" s="98">
        <v>1686.1647314471991</v>
      </c>
      <c r="F184" s="98">
        <v>1575.7558196295338</v>
      </c>
      <c r="G184" s="98">
        <v>1595.5627812997398</v>
      </c>
      <c r="H184" s="98">
        <v>1568.064246970343</v>
      </c>
      <c r="I184" s="98">
        <v>1637.637129416262</v>
      </c>
      <c r="J184" s="98">
        <v>1606.4264755663185</v>
      </c>
      <c r="K184" s="98">
        <v>1847.8043439348355</v>
      </c>
      <c r="L184" s="98">
        <v>1665.9983147671746</v>
      </c>
      <c r="M184" s="98">
        <v>1481.9184096831179</v>
      </c>
      <c r="N184" s="98">
        <v>1408.1231433675782</v>
      </c>
      <c r="O184" s="98">
        <v>1393.6642451727621</v>
      </c>
      <c r="P184" s="98">
        <v>1282.5061016078187</v>
      </c>
      <c r="Q184" s="98">
        <v>1298.8227438070064</v>
      </c>
      <c r="R184" s="98">
        <v>1369.3894288176975</v>
      </c>
      <c r="S184" s="98">
        <v>1341.8183447675058</v>
      </c>
      <c r="T184" s="98">
        <v>1266.7205144151419</v>
      </c>
      <c r="U184" s="98">
        <v>1323.5202066869924</v>
      </c>
      <c r="V184" s="98">
        <v>1278.5794576071612</v>
      </c>
      <c r="W184" s="98">
        <v>1327.7751576228463</v>
      </c>
      <c r="DA184" s="63" t="s">
        <v>2408</v>
      </c>
    </row>
    <row r="185" spans="1:105" ht="12" customHeight="1" x14ac:dyDescent="0.25">
      <c r="A185" s="109" t="s">
        <v>120</v>
      </c>
      <c r="B185" s="33">
        <v>1264.6375163606133</v>
      </c>
      <c r="C185" s="33">
        <v>1094.7300473121215</v>
      </c>
      <c r="D185" s="33">
        <v>1351.515609809243</v>
      </c>
      <c r="E185" s="33">
        <v>1011.9736029547074</v>
      </c>
      <c r="F185" s="33">
        <v>1249.6155179430248</v>
      </c>
      <c r="G185" s="33">
        <v>1301.7099585048659</v>
      </c>
      <c r="H185" s="33">
        <v>1387.8315785092682</v>
      </c>
      <c r="I185" s="33">
        <v>1224.5959938961792</v>
      </c>
      <c r="J185" s="33">
        <v>1398.165017221268</v>
      </c>
      <c r="K185" s="33">
        <v>1150.8758808328848</v>
      </c>
      <c r="L185" s="33">
        <v>1180.3843475656179</v>
      </c>
      <c r="M185" s="33">
        <v>1152.7654761018534</v>
      </c>
      <c r="N185" s="33">
        <v>1122.718736895491</v>
      </c>
      <c r="O185" s="33">
        <v>1054.2513633675944</v>
      </c>
      <c r="P185" s="33">
        <v>1019.691473218855</v>
      </c>
      <c r="Q185" s="33">
        <v>1024.0289740215101</v>
      </c>
      <c r="R185" s="33">
        <v>1023.7582171235584</v>
      </c>
      <c r="S185" s="33">
        <v>1007.6561837949442</v>
      </c>
      <c r="T185" s="33">
        <v>971.08267163872779</v>
      </c>
      <c r="U185" s="33">
        <v>955.04151708780387</v>
      </c>
      <c r="V185" s="33">
        <v>913.06495288437793</v>
      </c>
      <c r="W185" s="33">
        <v>979.9339309593031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7477.3581554690836</v>
      </c>
      <c r="C187" s="117">
        <f t="shared" si="83"/>
        <v>8604.6654813299083</v>
      </c>
      <c r="D187" s="117">
        <f t="shared" si="83"/>
        <v>9123.1077666668152</v>
      </c>
      <c r="E187" s="117">
        <f t="shared" si="83"/>
        <v>9596.7789570177374</v>
      </c>
      <c r="F187" s="117">
        <f t="shared" si="83"/>
        <v>9787.3370306421421</v>
      </c>
      <c r="G187" s="117">
        <f t="shared" si="83"/>
        <v>10586.795295378355</v>
      </c>
      <c r="H187" s="117">
        <f t="shared" si="83"/>
        <v>10207.273133830784</v>
      </c>
      <c r="I187" s="117">
        <f t="shared" si="83"/>
        <v>9149.7468000255139</v>
      </c>
      <c r="J187" s="117">
        <f t="shared" si="83"/>
        <v>10651.547256535123</v>
      </c>
      <c r="K187" s="117">
        <f t="shared" si="83"/>
        <v>10850.420111849518</v>
      </c>
      <c r="L187" s="117">
        <f t="shared" si="83"/>
        <v>12587.586480499132</v>
      </c>
      <c r="M187" s="117">
        <f t="shared" si="83"/>
        <v>11883.98896224332</v>
      </c>
      <c r="N187" s="117">
        <f t="shared" si="83"/>
        <v>11856.474163668174</v>
      </c>
      <c r="O187" s="117">
        <f t="shared" si="83"/>
        <v>11253.456618163771</v>
      </c>
      <c r="P187" s="117">
        <f t="shared" si="83"/>
        <v>11757.31401792725</v>
      </c>
      <c r="Q187" s="117">
        <f t="shared" si="83"/>
        <v>10161.653655735443</v>
      </c>
      <c r="R187" s="117">
        <f t="shared" ref="R187:V187" si="84">R188+R190+R192+R201</f>
        <v>9037.0076981761176</v>
      </c>
      <c r="S187" s="117">
        <f t="shared" si="84"/>
        <v>11702.448339356606</v>
      </c>
      <c r="T187" s="117">
        <f t="shared" si="84"/>
        <v>14427.774232990059</v>
      </c>
      <c r="U187" s="117">
        <f t="shared" si="84"/>
        <v>14869.996389393116</v>
      </c>
      <c r="V187" s="117">
        <f t="shared" si="84"/>
        <v>5957.7155183130508</v>
      </c>
      <c r="W187" s="117">
        <f t="shared" ref="W187" si="85">W188+W190+W192+W201</f>
        <v>17642.464780318813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5111.7566343573462</v>
      </c>
      <c r="C188" s="122">
        <f t="shared" si="86"/>
        <v>6335.7167247303578</v>
      </c>
      <c r="D188" s="122">
        <f t="shared" si="86"/>
        <v>6697.6944429528166</v>
      </c>
      <c r="E188" s="122">
        <f t="shared" si="86"/>
        <v>6790.4351458627852</v>
      </c>
      <c r="F188" s="122">
        <f t="shared" si="86"/>
        <v>7435.0239221309494</v>
      </c>
      <c r="G188" s="122">
        <f t="shared" si="86"/>
        <v>8080.7281528598714</v>
      </c>
      <c r="H188" s="122">
        <f t="shared" si="86"/>
        <v>7443.9287742739543</v>
      </c>
      <c r="I188" s="122">
        <f t="shared" si="86"/>
        <v>6358.0301121168923</v>
      </c>
      <c r="J188" s="122">
        <f t="shared" si="86"/>
        <v>7664.7978101124309</v>
      </c>
      <c r="K188" s="122">
        <f t="shared" si="86"/>
        <v>7911.6881340652581</v>
      </c>
      <c r="L188" s="122">
        <f t="shared" si="86"/>
        <v>9385.0821444988105</v>
      </c>
      <c r="M188" s="122">
        <f t="shared" si="86"/>
        <v>8256.8408136003873</v>
      </c>
      <c r="N188" s="122">
        <f t="shared" si="86"/>
        <v>8062.8791305128607</v>
      </c>
      <c r="O188" s="122">
        <f t="shared" si="86"/>
        <v>7788.7312693807808</v>
      </c>
      <c r="P188" s="122">
        <f t="shared" si="86"/>
        <v>8448.2222359831012</v>
      </c>
      <c r="Q188" s="122">
        <f t="shared" si="86"/>
        <v>5120.2179681962907</v>
      </c>
      <c r="R188" s="122">
        <f t="shared" si="86"/>
        <v>4620.8757817131818</v>
      </c>
      <c r="S188" s="122">
        <f t="shared" si="86"/>
        <v>7162.8090033984599</v>
      </c>
      <c r="T188" s="122">
        <f t="shared" si="86"/>
        <v>10346.115399006698</v>
      </c>
      <c r="U188" s="122">
        <f t="shared" si="86"/>
        <v>10988.384139959568</v>
      </c>
      <c r="V188" s="122">
        <f t="shared" si="86"/>
        <v>2120.763646562682</v>
      </c>
      <c r="W188" s="122">
        <f t="shared" si="86"/>
        <v>13253.511160364302</v>
      </c>
      <c r="DA188" s="130" t="s">
        <v>2562</v>
      </c>
    </row>
    <row r="189" spans="1:105" ht="12" customHeight="1" x14ac:dyDescent="0.25">
      <c r="A189" s="97" t="s">
        <v>53</v>
      </c>
      <c r="B189" s="98">
        <v>5111.7566343573462</v>
      </c>
      <c r="C189" s="98">
        <v>6335.7167247303578</v>
      </c>
      <c r="D189" s="98">
        <v>6697.6944429528166</v>
      </c>
      <c r="E189" s="98">
        <v>6790.4351458627852</v>
      </c>
      <c r="F189" s="98">
        <v>7435.0239221309494</v>
      </c>
      <c r="G189" s="98">
        <v>8080.7281528598714</v>
      </c>
      <c r="H189" s="98">
        <v>7443.9287742739543</v>
      </c>
      <c r="I189" s="98">
        <v>6358.0301121168923</v>
      </c>
      <c r="J189" s="98">
        <v>7664.7978101124309</v>
      </c>
      <c r="K189" s="98">
        <v>7911.6881340652581</v>
      </c>
      <c r="L189" s="98">
        <v>9385.0821444988105</v>
      </c>
      <c r="M189" s="98">
        <v>8256.8408136003873</v>
      </c>
      <c r="N189" s="98">
        <v>8062.8791305128607</v>
      </c>
      <c r="O189" s="98">
        <v>7788.7312693807808</v>
      </c>
      <c r="P189" s="98">
        <v>8448.2222359831012</v>
      </c>
      <c r="Q189" s="98">
        <v>5120.2179681962907</v>
      </c>
      <c r="R189" s="98">
        <v>4620.8757817131818</v>
      </c>
      <c r="S189" s="98">
        <v>7162.8090033984599</v>
      </c>
      <c r="T189" s="98">
        <v>10346.115399006698</v>
      </c>
      <c r="U189" s="98">
        <v>10988.384139959568</v>
      </c>
      <c r="V189" s="98">
        <v>2120.763646562682</v>
      </c>
      <c r="W189" s="98">
        <v>13253.511160364302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558.40683744449075</v>
      </c>
      <c r="C190" s="122">
        <f t="shared" si="87"/>
        <v>528.94950693566886</v>
      </c>
      <c r="D190" s="122">
        <f t="shared" si="87"/>
        <v>513.29044518588137</v>
      </c>
      <c r="E190" s="122">
        <f t="shared" si="87"/>
        <v>1116.1515037470631</v>
      </c>
      <c r="F190" s="122">
        <f t="shared" si="87"/>
        <v>440.11412925398332</v>
      </c>
      <c r="G190" s="122">
        <f t="shared" si="87"/>
        <v>521.31763250596725</v>
      </c>
      <c r="H190" s="122">
        <f t="shared" si="87"/>
        <v>690.96280676651691</v>
      </c>
      <c r="I190" s="122">
        <f t="shared" si="87"/>
        <v>805.76845359556728</v>
      </c>
      <c r="J190" s="122">
        <f t="shared" si="87"/>
        <v>877.31704028339323</v>
      </c>
      <c r="K190" s="122">
        <f t="shared" si="87"/>
        <v>914.2238122728271</v>
      </c>
      <c r="L190" s="122">
        <f t="shared" si="87"/>
        <v>1194.9636414329905</v>
      </c>
      <c r="M190" s="122">
        <f t="shared" si="87"/>
        <v>1714.9933519112594</v>
      </c>
      <c r="N190" s="122">
        <f t="shared" si="87"/>
        <v>1905.936882743375</v>
      </c>
      <c r="O190" s="122">
        <f t="shared" si="87"/>
        <v>1630.6302469766151</v>
      </c>
      <c r="P190" s="122">
        <f t="shared" si="87"/>
        <v>1523.0750616709754</v>
      </c>
      <c r="Q190" s="122">
        <f t="shared" si="87"/>
        <v>3227.5063751610774</v>
      </c>
      <c r="R190" s="122">
        <f t="shared" si="87"/>
        <v>2551.3104935680303</v>
      </c>
      <c r="S190" s="122">
        <f t="shared" si="87"/>
        <v>2656.7458388627761</v>
      </c>
      <c r="T190" s="122">
        <f t="shared" si="87"/>
        <v>2211.5321270131708</v>
      </c>
      <c r="U190" s="122">
        <f t="shared" si="87"/>
        <v>1970.3178319024616</v>
      </c>
      <c r="V190" s="122">
        <f t="shared" si="87"/>
        <v>1950.3442397975689</v>
      </c>
      <c r="W190" s="122">
        <f t="shared" si="87"/>
        <v>2345.4936436038493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558.40683744449075</v>
      </c>
      <c r="C191" s="98">
        <f>RES_hhdet_tesh!C165</f>
        <v>528.94950693566886</v>
      </c>
      <c r="D191" s="98">
        <f>RES_hhdet_tesh!D165</f>
        <v>513.29044518588137</v>
      </c>
      <c r="E191" s="98">
        <f>RES_hhdet_tesh!E165</f>
        <v>1116.1515037470631</v>
      </c>
      <c r="F191" s="98">
        <f>RES_hhdet_tesh!F165</f>
        <v>440.11412925398332</v>
      </c>
      <c r="G191" s="98">
        <f>RES_hhdet_tesh!G165</f>
        <v>521.31763250596725</v>
      </c>
      <c r="H191" s="98">
        <f>RES_hhdet_tesh!H165</f>
        <v>690.96280676651691</v>
      </c>
      <c r="I191" s="98">
        <f>RES_hhdet_tesh!I165</f>
        <v>805.76845359556728</v>
      </c>
      <c r="J191" s="98">
        <f>RES_hhdet_tesh!J165</f>
        <v>877.31704028339323</v>
      </c>
      <c r="K191" s="98">
        <f>RES_hhdet_tesh!K165</f>
        <v>914.2238122728271</v>
      </c>
      <c r="L191" s="98">
        <f>RES_hhdet_tesh!L165</f>
        <v>1194.9636414329905</v>
      </c>
      <c r="M191" s="98">
        <f>RES_hhdet_tesh!M165</f>
        <v>1714.9933519112594</v>
      </c>
      <c r="N191" s="98">
        <f>RES_hhdet_tesh!N165</f>
        <v>1905.936882743375</v>
      </c>
      <c r="O191" s="98">
        <f>RES_hhdet_tesh!O165</f>
        <v>1630.6302469766151</v>
      </c>
      <c r="P191" s="98">
        <f>RES_hhdet_tesh!P165</f>
        <v>1523.0750616709754</v>
      </c>
      <c r="Q191" s="98">
        <f>RES_hhdet_tesh!Q165</f>
        <v>3227.5063751610774</v>
      </c>
      <c r="R191" s="98">
        <f>RES_hhdet_tesh!R165</f>
        <v>2551.3104935680303</v>
      </c>
      <c r="S191" s="98">
        <f>RES_hhdet_tesh!S165</f>
        <v>2656.7458388627761</v>
      </c>
      <c r="T191" s="98">
        <f>RES_hhdet_tesh!T165</f>
        <v>2211.5321270131708</v>
      </c>
      <c r="U191" s="98">
        <f>RES_hhdet_tesh!U165</f>
        <v>1970.3178319024616</v>
      </c>
      <c r="V191" s="98">
        <f>RES_hhdet_tesh!V165</f>
        <v>1950.3442397975689</v>
      </c>
      <c r="W191" s="98">
        <f>RES_hhdet_tesh!W165</f>
        <v>2345.4936436038493</v>
      </c>
      <c r="DA191" s="63" t="s">
        <v>2565</v>
      </c>
    </row>
    <row r="192" spans="1:105" ht="12" customHeight="1" x14ac:dyDescent="0.25">
      <c r="A192" s="121" t="s">
        <v>55</v>
      </c>
      <c r="B192" s="122">
        <v>910.59766044110052</v>
      </c>
      <c r="C192" s="122">
        <v>886.44897860124797</v>
      </c>
      <c r="D192" s="122">
        <v>966.79924823183649</v>
      </c>
      <c r="E192" s="122">
        <v>853.91144604570354</v>
      </c>
      <c r="F192" s="122">
        <v>982.62128773733969</v>
      </c>
      <c r="G192" s="122">
        <v>1023.0356270464532</v>
      </c>
      <c r="H192" s="122">
        <v>1074.0325981139117</v>
      </c>
      <c r="I192" s="122">
        <v>1043.4262939994132</v>
      </c>
      <c r="J192" s="122">
        <v>1098.6644952329609</v>
      </c>
      <c r="K192" s="122">
        <v>1053.6959249466529</v>
      </c>
      <c r="L192" s="122">
        <v>1070.1753339759582</v>
      </c>
      <c r="M192" s="122">
        <v>1034.7801045117815</v>
      </c>
      <c r="N192" s="122">
        <v>1041.4032527916818</v>
      </c>
      <c r="O192" s="122">
        <v>1018.0759030855729</v>
      </c>
      <c r="P192" s="122">
        <v>1013.657294468936</v>
      </c>
      <c r="Q192" s="122">
        <v>1033.5316346528614</v>
      </c>
      <c r="R192" s="122">
        <v>1062.6430924594056</v>
      </c>
      <c r="S192" s="122">
        <v>1089.1077185604454</v>
      </c>
      <c r="T192" s="122">
        <v>1098.8722602491127</v>
      </c>
      <c r="U192" s="122">
        <v>1126.643463857273</v>
      </c>
      <c r="V192" s="122">
        <v>1120.8736034393705</v>
      </c>
      <c r="W192" s="122">
        <v>1221.1198798052708</v>
      </c>
      <c r="DA192" s="130" t="s">
        <v>2566</v>
      </c>
    </row>
    <row r="193" spans="1:105" ht="12" customHeight="1" x14ac:dyDescent="0.25">
      <c r="A193" s="97" t="s">
        <v>124</v>
      </c>
      <c r="B193" s="98">
        <v>869.5183709750487</v>
      </c>
      <c r="C193" s="98">
        <v>911.91840460663809</v>
      </c>
      <c r="D193" s="98">
        <v>892.55364787941141</v>
      </c>
      <c r="E193" s="98">
        <v>963.86846208559268</v>
      </c>
      <c r="F193" s="98">
        <v>977.42431661492515</v>
      </c>
      <c r="G193" s="98">
        <v>999.16795982896531</v>
      </c>
      <c r="H193" s="98">
        <v>1036.1453095506195</v>
      </c>
      <c r="I193" s="98">
        <v>1016.4074016211659</v>
      </c>
      <c r="J193" s="98">
        <v>1136.5834253432106</v>
      </c>
      <c r="K193" s="98">
        <v>1224.0918508693358</v>
      </c>
      <c r="L193" s="98">
        <v>1146.4964567288571</v>
      </c>
      <c r="M193" s="98">
        <v>1032.3240395920127</v>
      </c>
      <c r="N193" s="98">
        <v>1014.4412429233502</v>
      </c>
      <c r="O193" s="98">
        <v>1036.6652002899873</v>
      </c>
      <c r="P193" s="98">
        <v>978.23778510556451</v>
      </c>
      <c r="Q193" s="98">
        <v>1010.5237899730323</v>
      </c>
      <c r="R193" s="98">
        <v>1088.7899371814781</v>
      </c>
      <c r="S193" s="98">
        <v>1099.4013636836735</v>
      </c>
      <c r="T193" s="98">
        <v>1071.0565057762331</v>
      </c>
      <c r="U193" s="98">
        <v>1148.3302052337515</v>
      </c>
      <c r="V193" s="98">
        <v>1129.0903646836477</v>
      </c>
      <c r="W193" s="98">
        <v>1192.9577118218247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912.29155633390974</v>
      </c>
      <c r="C197" s="101">
        <v>885.36340155394305</v>
      </c>
      <c r="D197" s="101">
        <v>970.09559659079844</v>
      </c>
      <c r="E197" s="101">
        <v>848.82162138033152</v>
      </c>
      <c r="F197" s="101">
        <v>982.86171031048775</v>
      </c>
      <c r="G197" s="101">
        <v>1024.1367921044607</v>
      </c>
      <c r="H197" s="101">
        <v>1075.7974204435504</v>
      </c>
      <c r="I197" s="101">
        <v>1044.7008754109886</v>
      </c>
      <c r="J197" s="101">
        <v>1096.8891356348474</v>
      </c>
      <c r="K197" s="101">
        <v>1045.6501530577978</v>
      </c>
      <c r="L197" s="101">
        <v>1066.6177133178148</v>
      </c>
      <c r="M197" s="101">
        <v>1034.8804265682552</v>
      </c>
      <c r="N197" s="101">
        <v>1042.6056665024882</v>
      </c>
      <c r="O197" s="101">
        <v>1017.2083369887098</v>
      </c>
      <c r="P197" s="101">
        <v>1015.0576207522867</v>
      </c>
      <c r="Q197" s="101">
        <v>1034.3109808472466</v>
      </c>
      <c r="R197" s="101">
        <v>1061.3690603104671</v>
      </c>
      <c r="S197" s="101">
        <v>1088.5483784491519</v>
      </c>
      <c r="T197" s="101">
        <v>1099.7814526598977</v>
      </c>
      <c r="U197" s="101">
        <v>1126.1447437468021</v>
      </c>
      <c r="V197" s="101">
        <v>1120.5769569320055</v>
      </c>
      <c r="W197" s="101">
        <v>1221.8257172940928</v>
      </c>
      <c r="DA197" s="131" t="s">
        <v>2571</v>
      </c>
    </row>
    <row r="198" spans="1:105" ht="12" customHeight="1" x14ac:dyDescent="0.25">
      <c r="A198" s="107" t="s">
        <v>121</v>
      </c>
      <c r="B198" s="104">
        <v>912.29155633390997</v>
      </c>
      <c r="C198" s="104">
        <v>885.3860536635234</v>
      </c>
      <c r="D198" s="104">
        <v>970.1370948543854</v>
      </c>
      <c r="E198" s="104">
        <v>848.94292400294898</v>
      </c>
      <c r="F198" s="104">
        <v>982.96908937952617</v>
      </c>
      <c r="G198" s="104">
        <v>1024.2235266159039</v>
      </c>
      <c r="H198" s="104">
        <v>1075.8469203088828</v>
      </c>
      <c r="I198" s="104">
        <v>1044.6328940827227</v>
      </c>
      <c r="J198" s="104">
        <v>1096.7219322114802</v>
      </c>
      <c r="K198" s="104">
        <v>1045.5593249590202</v>
      </c>
      <c r="L198" s="104">
        <v>1066.5497713921911</v>
      </c>
      <c r="M198" s="104">
        <v>1035.0672563959877</v>
      </c>
      <c r="N198" s="104">
        <v>1042.8597805123131</v>
      </c>
      <c r="O198" s="104">
        <v>1017.6779440205797</v>
      </c>
      <c r="P198" s="104">
        <v>1016.1949455865308</v>
      </c>
      <c r="Q198" s="104">
        <v>1035.9144380896873</v>
      </c>
      <c r="R198" s="104">
        <v>1062.9344937349201</v>
      </c>
      <c r="S198" s="104">
        <v>1089.8697231089766</v>
      </c>
      <c r="T198" s="104">
        <v>1099.7728698846399</v>
      </c>
      <c r="U198" s="104">
        <v>1125.2693048238411</v>
      </c>
      <c r="V198" s="104">
        <v>1120.9969259986901</v>
      </c>
      <c r="W198" s="104">
        <v>1221.9511057549005</v>
      </c>
      <c r="DA198" s="132" t="s">
        <v>2572</v>
      </c>
    </row>
    <row r="199" spans="1:105" ht="12" customHeight="1" x14ac:dyDescent="0.25">
      <c r="A199" s="108" t="s">
        <v>53</v>
      </c>
      <c r="B199" s="98">
        <v>275.8948478890477</v>
      </c>
      <c r="C199" s="98">
        <v>253.51246432309503</v>
      </c>
      <c r="D199" s="98">
        <v>293.94885469726728</v>
      </c>
      <c r="E199" s="98">
        <v>219.13959663321828</v>
      </c>
      <c r="F199" s="98">
        <v>286.18472757215716</v>
      </c>
      <c r="G199" s="98">
        <v>297.07948623988921</v>
      </c>
      <c r="H199" s="98">
        <v>313.82333800701912</v>
      </c>
      <c r="I199" s="98">
        <v>299.27286390802686</v>
      </c>
      <c r="J199" s="98">
        <v>318.81471922757896</v>
      </c>
      <c r="K199" s="98">
        <v>285.46800083303128</v>
      </c>
      <c r="L199" s="98">
        <v>293.81211823548631</v>
      </c>
      <c r="M199" s="98">
        <v>298.5349721138067</v>
      </c>
      <c r="N199" s="98">
        <v>298.67698159493483</v>
      </c>
      <c r="O199" s="98">
        <v>280.4745239364575</v>
      </c>
      <c r="P199" s="98">
        <v>291.47805776203415</v>
      </c>
      <c r="Q199" s="98">
        <v>321.77163520702874</v>
      </c>
      <c r="R199" s="98">
        <v>318.23990272066993</v>
      </c>
      <c r="S199" s="98">
        <v>316.49604203087637</v>
      </c>
      <c r="T199" s="98">
        <v>325.16672053269383</v>
      </c>
      <c r="U199" s="98">
        <v>336.67355871938327</v>
      </c>
      <c r="V199" s="98">
        <v>293.49281601919449</v>
      </c>
      <c r="W199" s="98">
        <v>361.54246367371451</v>
      </c>
      <c r="DA199" s="63" t="s">
        <v>2573</v>
      </c>
    </row>
    <row r="200" spans="1:105" ht="12" customHeight="1" x14ac:dyDescent="0.25">
      <c r="A200" s="108" t="s">
        <v>52</v>
      </c>
      <c r="B200" s="98">
        <v>636.39670844486227</v>
      </c>
      <c r="C200" s="98">
        <v>631.87358934042823</v>
      </c>
      <c r="D200" s="98">
        <v>676.188240157118</v>
      </c>
      <c r="E200" s="98">
        <v>629.80332736973082</v>
      </c>
      <c r="F200" s="98">
        <v>696.78436180736912</v>
      </c>
      <c r="G200" s="98">
        <v>727.14404037601457</v>
      </c>
      <c r="H200" s="98">
        <v>762.0235823018636</v>
      </c>
      <c r="I200" s="98">
        <v>745.36003017469602</v>
      </c>
      <c r="J200" s="98">
        <v>777.90721298390122</v>
      </c>
      <c r="K200" s="98">
        <v>760.09132412598876</v>
      </c>
      <c r="L200" s="98">
        <v>772.73765315670494</v>
      </c>
      <c r="M200" s="98">
        <v>736.53228428218085</v>
      </c>
      <c r="N200" s="98">
        <v>744.18279891737825</v>
      </c>
      <c r="O200" s="98">
        <v>737.20342008412229</v>
      </c>
      <c r="P200" s="98">
        <v>724.71688782449678</v>
      </c>
      <c r="Q200" s="98">
        <v>714.14280288265843</v>
      </c>
      <c r="R200" s="98">
        <v>744.69459101425025</v>
      </c>
      <c r="S200" s="98">
        <v>773.37368107810016</v>
      </c>
      <c r="T200" s="98">
        <v>774.6061493519461</v>
      </c>
      <c r="U200" s="98">
        <v>788.59574610445804</v>
      </c>
      <c r="V200" s="98">
        <v>827.50410997949575</v>
      </c>
      <c r="W200" s="98">
        <v>860.4086420811858</v>
      </c>
      <c r="DA200" s="63" t="s">
        <v>2574</v>
      </c>
    </row>
    <row r="201" spans="1:105" ht="12" customHeight="1" x14ac:dyDescent="0.25">
      <c r="A201" s="121" t="s">
        <v>54</v>
      </c>
      <c r="B201" s="122">
        <v>896.59702322614623</v>
      </c>
      <c r="C201" s="122">
        <v>853.55027106263276</v>
      </c>
      <c r="D201" s="122">
        <v>945.32363029628004</v>
      </c>
      <c r="E201" s="122">
        <v>836.28086136218462</v>
      </c>
      <c r="F201" s="122">
        <v>929.57769151986986</v>
      </c>
      <c r="G201" s="122">
        <v>961.71388296606335</v>
      </c>
      <c r="H201" s="122">
        <v>998.34895467640183</v>
      </c>
      <c r="I201" s="122">
        <v>942.52194031364252</v>
      </c>
      <c r="J201" s="122">
        <v>1010.7679109063369</v>
      </c>
      <c r="K201" s="122">
        <v>970.81224056478118</v>
      </c>
      <c r="L201" s="122">
        <v>937.36536059137245</v>
      </c>
      <c r="M201" s="122">
        <v>877.37469221989147</v>
      </c>
      <c r="N201" s="122">
        <v>846.25489762025654</v>
      </c>
      <c r="O201" s="122">
        <v>816.01919872080202</v>
      </c>
      <c r="P201" s="122">
        <v>772.35942580423705</v>
      </c>
      <c r="Q201" s="122">
        <v>780.39767772521441</v>
      </c>
      <c r="R201" s="122">
        <v>802.1783304354999</v>
      </c>
      <c r="S201" s="122">
        <v>793.78577853492368</v>
      </c>
      <c r="T201" s="122">
        <v>771.25444672107994</v>
      </c>
      <c r="U201" s="122">
        <v>784.65095367381423</v>
      </c>
      <c r="V201" s="122">
        <v>765.73402851342939</v>
      </c>
      <c r="W201" s="122">
        <v>822.34009654539079</v>
      </c>
      <c r="DA201" s="130" t="s">
        <v>2575</v>
      </c>
    </row>
    <row r="202" spans="1:105" ht="12" customHeight="1" x14ac:dyDescent="0.25">
      <c r="A202" s="97" t="s">
        <v>50</v>
      </c>
      <c r="B202" s="98">
        <v>808.23988512996311</v>
      </c>
      <c r="C202" s="98">
        <v>954.0259116505697</v>
      </c>
      <c r="D202" s="98">
        <v>835.22417648673445</v>
      </c>
      <c r="E202" s="98">
        <v>988.42172950560348</v>
      </c>
      <c r="F202" s="98">
        <v>925.61232368591243</v>
      </c>
      <c r="G202" s="98">
        <v>939.09022443873471</v>
      </c>
      <c r="H202" s="98">
        <v>924.96204353913276</v>
      </c>
      <c r="I202" s="98">
        <v>967.21973638210409</v>
      </c>
      <c r="J202" s="98">
        <v>949.60759075910698</v>
      </c>
      <c r="K202" s="98">
        <v>1093.3331868328539</v>
      </c>
      <c r="L202" s="98">
        <v>986.55646589638479</v>
      </c>
      <c r="M202" s="98">
        <v>878.03155962044332</v>
      </c>
      <c r="N202" s="98">
        <v>834.73552915668029</v>
      </c>
      <c r="O202" s="98">
        <v>826.54729483480685</v>
      </c>
      <c r="P202" s="98">
        <v>760.84533304005686</v>
      </c>
      <c r="Q202" s="98">
        <v>770.77791396254929</v>
      </c>
      <c r="R202" s="98">
        <v>813.44261603500104</v>
      </c>
      <c r="S202" s="98">
        <v>798.35664516313022</v>
      </c>
      <c r="T202" s="98">
        <v>756.70106474915394</v>
      </c>
      <c r="U202" s="98">
        <v>793.46444100722147</v>
      </c>
      <c r="V202" s="98">
        <v>770.3903583547451</v>
      </c>
      <c r="W202" s="98">
        <v>803.65410515595136</v>
      </c>
      <c r="DA202" s="63" t="s">
        <v>2576</v>
      </c>
    </row>
    <row r="203" spans="1:105" ht="12" customHeight="1" x14ac:dyDescent="0.25">
      <c r="A203" s="109" t="s">
        <v>120</v>
      </c>
      <c r="B203" s="33">
        <v>931.50596195671039</v>
      </c>
      <c r="C203" s="33">
        <v>808.08815135492625</v>
      </c>
      <c r="D203" s="33">
        <v>1000.4640553195575</v>
      </c>
      <c r="E203" s="33">
        <v>751.37632672182315</v>
      </c>
      <c r="F203" s="33">
        <v>931.91769103664399</v>
      </c>
      <c r="G203" s="33">
        <v>975.48452848927673</v>
      </c>
      <c r="H203" s="33">
        <v>1045.8206470591826</v>
      </c>
      <c r="I203" s="33">
        <v>925.46581773143328</v>
      </c>
      <c r="J203" s="33">
        <v>1057.7366216534622</v>
      </c>
      <c r="K203" s="33">
        <v>872.20542461301568</v>
      </c>
      <c r="L203" s="33">
        <v>896.30774493715853</v>
      </c>
      <c r="M203" s="33">
        <v>876.81040643876929</v>
      </c>
      <c r="N203" s="33">
        <v>856.30756410106324</v>
      </c>
      <c r="O203" s="33">
        <v>806.58141261371281</v>
      </c>
      <c r="P203" s="33">
        <v>782.39435746595973</v>
      </c>
      <c r="Q203" s="33">
        <v>788.42818558515341</v>
      </c>
      <c r="R203" s="33">
        <v>793.93351081948401</v>
      </c>
      <c r="S203" s="33">
        <v>790.88253009050322</v>
      </c>
      <c r="T203" s="33">
        <v>779.414223169666</v>
      </c>
      <c r="U203" s="33">
        <v>779.89763166132184</v>
      </c>
      <c r="V203" s="33">
        <v>763.51164433438942</v>
      </c>
      <c r="W203" s="33">
        <v>830.78623234095699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104.04078968837827</v>
      </c>
      <c r="C205" s="117">
        <f t="shared" si="88"/>
        <v>131.5192024603675</v>
      </c>
      <c r="D205" s="117">
        <f t="shared" si="88"/>
        <v>124.27422757992092</v>
      </c>
      <c r="E205" s="117">
        <f t="shared" si="88"/>
        <v>155.09694186981631</v>
      </c>
      <c r="F205" s="117">
        <f t="shared" si="88"/>
        <v>151.07352082655677</v>
      </c>
      <c r="G205" s="117">
        <f t="shared" si="88"/>
        <v>155.43447947099475</v>
      </c>
      <c r="H205" s="117">
        <f t="shared" si="88"/>
        <v>158.8660392251372</v>
      </c>
      <c r="I205" s="117">
        <f t="shared" si="88"/>
        <v>170.62817278402306</v>
      </c>
      <c r="J205" s="117">
        <f t="shared" si="88"/>
        <v>179.30081847405719</v>
      </c>
      <c r="K205" s="117">
        <f t="shared" si="88"/>
        <v>209.55026187130503</v>
      </c>
      <c r="L205" s="117">
        <f t="shared" si="88"/>
        <v>192.77407340057272</v>
      </c>
      <c r="M205" s="117">
        <f t="shared" si="88"/>
        <v>173.91114080715778</v>
      </c>
      <c r="N205" s="117">
        <f t="shared" si="88"/>
        <v>166.63689353830162</v>
      </c>
      <c r="O205" s="117">
        <f t="shared" si="88"/>
        <v>167.06007775101617</v>
      </c>
      <c r="P205" s="117">
        <f t="shared" si="88"/>
        <v>151.48759325854039</v>
      </c>
      <c r="Q205" s="117">
        <f t="shared" si="88"/>
        <v>149.91005642191382</v>
      </c>
      <c r="R205" s="117">
        <f t="shared" ref="R205:V205" si="89">R206+R208+R210+R219</f>
        <v>147.58102544238253</v>
      </c>
      <c r="S205" s="117">
        <f t="shared" si="89"/>
        <v>132.23725205560217</v>
      </c>
      <c r="T205" s="117">
        <f t="shared" si="89"/>
        <v>114.51317983165806</v>
      </c>
      <c r="U205" s="117">
        <f t="shared" si="89"/>
        <v>116.05875861869789</v>
      </c>
      <c r="V205" s="117">
        <f t="shared" si="89"/>
        <v>103.05607933450949</v>
      </c>
      <c r="W205" s="117">
        <f t="shared" ref="W205" si="90">W206+W208+W210+W219</f>
        <v>102.96095064983062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14.740328594367014</v>
      </c>
      <c r="C210" s="122">
        <v>15.859225479691387</v>
      </c>
      <c r="D210" s="122">
        <v>16.045817632052373</v>
      </c>
      <c r="E210" s="122">
        <v>17.904176546176789</v>
      </c>
      <c r="F210" s="122">
        <v>18.234350689625249</v>
      </c>
      <c r="G210" s="122">
        <v>18.293692501372185</v>
      </c>
      <c r="H210" s="122">
        <v>18.95471869228853</v>
      </c>
      <c r="I210" s="122">
        <v>18.667011337449505</v>
      </c>
      <c r="J210" s="122">
        <v>20.789951325713727</v>
      </c>
      <c r="K210" s="122">
        <v>22.373681646586338</v>
      </c>
      <c r="L210" s="122">
        <v>20.603436092399907</v>
      </c>
      <c r="M210" s="122">
        <v>18.355732557768714</v>
      </c>
      <c r="N210" s="122">
        <v>17.576365468004248</v>
      </c>
      <c r="O210" s="122">
        <v>17.41182728516775</v>
      </c>
      <c r="P210" s="122">
        <v>15.819379868796538</v>
      </c>
      <c r="Q210" s="122">
        <v>15.672708518782802</v>
      </c>
      <c r="R210" s="122">
        <v>16.118297968102912</v>
      </c>
      <c r="S210" s="122">
        <v>13.837714244024433</v>
      </c>
      <c r="T210" s="122">
        <v>11.138686352118922</v>
      </c>
      <c r="U210" s="122">
        <v>10.721514786249269</v>
      </c>
      <c r="V210" s="122">
        <v>9.2196518613252252</v>
      </c>
      <c r="W210" s="122">
        <v>9.0685130269426413</v>
      </c>
      <c r="DA210" s="130" t="s">
        <v>2734</v>
      </c>
    </row>
    <row r="211" spans="1:105" ht="12" customHeight="1" x14ac:dyDescent="0.25">
      <c r="A211" s="97" t="s">
        <v>124</v>
      </c>
      <c r="B211" s="98">
        <v>372.2134340686884</v>
      </c>
      <c r="C211" s="98">
        <v>388.08014463605861</v>
      </c>
      <c r="D211" s="98">
        <v>377.3666990092317</v>
      </c>
      <c r="E211" s="98">
        <v>404.92385260567602</v>
      </c>
      <c r="F211" s="98">
        <v>407.73865905305985</v>
      </c>
      <c r="G211" s="98">
        <v>413.90126344785432</v>
      </c>
      <c r="H211" s="98">
        <v>425.50666244033471</v>
      </c>
      <c r="I211" s="98">
        <v>415.2493946591473</v>
      </c>
      <c r="J211" s="98">
        <v>462.77022162813279</v>
      </c>
      <c r="K211" s="98">
        <v>495.89815223625965</v>
      </c>
      <c r="L211" s="98">
        <v>462.05990550538115</v>
      </c>
      <c r="M211" s="98">
        <v>414.22082324744594</v>
      </c>
      <c r="N211" s="98">
        <v>404.89310918429231</v>
      </c>
      <c r="O211" s="98">
        <v>410.79014743155028</v>
      </c>
      <c r="P211" s="98">
        <v>384.39038616257562</v>
      </c>
      <c r="Q211" s="98">
        <v>391.22814399707664</v>
      </c>
      <c r="R211" s="98">
        <v>406.04145567300401</v>
      </c>
      <c r="S211" s="98">
        <v>389.59455467039703</v>
      </c>
      <c r="T211" s="98">
        <v>352.448759318442</v>
      </c>
      <c r="U211" s="98">
        <v>363.37116563439622</v>
      </c>
      <c r="V211" s="98">
        <v>347.38449991570894</v>
      </c>
      <c r="W211" s="98">
        <v>360.12946314734756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89.300461094011254</v>
      </c>
      <c r="C219" s="122">
        <v>115.65997698067612</v>
      </c>
      <c r="D219" s="122">
        <v>108.22840994786854</v>
      </c>
      <c r="E219" s="122">
        <v>137.19276532363952</v>
      </c>
      <c r="F219" s="122">
        <v>132.83917013693153</v>
      </c>
      <c r="G219" s="122">
        <v>137.14078696962255</v>
      </c>
      <c r="H219" s="122">
        <v>139.91132053284866</v>
      </c>
      <c r="I219" s="122">
        <v>151.96116144657356</v>
      </c>
      <c r="J219" s="122">
        <v>158.51086714834346</v>
      </c>
      <c r="K219" s="122">
        <v>187.17658022471869</v>
      </c>
      <c r="L219" s="122">
        <v>172.17063730817281</v>
      </c>
      <c r="M219" s="122">
        <v>155.55540824938907</v>
      </c>
      <c r="N219" s="122">
        <v>149.06052807029738</v>
      </c>
      <c r="O219" s="122">
        <v>149.64825046584841</v>
      </c>
      <c r="P219" s="122">
        <v>135.66821338974384</v>
      </c>
      <c r="Q219" s="122">
        <v>134.23734790313102</v>
      </c>
      <c r="R219" s="122">
        <v>131.4627274742796</v>
      </c>
      <c r="S219" s="122">
        <v>118.39953781157773</v>
      </c>
      <c r="T219" s="122">
        <v>103.37449347953914</v>
      </c>
      <c r="U219" s="122">
        <v>105.33724383244862</v>
      </c>
      <c r="V219" s="122">
        <v>93.836427473184273</v>
      </c>
      <c r="W219" s="122">
        <v>93.892437622887982</v>
      </c>
      <c r="DA219" s="130" t="s">
        <v>2743</v>
      </c>
    </row>
    <row r="220" spans="1:105" ht="12" customHeight="1" x14ac:dyDescent="0.25">
      <c r="A220" s="97" t="s">
        <v>50</v>
      </c>
      <c r="B220" s="98">
        <v>315.32661542187418</v>
      </c>
      <c r="C220" s="98">
        <v>371.27960827449573</v>
      </c>
      <c r="D220" s="98">
        <v>324.32918931084339</v>
      </c>
      <c r="E220" s="98">
        <v>383.02918039554572</v>
      </c>
      <c r="F220" s="98">
        <v>357.94869198704498</v>
      </c>
      <c r="G220" s="98">
        <v>362.44804140004891</v>
      </c>
      <c r="H220" s="98">
        <v>356.20147434178313</v>
      </c>
      <c r="I220" s="98">
        <v>372.00565031819815</v>
      </c>
      <c r="J220" s="98">
        <v>364.91583818964494</v>
      </c>
      <c r="K220" s="98">
        <v>419.74723476823738</v>
      </c>
      <c r="L220" s="98">
        <v>378.44817718251142</v>
      </c>
      <c r="M220" s="98">
        <v>336.63258594361719</v>
      </c>
      <c r="N220" s="98">
        <v>319.86925324737911</v>
      </c>
      <c r="O220" s="98">
        <v>316.58476993344465</v>
      </c>
      <c r="P220" s="98">
        <v>291.33408604123218</v>
      </c>
      <c r="Q220" s="98">
        <v>295.04057448319969</v>
      </c>
      <c r="R220" s="98">
        <v>311.07050265022821</v>
      </c>
      <c r="S220" s="98">
        <v>304.80745519738673</v>
      </c>
      <c r="T220" s="98">
        <v>287.74823205454368</v>
      </c>
      <c r="U220" s="98">
        <v>300.65085015101721</v>
      </c>
      <c r="V220" s="98">
        <v>290.44210959004278</v>
      </c>
      <c r="W220" s="98">
        <v>301.61740480560582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141.64005452356238</v>
      </c>
      <c r="C223" s="118">
        <f t="shared" si="93"/>
        <v>163.81666895168104</v>
      </c>
      <c r="D223" s="118">
        <f t="shared" si="93"/>
        <v>172.95126652481682</v>
      </c>
      <c r="E223" s="118">
        <f t="shared" si="93"/>
        <v>173.67240007838484</v>
      </c>
      <c r="F223" s="118">
        <f t="shared" si="93"/>
        <v>184.58210634294616</v>
      </c>
      <c r="G223" s="118">
        <f t="shared" si="93"/>
        <v>197.29129443610759</v>
      </c>
      <c r="H223" s="118">
        <f t="shared" si="93"/>
        <v>185.73922542393262</v>
      </c>
      <c r="I223" s="118">
        <f t="shared" si="93"/>
        <v>162.50788415529072</v>
      </c>
      <c r="J223" s="118">
        <f t="shared" si="93"/>
        <v>187.9512222874867</v>
      </c>
      <c r="K223" s="118">
        <f t="shared" si="93"/>
        <v>189.56071904067534</v>
      </c>
      <c r="L223" s="118">
        <f t="shared" si="93"/>
        <v>215.50008988346912</v>
      </c>
      <c r="M223" s="118">
        <f t="shared" si="93"/>
        <v>193.41493694996706</v>
      </c>
      <c r="N223" s="118">
        <f t="shared" si="93"/>
        <v>188.19997717835486</v>
      </c>
      <c r="O223" s="118">
        <f t="shared" si="93"/>
        <v>178.87866336601235</v>
      </c>
      <c r="P223" s="118">
        <f t="shared" si="93"/>
        <v>187.88489030685847</v>
      </c>
      <c r="Q223" s="118">
        <f t="shared" si="93"/>
        <v>135.46027340064342</v>
      </c>
      <c r="R223" s="118">
        <f t="shared" ref="R223:V223" si="94">R224+R226+R228+R237</f>
        <v>123.43046949388639</v>
      </c>
      <c r="S223" s="118">
        <f t="shared" si="94"/>
        <v>166.21807440063245</v>
      </c>
      <c r="T223" s="118">
        <f t="shared" si="94"/>
        <v>212.7616215218261</v>
      </c>
      <c r="U223" s="118">
        <f t="shared" si="94"/>
        <v>216.48860877034616</v>
      </c>
      <c r="V223" s="118">
        <f t="shared" si="94"/>
        <v>68.843676492777163</v>
      </c>
      <c r="W223" s="118">
        <f t="shared" ref="W223" si="95">W224+W226+W228+W237</f>
        <v>239.38607761616157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101.51750749916847</v>
      </c>
      <c r="C224" s="123">
        <f t="shared" si="96"/>
        <v>125.21187435444708</v>
      </c>
      <c r="D224" s="123">
        <f t="shared" si="96"/>
        <v>131.64865051655156</v>
      </c>
      <c r="E224" s="123">
        <f t="shared" si="96"/>
        <v>132.76424555521822</v>
      </c>
      <c r="F224" s="123">
        <f t="shared" si="96"/>
        <v>144.23164922434125</v>
      </c>
      <c r="G224" s="123">
        <f t="shared" si="96"/>
        <v>155.53925859664042</v>
      </c>
      <c r="H224" s="123">
        <f t="shared" si="96"/>
        <v>142.00051438036456</v>
      </c>
      <c r="I224" s="123">
        <f t="shared" si="96"/>
        <v>120.08358995169077</v>
      </c>
      <c r="J224" s="123">
        <f t="shared" si="96"/>
        <v>143.23890414272716</v>
      </c>
      <c r="K224" s="123">
        <f t="shared" si="96"/>
        <v>146.32627106793637</v>
      </c>
      <c r="L224" s="123">
        <f t="shared" si="96"/>
        <v>171.7905659587224</v>
      </c>
      <c r="M224" s="123">
        <f t="shared" si="96"/>
        <v>149.6489780779749</v>
      </c>
      <c r="N224" s="123">
        <f t="shared" si="96"/>
        <v>144.52881716707947</v>
      </c>
      <c r="O224" s="123">
        <f t="shared" si="96"/>
        <v>137.95818563157903</v>
      </c>
      <c r="P224" s="123">
        <f t="shared" si="96"/>
        <v>148.90107408937573</v>
      </c>
      <c r="Q224" s="123">
        <f t="shared" si="96"/>
        <v>89.778594838090143</v>
      </c>
      <c r="R224" s="123">
        <f t="shared" si="96"/>
        <v>80.557912711982127</v>
      </c>
      <c r="S224" s="123">
        <f t="shared" si="96"/>
        <v>123.96028592741082</v>
      </c>
      <c r="T224" s="123">
        <f t="shared" si="96"/>
        <v>174.05895239238268</v>
      </c>
      <c r="U224" s="123">
        <f t="shared" si="96"/>
        <v>179.0478929712464</v>
      </c>
      <c r="V224" s="123">
        <f t="shared" si="96"/>
        <v>33.085256222899503</v>
      </c>
      <c r="W224" s="123">
        <f t="shared" si="96"/>
        <v>200.78463741226304</v>
      </c>
      <c r="DA224" s="130" t="s">
        <v>2898</v>
      </c>
    </row>
    <row r="225" spans="1:105" ht="12" customHeight="1" x14ac:dyDescent="0.25">
      <c r="A225" s="97" t="s">
        <v>53</v>
      </c>
      <c r="B225" s="99">
        <v>101.51750749916847</v>
      </c>
      <c r="C225" s="99">
        <v>125.21187435444708</v>
      </c>
      <c r="D225" s="99">
        <v>131.64865051655156</v>
      </c>
      <c r="E225" s="99">
        <v>132.76424555521822</v>
      </c>
      <c r="F225" s="99">
        <v>144.23164922434125</v>
      </c>
      <c r="G225" s="99">
        <v>155.53925859664042</v>
      </c>
      <c r="H225" s="99">
        <v>142.00051438036456</v>
      </c>
      <c r="I225" s="99">
        <v>120.08358995169077</v>
      </c>
      <c r="J225" s="99">
        <v>143.23890414272716</v>
      </c>
      <c r="K225" s="99">
        <v>146.32627106793637</v>
      </c>
      <c r="L225" s="99">
        <v>171.7905659587224</v>
      </c>
      <c r="M225" s="99">
        <v>149.6489780779749</v>
      </c>
      <c r="N225" s="99">
        <v>144.52881716707947</v>
      </c>
      <c r="O225" s="99">
        <v>137.95818563157903</v>
      </c>
      <c r="P225" s="99">
        <v>148.90107408937573</v>
      </c>
      <c r="Q225" s="99">
        <v>89.778594838090143</v>
      </c>
      <c r="R225" s="99">
        <v>80.557912711982127</v>
      </c>
      <c r="S225" s="99">
        <v>123.96028592741082</v>
      </c>
      <c r="T225" s="99">
        <v>174.05895239238268</v>
      </c>
      <c r="U225" s="99">
        <v>179.0478929712464</v>
      </c>
      <c r="V225" s="99">
        <v>33.085256222899503</v>
      </c>
      <c r="W225" s="99">
        <v>200.78463741226304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4.1049147566476201</v>
      </c>
      <c r="C226" s="123">
        <f t="shared" si="97"/>
        <v>3.7173917331891841</v>
      </c>
      <c r="D226" s="123">
        <f t="shared" si="97"/>
        <v>3.4396364613693771</v>
      </c>
      <c r="E226" s="123">
        <f t="shared" si="97"/>
        <v>7.1647573996890301</v>
      </c>
      <c r="F226" s="123">
        <f t="shared" si="97"/>
        <v>2.6759393420815627</v>
      </c>
      <c r="G226" s="123">
        <f t="shared" si="97"/>
        <v>2.9853964774757844</v>
      </c>
      <c r="H226" s="123">
        <f t="shared" si="97"/>
        <v>3.6832662906399669</v>
      </c>
      <c r="I226" s="123">
        <f t="shared" si="97"/>
        <v>4.0836950431232228</v>
      </c>
      <c r="J226" s="123">
        <f t="shared" si="97"/>
        <v>4.3093877707015826</v>
      </c>
      <c r="K226" s="123">
        <f t="shared" si="97"/>
        <v>4.3127469674453671</v>
      </c>
      <c r="L226" s="123">
        <f t="shared" si="97"/>
        <v>5.4804631920651881</v>
      </c>
      <c r="M226" s="123">
        <f t="shared" si="97"/>
        <v>7.6773049128635362</v>
      </c>
      <c r="N226" s="123">
        <f t="shared" si="97"/>
        <v>8.3587946662370669</v>
      </c>
      <c r="O226" s="123">
        <f t="shared" si="97"/>
        <v>6.8777918483284601</v>
      </c>
      <c r="P226" s="123">
        <f t="shared" si="97"/>
        <v>6.2230802259769646</v>
      </c>
      <c r="Q226" s="123">
        <f t="shared" si="97"/>
        <v>12.792196386991131</v>
      </c>
      <c r="R226" s="123">
        <f t="shared" si="97"/>
        <v>9.7605005195514849</v>
      </c>
      <c r="S226" s="123">
        <f t="shared" si="97"/>
        <v>9.7469476349973156</v>
      </c>
      <c r="T226" s="123">
        <f t="shared" si="97"/>
        <v>7.6836442565009424</v>
      </c>
      <c r="U226" s="123">
        <f t="shared" si="97"/>
        <v>6.5063682222029025</v>
      </c>
      <c r="V226" s="123">
        <f t="shared" si="97"/>
        <v>6.1233840730980358</v>
      </c>
      <c r="W226" s="123">
        <f t="shared" si="97"/>
        <v>7.1420855953129783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4.1049147566476201</v>
      </c>
      <c r="C227" s="99">
        <f>RES_hhdet_fecs!C165</f>
        <v>3.7173917331891841</v>
      </c>
      <c r="D227" s="99">
        <f>RES_hhdet_fecs!D165</f>
        <v>3.4396364613693771</v>
      </c>
      <c r="E227" s="99">
        <f>RES_hhdet_fecs!E165</f>
        <v>7.1647573996890301</v>
      </c>
      <c r="F227" s="99">
        <f>RES_hhdet_fecs!F165</f>
        <v>2.6759393420815627</v>
      </c>
      <c r="G227" s="99">
        <f>RES_hhdet_fecs!G165</f>
        <v>2.9853964774757844</v>
      </c>
      <c r="H227" s="99">
        <f>RES_hhdet_fecs!H165</f>
        <v>3.6832662906399669</v>
      </c>
      <c r="I227" s="99">
        <f>RES_hhdet_fecs!I165</f>
        <v>4.0836950431232228</v>
      </c>
      <c r="J227" s="99">
        <f>RES_hhdet_fecs!J165</f>
        <v>4.3093877707015826</v>
      </c>
      <c r="K227" s="99">
        <f>RES_hhdet_fecs!K165</f>
        <v>4.3127469674453671</v>
      </c>
      <c r="L227" s="99">
        <f>RES_hhdet_fecs!L165</f>
        <v>5.4804631920651881</v>
      </c>
      <c r="M227" s="99">
        <f>RES_hhdet_fecs!M165</f>
        <v>7.6773049128635362</v>
      </c>
      <c r="N227" s="99">
        <f>RES_hhdet_fecs!N165</f>
        <v>8.3587946662370669</v>
      </c>
      <c r="O227" s="99">
        <f>RES_hhdet_fecs!O165</f>
        <v>6.8777918483284601</v>
      </c>
      <c r="P227" s="99">
        <f>RES_hhdet_fecs!P165</f>
        <v>6.2230802259769646</v>
      </c>
      <c r="Q227" s="99">
        <f>RES_hhdet_fecs!Q165</f>
        <v>12.792196386991131</v>
      </c>
      <c r="R227" s="99">
        <f>RES_hhdet_fecs!R165</f>
        <v>9.7605005195514849</v>
      </c>
      <c r="S227" s="99">
        <f>RES_hhdet_fecs!S165</f>
        <v>9.7469476349973156</v>
      </c>
      <c r="T227" s="99">
        <f>RES_hhdet_fecs!T165</f>
        <v>7.6836442565009424</v>
      </c>
      <c r="U227" s="99">
        <f>RES_hhdet_fecs!U165</f>
        <v>6.5063682222029025</v>
      </c>
      <c r="V227" s="99">
        <f>RES_hhdet_fecs!V165</f>
        <v>6.1233840730980358</v>
      </c>
      <c r="W227" s="99">
        <f>RES_hhdet_fecs!W165</f>
        <v>7.1420855953129783</v>
      </c>
      <c r="DA227" s="63" t="s">
        <v>2901</v>
      </c>
    </row>
    <row r="228" spans="1:105" ht="12" customHeight="1" x14ac:dyDescent="0.25">
      <c r="A228" s="121" t="s">
        <v>55</v>
      </c>
      <c r="B228" s="123">
        <v>19.487544844484553</v>
      </c>
      <c r="C228" s="123">
        <v>18.845922730858437</v>
      </c>
      <c r="D228" s="123">
        <v>20.395276914072902</v>
      </c>
      <c r="E228" s="123">
        <v>17.870077101058175</v>
      </c>
      <c r="F228" s="123">
        <v>20.354790659299546</v>
      </c>
      <c r="G228" s="123">
        <v>20.96150644005391</v>
      </c>
      <c r="H228" s="123">
        <v>21.733621096283709</v>
      </c>
      <c r="I228" s="123">
        <v>20.901159478169117</v>
      </c>
      <c r="J228" s="123">
        <v>21.842968894237252</v>
      </c>
      <c r="K228" s="123">
        <v>20.769696275353375</v>
      </c>
      <c r="L228" s="123">
        <v>20.899453386394484</v>
      </c>
      <c r="M228" s="123">
        <v>20.024457657535713</v>
      </c>
      <c r="N228" s="123">
        <v>19.923658366077461</v>
      </c>
      <c r="O228" s="123">
        <v>19.22688727709177</v>
      </c>
      <c r="P228" s="123">
        <v>18.898626831851391</v>
      </c>
      <c r="Q228" s="123">
        <v>19.013666782769231</v>
      </c>
      <c r="R228" s="123">
        <v>19.063687283366992</v>
      </c>
      <c r="S228" s="123">
        <v>18.925919135546465</v>
      </c>
      <c r="T228" s="123">
        <v>18.23125616818086</v>
      </c>
      <c r="U228" s="123">
        <v>18.145589080452904</v>
      </c>
      <c r="V228" s="123">
        <v>17.544585708350841</v>
      </c>
      <c r="W228" s="123">
        <v>18.782772613047864</v>
      </c>
      <c r="DA228" s="130" t="s">
        <v>2902</v>
      </c>
    </row>
    <row r="229" spans="1:105" ht="12" customHeight="1" x14ac:dyDescent="0.25">
      <c r="A229" s="97" t="s">
        <v>124</v>
      </c>
      <c r="B229" s="99">
        <v>20.841189999122992</v>
      </c>
      <c r="C229" s="99">
        <v>21.700964923943246</v>
      </c>
      <c r="D229" s="99">
        <v>21.074004597748171</v>
      </c>
      <c r="E229" s="99">
        <v>22.573597407260277</v>
      </c>
      <c r="F229" s="99">
        <v>22.681117103603871</v>
      </c>
      <c r="G229" s="99">
        <v>22.961480084462686</v>
      </c>
      <c r="H229" s="99">
        <v>23.528793574249612</v>
      </c>
      <c r="I229" s="99">
        <v>22.880149890219222</v>
      </c>
      <c r="J229" s="99">
        <v>25.399441608874831</v>
      </c>
      <c r="K229" s="99">
        <v>27.110675710843189</v>
      </c>
      <c r="L229" s="99">
        <v>25.154824408878888</v>
      </c>
      <c r="M229" s="99">
        <v>22.448825452666537</v>
      </c>
      <c r="N229" s="99">
        <v>21.84330585336609</v>
      </c>
      <c r="O229" s="99">
        <v>22.057060714466953</v>
      </c>
      <c r="P229" s="99">
        <v>20.538745489087944</v>
      </c>
      <c r="Q229" s="99">
        <v>20.797739554711768</v>
      </c>
      <c r="R229" s="99">
        <v>21.465591571287277</v>
      </c>
      <c r="S229" s="99">
        <v>20.483430039294962</v>
      </c>
      <c r="T229" s="99">
        <v>18.417286830585862</v>
      </c>
      <c r="U229" s="99">
        <v>18.869497703102741</v>
      </c>
      <c r="V229" s="99">
        <v>17.930679206553158</v>
      </c>
      <c r="W229" s="99">
        <v>18.467749856769149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19.517838223532603</v>
      </c>
      <c r="C233" s="102">
        <v>18.820208710616903</v>
      </c>
      <c r="D233" s="102">
        <v>20.476598958476931</v>
      </c>
      <c r="E233" s="102">
        <v>17.783744916558994</v>
      </c>
      <c r="F233" s="102">
        <v>20.398047617095816</v>
      </c>
      <c r="G233" s="102">
        <v>21.037789279499769</v>
      </c>
      <c r="H233" s="102">
        <v>21.841019562762149</v>
      </c>
      <c r="I233" s="102">
        <v>21.043437086333405</v>
      </c>
      <c r="J233" s="102">
        <v>21.967760762996882</v>
      </c>
      <c r="K233" s="102">
        <v>20.803343097106001</v>
      </c>
      <c r="L233" s="102">
        <v>21.071720725397537</v>
      </c>
      <c r="M233" s="102">
        <v>20.30369095282289</v>
      </c>
      <c r="N233" s="102">
        <v>20.282440147474979</v>
      </c>
      <c r="O233" s="102">
        <v>19.598650503583688</v>
      </c>
      <c r="P233" s="102">
        <v>19.358213238570997</v>
      </c>
      <c r="Q233" s="102">
        <v>19.48589778570685</v>
      </c>
      <c r="R233" s="102">
        <v>19.559349860485195</v>
      </c>
      <c r="S233" s="102">
        <v>19.504995008168482</v>
      </c>
      <c r="T233" s="102">
        <v>18.917398197611814</v>
      </c>
      <c r="U233" s="102">
        <v>18.848966753676738</v>
      </c>
      <c r="V233" s="102">
        <v>18.175729261110497</v>
      </c>
      <c r="W233" s="102">
        <v>19.419745077327171</v>
      </c>
      <c r="DA233" s="131" t="s">
        <v>2907</v>
      </c>
    </row>
    <row r="234" spans="1:105" ht="12" customHeight="1" x14ac:dyDescent="0.25">
      <c r="A234" s="107" t="s">
        <v>121</v>
      </c>
      <c r="B234" s="105">
        <v>13.997081055592782</v>
      </c>
      <c r="C234" s="105">
        <v>13.395931003709219</v>
      </c>
      <c r="D234" s="105">
        <v>14.75038001415807</v>
      </c>
      <c r="E234" s="105">
        <v>12.527963745242383</v>
      </c>
      <c r="F234" s="105">
        <v>14.70443706784445</v>
      </c>
      <c r="G234" s="105">
        <v>15.238442795169306</v>
      </c>
      <c r="H234" s="105">
        <v>15.933258432968184</v>
      </c>
      <c r="I234" s="105">
        <v>15.348663330299788</v>
      </c>
      <c r="J234" s="105">
        <v>16.068270728394239</v>
      </c>
      <c r="K234" s="105">
        <v>15.102808003718001</v>
      </c>
      <c r="L234" s="105">
        <v>15.345877246979391</v>
      </c>
      <c r="M234" s="105">
        <v>14.908505875735468</v>
      </c>
      <c r="N234" s="105">
        <v>14.916844169884802</v>
      </c>
      <c r="O234" s="105">
        <v>14.384076162590079</v>
      </c>
      <c r="P234" s="105">
        <v>14.331392957728623</v>
      </c>
      <c r="Q234" s="105">
        <v>14.638040476304525</v>
      </c>
      <c r="R234" s="105">
        <v>14.738597240142971</v>
      </c>
      <c r="S234" s="105">
        <v>14.839900944526029</v>
      </c>
      <c r="T234" s="105">
        <v>14.741299037988886</v>
      </c>
      <c r="U234" s="105">
        <v>14.895246199166829</v>
      </c>
      <c r="V234" s="105">
        <v>14.465219076113261</v>
      </c>
      <c r="W234" s="105">
        <v>15.776116095366802</v>
      </c>
      <c r="DA234" s="132" t="s">
        <v>2908</v>
      </c>
    </row>
    <row r="235" spans="1:105" ht="12" customHeight="1" x14ac:dyDescent="0.25">
      <c r="A235" s="108" t="s">
        <v>53</v>
      </c>
      <c r="B235" s="99">
        <v>5.9025768356817281</v>
      </c>
      <c r="C235" s="99">
        <v>5.3695515983190765</v>
      </c>
      <c r="D235" s="99">
        <v>6.172440667180366</v>
      </c>
      <c r="E235" s="99">
        <v>4.5523479312582174</v>
      </c>
      <c r="F235" s="99">
        <v>5.8997726946940601</v>
      </c>
      <c r="G235" s="99">
        <v>6.075068300681906</v>
      </c>
      <c r="H235" s="99">
        <v>6.3614595107819127</v>
      </c>
      <c r="I235" s="99">
        <v>6.0193899997305067</v>
      </c>
      <c r="J235" s="99">
        <v>6.3694613824015232</v>
      </c>
      <c r="K235" s="99">
        <v>5.6633841487006116</v>
      </c>
      <c r="L235" s="99">
        <v>5.7896396347479619</v>
      </c>
      <c r="M235" s="99">
        <v>5.8410522389094357</v>
      </c>
      <c r="N235" s="99">
        <v>5.7969569282502649</v>
      </c>
      <c r="O235" s="99">
        <v>5.3922723795245275</v>
      </c>
      <c r="P235" s="99">
        <v>5.5350604474612854</v>
      </c>
      <c r="Q235" s="99">
        <v>6.0141552137134688</v>
      </c>
      <c r="R235" s="99">
        <v>5.7956113594120637</v>
      </c>
      <c r="S235" s="99">
        <v>5.603323985384419</v>
      </c>
      <c r="T235" s="99">
        <v>5.5464952485850727</v>
      </c>
      <c r="U235" s="99">
        <v>5.5928214052481025</v>
      </c>
      <c r="V235" s="99">
        <v>4.7626146936631821</v>
      </c>
      <c r="W235" s="99">
        <v>5.7532494124094695</v>
      </c>
      <c r="DA235" s="63" t="s">
        <v>2909</v>
      </c>
    </row>
    <row r="236" spans="1:105" ht="12" customHeight="1" x14ac:dyDescent="0.25">
      <c r="A236" s="108" t="s">
        <v>52</v>
      </c>
      <c r="B236" s="99">
        <v>8.0945042199110517</v>
      </c>
      <c r="C236" s="99">
        <v>8.0263794053901414</v>
      </c>
      <c r="D236" s="99">
        <v>8.5779393469777041</v>
      </c>
      <c r="E236" s="99">
        <v>7.9756158139841666</v>
      </c>
      <c r="F236" s="99">
        <v>8.8046643731503913</v>
      </c>
      <c r="G236" s="99">
        <v>9.1633744944873996</v>
      </c>
      <c r="H236" s="99">
        <v>9.5717989221862716</v>
      </c>
      <c r="I236" s="99">
        <v>9.329273330569281</v>
      </c>
      <c r="J236" s="99">
        <v>9.698809345992716</v>
      </c>
      <c r="K236" s="99">
        <v>9.4394238550173881</v>
      </c>
      <c r="L236" s="99">
        <v>9.5562376122314294</v>
      </c>
      <c r="M236" s="99">
        <v>9.0674536368260323</v>
      </c>
      <c r="N236" s="99">
        <v>9.1198872416345385</v>
      </c>
      <c r="O236" s="99">
        <v>8.9918037830655511</v>
      </c>
      <c r="P236" s="99">
        <v>8.7963325102673338</v>
      </c>
      <c r="Q236" s="99">
        <v>8.623885262591056</v>
      </c>
      <c r="R236" s="99">
        <v>8.9429858807309053</v>
      </c>
      <c r="S236" s="99">
        <v>9.2365769591416083</v>
      </c>
      <c r="T236" s="99">
        <v>9.1948037894038119</v>
      </c>
      <c r="U236" s="99">
        <v>9.3024247939187266</v>
      </c>
      <c r="V236" s="99">
        <v>9.7026043824500796</v>
      </c>
      <c r="W236" s="99">
        <v>10.022866682957334</v>
      </c>
      <c r="DA236" s="63" t="s">
        <v>2910</v>
      </c>
    </row>
    <row r="237" spans="1:105" ht="12" customHeight="1" x14ac:dyDescent="0.25">
      <c r="A237" s="121" t="s">
        <v>54</v>
      </c>
      <c r="B237" s="123">
        <v>16.53008742326173</v>
      </c>
      <c r="C237" s="123">
        <v>16.041480133186369</v>
      </c>
      <c r="D237" s="123">
        <v>17.46770263282297</v>
      </c>
      <c r="E237" s="123">
        <v>15.873320022419433</v>
      </c>
      <c r="F237" s="123">
        <v>17.319727117223806</v>
      </c>
      <c r="G237" s="123">
        <v>17.805132921937478</v>
      </c>
      <c r="H237" s="123">
        <v>18.321823656644376</v>
      </c>
      <c r="I237" s="123">
        <v>17.439439682307619</v>
      </c>
      <c r="J237" s="123">
        <v>18.559961479820679</v>
      </c>
      <c r="K237" s="123">
        <v>18.152004729940209</v>
      </c>
      <c r="L237" s="123">
        <v>17.329607346287059</v>
      </c>
      <c r="M237" s="123">
        <v>16.064196301592876</v>
      </c>
      <c r="N237" s="123">
        <v>15.388706978960878</v>
      </c>
      <c r="O237" s="123">
        <v>14.815798609013088</v>
      </c>
      <c r="P237" s="123">
        <v>13.862109159654375</v>
      </c>
      <c r="Q237" s="123">
        <v>13.875815392792894</v>
      </c>
      <c r="R237" s="123">
        <v>14.048368978985796</v>
      </c>
      <c r="S237" s="123">
        <v>13.58492170267785</v>
      </c>
      <c r="T237" s="123">
        <v>12.787768704761623</v>
      </c>
      <c r="U237" s="123">
        <v>12.788758496443959</v>
      </c>
      <c r="V237" s="123">
        <v>12.09045048842879</v>
      </c>
      <c r="W237" s="123">
        <v>12.676581995537717</v>
      </c>
      <c r="DA237" s="130" t="s">
        <v>2911</v>
      </c>
    </row>
    <row r="238" spans="1:105" ht="12" customHeight="1" x14ac:dyDescent="0.25">
      <c r="A238" s="97" t="s">
        <v>50</v>
      </c>
      <c r="B238" s="99">
        <v>17.655950329226716</v>
      </c>
      <c r="C238" s="99">
        <v>20.761499570394641</v>
      </c>
      <c r="D238" s="99">
        <v>18.112130308968904</v>
      </c>
      <c r="E238" s="99">
        <v>21.353018494323987</v>
      </c>
      <c r="F238" s="99">
        <v>19.911470300351137</v>
      </c>
      <c r="G238" s="99">
        <v>20.107074365836596</v>
      </c>
      <c r="H238" s="99">
        <v>19.696497611964851</v>
      </c>
      <c r="I238" s="99">
        <v>20.497429132378279</v>
      </c>
      <c r="J238" s="99">
        <v>20.028640761806621</v>
      </c>
      <c r="K238" s="99">
        <v>22.947516765303998</v>
      </c>
      <c r="L238" s="99">
        <v>20.602950681197964</v>
      </c>
      <c r="M238" s="99">
        <v>18.243906967983708</v>
      </c>
      <c r="N238" s="99">
        <v>17.256411070681107</v>
      </c>
      <c r="O238" s="99">
        <v>16.998775494879911</v>
      </c>
      <c r="P238" s="99">
        <v>15.566561654240157</v>
      </c>
      <c r="Q238" s="99">
        <v>15.684395717246698</v>
      </c>
      <c r="R238" s="99">
        <v>16.444903017839273</v>
      </c>
      <c r="S238" s="99">
        <v>16.025640269210907</v>
      </c>
      <c r="T238" s="99">
        <v>15.036346659272271</v>
      </c>
      <c r="U238" s="99">
        <v>15.612495054350275</v>
      </c>
      <c r="V238" s="99">
        <v>14.991527533316152</v>
      </c>
      <c r="W238" s="99">
        <v>15.467200977440591</v>
      </c>
      <c r="DA238" s="63" t="s">
        <v>2912</v>
      </c>
    </row>
    <row r="239" spans="1:105" ht="12" customHeight="1" x14ac:dyDescent="0.25">
      <c r="A239" s="109" t="s">
        <v>120</v>
      </c>
      <c r="B239" s="110">
        <v>16.085271304833785</v>
      </c>
      <c r="C239" s="110">
        <v>13.905817325550309</v>
      </c>
      <c r="D239" s="110">
        <v>17.144957925833623</v>
      </c>
      <c r="E239" s="110">
        <v>12.815290615830442</v>
      </c>
      <c r="F239" s="110">
        <v>15.790315962932771</v>
      </c>
      <c r="G239" s="110">
        <v>16.403979364000019</v>
      </c>
      <c r="H239" s="110">
        <v>17.432590166335327</v>
      </c>
      <c r="I239" s="110">
        <v>15.327613883320161</v>
      </c>
      <c r="J239" s="110">
        <v>17.432073787116735</v>
      </c>
      <c r="K239" s="110">
        <v>14.292499991615992</v>
      </c>
      <c r="L239" s="110">
        <v>14.59749405637972</v>
      </c>
      <c r="M239" s="110">
        <v>14.191703108946975</v>
      </c>
      <c r="N239" s="110">
        <v>13.758808050189842</v>
      </c>
      <c r="O239" s="110">
        <v>12.858895033814454</v>
      </c>
      <c r="P239" s="110">
        <v>12.376619624861762</v>
      </c>
      <c r="Q239" s="110">
        <v>12.366025873093324</v>
      </c>
      <c r="R239" s="110">
        <v>12.294241681746056</v>
      </c>
      <c r="S239" s="110">
        <v>12.034665928897876</v>
      </c>
      <c r="T239" s="110">
        <v>11.527038142517064</v>
      </c>
      <c r="U239" s="110">
        <v>11.265850635976591</v>
      </c>
      <c r="V239" s="110">
        <v>10.705817537917794</v>
      </c>
      <c r="W239" s="110">
        <v>11.415212107068374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95.106568497399408</v>
      </c>
      <c r="C241" s="118">
        <f t="shared" si="98"/>
        <v>109.30083322790807</v>
      </c>
      <c r="D241" s="118">
        <f t="shared" si="98"/>
        <v>115.73325359847337</v>
      </c>
      <c r="E241" s="118">
        <f t="shared" si="98"/>
        <v>121.53035509126109</v>
      </c>
      <c r="F241" s="118">
        <f t="shared" si="98"/>
        <v>123.67415571466839</v>
      </c>
      <c r="G241" s="118">
        <f t="shared" si="98"/>
        <v>133.41341550136866</v>
      </c>
      <c r="H241" s="118">
        <f t="shared" si="98"/>
        <v>128.2138351751945</v>
      </c>
      <c r="I241" s="118">
        <f t="shared" si="98"/>
        <v>114.5224929527453</v>
      </c>
      <c r="J241" s="118">
        <f t="shared" si="98"/>
        <v>132.80160455730839</v>
      </c>
      <c r="K241" s="118">
        <f t="shared" si="98"/>
        <v>134.74922182347646</v>
      </c>
      <c r="L241" s="118">
        <f t="shared" si="98"/>
        <v>155.66727838454096</v>
      </c>
      <c r="M241" s="118">
        <f t="shared" si="98"/>
        <v>146.30386370736394</v>
      </c>
      <c r="N241" s="118">
        <f t="shared" si="98"/>
        <v>145.29992847632568</v>
      </c>
      <c r="O241" s="118">
        <f t="shared" si="98"/>
        <v>137.26045082675066</v>
      </c>
      <c r="P241" s="118">
        <f t="shared" si="98"/>
        <v>142.70571759376557</v>
      </c>
      <c r="Q241" s="118">
        <f t="shared" si="98"/>
        <v>122.71066074112699</v>
      </c>
      <c r="R241" s="118">
        <f t="shared" ref="R241:V241" si="99">R242+R244+R246+R255</f>
        <v>108.5248009372194</v>
      </c>
      <c r="S241" s="118">
        <f t="shared" si="99"/>
        <v>139.76498986384635</v>
      </c>
      <c r="T241" s="118">
        <f t="shared" si="99"/>
        <v>171.26194169920632</v>
      </c>
      <c r="U241" s="118">
        <f t="shared" si="99"/>
        <v>175.40929402864109</v>
      </c>
      <c r="V241" s="118">
        <f t="shared" si="99"/>
        <v>69.855068996342965</v>
      </c>
      <c r="W241" s="118">
        <f t="shared" ref="W241" si="100">W242+W244+W246+W255</f>
        <v>205.51638349911016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65.01783415736945</v>
      </c>
      <c r="C242" s="123">
        <f t="shared" si="101"/>
        <v>80.479493201865949</v>
      </c>
      <c r="D242" s="123">
        <f t="shared" si="101"/>
        <v>84.965122556537409</v>
      </c>
      <c r="E242" s="123">
        <f t="shared" si="101"/>
        <v>85.991768508684459</v>
      </c>
      <c r="F242" s="123">
        <f t="shared" si="101"/>
        <v>93.949999209088062</v>
      </c>
      <c r="G242" s="123">
        <f t="shared" si="101"/>
        <v>101.83228375840363</v>
      </c>
      <c r="H242" s="123">
        <f t="shared" si="101"/>
        <v>93.503391592153562</v>
      </c>
      <c r="I242" s="123">
        <f t="shared" si="101"/>
        <v>79.580066489514081</v>
      </c>
      <c r="J242" s="123">
        <f t="shared" si="101"/>
        <v>95.563341482220451</v>
      </c>
      <c r="K242" s="123">
        <f t="shared" si="101"/>
        <v>98.253690491768793</v>
      </c>
      <c r="L242" s="123">
        <f t="shared" si="101"/>
        <v>116.06277320221838</v>
      </c>
      <c r="M242" s="123">
        <f t="shared" si="101"/>
        <v>101.65001977739615</v>
      </c>
      <c r="N242" s="123">
        <f t="shared" si="101"/>
        <v>98.809793266088988</v>
      </c>
      <c r="O242" s="123">
        <f t="shared" si="101"/>
        <v>95.000567530339723</v>
      </c>
      <c r="P242" s="123">
        <f t="shared" si="101"/>
        <v>102.54124494244967</v>
      </c>
      <c r="Q242" s="123">
        <f t="shared" si="101"/>
        <v>61.831012087420362</v>
      </c>
      <c r="R242" s="123">
        <f t="shared" si="101"/>
        <v>55.491777933004485</v>
      </c>
      <c r="S242" s="123">
        <f t="shared" si="101"/>
        <v>85.54704953405448</v>
      </c>
      <c r="T242" s="123">
        <f t="shared" si="101"/>
        <v>122.81144573404737</v>
      </c>
      <c r="U242" s="123">
        <f t="shared" si="101"/>
        <v>129.62106069378063</v>
      </c>
      <c r="V242" s="123">
        <f t="shared" si="101"/>
        <v>24.866257947395276</v>
      </c>
      <c r="W242" s="123">
        <f t="shared" si="101"/>
        <v>154.38963411630203</v>
      </c>
      <c r="DA242" s="130" t="s">
        <v>3066</v>
      </c>
    </row>
    <row r="243" spans="1:105" ht="12" customHeight="1" x14ac:dyDescent="0.25">
      <c r="A243" s="97" t="s">
        <v>53</v>
      </c>
      <c r="B243" s="99">
        <v>65.01783415736945</v>
      </c>
      <c r="C243" s="99">
        <v>80.479493201865949</v>
      </c>
      <c r="D243" s="99">
        <v>84.965122556537409</v>
      </c>
      <c r="E243" s="99">
        <v>85.991768508684459</v>
      </c>
      <c r="F243" s="99">
        <v>93.949999209088062</v>
      </c>
      <c r="G243" s="99">
        <v>101.83228375840363</v>
      </c>
      <c r="H243" s="99">
        <v>93.503391592153562</v>
      </c>
      <c r="I243" s="99">
        <v>79.580066489514081</v>
      </c>
      <c r="J243" s="99">
        <v>95.563341482220451</v>
      </c>
      <c r="K243" s="99">
        <v>98.253690491768793</v>
      </c>
      <c r="L243" s="99">
        <v>116.06277320221838</v>
      </c>
      <c r="M243" s="99">
        <v>101.65001977739615</v>
      </c>
      <c r="N243" s="99">
        <v>98.809793266088988</v>
      </c>
      <c r="O243" s="99">
        <v>95.000567530339723</v>
      </c>
      <c r="P243" s="99">
        <v>102.54124494244967</v>
      </c>
      <c r="Q243" s="99">
        <v>61.831012087420362</v>
      </c>
      <c r="R243" s="99">
        <v>55.491777933004485</v>
      </c>
      <c r="S243" s="99">
        <v>85.54704953405448</v>
      </c>
      <c r="T243" s="99">
        <v>122.81144573404737</v>
      </c>
      <c r="U243" s="99">
        <v>129.62106069378063</v>
      </c>
      <c r="V243" s="99">
        <v>24.866257947395276</v>
      </c>
      <c r="W243" s="99">
        <v>154.38963411630203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7.102529667645558</v>
      </c>
      <c r="C244" s="123">
        <f t="shared" si="102"/>
        <v>6.718985411926103</v>
      </c>
      <c r="D244" s="123">
        <f t="shared" si="102"/>
        <v>6.5114624075162943</v>
      </c>
      <c r="E244" s="123">
        <f t="shared" si="102"/>
        <v>14.1345642317658</v>
      </c>
      <c r="F244" s="123">
        <f t="shared" si="102"/>
        <v>5.5613435179734134</v>
      </c>
      <c r="G244" s="123">
        <f t="shared" si="102"/>
        <v>6.569576909083211</v>
      </c>
      <c r="H244" s="123">
        <f t="shared" si="102"/>
        <v>8.6792025898991305</v>
      </c>
      <c r="I244" s="123">
        <f t="shared" si="102"/>
        <v>10.085373296688987</v>
      </c>
      <c r="J244" s="123">
        <f t="shared" si="102"/>
        <v>10.938233464966386</v>
      </c>
      <c r="K244" s="123">
        <f t="shared" si="102"/>
        <v>11.353564747389015</v>
      </c>
      <c r="L244" s="123">
        <f t="shared" si="102"/>
        <v>14.77779224147011</v>
      </c>
      <c r="M244" s="123">
        <f t="shared" si="102"/>
        <v>21.113294064327054</v>
      </c>
      <c r="N244" s="123">
        <f t="shared" si="102"/>
        <v>23.357069641462932</v>
      </c>
      <c r="O244" s="123">
        <f t="shared" si="102"/>
        <v>19.889092785099024</v>
      </c>
      <c r="P244" s="123">
        <f t="shared" si="102"/>
        <v>18.486494389238334</v>
      </c>
      <c r="Q244" s="123">
        <f t="shared" si="102"/>
        <v>38.974900469932578</v>
      </c>
      <c r="R244" s="123">
        <f t="shared" si="102"/>
        <v>30.638511406755857</v>
      </c>
      <c r="S244" s="123">
        <f t="shared" si="102"/>
        <v>31.730117020955536</v>
      </c>
      <c r="T244" s="123">
        <f t="shared" si="102"/>
        <v>26.251539571253581</v>
      </c>
      <c r="U244" s="123">
        <f t="shared" si="102"/>
        <v>23.242242355390299</v>
      </c>
      <c r="V244" s="123">
        <f t="shared" si="102"/>
        <v>22.868065958989682</v>
      </c>
      <c r="W244" s="123">
        <f t="shared" si="102"/>
        <v>27.32256389092268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7.102529667645558</v>
      </c>
      <c r="C245" s="99">
        <f>RES_hhdet_tess!C165</f>
        <v>6.718985411926103</v>
      </c>
      <c r="D245" s="99">
        <f>RES_hhdet_tess!D165</f>
        <v>6.5114624075162943</v>
      </c>
      <c r="E245" s="99">
        <f>RES_hhdet_tess!E165</f>
        <v>14.1345642317658</v>
      </c>
      <c r="F245" s="99">
        <f>RES_hhdet_tess!F165</f>
        <v>5.5613435179734134</v>
      </c>
      <c r="G245" s="99">
        <f>RES_hhdet_tess!G165</f>
        <v>6.569576909083211</v>
      </c>
      <c r="H245" s="99">
        <f>RES_hhdet_tess!H165</f>
        <v>8.6792025898991305</v>
      </c>
      <c r="I245" s="99">
        <f>RES_hhdet_tess!I165</f>
        <v>10.085373296688987</v>
      </c>
      <c r="J245" s="99">
        <f>RES_hhdet_tess!J165</f>
        <v>10.938233464966386</v>
      </c>
      <c r="K245" s="99">
        <f>RES_hhdet_tess!K165</f>
        <v>11.353564747389015</v>
      </c>
      <c r="L245" s="99">
        <f>RES_hhdet_tess!L165</f>
        <v>14.77779224147011</v>
      </c>
      <c r="M245" s="99">
        <f>RES_hhdet_tess!M165</f>
        <v>21.113294064327054</v>
      </c>
      <c r="N245" s="99">
        <f>RES_hhdet_tess!N165</f>
        <v>23.357069641462932</v>
      </c>
      <c r="O245" s="99">
        <f>RES_hhdet_tess!O165</f>
        <v>19.889092785099024</v>
      </c>
      <c r="P245" s="99">
        <f>RES_hhdet_tess!P165</f>
        <v>18.486494389238334</v>
      </c>
      <c r="Q245" s="99">
        <f>RES_hhdet_tess!Q165</f>
        <v>38.974900469932578</v>
      </c>
      <c r="R245" s="99">
        <f>RES_hhdet_tess!R165</f>
        <v>30.638511406755857</v>
      </c>
      <c r="S245" s="99">
        <f>RES_hhdet_tess!S165</f>
        <v>31.730117020955536</v>
      </c>
      <c r="T245" s="99">
        <f>RES_hhdet_tess!T165</f>
        <v>26.251539571253581</v>
      </c>
      <c r="U245" s="99">
        <f>RES_hhdet_tess!U165</f>
        <v>23.242242355390299</v>
      </c>
      <c r="V245" s="99">
        <f>RES_hhdet_tess!V165</f>
        <v>22.868065958989682</v>
      </c>
      <c r="W245" s="99">
        <f>RES_hhdet_tess!W165</f>
        <v>27.32256389092268</v>
      </c>
      <c r="DA245" s="63" t="s">
        <v>3069</v>
      </c>
    </row>
    <row r="246" spans="1:105" ht="12" customHeight="1" x14ac:dyDescent="0.25">
      <c r="A246" s="121" t="s">
        <v>55</v>
      </c>
      <c r="B246" s="123">
        <v>11.582141307885522</v>
      </c>
      <c r="C246" s="123">
        <v>11.260125357037069</v>
      </c>
      <c r="D246" s="123">
        <v>12.264551229269163</v>
      </c>
      <c r="E246" s="123">
        <v>10.813645048950436</v>
      </c>
      <c r="F246" s="123">
        <v>12.416539633580243</v>
      </c>
      <c r="G246" s="123">
        <v>12.892161733157783</v>
      </c>
      <c r="H246" s="123">
        <v>13.490952647377826</v>
      </c>
      <c r="I246" s="123">
        <v>13.060009529544985</v>
      </c>
      <c r="J246" s="123">
        <v>13.697954327486524</v>
      </c>
      <c r="K246" s="123">
        <v>13.085641335681663</v>
      </c>
      <c r="L246" s="123">
        <v>13.234568985276898</v>
      </c>
      <c r="M246" s="123">
        <v>12.739184448805261</v>
      </c>
      <c r="N246" s="123">
        <v>12.762294764603944</v>
      </c>
      <c r="O246" s="123">
        <v>12.417656385490087</v>
      </c>
      <c r="P246" s="123">
        <v>12.303379103490705</v>
      </c>
      <c r="Q246" s="123">
        <v>12.480778629325441</v>
      </c>
      <c r="R246" s="123">
        <v>12.761207462481542</v>
      </c>
      <c r="S246" s="123">
        <v>13.00746004862145</v>
      </c>
      <c r="T246" s="123">
        <v>13.043938304727439</v>
      </c>
      <c r="U246" s="123">
        <v>13.290099704271187</v>
      </c>
      <c r="V246" s="123">
        <v>13.142403772680868</v>
      </c>
      <c r="W246" s="123">
        <v>14.224777809754103</v>
      </c>
      <c r="DA246" s="130" t="s">
        <v>3070</v>
      </c>
    </row>
    <row r="247" spans="1:105" ht="12" customHeight="1" x14ac:dyDescent="0.25">
      <c r="A247" s="97" t="s">
        <v>124</v>
      </c>
      <c r="B247" s="99">
        <v>11.059642562179464</v>
      </c>
      <c r="C247" s="99">
        <v>11.583650947923308</v>
      </c>
      <c r="D247" s="99">
        <v>11.322691819742808</v>
      </c>
      <c r="E247" s="99">
        <v>12.206103421072399</v>
      </c>
      <c r="F247" s="99">
        <v>12.350869981679438</v>
      </c>
      <c r="G247" s="99">
        <v>12.591384499378153</v>
      </c>
      <c r="H247" s="99">
        <v>13.015049386301289</v>
      </c>
      <c r="I247" s="99">
        <v>12.721828486986498</v>
      </c>
      <c r="J247" s="99">
        <v>14.170720831775185</v>
      </c>
      <c r="K247" s="99">
        <v>15.201754645884034</v>
      </c>
      <c r="L247" s="99">
        <v>14.17841167351598</v>
      </c>
      <c r="M247" s="99">
        <v>12.708947817955139</v>
      </c>
      <c r="N247" s="99">
        <v>12.431877977001841</v>
      </c>
      <c r="O247" s="99">
        <v>12.644393414067775</v>
      </c>
      <c r="P247" s="99">
        <v>11.873470835938102</v>
      </c>
      <c r="Q247" s="99">
        <v>12.202939222616523</v>
      </c>
      <c r="R247" s="99">
        <v>13.075203113848753</v>
      </c>
      <c r="S247" s="99">
        <v>13.130399382732545</v>
      </c>
      <c r="T247" s="99">
        <v>12.713757083152661</v>
      </c>
      <c r="U247" s="99">
        <v>13.545920613369946</v>
      </c>
      <c r="V247" s="99">
        <v>13.23874647684006</v>
      </c>
      <c r="W247" s="99">
        <v>13.896717814310106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11.603686434173087</v>
      </c>
      <c r="C251" s="102">
        <v>11.246335805768519</v>
      </c>
      <c r="D251" s="102">
        <v>12.306367804315064</v>
      </c>
      <c r="E251" s="102">
        <v>10.749189235004385</v>
      </c>
      <c r="F251" s="102">
        <v>12.419577646745187</v>
      </c>
      <c r="G251" s="102">
        <v>12.906038471804433</v>
      </c>
      <c r="H251" s="102">
        <v>13.513120628612288</v>
      </c>
      <c r="I251" s="102">
        <v>13.075962784199467</v>
      </c>
      <c r="J251" s="102">
        <v>13.675819458474791</v>
      </c>
      <c r="K251" s="102">
        <v>12.985722485552676</v>
      </c>
      <c r="L251" s="102">
        <v>13.190572852560292</v>
      </c>
      <c r="M251" s="102">
        <v>12.740419514280651</v>
      </c>
      <c r="N251" s="102">
        <v>12.777030226746181</v>
      </c>
      <c r="O251" s="102">
        <v>12.407074524501239</v>
      </c>
      <c r="P251" s="102">
        <v>12.320375720815568</v>
      </c>
      <c r="Q251" s="102">
        <v>12.490189901319061</v>
      </c>
      <c r="R251" s="102">
        <v>12.745907698448026</v>
      </c>
      <c r="S251" s="102">
        <v>13.000779723041846</v>
      </c>
      <c r="T251" s="102">
        <v>13.054730687193002</v>
      </c>
      <c r="U251" s="102">
        <v>13.284216707382365</v>
      </c>
      <c r="V251" s="102">
        <v>13.13892554983256</v>
      </c>
      <c r="W251" s="102">
        <v>14.233000083106896</v>
      </c>
      <c r="DA251" s="131" t="s">
        <v>3075</v>
      </c>
    </row>
    <row r="252" spans="1:105" ht="12" customHeight="1" x14ac:dyDescent="0.25">
      <c r="A252" s="107" t="s">
        <v>121</v>
      </c>
      <c r="B252" s="105">
        <v>11.603686434173088</v>
      </c>
      <c r="C252" s="105">
        <v>11.246623544374613</v>
      </c>
      <c r="D252" s="105">
        <v>12.306894239953712</v>
      </c>
      <c r="E252" s="105">
        <v>10.750725370291676</v>
      </c>
      <c r="F252" s="105">
        <v>12.420934503637229</v>
      </c>
      <c r="G252" s="105">
        <v>12.907131488821445</v>
      </c>
      <c r="H252" s="105">
        <v>13.513742397765686</v>
      </c>
      <c r="I252" s="105">
        <v>13.075111898228805</v>
      </c>
      <c r="J252" s="105">
        <v>13.673734795807869</v>
      </c>
      <c r="K252" s="105">
        <v>12.984594509354167</v>
      </c>
      <c r="L252" s="105">
        <v>13.189732633137258</v>
      </c>
      <c r="M252" s="105">
        <v>12.742719577478276</v>
      </c>
      <c r="N252" s="105">
        <v>12.780144369023446</v>
      </c>
      <c r="O252" s="105">
        <v>12.412802406617196</v>
      </c>
      <c r="P252" s="105">
        <v>12.334180128553641</v>
      </c>
      <c r="Q252" s="105">
        <v>12.509553019208736</v>
      </c>
      <c r="R252" s="105">
        <v>12.764706880261661</v>
      </c>
      <c r="S252" s="105">
        <v>13.016560841456696</v>
      </c>
      <c r="T252" s="105">
        <v>13.054628807115584</v>
      </c>
      <c r="U252" s="105">
        <v>13.273889864024737</v>
      </c>
      <c r="V252" s="105">
        <v>13.143849747377645</v>
      </c>
      <c r="W252" s="105">
        <v>14.234460728391928</v>
      </c>
      <c r="DA252" s="132" t="s">
        <v>3076</v>
      </c>
    </row>
    <row r="253" spans="1:105" ht="12" customHeight="1" x14ac:dyDescent="0.25">
      <c r="A253" s="108" t="s">
        <v>53</v>
      </c>
      <c r="B253" s="99">
        <v>3.5091822142620375</v>
      </c>
      <c r="C253" s="99">
        <v>3.2202441389844689</v>
      </c>
      <c r="D253" s="99">
        <v>3.7289548929760072</v>
      </c>
      <c r="E253" s="99">
        <v>2.7751095563075099</v>
      </c>
      <c r="F253" s="99">
        <v>3.6162701304868379</v>
      </c>
      <c r="G253" s="99">
        <v>3.7437569943340443</v>
      </c>
      <c r="H253" s="99">
        <v>3.9419434755794138</v>
      </c>
      <c r="I253" s="99">
        <v>3.7458385676595265</v>
      </c>
      <c r="J253" s="99">
        <v>3.9749254498151538</v>
      </c>
      <c r="K253" s="99">
        <v>3.5451706543367778</v>
      </c>
      <c r="L253" s="99">
        <v>3.6334950209058281</v>
      </c>
      <c r="M253" s="99">
        <v>3.6752659406522428</v>
      </c>
      <c r="N253" s="99">
        <v>3.6602571273889075</v>
      </c>
      <c r="O253" s="99">
        <v>3.4209986235516459</v>
      </c>
      <c r="P253" s="99">
        <v>3.5378476182863077</v>
      </c>
      <c r="Q253" s="99">
        <v>3.8856677566176785</v>
      </c>
      <c r="R253" s="99">
        <v>3.8217209995307559</v>
      </c>
      <c r="S253" s="99">
        <v>3.7799838823150869</v>
      </c>
      <c r="T253" s="99">
        <v>3.8598250177117728</v>
      </c>
      <c r="U253" s="99">
        <v>3.9714650701060106</v>
      </c>
      <c r="V253" s="99">
        <v>3.4412453649275672</v>
      </c>
      <c r="W253" s="99">
        <v>4.2115940454345919</v>
      </c>
      <c r="DA253" s="63" t="s">
        <v>3077</v>
      </c>
    </row>
    <row r="254" spans="1:105" ht="12" customHeight="1" x14ac:dyDescent="0.25">
      <c r="A254" s="108" t="s">
        <v>52</v>
      </c>
      <c r="B254" s="99">
        <v>8.0945042199110517</v>
      </c>
      <c r="C254" s="99">
        <v>8.0263794053901414</v>
      </c>
      <c r="D254" s="99">
        <v>8.5779393469777041</v>
      </c>
      <c r="E254" s="99">
        <v>7.9756158139841666</v>
      </c>
      <c r="F254" s="99">
        <v>8.8046643731503913</v>
      </c>
      <c r="G254" s="99">
        <v>9.1633744944873996</v>
      </c>
      <c r="H254" s="99">
        <v>9.5717989221862716</v>
      </c>
      <c r="I254" s="99">
        <v>9.329273330569281</v>
      </c>
      <c r="J254" s="99">
        <v>9.698809345992716</v>
      </c>
      <c r="K254" s="99">
        <v>9.4394238550173881</v>
      </c>
      <c r="L254" s="99">
        <v>9.5562376122314294</v>
      </c>
      <c r="M254" s="99">
        <v>9.0674536368260323</v>
      </c>
      <c r="N254" s="99">
        <v>9.1198872416345385</v>
      </c>
      <c r="O254" s="99">
        <v>8.9918037830655511</v>
      </c>
      <c r="P254" s="99">
        <v>8.7963325102673338</v>
      </c>
      <c r="Q254" s="99">
        <v>8.623885262591056</v>
      </c>
      <c r="R254" s="99">
        <v>8.9429858807309053</v>
      </c>
      <c r="S254" s="99">
        <v>9.2365769591416083</v>
      </c>
      <c r="T254" s="99">
        <v>9.1948037894038119</v>
      </c>
      <c r="U254" s="99">
        <v>9.3024247939187266</v>
      </c>
      <c r="V254" s="99">
        <v>9.7026043824500796</v>
      </c>
      <c r="W254" s="99">
        <v>10.022866682957334</v>
      </c>
      <c r="DA254" s="63" t="s">
        <v>3078</v>
      </c>
    </row>
    <row r="255" spans="1:105" ht="12" customHeight="1" x14ac:dyDescent="0.25">
      <c r="A255" s="121" t="s">
        <v>54</v>
      </c>
      <c r="B255" s="123">
        <v>11.404063364498878</v>
      </c>
      <c r="C255" s="123">
        <v>10.842229257078962</v>
      </c>
      <c r="D255" s="123">
        <v>11.992117405150506</v>
      </c>
      <c r="E255" s="123">
        <v>10.59037730186038</v>
      </c>
      <c r="F255" s="123">
        <v>11.746273354026677</v>
      </c>
      <c r="G255" s="123">
        <v>12.119393100724029</v>
      </c>
      <c r="H255" s="123">
        <v>12.540288345763972</v>
      </c>
      <c r="I255" s="123">
        <v>11.79704363699725</v>
      </c>
      <c r="J255" s="123">
        <v>12.602075282635013</v>
      </c>
      <c r="K255" s="123">
        <v>12.056325248636984</v>
      </c>
      <c r="L255" s="123">
        <v>11.592143955575573</v>
      </c>
      <c r="M255" s="123">
        <v>10.801365416835464</v>
      </c>
      <c r="N255" s="123">
        <v>10.370770804169812</v>
      </c>
      <c r="O255" s="123">
        <v>9.9531341258218085</v>
      </c>
      <c r="P255" s="123">
        <v>9.374599158586868</v>
      </c>
      <c r="Q255" s="123">
        <v>9.4239695544486004</v>
      </c>
      <c r="R255" s="123">
        <v>9.6333041349775144</v>
      </c>
      <c r="S255" s="123">
        <v>9.4803632602148795</v>
      </c>
      <c r="T255" s="123">
        <v>9.1550180891779274</v>
      </c>
      <c r="U255" s="123">
        <v>9.2558912751989553</v>
      </c>
      <c r="V255" s="123">
        <v>8.9783413172771418</v>
      </c>
      <c r="W255" s="123">
        <v>9.5794076821313503</v>
      </c>
      <c r="DA255" s="130" t="s">
        <v>3079</v>
      </c>
    </row>
    <row r="256" spans="1:105" ht="12" customHeight="1" x14ac:dyDescent="0.25">
      <c r="A256" s="97" t="s">
        <v>50</v>
      </c>
      <c r="B256" s="99">
        <v>10.280224699577838</v>
      </c>
      <c r="C256" s="99">
        <v>12.118521898460296</v>
      </c>
      <c r="D256" s="99">
        <v>10.59542580238881</v>
      </c>
      <c r="E256" s="99">
        <v>12.517037675322628</v>
      </c>
      <c r="F256" s="99">
        <v>11.696166413044937</v>
      </c>
      <c r="G256" s="99">
        <v>11.834292702439647</v>
      </c>
      <c r="H256" s="99">
        <v>11.618473360977807</v>
      </c>
      <c r="I256" s="99">
        <v>12.106172756962717</v>
      </c>
      <c r="J256" s="99">
        <v>11.839539243956921</v>
      </c>
      <c r="K256" s="99">
        <v>13.577888653234467</v>
      </c>
      <c r="L256" s="99">
        <v>12.2004770538563</v>
      </c>
      <c r="M256" s="99">
        <v>10.809452115581944</v>
      </c>
      <c r="N256" s="99">
        <v>10.229602072998533</v>
      </c>
      <c r="O256" s="99">
        <v>10.081547223058367</v>
      </c>
      <c r="P256" s="99">
        <v>9.2348455662401712</v>
      </c>
      <c r="Q256" s="99">
        <v>9.3078026777292848</v>
      </c>
      <c r="R256" s="99">
        <v>9.7685761623137939</v>
      </c>
      <c r="S256" s="99">
        <v>9.5349541551656198</v>
      </c>
      <c r="T256" s="99">
        <v>8.9822651465166032</v>
      </c>
      <c r="U256" s="99">
        <v>9.359856841201788</v>
      </c>
      <c r="V256" s="99">
        <v>9.0329374525466104</v>
      </c>
      <c r="W256" s="99">
        <v>9.3617352978998021</v>
      </c>
      <c r="DA256" s="63" t="s">
        <v>3080</v>
      </c>
    </row>
    <row r="257" spans="1:105" ht="12" customHeight="1" x14ac:dyDescent="0.25">
      <c r="A257" s="109" t="s">
        <v>120</v>
      </c>
      <c r="B257" s="110">
        <v>11.848079727433367</v>
      </c>
      <c r="C257" s="110">
        <v>10.264746311909173</v>
      </c>
      <c r="D257" s="110">
        <v>12.691613778092959</v>
      </c>
      <c r="E257" s="110">
        <v>9.5151750605754639</v>
      </c>
      <c r="F257" s="110">
        <v>11.775841914269748</v>
      </c>
      <c r="G257" s="110">
        <v>12.292928982135898</v>
      </c>
      <c r="H257" s="110">
        <v>13.13658156363431</v>
      </c>
      <c r="I257" s="110">
        <v>11.583561261920295</v>
      </c>
      <c r="J257" s="110">
        <v>13.187672848977254</v>
      </c>
      <c r="K257" s="110">
        <v>10.831746699693934</v>
      </c>
      <c r="L257" s="110">
        <v>11.084395524551759</v>
      </c>
      <c r="M257" s="110">
        <v>10.794418490994689</v>
      </c>
      <c r="N257" s="110">
        <v>10.493965246336559</v>
      </c>
      <c r="O257" s="110">
        <v>9.8380197374325018</v>
      </c>
      <c r="P257" s="110">
        <v>9.4963992671496751</v>
      </c>
      <c r="Q257" s="110">
        <v>9.5209448066039144</v>
      </c>
      <c r="R257" s="110">
        <v>9.534292665974121</v>
      </c>
      <c r="S257" s="110">
        <v>9.4456891067694002</v>
      </c>
      <c r="T257" s="110">
        <v>9.2518770457882216</v>
      </c>
      <c r="U257" s="110">
        <v>9.1998201883830344</v>
      </c>
      <c r="V257" s="110">
        <v>8.9522835440105215</v>
      </c>
      <c r="W257" s="110">
        <v>9.6777963882935154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1.3233233296152742</v>
      </c>
      <c r="C259" s="118">
        <f t="shared" si="103"/>
        <v>1.6706237384333891</v>
      </c>
      <c r="D259" s="118">
        <f t="shared" si="103"/>
        <v>1.5765089116683948</v>
      </c>
      <c r="E259" s="118">
        <f t="shared" si="103"/>
        <v>1.9640950889281401</v>
      </c>
      <c r="F259" s="118">
        <f t="shared" si="103"/>
        <v>1.9089860787026502</v>
      </c>
      <c r="G259" s="118">
        <f t="shared" si="103"/>
        <v>1.9587650667011096</v>
      </c>
      <c r="H259" s="118">
        <f t="shared" si="103"/>
        <v>1.9955206352456361</v>
      </c>
      <c r="I259" s="118">
        <f t="shared" si="103"/>
        <v>2.1356616901293486</v>
      </c>
      <c r="J259" s="118">
        <f t="shared" si="103"/>
        <v>2.2354908463823664</v>
      </c>
      <c r="K259" s="118">
        <f t="shared" si="103"/>
        <v>2.6023632660294238</v>
      </c>
      <c r="L259" s="118">
        <f t="shared" si="103"/>
        <v>2.3839848406093305</v>
      </c>
      <c r="M259" s="118">
        <f t="shared" si="103"/>
        <v>2.141021160712993</v>
      </c>
      <c r="N259" s="118">
        <f t="shared" si="103"/>
        <v>2.0421187933615399</v>
      </c>
      <c r="O259" s="118">
        <f t="shared" si="103"/>
        <v>2.0376620593396044</v>
      </c>
      <c r="P259" s="118">
        <f t="shared" si="103"/>
        <v>1.8386976540347308</v>
      </c>
      <c r="Q259" s="118">
        <f t="shared" si="103"/>
        <v>1.810292172759681</v>
      </c>
      <c r="R259" s="118">
        <f t="shared" ref="R259:V259" si="104">R260+R262+R264+R273</f>
        <v>1.7722903358240718</v>
      </c>
      <c r="S259" s="118">
        <f t="shared" si="104"/>
        <v>1.5793394388263773</v>
      </c>
      <c r="T259" s="118">
        <f t="shared" si="104"/>
        <v>1.3593052685338385</v>
      </c>
      <c r="U259" s="118">
        <f t="shared" si="104"/>
        <v>1.3690511000841687</v>
      </c>
      <c r="V259" s="118">
        <f t="shared" si="104"/>
        <v>1.2083473120319743</v>
      </c>
      <c r="W259" s="118">
        <f t="shared" ref="W259" si="105">W260+W262+W264+W273</f>
        <v>1.1993880947286306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0.18748628084759633</v>
      </c>
      <c r="C264" s="123">
        <v>0.20145194058277632</v>
      </c>
      <c r="D264" s="123">
        <v>0.20355286035206532</v>
      </c>
      <c r="E264" s="123">
        <v>0.22673242168220881</v>
      </c>
      <c r="F264" s="123">
        <v>0.23041179837623585</v>
      </c>
      <c r="G264" s="123">
        <v>0.23053473035464178</v>
      </c>
      <c r="H264" s="123">
        <v>0.23809073651124935</v>
      </c>
      <c r="I264" s="123">
        <v>0.23364500909860328</v>
      </c>
      <c r="J264" s="123">
        <v>0.25920543074426905</v>
      </c>
      <c r="K264" s="123">
        <v>0.27785432823114986</v>
      </c>
      <c r="L264" s="123">
        <v>0.25479712308967889</v>
      </c>
      <c r="M264" s="123">
        <v>0.22597754027816572</v>
      </c>
      <c r="N264" s="123">
        <v>0.21539663563730696</v>
      </c>
      <c r="O264" s="123">
        <v>0.21237521447606669</v>
      </c>
      <c r="P264" s="123">
        <v>0.19200949746028531</v>
      </c>
      <c r="Q264" s="123">
        <v>0.18926136267766117</v>
      </c>
      <c r="R264" s="123">
        <v>0.19356352643012503</v>
      </c>
      <c r="S264" s="123">
        <v>0.16526695397154892</v>
      </c>
      <c r="T264" s="123">
        <v>0.13221949705037708</v>
      </c>
      <c r="U264" s="123">
        <v>0.12647301924801446</v>
      </c>
      <c r="V264" s="123">
        <v>0.10810174049356046</v>
      </c>
      <c r="W264" s="123">
        <v>0.10563875423409752</v>
      </c>
      <c r="DA264" s="130" t="s">
        <v>3238</v>
      </c>
    </row>
    <row r="265" spans="1:105" ht="12" customHeight="1" x14ac:dyDescent="0.25">
      <c r="A265" s="97" t="s">
        <v>124</v>
      </c>
      <c r="B265" s="99">
        <v>4.7342847202007796</v>
      </c>
      <c r="C265" s="99">
        <v>4.9295911921229489</v>
      </c>
      <c r="D265" s="99">
        <v>4.7871708844244756</v>
      </c>
      <c r="E265" s="99">
        <v>5.1278183870332441</v>
      </c>
      <c r="F265" s="99">
        <v>5.1522425612546563</v>
      </c>
      <c r="G265" s="99">
        <v>5.2159298159865441</v>
      </c>
      <c r="H265" s="99">
        <v>5.3448007483265432</v>
      </c>
      <c r="I265" s="99">
        <v>5.1974548490621988</v>
      </c>
      <c r="J265" s="99">
        <v>5.7697371558720079</v>
      </c>
      <c r="K265" s="99">
        <v>6.1584610944751388</v>
      </c>
      <c r="L265" s="99">
        <v>5.7141699127209282</v>
      </c>
      <c r="M265" s="99">
        <v>5.0994751898277313</v>
      </c>
      <c r="N265" s="99">
        <v>4.9619253576506415</v>
      </c>
      <c r="O265" s="99">
        <v>5.0104819118983146</v>
      </c>
      <c r="P265" s="99">
        <v>4.6655814253012187</v>
      </c>
      <c r="Q265" s="99">
        <v>4.7244145172483254</v>
      </c>
      <c r="R265" s="99">
        <v>4.8761237813336189</v>
      </c>
      <c r="S265" s="99">
        <v>4.6530159677262457</v>
      </c>
      <c r="T265" s="99">
        <v>4.183670876435885</v>
      </c>
      <c r="U265" s="99">
        <v>4.2863950982368193</v>
      </c>
      <c r="V265" s="99">
        <v>4.0731330885606152</v>
      </c>
      <c r="W265" s="99">
        <v>4.1951340574636804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1.1358370487676779</v>
      </c>
      <c r="C273" s="123">
        <v>1.4691717978506127</v>
      </c>
      <c r="D273" s="123">
        <v>1.3729560513163295</v>
      </c>
      <c r="E273" s="123">
        <v>1.7373626672459312</v>
      </c>
      <c r="F273" s="123">
        <v>1.6785742803264143</v>
      </c>
      <c r="G273" s="123">
        <v>1.7282303363464677</v>
      </c>
      <c r="H273" s="123">
        <v>1.7574298987343868</v>
      </c>
      <c r="I273" s="123">
        <v>1.9020166810307453</v>
      </c>
      <c r="J273" s="123">
        <v>1.9762854156380976</v>
      </c>
      <c r="K273" s="123">
        <v>2.3245089377982739</v>
      </c>
      <c r="L273" s="123">
        <v>2.1291877175196516</v>
      </c>
      <c r="M273" s="123">
        <v>1.9150436204348273</v>
      </c>
      <c r="N273" s="123">
        <v>1.8267221577242327</v>
      </c>
      <c r="O273" s="123">
        <v>1.8252868448635378</v>
      </c>
      <c r="P273" s="123">
        <v>1.6466881565744456</v>
      </c>
      <c r="Q273" s="123">
        <v>1.6210308100820199</v>
      </c>
      <c r="R273" s="123">
        <v>1.5787268093939468</v>
      </c>
      <c r="S273" s="123">
        <v>1.4140724848548283</v>
      </c>
      <c r="T273" s="123">
        <v>1.2270857714834613</v>
      </c>
      <c r="U273" s="123">
        <v>1.2425780808361542</v>
      </c>
      <c r="V273" s="123">
        <v>1.1002455715384138</v>
      </c>
      <c r="W273" s="123">
        <v>1.0937493404945331</v>
      </c>
      <c r="DA273" s="130" t="s">
        <v>3247</v>
      </c>
    </row>
    <row r="274" spans="1:105" ht="12" customHeight="1" x14ac:dyDescent="0.25">
      <c r="A274" s="97" t="s">
        <v>50</v>
      </c>
      <c r="B274" s="99">
        <v>4.0107256767871418</v>
      </c>
      <c r="C274" s="99">
        <v>4.7161822424108477</v>
      </c>
      <c r="D274" s="99">
        <v>4.1143515209853767</v>
      </c>
      <c r="E274" s="99">
        <v>4.8505516811706366</v>
      </c>
      <c r="F274" s="99">
        <v>4.5230895934277653</v>
      </c>
      <c r="G274" s="99">
        <v>4.5675230129434414</v>
      </c>
      <c r="H274" s="99">
        <v>4.4742563975339351</v>
      </c>
      <c r="I274" s="99">
        <v>4.6561960017110504</v>
      </c>
      <c r="J274" s="99">
        <v>4.549706035451992</v>
      </c>
      <c r="K274" s="99">
        <v>5.2127579084064575</v>
      </c>
      <c r="L274" s="99">
        <v>4.6801662767409304</v>
      </c>
      <c r="M274" s="99">
        <v>4.1442859068471805</v>
      </c>
      <c r="N274" s="99">
        <v>3.9199663388159207</v>
      </c>
      <c r="O274" s="99">
        <v>3.8614418414169207</v>
      </c>
      <c r="P274" s="99">
        <v>3.5361001453771954</v>
      </c>
      <c r="Q274" s="99">
        <v>3.5628673311297612</v>
      </c>
      <c r="R274" s="99">
        <v>3.73562416953237</v>
      </c>
      <c r="S274" s="99">
        <v>3.640384443553951</v>
      </c>
      <c r="T274" s="99">
        <v>3.4156565071202896</v>
      </c>
      <c r="U274" s="99">
        <v>3.5465343765462087</v>
      </c>
      <c r="V274" s="99">
        <v>3.4054753944680973</v>
      </c>
      <c r="W274" s="99">
        <v>3.5135293740354054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1.1630878434010359</v>
      </c>
      <c r="D279" s="117">
        <f t="shared" si="108"/>
        <v>1.0747586485573497</v>
      </c>
      <c r="E279" s="117">
        <f t="shared" si="108"/>
        <v>0.80881923253660282</v>
      </c>
      <c r="F279" s="117">
        <f t="shared" si="108"/>
        <v>1.3695271048625357</v>
      </c>
      <c r="G279" s="117">
        <f t="shared" si="108"/>
        <v>1.1155608718950754</v>
      </c>
      <c r="H279" s="117">
        <f t="shared" si="108"/>
        <v>1.1249803364657391</v>
      </c>
      <c r="I279" s="117">
        <f t="shared" si="108"/>
        <v>1.0311797813804824</v>
      </c>
      <c r="J279" s="117">
        <f t="shared" si="108"/>
        <v>1.12336569345971</v>
      </c>
      <c r="K279" s="117">
        <f t="shared" si="108"/>
        <v>0.87166922125668755</v>
      </c>
      <c r="L279" s="117">
        <f t="shared" si="108"/>
        <v>0.56181423372935435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2.1689707778091319E-3</v>
      </c>
      <c r="Q279" s="117">
        <f t="shared" si="108"/>
        <v>6.8146529296733314E-4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0.41614592293727182</v>
      </c>
      <c r="U279" s="117">
        <f t="shared" si="109"/>
        <v>0.47828144421397489</v>
      </c>
      <c r="V279" s="117">
        <f t="shared" si="109"/>
        <v>0.39083838156705886</v>
      </c>
      <c r="W279" s="117">
        <f t="shared" ref="W279" si="110">W280+W282+W284+W293</f>
        <v>0.86836924453626274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0.8832572493918085</v>
      </c>
      <c r="D280" s="122">
        <f t="shared" si="111"/>
        <v>0.81471492108196786</v>
      </c>
      <c r="E280" s="122">
        <f t="shared" si="111"/>
        <v>0.60591764960882899</v>
      </c>
      <c r="F280" s="122">
        <f t="shared" si="111"/>
        <v>1.0576853966892381</v>
      </c>
      <c r="G280" s="122">
        <f t="shared" si="111"/>
        <v>0.86487098414674424</v>
      </c>
      <c r="H280" s="122">
        <f t="shared" si="111"/>
        <v>0.83027148695598851</v>
      </c>
      <c r="I280" s="122">
        <f t="shared" si="111"/>
        <v>0.72224180832852458</v>
      </c>
      <c r="J280" s="122">
        <f t="shared" si="111"/>
        <v>0.8180911413813744</v>
      </c>
      <c r="K280" s="122">
        <f t="shared" si="111"/>
        <v>0.64356565102349717</v>
      </c>
      <c r="L280" s="122">
        <f t="shared" si="111"/>
        <v>0.42814328660031387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1.6592995791591828E-3</v>
      </c>
      <c r="Q280" s="122">
        <f t="shared" si="111"/>
        <v>4.743768539363216E-4</v>
      </c>
      <c r="R280" s="122">
        <f t="shared" si="111"/>
        <v>0</v>
      </c>
      <c r="S280" s="122">
        <f t="shared" si="111"/>
        <v>0</v>
      </c>
      <c r="T280" s="122">
        <f t="shared" si="111"/>
        <v>0.3095393748279654</v>
      </c>
      <c r="U280" s="122">
        <f t="shared" si="111"/>
        <v>0.37391028564051842</v>
      </c>
      <c r="V280" s="122">
        <f t="shared" si="111"/>
        <v>0.13270315669889007</v>
      </c>
      <c r="W280" s="122">
        <f t="shared" si="111"/>
        <v>0.62894136610012397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0.8832572493918085</v>
      </c>
      <c r="D281" s="98">
        <v>0.81471492108196786</v>
      </c>
      <c r="E281" s="98">
        <v>0.60591764960882899</v>
      </c>
      <c r="F281" s="98">
        <v>1.0576853966892381</v>
      </c>
      <c r="G281" s="98">
        <v>0.86487098414674424</v>
      </c>
      <c r="H281" s="98">
        <v>0.83027148695598851</v>
      </c>
      <c r="I281" s="98">
        <v>0.72224180832852458</v>
      </c>
      <c r="J281" s="98">
        <v>0.8180911413813744</v>
      </c>
      <c r="K281" s="98">
        <v>0.64356565102349717</v>
      </c>
      <c r="L281" s="98">
        <v>0.42814328660031387</v>
      </c>
      <c r="M281" s="98">
        <v>0</v>
      </c>
      <c r="N281" s="98">
        <v>0</v>
      </c>
      <c r="O281" s="98">
        <v>0</v>
      </c>
      <c r="P281" s="98">
        <v>1.6592995791591828E-3</v>
      </c>
      <c r="Q281" s="98">
        <v>4.743768539363216E-4</v>
      </c>
      <c r="R281" s="98">
        <v>0</v>
      </c>
      <c r="S281" s="98">
        <v>0</v>
      </c>
      <c r="T281" s="98">
        <v>0.3095393748279654</v>
      </c>
      <c r="U281" s="98">
        <v>0.37391028564051842</v>
      </c>
      <c r="V281" s="98">
        <v>0.13270315669889007</v>
      </c>
      <c r="W281" s="98">
        <v>0.62894136610012397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2.8037588665703869E-2</v>
      </c>
      <c r="D282" s="122">
        <f t="shared" si="112"/>
        <v>2.4256450124605873E-2</v>
      </c>
      <c r="E282" s="122">
        <f t="shared" si="112"/>
        <v>4.4617335518756233E-2</v>
      </c>
      <c r="F282" s="122">
        <f t="shared" si="112"/>
        <v>3.3412095015020384E-2</v>
      </c>
      <c r="G282" s="122">
        <f t="shared" si="112"/>
        <v>3.4138276811703505E-2</v>
      </c>
      <c r="H282" s="122">
        <f t="shared" si="112"/>
        <v>5.7774009001809769E-2</v>
      </c>
      <c r="I282" s="122">
        <f t="shared" si="112"/>
        <v>7.2826574505097455E-2</v>
      </c>
      <c r="J282" s="122">
        <f t="shared" si="112"/>
        <v>6.6299803333042917E-2</v>
      </c>
      <c r="K282" s="122">
        <f t="shared" si="112"/>
        <v>4.6729312344160993E-2</v>
      </c>
      <c r="L282" s="122">
        <f t="shared" si="112"/>
        <v>3.2343644506054654E-2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6.809171352663751E-5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2.5295544212648326E-2</v>
      </c>
      <c r="U282" s="122">
        <f t="shared" si="112"/>
        <v>5.0751775098917176E-3</v>
      </c>
      <c r="V282" s="122">
        <f t="shared" si="112"/>
        <v>6.749168568596943E-2</v>
      </c>
      <c r="W282" s="122">
        <f t="shared" si="112"/>
        <v>5.7103972114854039E-2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2.8037588665703869E-2</v>
      </c>
      <c r="D283" s="98">
        <v>2.4256450124605873E-2</v>
      </c>
      <c r="E283" s="98">
        <v>4.4617335518756233E-2</v>
      </c>
      <c r="F283" s="98">
        <v>3.3412095015020384E-2</v>
      </c>
      <c r="G283" s="98">
        <v>3.4138276811703505E-2</v>
      </c>
      <c r="H283" s="98">
        <v>5.7774009001809769E-2</v>
      </c>
      <c r="I283" s="98">
        <v>7.2826574505097455E-2</v>
      </c>
      <c r="J283" s="98">
        <v>6.6299803333042917E-2</v>
      </c>
      <c r="K283" s="98">
        <v>4.6729312344160993E-2</v>
      </c>
      <c r="L283" s="98">
        <v>3.2343644506054654E-2</v>
      </c>
      <c r="M283" s="98">
        <v>0</v>
      </c>
      <c r="N283" s="98">
        <v>0</v>
      </c>
      <c r="O283" s="98">
        <v>0</v>
      </c>
      <c r="P283" s="98">
        <v>6.809171352663751E-5</v>
      </c>
      <c r="Q283" s="98">
        <v>0</v>
      </c>
      <c r="R283" s="98">
        <v>0</v>
      </c>
      <c r="S283" s="98">
        <v>0</v>
      </c>
      <c r="T283" s="98">
        <v>2.5295544212648326E-2</v>
      </c>
      <c r="U283" s="98">
        <v>5.0751775098917176E-3</v>
      </c>
      <c r="V283" s="98">
        <v>6.749168568596943E-2</v>
      </c>
      <c r="W283" s="98">
        <v>5.7103972114854039E-2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0.13043501459294532</v>
      </c>
      <c r="D284" s="122">
        <v>0.12550567483727623</v>
      </c>
      <c r="E284" s="122">
        <v>8.0843833471652124E-2</v>
      </c>
      <c r="F284" s="122">
        <v>0.14918655025838087</v>
      </c>
      <c r="G284" s="122">
        <v>0.11645307707918309</v>
      </c>
      <c r="H284" s="122">
        <v>0.12743950378648292</v>
      </c>
      <c r="I284" s="122">
        <v>0.12534264244023299</v>
      </c>
      <c r="J284" s="122">
        <v>0.12523235307578398</v>
      </c>
      <c r="K284" s="122">
        <v>9.3493008928013474E-2</v>
      </c>
      <c r="L284" s="122">
        <v>5.4239083624233672E-2</v>
      </c>
      <c r="M284" s="122">
        <v>0</v>
      </c>
      <c r="N284" s="122">
        <v>0</v>
      </c>
      <c r="O284" s="122">
        <v>0</v>
      </c>
      <c r="P284" s="122">
        <v>2.4552363641076267E-4</v>
      </c>
      <c r="Q284" s="122">
        <v>1.2140255463599512E-4</v>
      </c>
      <c r="R284" s="122">
        <v>0</v>
      </c>
      <c r="S284" s="122">
        <v>0</v>
      </c>
      <c r="T284" s="122">
        <v>4.5776454341028935E-2</v>
      </c>
      <c r="U284" s="122">
        <v>5.5975922508502016E-2</v>
      </c>
      <c r="V284" s="122">
        <v>0.10987410525015384</v>
      </c>
      <c r="W284" s="122">
        <v>0.10465016015219653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7.2690896753176354E-3</v>
      </c>
      <c r="D285" s="98">
        <v>6.5211335073299976E-3</v>
      </c>
      <c r="E285" s="98">
        <v>5.2116026591181889E-3</v>
      </c>
      <c r="F285" s="98">
        <v>7.2011746014312072E-3</v>
      </c>
      <c r="G285" s="98">
        <v>4.7198310744567731E-3</v>
      </c>
      <c r="H285" s="98">
        <v>5.9525940654302006E-3</v>
      </c>
      <c r="I285" s="98">
        <v>6.5509257917063324E-3</v>
      </c>
      <c r="J285" s="98">
        <v>6.9165897805545376E-3</v>
      </c>
      <c r="K285" s="98">
        <v>5.9276724790861043E-3</v>
      </c>
      <c r="L285" s="98">
        <v>2.8225916291152219E-3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1.3663064414933714E-3</v>
      </c>
      <c r="U285" s="98">
        <v>1.5504001423961261E-3</v>
      </c>
      <c r="V285" s="98">
        <v>2.1879210677378711E-3</v>
      </c>
      <c r="W285" s="98">
        <v>2.3854261667050113E-3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0.12047976806162369</v>
      </c>
      <c r="D289" s="101">
        <v>0.116616568870552</v>
      </c>
      <c r="E289" s="101">
        <v>7.2606544130858069E-2</v>
      </c>
      <c r="F289" s="101">
        <v>0.13922283263813653</v>
      </c>
      <c r="G289" s="101">
        <v>0.10917483672333018</v>
      </c>
      <c r="H289" s="101">
        <v>0.11838029572222321</v>
      </c>
      <c r="I289" s="101">
        <v>0.11042348906592458</v>
      </c>
      <c r="J289" s="101">
        <v>0.10955215598513046</v>
      </c>
      <c r="K289" s="101">
        <v>8.1261162467418963E-2</v>
      </c>
      <c r="L289" s="101">
        <v>4.8319989075429885E-2</v>
      </c>
      <c r="M289" s="101">
        <v>0</v>
      </c>
      <c r="N289" s="101">
        <v>0</v>
      </c>
      <c r="O289" s="101">
        <v>0</v>
      </c>
      <c r="P289" s="101">
        <v>2.4552363641076267E-4</v>
      </c>
      <c r="Q289" s="101">
        <v>1.2140255463599512E-4</v>
      </c>
      <c r="R289" s="101">
        <v>0</v>
      </c>
      <c r="S289" s="101">
        <v>0</v>
      </c>
      <c r="T289" s="101">
        <v>3.7211123456041634E-2</v>
      </c>
      <c r="U289" s="101">
        <v>4.4348097366717992E-2</v>
      </c>
      <c r="V289" s="101">
        <v>9.496353367748496E-2</v>
      </c>
      <c r="W289" s="101">
        <v>8.7335871460139616E-2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2.6861568560039824E-3</v>
      </c>
      <c r="D290" s="104">
        <v>2.367972459394253E-3</v>
      </c>
      <c r="E290" s="104">
        <v>3.0256866816758734E-3</v>
      </c>
      <c r="F290" s="104">
        <v>2.7625430188131352E-3</v>
      </c>
      <c r="G290" s="104">
        <v>2.5584092813961332E-3</v>
      </c>
      <c r="H290" s="104">
        <v>3.1066139988295228E-3</v>
      </c>
      <c r="I290" s="104">
        <v>8.3682275826020575E-3</v>
      </c>
      <c r="J290" s="104">
        <v>8.7636073100989843E-3</v>
      </c>
      <c r="K290" s="104">
        <v>6.3041739815084081E-3</v>
      </c>
      <c r="L290" s="104">
        <v>3.096502919688565E-3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7.1990244434939274E-3</v>
      </c>
      <c r="U290" s="104">
        <v>1.00774249993879E-2</v>
      </c>
      <c r="V290" s="104">
        <v>1.2722650504931012E-2</v>
      </c>
      <c r="W290" s="104">
        <v>1.4928862525351895E-2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1.0593366245113351E-3</v>
      </c>
      <c r="D291" s="98">
        <v>9.7822363638433094E-4</v>
      </c>
      <c r="E291" s="98">
        <v>1.0885845196645857E-3</v>
      </c>
      <c r="F291" s="98">
        <v>1.1000156451166482E-3</v>
      </c>
      <c r="G291" s="98">
        <v>1.0138266526452083E-3</v>
      </c>
      <c r="H291" s="98">
        <v>1.2348671241691493E-3</v>
      </c>
      <c r="I291" s="98">
        <v>3.2695732388558921E-3</v>
      </c>
      <c r="J291" s="98">
        <v>3.4598868435468406E-3</v>
      </c>
      <c r="K291" s="98">
        <v>2.353021026242668E-3</v>
      </c>
      <c r="L291" s="98">
        <v>1.1615595077540794E-3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2.6463150271866681E-3</v>
      </c>
      <c r="U291" s="98">
        <v>3.7118082455154192E-3</v>
      </c>
      <c r="V291" s="98">
        <v>4.1182571727706842E-3</v>
      </c>
      <c r="W291" s="98">
        <v>5.3698684522252519E-3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1.6268202314926473E-3</v>
      </c>
      <c r="D292" s="98">
        <v>1.389748823009922E-3</v>
      </c>
      <c r="E292" s="98">
        <v>1.9371021620112876E-3</v>
      </c>
      <c r="F292" s="98">
        <v>1.662527373696487E-3</v>
      </c>
      <c r="G292" s="98">
        <v>1.5445826287509247E-3</v>
      </c>
      <c r="H292" s="98">
        <v>1.8717468746603733E-3</v>
      </c>
      <c r="I292" s="98">
        <v>5.0986543437461654E-3</v>
      </c>
      <c r="J292" s="98">
        <v>5.3037204665521446E-3</v>
      </c>
      <c r="K292" s="98">
        <v>3.9511529552657401E-3</v>
      </c>
      <c r="L292" s="98">
        <v>1.9349434119344856E-3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4.5527094163072598E-3</v>
      </c>
      <c r="U292" s="98">
        <v>6.365616753872482E-3</v>
      </c>
      <c r="V292" s="98">
        <v>8.6043933321603289E-3</v>
      </c>
      <c r="W292" s="98">
        <v>9.5589940731266431E-3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0.12135799075057825</v>
      </c>
      <c r="D293" s="122">
        <v>0.11028160251349969</v>
      </c>
      <c r="E293" s="122">
        <v>7.7440413937365477E-2</v>
      </c>
      <c r="F293" s="122">
        <v>0.12924306289989645</v>
      </c>
      <c r="G293" s="122">
        <v>0.10009853385744451</v>
      </c>
      <c r="H293" s="122">
        <v>0.10949533672145803</v>
      </c>
      <c r="I293" s="122">
        <v>0.1107687561066274</v>
      </c>
      <c r="J293" s="122">
        <v>0.11374239566950876</v>
      </c>
      <c r="K293" s="122">
        <v>8.7881248961015901E-2</v>
      </c>
      <c r="L293" s="122">
        <v>4.7088218998752124E-2</v>
      </c>
      <c r="M293" s="122">
        <v>0</v>
      </c>
      <c r="N293" s="122">
        <v>0</v>
      </c>
      <c r="O293" s="122">
        <v>0</v>
      </c>
      <c r="P293" s="122">
        <v>1.9605584871254902E-4</v>
      </c>
      <c r="Q293" s="122">
        <v>8.5685884395016439E-5</v>
      </c>
      <c r="R293" s="122">
        <v>0</v>
      </c>
      <c r="S293" s="122">
        <v>0</v>
      </c>
      <c r="T293" s="122">
        <v>3.5534549555629125E-2</v>
      </c>
      <c r="U293" s="122">
        <v>4.3320058555062685E-2</v>
      </c>
      <c r="V293" s="122">
        <v>8.0769433932045526E-2</v>
      </c>
      <c r="W293" s="122">
        <v>7.7673746169088148E-2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6.9808193703970386E-2</v>
      </c>
      <c r="D294" s="98">
        <v>4.886758800220025E-2</v>
      </c>
      <c r="E294" s="98">
        <v>4.4951261449280112E-2</v>
      </c>
      <c r="F294" s="98">
        <v>5.4858171860352523E-2</v>
      </c>
      <c r="G294" s="98">
        <v>3.8799157177985141E-2</v>
      </c>
      <c r="H294" s="98">
        <v>4.5572675604902517E-2</v>
      </c>
      <c r="I294" s="98">
        <v>6.1654032112080689E-2</v>
      </c>
      <c r="J294" s="98">
        <v>7.5767158422717903E-2</v>
      </c>
      <c r="K294" s="98">
        <v>5.5464170085488936E-2</v>
      </c>
      <c r="L294" s="98">
        <v>2.6145643822005502E-2</v>
      </c>
      <c r="M294" s="98">
        <v>0</v>
      </c>
      <c r="N294" s="98">
        <v>0</v>
      </c>
      <c r="O294" s="98">
        <v>0</v>
      </c>
      <c r="P294" s="98">
        <v>1.1013517570907603E-4</v>
      </c>
      <c r="Q294" s="98">
        <v>0</v>
      </c>
      <c r="R294" s="98">
        <v>0</v>
      </c>
      <c r="S294" s="98">
        <v>0</v>
      </c>
      <c r="T294" s="98">
        <v>1.4813869371187158E-2</v>
      </c>
      <c r="U294" s="98">
        <v>1.7702510224671494E-2</v>
      </c>
      <c r="V294" s="98">
        <v>2.7555091365119074E-2</v>
      </c>
      <c r="W294" s="98">
        <v>2.7704126208326227E-2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5.1549797046607865E-2</v>
      </c>
      <c r="D295" s="33">
        <v>6.1414014511299443E-2</v>
      </c>
      <c r="E295" s="33">
        <v>3.2489152488085357E-2</v>
      </c>
      <c r="F295" s="33">
        <v>7.4384891039543918E-2</v>
      </c>
      <c r="G295" s="33">
        <v>6.1299376679459366E-2</v>
      </c>
      <c r="H295" s="33">
        <v>6.3922661116555507E-2</v>
      </c>
      <c r="I295" s="33">
        <v>4.9114723994546701E-2</v>
      </c>
      <c r="J295" s="33">
        <v>3.7975237246790861E-2</v>
      </c>
      <c r="K295" s="33">
        <v>3.2417078875526958E-2</v>
      </c>
      <c r="L295" s="33">
        <v>2.0942575176746626E-2</v>
      </c>
      <c r="M295" s="33">
        <v>0</v>
      </c>
      <c r="N295" s="33">
        <v>0</v>
      </c>
      <c r="O295" s="33">
        <v>0</v>
      </c>
      <c r="P295" s="33">
        <v>8.5920673003472982E-5</v>
      </c>
      <c r="Q295" s="33">
        <v>8.5685884395016439E-5</v>
      </c>
      <c r="R295" s="33">
        <v>0</v>
      </c>
      <c r="S295" s="33">
        <v>0</v>
      </c>
      <c r="T295" s="33">
        <v>2.0720680184441967E-2</v>
      </c>
      <c r="U295" s="33">
        <v>2.5617548330391187E-2</v>
      </c>
      <c r="V295" s="33">
        <v>5.3214342566926455E-2</v>
      </c>
      <c r="W295" s="33">
        <v>4.9969619960761921E-2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0.81870043398258918</v>
      </c>
      <c r="D297" s="117">
        <f t="shared" si="113"/>
        <v>0.76049021853162468</v>
      </c>
      <c r="E297" s="117">
        <f t="shared" si="113"/>
        <v>0.61991373892912427</v>
      </c>
      <c r="F297" s="117">
        <f t="shared" si="113"/>
        <v>0.98626310543740336</v>
      </c>
      <c r="G297" s="117">
        <f t="shared" si="113"/>
        <v>0.82220306348848815</v>
      </c>
      <c r="H297" s="117">
        <f t="shared" si="113"/>
        <v>0.87829507066309065</v>
      </c>
      <c r="I297" s="117">
        <f t="shared" si="113"/>
        <v>0.84922756540215372</v>
      </c>
      <c r="J297" s="117">
        <f t="shared" si="113"/>
        <v>0.90631258803941162</v>
      </c>
      <c r="K297" s="117">
        <f t="shared" si="113"/>
        <v>0.70054182807117349</v>
      </c>
      <c r="L297" s="117">
        <f t="shared" si="113"/>
        <v>0.46196792321383462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1.7490764197418168E-3</v>
      </c>
      <c r="Q297" s="117">
        <f t="shared" si="113"/>
        <v>5.0503929715240944E-4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0.39792410753515034</v>
      </c>
      <c r="U297" s="117">
        <f t="shared" si="114"/>
        <v>0.39218448124558974</v>
      </c>
      <c r="V297" s="117">
        <f t="shared" si="114"/>
        <v>0.51217306739946344</v>
      </c>
      <c r="W297" s="117">
        <f t="shared" ref="W297" si="115">W298+W300+W302+W311</f>
        <v>0.87241203120518351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0.59579491041090193</v>
      </c>
      <c r="D298" s="122">
        <f t="shared" si="116"/>
        <v>0.55197494308890671</v>
      </c>
      <c r="E298" s="122">
        <f t="shared" si="116"/>
        <v>0.41235534504788957</v>
      </c>
      <c r="F298" s="122">
        <f t="shared" si="116"/>
        <v>0.723030677680634</v>
      </c>
      <c r="G298" s="122">
        <f t="shared" si="116"/>
        <v>0.59392191210474843</v>
      </c>
      <c r="H298" s="122">
        <f t="shared" si="116"/>
        <v>0.57280448908490933</v>
      </c>
      <c r="I298" s="122">
        <f t="shared" si="116"/>
        <v>0.50062941404192329</v>
      </c>
      <c r="J298" s="122">
        <f t="shared" si="116"/>
        <v>0.56984789855616957</v>
      </c>
      <c r="K298" s="122">
        <f t="shared" si="116"/>
        <v>0.4505885592203055</v>
      </c>
      <c r="L298" s="122">
        <f t="shared" si="116"/>
        <v>0.30138352327016554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1.2185369243864382E-3</v>
      </c>
      <c r="Q298" s="122">
        <f t="shared" si="116"/>
        <v>3.5353253440766725E-4</v>
      </c>
      <c r="R298" s="122">
        <f t="shared" si="116"/>
        <v>0</v>
      </c>
      <c r="S298" s="122">
        <f t="shared" si="116"/>
        <v>0</v>
      </c>
      <c r="T298" s="122">
        <f t="shared" si="116"/>
        <v>0.24279486447170925</v>
      </c>
      <c r="U298" s="122">
        <f t="shared" si="116"/>
        <v>0.2978440726714861</v>
      </c>
      <c r="V298" s="122">
        <f t="shared" si="116"/>
        <v>0.10687843929644444</v>
      </c>
      <c r="W298" s="122">
        <f t="shared" si="116"/>
        <v>0.50933576429426497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0.59579491041090193</v>
      </c>
      <c r="D299" s="98">
        <v>0.55197494308890671</v>
      </c>
      <c r="E299" s="98">
        <v>0.41235534504788957</v>
      </c>
      <c r="F299" s="98">
        <v>0.723030677680634</v>
      </c>
      <c r="G299" s="98">
        <v>0.59392191210474843</v>
      </c>
      <c r="H299" s="98">
        <v>0.57280448908490933</v>
      </c>
      <c r="I299" s="98">
        <v>0.50062941404192329</v>
      </c>
      <c r="J299" s="98">
        <v>0.56984789855616957</v>
      </c>
      <c r="K299" s="98">
        <v>0.4505885592203055</v>
      </c>
      <c r="L299" s="98">
        <v>0.30138352327016554</v>
      </c>
      <c r="M299" s="98">
        <v>0</v>
      </c>
      <c r="N299" s="98">
        <v>0</v>
      </c>
      <c r="O299" s="98">
        <v>0</v>
      </c>
      <c r="P299" s="98">
        <v>1.2185369243864382E-3</v>
      </c>
      <c r="Q299" s="98">
        <v>3.5353253440766725E-4</v>
      </c>
      <c r="R299" s="98">
        <v>0</v>
      </c>
      <c r="S299" s="98">
        <v>0</v>
      </c>
      <c r="T299" s="98">
        <v>0.24279486447170925</v>
      </c>
      <c r="U299" s="98">
        <v>0.2978440726714861</v>
      </c>
      <c r="V299" s="98">
        <v>0.10687843929644444</v>
      </c>
      <c r="W299" s="98">
        <v>0.50933576429426497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6.2603378861425238E-2</v>
      </c>
      <c r="D300" s="122">
        <f t="shared" si="117"/>
        <v>5.5914039083975117E-2</v>
      </c>
      <c r="E300" s="122">
        <f t="shared" si="117"/>
        <v>0.10610745779730467</v>
      </c>
      <c r="F300" s="122">
        <f t="shared" si="117"/>
        <v>8.19027756901861E-2</v>
      </c>
      <c r="G300" s="122">
        <f t="shared" si="117"/>
        <v>8.6202928797599498E-2</v>
      </c>
      <c r="H300" s="122">
        <f t="shared" si="117"/>
        <v>0.15018617232911041</v>
      </c>
      <c r="I300" s="122">
        <f t="shared" si="117"/>
        <v>0.1947924189052653</v>
      </c>
      <c r="J300" s="122">
        <f t="shared" si="117"/>
        <v>0.18241192842272619</v>
      </c>
      <c r="K300" s="122">
        <f t="shared" si="117"/>
        <v>0.13223410184690998</v>
      </c>
      <c r="L300" s="122">
        <f t="shared" si="117"/>
        <v>9.4129094327420865E-2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2.3233133550509819E-4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9.4634758341537159E-2</v>
      </c>
      <c r="U300" s="122">
        <f t="shared" si="117"/>
        <v>1.9236468028869184E-2</v>
      </c>
      <c r="V300" s="122">
        <f t="shared" si="117"/>
        <v>0.25919570501485945</v>
      </c>
      <c r="W300" s="122">
        <f t="shared" si="117"/>
        <v>0.22210377796133424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6.2603378861425238E-2</v>
      </c>
      <c r="D301" s="98">
        <v>5.5914039083975117E-2</v>
      </c>
      <c r="E301" s="98">
        <v>0.10610745779730467</v>
      </c>
      <c r="F301" s="98">
        <v>8.19027756901861E-2</v>
      </c>
      <c r="G301" s="98">
        <v>8.6202928797599498E-2</v>
      </c>
      <c r="H301" s="98">
        <v>0.15018617232911041</v>
      </c>
      <c r="I301" s="98">
        <v>0.1947924189052653</v>
      </c>
      <c r="J301" s="98">
        <v>0.18241192842272619</v>
      </c>
      <c r="K301" s="98">
        <v>0.13223410184690998</v>
      </c>
      <c r="L301" s="98">
        <v>9.4129094327420865E-2</v>
      </c>
      <c r="M301" s="98">
        <v>0</v>
      </c>
      <c r="N301" s="98">
        <v>0</v>
      </c>
      <c r="O301" s="98">
        <v>0</v>
      </c>
      <c r="P301" s="98">
        <v>2.3233133550509819E-4</v>
      </c>
      <c r="Q301" s="98">
        <v>0</v>
      </c>
      <c r="R301" s="98">
        <v>0</v>
      </c>
      <c r="S301" s="98">
        <v>0</v>
      </c>
      <c r="T301" s="98">
        <v>9.4634758341537159E-2</v>
      </c>
      <c r="U301" s="98">
        <v>1.9236468028869184E-2</v>
      </c>
      <c r="V301" s="98">
        <v>0.25919570501485945</v>
      </c>
      <c r="W301" s="98">
        <v>0.22210377796133424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8.0502309624997284E-2</v>
      </c>
      <c r="D302" s="122">
        <v>7.7607763230816612E-2</v>
      </c>
      <c r="E302" s="122">
        <v>5.0448424696714296E-2</v>
      </c>
      <c r="F302" s="122">
        <v>9.2765721098668E-2</v>
      </c>
      <c r="G302" s="122">
        <v>7.2762266610631163E-2</v>
      </c>
      <c r="H302" s="122">
        <v>7.9873673090458092E-2</v>
      </c>
      <c r="I302" s="122">
        <v>7.9974869790495076E-2</v>
      </c>
      <c r="J302" s="122">
        <v>8.0222630312165796E-2</v>
      </c>
      <c r="K302" s="122">
        <v>6.0067025515239694E-2</v>
      </c>
      <c r="L302" s="122">
        <v>3.4901406716337041E-2</v>
      </c>
      <c r="M302" s="122">
        <v>0</v>
      </c>
      <c r="N302" s="122">
        <v>0</v>
      </c>
      <c r="O302" s="122">
        <v>0</v>
      </c>
      <c r="P302" s="122">
        <v>1.655134315178627E-4</v>
      </c>
      <c r="Q302" s="122">
        <v>8.3714141456250906E-5</v>
      </c>
      <c r="R302" s="122">
        <v>0</v>
      </c>
      <c r="S302" s="122">
        <v>0</v>
      </c>
      <c r="T302" s="122">
        <v>3.4357124341401944E-2</v>
      </c>
      <c r="U302" s="122">
        <v>4.2732414125222322E-2</v>
      </c>
      <c r="V302" s="122">
        <v>8.3712908171895514E-2</v>
      </c>
      <c r="W302" s="122">
        <v>8.0753081162668675E-2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3.9911981493634232E-3</v>
      </c>
      <c r="D303" s="98">
        <v>3.592300978449267E-3</v>
      </c>
      <c r="E303" s="98">
        <v>2.8818907887290467E-3</v>
      </c>
      <c r="F303" s="98">
        <v>3.9975303160221711E-3</v>
      </c>
      <c r="G303" s="98">
        <v>2.6315107482650277E-3</v>
      </c>
      <c r="H303" s="98">
        <v>3.3347117579307366E-3</v>
      </c>
      <c r="I303" s="98">
        <v>3.6893771727610886E-3</v>
      </c>
      <c r="J303" s="98">
        <v>3.9196171811788742E-3</v>
      </c>
      <c r="K303" s="98">
        <v>3.3844308201562779E-3</v>
      </c>
      <c r="L303" s="98">
        <v>1.6258336858691505E-3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1.0196343131841797E-3</v>
      </c>
      <c r="U303" s="98">
        <v>1.1789702990758391E-3</v>
      </c>
      <c r="V303" s="98">
        <v>1.686219909125186E-3</v>
      </c>
      <c r="W303" s="98">
        <v>1.8499546105689743E-3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7.4231598659969644E-2</v>
      </c>
      <c r="D307" s="101">
        <v>7.202156941947975E-2</v>
      </c>
      <c r="E307" s="101">
        <v>4.4955418497753565E-2</v>
      </c>
      <c r="F307" s="101">
        <v>8.6422826695610314E-2</v>
      </c>
      <c r="G307" s="101">
        <v>6.7955123828923547E-2</v>
      </c>
      <c r="H307" s="101">
        <v>7.3896374990752647E-2</v>
      </c>
      <c r="I307" s="101">
        <v>6.9139654596628061E-2</v>
      </c>
      <c r="J307" s="101">
        <v>6.8825634774158373E-2</v>
      </c>
      <c r="K307" s="101">
        <v>5.1247504613680613E-2</v>
      </c>
      <c r="L307" s="101">
        <v>3.0604920907816576E-2</v>
      </c>
      <c r="M307" s="101">
        <v>0</v>
      </c>
      <c r="N307" s="101">
        <v>0</v>
      </c>
      <c r="O307" s="101">
        <v>0</v>
      </c>
      <c r="P307" s="101">
        <v>1.655134315178627E-4</v>
      </c>
      <c r="Q307" s="101">
        <v>8.3714141456250906E-5</v>
      </c>
      <c r="R307" s="101">
        <v>0</v>
      </c>
      <c r="S307" s="101">
        <v>0</v>
      </c>
      <c r="T307" s="101">
        <v>2.6873629258829364E-2</v>
      </c>
      <c r="U307" s="101">
        <v>3.2470167413879016E-2</v>
      </c>
      <c r="V307" s="101">
        <v>7.0370554644685515E-2</v>
      </c>
      <c r="W307" s="101">
        <v>6.5327457031500571E-2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2.2795128156642159E-3</v>
      </c>
      <c r="D308" s="104">
        <v>1.9938928328875859E-3</v>
      </c>
      <c r="E308" s="104">
        <v>2.6111154102316878E-3</v>
      </c>
      <c r="F308" s="104">
        <v>2.3453640870355246E-3</v>
      </c>
      <c r="G308" s="104">
        <v>2.1756320334425983E-3</v>
      </c>
      <c r="H308" s="104">
        <v>2.6425863417747068E-3</v>
      </c>
      <c r="I308" s="104">
        <v>7.1458380211059267E-3</v>
      </c>
      <c r="J308" s="104">
        <v>7.4773783568285509E-3</v>
      </c>
      <c r="K308" s="104">
        <v>5.435090081402803E-3</v>
      </c>
      <c r="L308" s="104">
        <v>2.6706521226513183E-3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6.4638607693884038E-3</v>
      </c>
      <c r="U308" s="104">
        <v>9.0832764122674645E-3</v>
      </c>
      <c r="V308" s="104">
        <v>1.1656133618084815E-2</v>
      </c>
      <c r="W308" s="104">
        <v>1.3575669520599128E-2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6.5269258417156872E-4</v>
      </c>
      <c r="D309" s="98">
        <v>6.0414400987766361E-4</v>
      </c>
      <c r="E309" s="98">
        <v>6.740132482204004E-4</v>
      </c>
      <c r="F309" s="98">
        <v>6.8283671333903772E-4</v>
      </c>
      <c r="G309" s="98">
        <v>6.3104940469167379E-4</v>
      </c>
      <c r="H309" s="98">
        <v>7.7083946711433359E-4</v>
      </c>
      <c r="I309" s="98">
        <v>2.0471836773597613E-3</v>
      </c>
      <c r="J309" s="98">
        <v>2.1736578902764063E-3</v>
      </c>
      <c r="K309" s="98">
        <v>1.4839371261370624E-3</v>
      </c>
      <c r="L309" s="98">
        <v>7.3570871071683256E-4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1.911151353081144E-3</v>
      </c>
      <c r="U309" s="98">
        <v>2.7176596583949816E-3</v>
      </c>
      <c r="V309" s="98">
        <v>3.0517402859244857E-3</v>
      </c>
      <c r="W309" s="98">
        <v>4.0166754474724843E-3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1.6268202314926473E-3</v>
      </c>
      <c r="D310" s="98">
        <v>1.389748823009922E-3</v>
      </c>
      <c r="E310" s="98">
        <v>1.9371021620112876E-3</v>
      </c>
      <c r="F310" s="98">
        <v>1.662527373696487E-3</v>
      </c>
      <c r="G310" s="98">
        <v>1.5445826287509247E-3</v>
      </c>
      <c r="H310" s="98">
        <v>1.8717468746603733E-3</v>
      </c>
      <c r="I310" s="98">
        <v>5.0986543437461654E-3</v>
      </c>
      <c r="J310" s="98">
        <v>5.3037204665521446E-3</v>
      </c>
      <c r="K310" s="98">
        <v>3.9511529552657401E-3</v>
      </c>
      <c r="L310" s="98">
        <v>1.9349434119344856E-3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4.5527094163072598E-3</v>
      </c>
      <c r="U310" s="98">
        <v>6.365616753872482E-3</v>
      </c>
      <c r="V310" s="98">
        <v>8.6043933321603289E-3</v>
      </c>
      <c r="W310" s="98">
        <v>9.5589940731266431E-3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7.9799835085264781E-2</v>
      </c>
      <c r="D311" s="122">
        <v>7.4993473127926299E-2</v>
      </c>
      <c r="E311" s="122">
        <v>5.1002511387215746E-2</v>
      </c>
      <c r="F311" s="122">
        <v>8.8563930967915233E-2</v>
      </c>
      <c r="G311" s="122">
        <v>6.9315955975509103E-2</v>
      </c>
      <c r="H311" s="122">
        <v>7.5430736158612691E-2</v>
      </c>
      <c r="I311" s="122">
        <v>7.383086266446999E-2</v>
      </c>
      <c r="J311" s="122">
        <v>7.3830130748349973E-2</v>
      </c>
      <c r="K311" s="122">
        <v>5.7652141488718278E-2</v>
      </c>
      <c r="L311" s="122">
        <v>3.1553898899911205E-2</v>
      </c>
      <c r="M311" s="122">
        <v>0</v>
      </c>
      <c r="N311" s="122">
        <v>0</v>
      </c>
      <c r="O311" s="122">
        <v>0</v>
      </c>
      <c r="P311" s="122">
        <v>1.3269472833241777E-4</v>
      </c>
      <c r="Q311" s="122">
        <v>6.7792621288491225E-5</v>
      </c>
      <c r="R311" s="122">
        <v>0</v>
      </c>
      <c r="S311" s="122">
        <v>0</v>
      </c>
      <c r="T311" s="122">
        <v>2.6137360380502031E-2</v>
      </c>
      <c r="U311" s="122">
        <v>3.237152642001212E-2</v>
      </c>
      <c r="V311" s="122">
        <v>6.2386014916263985E-2</v>
      </c>
      <c r="W311" s="122">
        <v>6.0219407786915605E-2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4.1097762832066669E-2</v>
      </c>
      <c r="D312" s="98">
        <v>2.8798357246017241E-2</v>
      </c>
      <c r="E312" s="98">
        <v>2.6516558865498554E-2</v>
      </c>
      <c r="F312" s="98">
        <v>3.2392451912310105E-2</v>
      </c>
      <c r="G312" s="98">
        <v>2.2932211843559824E-2</v>
      </c>
      <c r="H312" s="98">
        <v>2.6961490349077046E-2</v>
      </c>
      <c r="I312" s="98">
        <v>3.650984215578193E-2</v>
      </c>
      <c r="J312" s="98">
        <v>4.4908355538908762E-2</v>
      </c>
      <c r="K312" s="98">
        <v>3.2903406310533005E-2</v>
      </c>
      <c r="L312" s="98">
        <v>1.5523631406624097E-2</v>
      </c>
      <c r="M312" s="98">
        <v>0</v>
      </c>
      <c r="N312" s="98">
        <v>0</v>
      </c>
      <c r="O312" s="98">
        <v>0</v>
      </c>
      <c r="P312" s="98">
        <v>6.5420922875327381E-5</v>
      </c>
      <c r="Q312" s="98">
        <v>0</v>
      </c>
      <c r="R312" s="98">
        <v>0</v>
      </c>
      <c r="S312" s="98">
        <v>0</v>
      </c>
      <c r="T312" s="98">
        <v>8.913847452333111E-3</v>
      </c>
      <c r="U312" s="98">
        <v>1.0711428825290947E-2</v>
      </c>
      <c r="V312" s="98">
        <v>1.6759136772463483E-2</v>
      </c>
      <c r="W312" s="98">
        <v>1.6929944605606897E-2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3.8702072253198105E-2</v>
      </c>
      <c r="D313" s="33">
        <v>4.6195115881909062E-2</v>
      </c>
      <c r="E313" s="33">
        <v>2.4485952521717196E-2</v>
      </c>
      <c r="F313" s="33">
        <v>5.6171479055605135E-2</v>
      </c>
      <c r="G313" s="33">
        <v>4.6383744131949282E-2</v>
      </c>
      <c r="H313" s="33">
        <v>4.8469245809535641E-2</v>
      </c>
      <c r="I313" s="33">
        <v>3.732102050868806E-2</v>
      </c>
      <c r="J313" s="33">
        <v>2.8921775209441211E-2</v>
      </c>
      <c r="K313" s="33">
        <v>2.4748735178185273E-2</v>
      </c>
      <c r="L313" s="33">
        <v>1.6030267493287106E-2</v>
      </c>
      <c r="M313" s="33">
        <v>0</v>
      </c>
      <c r="N313" s="33">
        <v>0</v>
      </c>
      <c r="O313" s="33">
        <v>0</v>
      </c>
      <c r="P313" s="33">
        <v>6.7273805457090393E-5</v>
      </c>
      <c r="Q313" s="33">
        <v>6.7792621288491225E-5</v>
      </c>
      <c r="R313" s="33">
        <v>0</v>
      </c>
      <c r="S313" s="33">
        <v>0</v>
      </c>
      <c r="T313" s="33">
        <v>1.722351292816892E-2</v>
      </c>
      <c r="U313" s="33">
        <v>2.1660097594721171E-2</v>
      </c>
      <c r="V313" s="33">
        <v>4.5626878143800502E-2</v>
      </c>
      <c r="W313" s="33">
        <v>4.3289463181308711E-2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0.70390249423344631</v>
      </c>
      <c r="D315" s="154">
        <f t="shared" si="118"/>
        <v>0.70759162492195993</v>
      </c>
      <c r="E315" s="154">
        <f t="shared" si="118"/>
        <v>0.76644287622212337</v>
      </c>
      <c r="F315" s="154">
        <f t="shared" si="118"/>
        <v>0.72014865710627762</v>
      </c>
      <c r="G315" s="154">
        <f t="shared" si="118"/>
        <v>0.73703110623785029</v>
      </c>
      <c r="H315" s="154">
        <f t="shared" si="118"/>
        <v>0.78072037545328132</v>
      </c>
      <c r="I315" s="154">
        <f t="shared" si="118"/>
        <v>0.82354947288169111</v>
      </c>
      <c r="J315" s="154">
        <f t="shared" si="118"/>
        <v>0.80678321700227074</v>
      </c>
      <c r="K315" s="154">
        <f t="shared" si="118"/>
        <v>0.80367851816678892</v>
      </c>
      <c r="L315" s="154">
        <f t="shared" si="118"/>
        <v>0.82227878091885576</v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>
        <f t="shared" si="118"/>
        <v>0.80640847614763689</v>
      </c>
      <c r="Q315" s="154">
        <f t="shared" si="118"/>
        <v>0.74110787792771582</v>
      </c>
      <c r="R315" s="154" t="str">
        <f t="shared" ref="R315:V315" si="119">IF(R297=0,"",R297/R279)</f>
        <v/>
      </c>
      <c r="S315" s="154" t="str">
        <f t="shared" si="119"/>
        <v/>
      </c>
      <c r="T315" s="154">
        <f t="shared" si="119"/>
        <v>0.95621291859954571</v>
      </c>
      <c r="U315" s="154">
        <f t="shared" si="119"/>
        <v>0.81998682154629676</v>
      </c>
      <c r="V315" s="154">
        <f t="shared" si="119"/>
        <v>1.3104472118268311</v>
      </c>
      <c r="W315" s="154">
        <f t="shared" ref="W315" si="120">IF(W297=0,"",W297/W279)</f>
        <v>1.0046556078469588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0.67454290448355014</v>
      </c>
      <c r="D316" s="155">
        <f t="shared" si="121"/>
        <v>0.67750685399975985</v>
      </c>
      <c r="E316" s="155">
        <f t="shared" si="121"/>
        <v>0.68054684545680388</v>
      </c>
      <c r="F316" s="155">
        <f t="shared" si="121"/>
        <v>0.68359710736657731</v>
      </c>
      <c r="G316" s="155">
        <f t="shared" si="121"/>
        <v>0.68671735205765283</v>
      </c>
      <c r="H316" s="155">
        <f t="shared" si="121"/>
        <v>0.68990022912261328</v>
      </c>
      <c r="I316" s="155">
        <f t="shared" si="121"/>
        <v>0.69316039070145197</v>
      </c>
      <c r="J316" s="155">
        <f t="shared" si="121"/>
        <v>0.69655796247098123</v>
      </c>
      <c r="K316" s="155">
        <f t="shared" si="121"/>
        <v>0.70014389130885124</v>
      </c>
      <c r="L316" s="155">
        <f t="shared" si="121"/>
        <v>0.70393144702398935</v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>
        <f t="shared" si="121"/>
        <v>0.73436824771805675</v>
      </c>
      <c r="Q316" s="155">
        <f t="shared" si="121"/>
        <v>0.74525671198773114</v>
      </c>
      <c r="R316" s="155" t="str">
        <f t="shared" ref="R316:V316" si="122">IF(R298=0,"",R298/R280)</f>
        <v/>
      </c>
      <c r="S316" s="155" t="str">
        <f t="shared" si="122"/>
        <v/>
      </c>
      <c r="T316" s="155">
        <f t="shared" si="122"/>
        <v>0.78437473296135218</v>
      </c>
      <c r="U316" s="155">
        <f t="shared" si="122"/>
        <v>0.79656560439697766</v>
      </c>
      <c r="V316" s="155">
        <f t="shared" si="122"/>
        <v>0.80539485235424224</v>
      </c>
      <c r="W316" s="155">
        <f t="shared" ref="W316" si="123">IF(W298=0,"",W298/W280)</f>
        <v>0.80983028267404744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0.67454290448355014</v>
      </c>
      <c r="D317" s="156">
        <f t="shared" si="124"/>
        <v>0.67750685399975985</v>
      </c>
      <c r="E317" s="156">
        <f t="shared" si="124"/>
        <v>0.68054684545680388</v>
      </c>
      <c r="F317" s="156">
        <f t="shared" si="124"/>
        <v>0.68359710736657731</v>
      </c>
      <c r="G317" s="156">
        <f t="shared" si="124"/>
        <v>0.68671735205765283</v>
      </c>
      <c r="H317" s="156">
        <f t="shared" si="124"/>
        <v>0.68990022912261328</v>
      </c>
      <c r="I317" s="156">
        <f t="shared" si="124"/>
        <v>0.69316039070145197</v>
      </c>
      <c r="J317" s="156">
        <f t="shared" si="124"/>
        <v>0.69655796247098123</v>
      </c>
      <c r="K317" s="156">
        <f t="shared" si="124"/>
        <v>0.70014389130885124</v>
      </c>
      <c r="L317" s="156">
        <f t="shared" si="124"/>
        <v>0.70393144702398935</v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>
        <f t="shared" si="124"/>
        <v>0.73436824771805675</v>
      </c>
      <c r="Q317" s="156">
        <f t="shared" si="124"/>
        <v>0.74525671198773114</v>
      </c>
      <c r="R317" s="156" t="str">
        <f t="shared" ref="R317:V317" si="125">IF(R299=0,"",R299/R281)</f>
        <v/>
      </c>
      <c r="S317" s="156" t="str">
        <f t="shared" si="125"/>
        <v/>
      </c>
      <c r="T317" s="156">
        <f t="shared" si="125"/>
        <v>0.78437473296135218</v>
      </c>
      <c r="U317" s="156">
        <f t="shared" si="125"/>
        <v>0.79656560439697766</v>
      </c>
      <c r="V317" s="156">
        <f t="shared" si="125"/>
        <v>0.80539485235424224</v>
      </c>
      <c r="W317" s="156">
        <f t="shared" ref="W317" si="126">IF(W299=0,"",W299/W281)</f>
        <v>0.80983028267404744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2.232837481420181</v>
      </c>
      <c r="D318" s="155">
        <f t="shared" si="127"/>
        <v>2.3051204441187219</v>
      </c>
      <c r="E318" s="155">
        <f t="shared" si="127"/>
        <v>2.378166615366335</v>
      </c>
      <c r="F318" s="155">
        <f t="shared" si="127"/>
        <v>2.4512912361037751</v>
      </c>
      <c r="G318" s="155">
        <f t="shared" si="127"/>
        <v>2.5251107217001314</v>
      </c>
      <c r="H318" s="155">
        <f t="shared" si="127"/>
        <v>2.5995456248225017</v>
      </c>
      <c r="I318" s="155">
        <f t="shared" si="127"/>
        <v>2.6747436664294972</v>
      </c>
      <c r="J318" s="155">
        <f t="shared" si="127"/>
        <v>2.7513192988886979</v>
      </c>
      <c r="K318" s="155">
        <f t="shared" si="127"/>
        <v>2.8297891668725388</v>
      </c>
      <c r="L318" s="155">
        <f t="shared" si="127"/>
        <v>2.9102810077510011</v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>
        <f t="shared" si="127"/>
        <v>3.4120353780524271</v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>
        <f t="shared" si="128"/>
        <v>3.7411631687377458</v>
      </c>
      <c r="U318" s="155">
        <f t="shared" si="128"/>
        <v>3.7903044753363924</v>
      </c>
      <c r="V318" s="155">
        <f t="shared" si="128"/>
        <v>3.8404094131070514</v>
      </c>
      <c r="W318" s="155">
        <f t="shared" ref="W318" si="129">IF(W300=0,"",W300/W282)</f>
        <v>3.8894628470785486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2.232837481420181</v>
      </c>
      <c r="D319" s="156">
        <f t="shared" si="130"/>
        <v>2.3051204441187219</v>
      </c>
      <c r="E319" s="156">
        <f t="shared" si="130"/>
        <v>2.378166615366335</v>
      </c>
      <c r="F319" s="156">
        <f t="shared" si="130"/>
        <v>2.4512912361037751</v>
      </c>
      <c r="G319" s="156">
        <f t="shared" si="130"/>
        <v>2.5251107217001314</v>
      </c>
      <c r="H319" s="156">
        <f t="shared" si="130"/>
        <v>2.5995456248225017</v>
      </c>
      <c r="I319" s="156">
        <f t="shared" si="130"/>
        <v>2.6747436664294972</v>
      </c>
      <c r="J319" s="156">
        <f t="shared" si="130"/>
        <v>2.7513192988886979</v>
      </c>
      <c r="K319" s="156">
        <f t="shared" si="130"/>
        <v>2.8297891668725388</v>
      </c>
      <c r="L319" s="156">
        <f t="shared" si="130"/>
        <v>2.9102810077510011</v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>
        <f t="shared" si="130"/>
        <v>3.4120353780524271</v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>
        <f t="shared" si="131"/>
        <v>3.7411631687377458</v>
      </c>
      <c r="U319" s="156">
        <f t="shared" si="131"/>
        <v>3.7903044753363924</v>
      </c>
      <c r="V319" s="156">
        <f t="shared" si="131"/>
        <v>3.8404094131070514</v>
      </c>
      <c r="W319" s="156">
        <f t="shared" ref="W319" si="132">IF(W301=0,"",W301/W283)</f>
        <v>3.8894628470785486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0.61718327610285184</v>
      </c>
      <c r="D320" s="155">
        <f t="shared" si="133"/>
        <v>0.61836059071781879</v>
      </c>
      <c r="E320" s="155">
        <f t="shared" si="133"/>
        <v>0.6240231633053871</v>
      </c>
      <c r="F320" s="155">
        <f t="shared" si="133"/>
        <v>0.62181021639017819</v>
      </c>
      <c r="G320" s="155">
        <f t="shared" si="133"/>
        <v>0.62482047220749648</v>
      </c>
      <c r="H320" s="155">
        <f t="shared" si="133"/>
        <v>0.62675756509756608</v>
      </c>
      <c r="I320" s="155">
        <f t="shared" si="133"/>
        <v>0.63804997432242117</v>
      </c>
      <c r="J320" s="155">
        <f t="shared" si="133"/>
        <v>0.64059029748981333</v>
      </c>
      <c r="K320" s="155">
        <f t="shared" si="133"/>
        <v>0.64247611884530653</v>
      </c>
      <c r="L320" s="155">
        <f t="shared" si="133"/>
        <v>0.64347338458246583</v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>
        <f t="shared" si="133"/>
        <v>0.67412422664251204</v>
      </c>
      <c r="Q320" s="155">
        <f t="shared" si="133"/>
        <v>0.68955831866350337</v>
      </c>
      <c r="R320" s="155" t="str">
        <f t="shared" ref="R320:V320" si="134">IF(R302=0,"",R302/R284)</f>
        <v/>
      </c>
      <c r="S320" s="155" t="str">
        <f t="shared" si="134"/>
        <v/>
      </c>
      <c r="T320" s="155">
        <f t="shared" si="134"/>
        <v>0.75054140465850872</v>
      </c>
      <c r="U320" s="155">
        <f t="shared" si="134"/>
        <v>0.76340705450154611</v>
      </c>
      <c r="V320" s="155">
        <f t="shared" si="134"/>
        <v>0.76189842894559823</v>
      </c>
      <c r="W320" s="155">
        <f t="shared" ref="W320" si="135">IF(W302=0,"",W302/W284)</f>
        <v>0.77164794631204137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0.54906437086828497</v>
      </c>
      <c r="D321" s="156">
        <f t="shared" si="136"/>
        <v>0.55087063842679906</v>
      </c>
      <c r="E321" s="156">
        <f t="shared" si="136"/>
        <v>0.55297592261507267</v>
      </c>
      <c r="F321" s="156">
        <f t="shared" si="136"/>
        <v>0.5551219817983134</v>
      </c>
      <c r="G321" s="156">
        <f t="shared" si="136"/>
        <v>0.55754341770969007</v>
      </c>
      <c r="H321" s="156">
        <f t="shared" si="136"/>
        <v>0.56021151808371017</v>
      </c>
      <c r="I321" s="156">
        <f t="shared" si="136"/>
        <v>0.56318408879428161</v>
      </c>
      <c r="J321" s="156">
        <f t="shared" si="136"/>
        <v>0.56669794010316732</v>
      </c>
      <c r="K321" s="156">
        <f t="shared" si="136"/>
        <v>0.57095442302137289</v>
      </c>
      <c r="L321" s="156">
        <f t="shared" si="136"/>
        <v>0.57600740719931531</v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>
        <f t="shared" si="137"/>
        <v>0.74627058924623124</v>
      </c>
      <c r="U321" s="156">
        <f t="shared" si="137"/>
        <v>0.76042968962435309</v>
      </c>
      <c r="V321" s="156">
        <f t="shared" si="137"/>
        <v>0.77069503739849154</v>
      </c>
      <c r="W321" s="156">
        <f t="shared" ref="W321" si="138">IF(W303=0,"",W303/W285)</f>
        <v>0.77552373508349504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0.61613331312192798</v>
      </c>
      <c r="D325" s="157">
        <f t="shared" si="148"/>
        <v>0.61759293826785389</v>
      </c>
      <c r="E325" s="157">
        <f t="shared" si="148"/>
        <v>0.61916482922986738</v>
      </c>
      <c r="F325" s="157">
        <f t="shared" si="148"/>
        <v>0.62075181964037263</v>
      </c>
      <c r="G325" s="157">
        <f t="shared" si="148"/>
        <v>0.62244310015443183</v>
      </c>
      <c r="H325" s="157">
        <f t="shared" si="148"/>
        <v>0.6242286736987791</v>
      </c>
      <c r="I325" s="157">
        <f t="shared" si="148"/>
        <v>0.62613176944038229</v>
      </c>
      <c r="J325" s="157">
        <f t="shared" si="148"/>
        <v>0.62824537002722325</v>
      </c>
      <c r="K325" s="157">
        <f t="shared" si="148"/>
        <v>0.63065187670958933</v>
      </c>
      <c r="L325" s="157">
        <f t="shared" si="148"/>
        <v>0.63338012887463169</v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>
        <f t="shared" si="148"/>
        <v>0.67412422664251204</v>
      </c>
      <c r="Q325" s="157">
        <f t="shared" si="148"/>
        <v>0.68955831866350337</v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0.72219344010335529</v>
      </c>
      <c r="U325" s="157">
        <f t="shared" si="149"/>
        <v>0.73216596295846881</v>
      </c>
      <c r="V325" s="157">
        <f t="shared" si="149"/>
        <v>0.74102712819931393</v>
      </c>
      <c r="W325" s="157">
        <f t="shared" ref="W325" si="150">IF(W307=0,"",W307/W289)</f>
        <v>0.74800257831418382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0.84861493124243537</v>
      </c>
      <c r="D326" s="158">
        <f t="shared" si="151"/>
        <v>0.84202534745595825</v>
      </c>
      <c r="E326" s="158">
        <f t="shared" si="151"/>
        <v>0.86298274902193051</v>
      </c>
      <c r="F326" s="158">
        <f t="shared" si="151"/>
        <v>0.84898735370396428</v>
      </c>
      <c r="G326" s="158">
        <f t="shared" si="151"/>
        <v>0.85038467037429921</v>
      </c>
      <c r="H326" s="158">
        <f t="shared" si="151"/>
        <v>0.85063234208380978</v>
      </c>
      <c r="I326" s="158">
        <f t="shared" si="151"/>
        <v>0.85392491427485351</v>
      </c>
      <c r="J326" s="158">
        <f t="shared" si="151"/>
        <v>0.85323064946232674</v>
      </c>
      <c r="K326" s="158">
        <f t="shared" si="151"/>
        <v>0.86214151090137614</v>
      </c>
      <c r="L326" s="158">
        <f t="shared" si="151"/>
        <v>0.86247363297171464</v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0.89788009752211317</v>
      </c>
      <c r="U326" s="158">
        <f t="shared" si="152"/>
        <v>0.90134894705931123</v>
      </c>
      <c r="V326" s="158">
        <f t="shared" si="152"/>
        <v>0.91617180033100498</v>
      </c>
      <c r="W326" s="158">
        <f t="shared" ref="W326" si="153">IF(W308=0,"",W308/W290)</f>
        <v>0.90935725997511185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0.61613331312192798</v>
      </c>
      <c r="D327" s="156">
        <f t="shared" si="154"/>
        <v>0.61759293826785389</v>
      </c>
      <c r="E327" s="156">
        <f t="shared" si="154"/>
        <v>0.61916482922986738</v>
      </c>
      <c r="F327" s="156">
        <f t="shared" si="154"/>
        <v>0.62075181964037263</v>
      </c>
      <c r="G327" s="156">
        <f t="shared" si="154"/>
        <v>0.62244310015443183</v>
      </c>
      <c r="H327" s="156">
        <f t="shared" si="154"/>
        <v>0.6242286736987791</v>
      </c>
      <c r="I327" s="156">
        <f t="shared" si="154"/>
        <v>0.62613176944038229</v>
      </c>
      <c r="J327" s="156">
        <f t="shared" si="154"/>
        <v>0.62824537002722325</v>
      </c>
      <c r="K327" s="156">
        <f t="shared" si="154"/>
        <v>0.63065187670958933</v>
      </c>
      <c r="L327" s="156">
        <f t="shared" si="154"/>
        <v>0.63338012887463169</v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0.72219344010335529</v>
      </c>
      <c r="U327" s="156">
        <f t="shared" si="155"/>
        <v>0.73216596295846881</v>
      </c>
      <c r="V327" s="156">
        <f t="shared" si="155"/>
        <v>0.74102712819931393</v>
      </c>
      <c r="W327" s="156">
        <f t="shared" ref="W327" si="156">IF(W309=0,"",W309/W291)</f>
        <v>0.74800257831418393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0.65755731939624706</v>
      </c>
      <c r="D329" s="155">
        <f t="shared" si="160"/>
        <v>0.68001798503740696</v>
      </c>
      <c r="E329" s="155">
        <f t="shared" si="160"/>
        <v>0.65860328985931105</v>
      </c>
      <c r="F329" s="155">
        <f t="shared" si="160"/>
        <v>0.68525094485350657</v>
      </c>
      <c r="G329" s="155">
        <f t="shared" si="160"/>
        <v>0.6924772352233004</v>
      </c>
      <c r="H329" s="155">
        <f t="shared" si="160"/>
        <v>0.68889450836156363</v>
      </c>
      <c r="I329" s="155">
        <f t="shared" si="160"/>
        <v>0.66653147746282781</v>
      </c>
      <c r="J329" s="155">
        <f t="shared" si="160"/>
        <v>0.64909948760769609</v>
      </c>
      <c r="K329" s="155">
        <f t="shared" si="160"/>
        <v>0.6560232378387425</v>
      </c>
      <c r="L329" s="155">
        <f t="shared" si="160"/>
        <v>0.67010177005733451</v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>
        <f t="shared" si="160"/>
        <v>0.67682106503729278</v>
      </c>
      <c r="Q329" s="155">
        <f t="shared" si="160"/>
        <v>0.79117607021436198</v>
      </c>
      <c r="R329" s="155" t="str">
        <f t="shared" ref="R329:V329" si="161">IF(R311=0,"",R311/R293)</f>
        <v/>
      </c>
      <c r="S329" s="155" t="str">
        <f t="shared" si="161"/>
        <v/>
      </c>
      <c r="T329" s="155">
        <f t="shared" si="161"/>
        <v>0.73554781775365263</v>
      </c>
      <c r="U329" s="155">
        <f t="shared" si="161"/>
        <v>0.74726414274961683</v>
      </c>
      <c r="V329" s="155">
        <f t="shared" si="161"/>
        <v>0.77239633706919097</v>
      </c>
      <c r="W329" s="155">
        <f t="shared" ref="W329" si="162">IF(W311=0,"",W311/W293)</f>
        <v>0.77528651258591086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0.58872405446195075</v>
      </c>
      <c r="D330" s="156">
        <f t="shared" si="163"/>
        <v>0.58931407141929337</v>
      </c>
      <c r="E330" s="156">
        <f t="shared" si="163"/>
        <v>0.58989576733943272</v>
      </c>
      <c r="F330" s="156">
        <f t="shared" si="163"/>
        <v>0.59047632857268073</v>
      </c>
      <c r="G330" s="156">
        <f t="shared" si="163"/>
        <v>0.59104922662010007</v>
      </c>
      <c r="H330" s="156">
        <f t="shared" si="163"/>
        <v>0.59161526048684843</v>
      </c>
      <c r="I330" s="156">
        <f t="shared" si="163"/>
        <v>0.59217282155059692</v>
      </c>
      <c r="J330" s="156">
        <f t="shared" si="163"/>
        <v>0.5927153198534566</v>
      </c>
      <c r="K330" s="156">
        <f t="shared" si="163"/>
        <v>0.59323715219785655</v>
      </c>
      <c r="L330" s="156">
        <f t="shared" si="163"/>
        <v>0.59373681949872736</v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>
        <f t="shared" si="163"/>
        <v>0.59400570666122032</v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0.60172310346346536</v>
      </c>
      <c r="U330" s="156">
        <f t="shared" si="164"/>
        <v>0.60507965759357263</v>
      </c>
      <c r="V330" s="156">
        <f t="shared" si="164"/>
        <v>0.60820472523194846</v>
      </c>
      <c r="W330" s="156">
        <f t="shared" ref="W330" si="165">IF(W312=0,"",W312/W294)</f>
        <v>0.61109830637859108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0.75077060377572957</v>
      </c>
      <c r="D331" s="159">
        <f t="shared" si="166"/>
        <v>0.75219176354950246</v>
      </c>
      <c r="E331" s="159">
        <f t="shared" si="166"/>
        <v>0.75366547436707843</v>
      </c>
      <c r="F331" s="159">
        <f t="shared" si="166"/>
        <v>0.7551463512360822</v>
      </c>
      <c r="G331" s="159">
        <f t="shared" si="166"/>
        <v>0.75667562452542647</v>
      </c>
      <c r="H331" s="159">
        <f t="shared" si="166"/>
        <v>0.75824824816284841</v>
      </c>
      <c r="I331" s="159">
        <f t="shared" si="166"/>
        <v>0.75987438131245288</v>
      </c>
      <c r="J331" s="159">
        <f t="shared" si="166"/>
        <v>0.76159564248371558</v>
      </c>
      <c r="K331" s="159">
        <f t="shared" si="166"/>
        <v>0.76344741835665997</v>
      </c>
      <c r="L331" s="159">
        <f t="shared" si="166"/>
        <v>0.76543917631897296</v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>
        <f t="shared" si="166"/>
        <v>0.7829757741116754</v>
      </c>
      <c r="Q331" s="159">
        <f t="shared" si="166"/>
        <v>0.79117607021436198</v>
      </c>
      <c r="R331" s="159" t="str">
        <f t="shared" ref="R331:V331" si="167">IF(R313=0,"",R313/R295)</f>
        <v/>
      </c>
      <c r="S331" s="159" t="str">
        <f t="shared" si="167"/>
        <v/>
      </c>
      <c r="T331" s="159">
        <f t="shared" si="167"/>
        <v>0.83122333701676065</v>
      </c>
      <c r="U331" s="159">
        <f t="shared" si="167"/>
        <v>0.84551797523203565</v>
      </c>
      <c r="V331" s="159">
        <f t="shared" si="167"/>
        <v>0.85741692827298632</v>
      </c>
      <c r="W331" s="159">
        <f t="shared" ref="W331" si="168">IF(W313=0,"",W313/W295)</f>
        <v>0.86631563768748432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0.20362822430306637</v>
      </c>
      <c r="D333" s="117">
        <f t="shared" si="169"/>
        <v>0.14632984600535992</v>
      </c>
      <c r="E333" s="117">
        <f t="shared" si="169"/>
        <v>0.13252380593234553</v>
      </c>
      <c r="F333" s="117">
        <f t="shared" si="169"/>
        <v>0.16395277528446978</v>
      </c>
      <c r="G333" s="117">
        <f t="shared" si="169"/>
        <v>0.11497154430966934</v>
      </c>
      <c r="H333" s="117">
        <f t="shared" si="169"/>
        <v>0.13612310540417766</v>
      </c>
      <c r="I333" s="117">
        <f t="shared" si="169"/>
        <v>0.18018868670124416</v>
      </c>
      <c r="J333" s="117">
        <f t="shared" si="169"/>
        <v>0.21843978001277795</v>
      </c>
      <c r="K333" s="117">
        <f t="shared" si="169"/>
        <v>0.16218931622954794</v>
      </c>
      <c r="L333" s="117">
        <f t="shared" si="169"/>
        <v>7.6530335365840682E-2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2.9096290475867734E-4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4.2745934018386965E-2</v>
      </c>
      <c r="U333" s="117">
        <f t="shared" si="170"/>
        <v>5.0863701713773239E-2</v>
      </c>
      <c r="V333" s="117">
        <f t="shared" si="170"/>
        <v>7.857719605040174E-2</v>
      </c>
      <c r="W333" s="117">
        <f t="shared" ref="W333" si="171">W334+W336+W338+W347</f>
        <v>7.949270980466569E-2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1.9203995755803144E-2</v>
      </c>
      <c r="D338" s="122">
        <v>1.7227992195916711E-2</v>
      </c>
      <c r="E338" s="122">
        <v>1.37683808863267E-2</v>
      </c>
      <c r="F338" s="122">
        <v>1.9024572905222747E-2</v>
      </c>
      <c r="G338" s="122">
        <v>1.2469183896539976E-2</v>
      </c>
      <c r="H338" s="122">
        <v>1.572598444571334E-2</v>
      </c>
      <c r="I338" s="122">
        <v>1.7306699562075846E-2</v>
      </c>
      <c r="J338" s="122">
        <v>1.8272736576825443E-2</v>
      </c>
      <c r="K338" s="122">
        <v>1.5660144834461192E-2</v>
      </c>
      <c r="L338" s="122">
        <v>7.4569224052839353E-3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3.6096050916332471E-3</v>
      </c>
      <c r="U338" s="122">
        <v>4.095956864512168E-3</v>
      </c>
      <c r="V338" s="122">
        <v>5.7802047815615045E-3</v>
      </c>
      <c r="W338" s="122">
        <v>6.3019877353739026E-3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1.9203995755803144E-2</v>
      </c>
      <c r="D339" s="98">
        <v>1.7227992195916711E-2</v>
      </c>
      <c r="E339" s="98">
        <v>1.37683808863267E-2</v>
      </c>
      <c r="F339" s="98">
        <v>1.9024572905222747E-2</v>
      </c>
      <c r="G339" s="98">
        <v>1.2469183896539976E-2</v>
      </c>
      <c r="H339" s="98">
        <v>1.572598444571334E-2</v>
      </c>
      <c r="I339" s="98">
        <v>1.7306699562075846E-2</v>
      </c>
      <c r="J339" s="98">
        <v>1.8272736576825443E-2</v>
      </c>
      <c r="K339" s="98">
        <v>1.5660144834461192E-2</v>
      </c>
      <c r="L339" s="98">
        <v>7.4569224052839353E-3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3.6096050916332471E-3</v>
      </c>
      <c r="U339" s="98">
        <v>4.095956864512168E-3</v>
      </c>
      <c r="V339" s="98">
        <v>5.7802047815615045E-3</v>
      </c>
      <c r="W339" s="98">
        <v>6.3019877353739026E-3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0.18442422854726323</v>
      </c>
      <c r="D347" s="122">
        <v>0.1291018538094432</v>
      </c>
      <c r="E347" s="122">
        <v>0.11875542504601883</v>
      </c>
      <c r="F347" s="122">
        <v>0.14492820237924703</v>
      </c>
      <c r="G347" s="122">
        <v>0.10250236041312936</v>
      </c>
      <c r="H347" s="122">
        <v>0.12039712095846432</v>
      </c>
      <c r="I347" s="122">
        <v>0.16288198713916832</v>
      </c>
      <c r="J347" s="122">
        <v>0.20016704343595251</v>
      </c>
      <c r="K347" s="122">
        <v>0.14652917139508675</v>
      </c>
      <c r="L347" s="122">
        <v>6.9073412960556746E-2</v>
      </c>
      <c r="M347" s="122">
        <v>0</v>
      </c>
      <c r="N347" s="122">
        <v>0</v>
      </c>
      <c r="O347" s="122">
        <v>0</v>
      </c>
      <c r="P347" s="122">
        <v>2.9096290475867734E-4</v>
      </c>
      <c r="Q347" s="122">
        <v>0</v>
      </c>
      <c r="R347" s="122">
        <v>0</v>
      </c>
      <c r="S347" s="122">
        <v>0</v>
      </c>
      <c r="T347" s="122">
        <v>3.913632892675372E-2</v>
      </c>
      <c r="U347" s="122">
        <v>4.6767744849261071E-2</v>
      </c>
      <c r="V347" s="122">
        <v>7.2796991268840233E-2</v>
      </c>
      <c r="W347" s="122">
        <v>7.319072206929178E-2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0.18442422854726323</v>
      </c>
      <c r="D348" s="98">
        <v>0.1291018538094432</v>
      </c>
      <c r="E348" s="98">
        <v>0.11875542504601883</v>
      </c>
      <c r="F348" s="98">
        <v>0.14492820237924703</v>
      </c>
      <c r="G348" s="98">
        <v>0.10250236041312936</v>
      </c>
      <c r="H348" s="98">
        <v>0.12039712095846432</v>
      </c>
      <c r="I348" s="98">
        <v>0.16288198713916832</v>
      </c>
      <c r="J348" s="98">
        <v>0.20016704343595251</v>
      </c>
      <c r="K348" s="98">
        <v>0.14652917139508675</v>
      </c>
      <c r="L348" s="98">
        <v>6.9073412960556746E-2</v>
      </c>
      <c r="M348" s="98">
        <v>0</v>
      </c>
      <c r="N348" s="98">
        <v>0</v>
      </c>
      <c r="O348" s="98">
        <v>0</v>
      </c>
      <c r="P348" s="98">
        <v>2.9096290475867734E-4</v>
      </c>
      <c r="Q348" s="98">
        <v>0</v>
      </c>
      <c r="R348" s="98">
        <v>0</v>
      </c>
      <c r="S348" s="98">
        <v>0</v>
      </c>
      <c r="T348" s="98">
        <v>3.913632892675372E-2</v>
      </c>
      <c r="U348" s="98">
        <v>4.6767744849261071E-2</v>
      </c>
      <c r="V348" s="98">
        <v>7.2796991268840233E-2</v>
      </c>
      <c r="W348" s="98">
        <v>7.319072206929178E-2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12785.171662338418</v>
      </c>
      <c r="D351" s="117">
        <f t="shared" si="174"/>
        <v>13325.632284351788</v>
      </c>
      <c r="E351" s="117">
        <f t="shared" si="174"/>
        <v>13612.9778211298</v>
      </c>
      <c r="F351" s="117">
        <f t="shared" si="174"/>
        <v>14375.090459883837</v>
      </c>
      <c r="G351" s="117">
        <f t="shared" si="174"/>
        <v>15500.565041982944</v>
      </c>
      <c r="H351" s="117">
        <f t="shared" si="174"/>
        <v>14901.504912410648</v>
      </c>
      <c r="I351" s="117">
        <f t="shared" si="174"/>
        <v>13207.732221866754</v>
      </c>
      <c r="J351" s="117">
        <f t="shared" si="174"/>
        <v>15051.547252230906</v>
      </c>
      <c r="K351" s="117">
        <f t="shared" si="174"/>
        <v>14908.107416493054</v>
      </c>
      <c r="L351" s="117">
        <f t="shared" si="174"/>
        <v>16710.740507090512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12612.565072960102</v>
      </c>
      <c r="Q351" s="117">
        <f t="shared" si="174"/>
        <v>7925.4413572100848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12283.698182133176</v>
      </c>
      <c r="U351" s="117">
        <f t="shared" si="175"/>
        <v>11588.360825434431</v>
      </c>
      <c r="V351" s="117">
        <f t="shared" si="175"/>
        <v>4794.7788793511545</v>
      </c>
      <c r="W351" s="117">
        <f t="shared" ref="W351" si="176">W352+W354+W356+W365</f>
        <v>11867.372871864553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9709.1510495526763</v>
      </c>
      <c r="D352" s="122">
        <f t="shared" si="177"/>
        <v>10101.422742199666</v>
      </c>
      <c r="E352" s="122">
        <f t="shared" si="177"/>
        <v>10198.00617214281</v>
      </c>
      <c r="F352" s="122">
        <f t="shared" si="177"/>
        <v>11101.878306404187</v>
      </c>
      <c r="G352" s="122">
        <f t="shared" si="177"/>
        <v>12017.263495372323</v>
      </c>
      <c r="H352" s="122">
        <f t="shared" si="177"/>
        <v>10997.787463893106</v>
      </c>
      <c r="I352" s="122">
        <f t="shared" si="177"/>
        <v>9250.7403423576452</v>
      </c>
      <c r="J352" s="122">
        <f t="shared" si="177"/>
        <v>10961.29029293247</v>
      </c>
      <c r="K352" s="122">
        <f t="shared" si="177"/>
        <v>11006.865472651871</v>
      </c>
      <c r="L352" s="122">
        <f t="shared" si="177"/>
        <v>12734.799036219054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9648.8270528106477</v>
      </c>
      <c r="Q352" s="122">
        <f t="shared" si="177"/>
        <v>5517.0028112794198</v>
      </c>
      <c r="R352" s="122">
        <f t="shared" si="177"/>
        <v>0</v>
      </c>
      <c r="S352" s="122">
        <f t="shared" si="177"/>
        <v>0</v>
      </c>
      <c r="T352" s="122">
        <f t="shared" si="177"/>
        <v>9136.9109879422285</v>
      </c>
      <c r="U352" s="122">
        <f t="shared" si="177"/>
        <v>9059.5346291650603</v>
      </c>
      <c r="V352" s="122">
        <f t="shared" si="177"/>
        <v>1627.9933675190839</v>
      </c>
      <c r="W352" s="122">
        <f t="shared" si="177"/>
        <v>8595.2856495234337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9709.1510495526763</v>
      </c>
      <c r="D353" s="98">
        <v>10101.422742199666</v>
      </c>
      <c r="E353" s="98">
        <v>10198.00617214281</v>
      </c>
      <c r="F353" s="98">
        <v>11101.878306404187</v>
      </c>
      <c r="G353" s="98">
        <v>12017.263495372323</v>
      </c>
      <c r="H353" s="98">
        <v>10997.787463893106</v>
      </c>
      <c r="I353" s="98">
        <v>9250.7403423576452</v>
      </c>
      <c r="J353" s="98">
        <v>10961.29029293247</v>
      </c>
      <c r="K353" s="98">
        <v>11006.865472651871</v>
      </c>
      <c r="L353" s="98">
        <v>12734.799036219054</v>
      </c>
      <c r="M353" s="98">
        <v>0</v>
      </c>
      <c r="N353" s="98">
        <v>0</v>
      </c>
      <c r="O353" s="98">
        <v>0</v>
      </c>
      <c r="P353" s="98">
        <v>9648.8270528106477</v>
      </c>
      <c r="Q353" s="98">
        <v>5517.0028112794198</v>
      </c>
      <c r="R353" s="98">
        <v>0</v>
      </c>
      <c r="S353" s="98">
        <v>0</v>
      </c>
      <c r="T353" s="98">
        <v>9136.9109879422285</v>
      </c>
      <c r="U353" s="98">
        <v>9059.5346291650603</v>
      </c>
      <c r="V353" s="98">
        <v>1627.9933675190839</v>
      </c>
      <c r="W353" s="98">
        <v>8595.2856495234337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308.20147087158409</v>
      </c>
      <c r="D354" s="122">
        <f t="shared" si="178"/>
        <v>300.74894983919654</v>
      </c>
      <c r="E354" s="122">
        <f t="shared" si="178"/>
        <v>750.94010431712729</v>
      </c>
      <c r="F354" s="122">
        <f t="shared" si="178"/>
        <v>350.70637637607138</v>
      </c>
      <c r="G354" s="122">
        <f t="shared" si="178"/>
        <v>474.34666585437492</v>
      </c>
      <c r="H354" s="122">
        <f t="shared" si="178"/>
        <v>765.27531285996304</v>
      </c>
      <c r="I354" s="122">
        <f t="shared" si="178"/>
        <v>932.78971530207423</v>
      </c>
      <c r="J354" s="122">
        <f t="shared" si="178"/>
        <v>888.32570594848971</v>
      </c>
      <c r="K354" s="122">
        <f t="shared" si="178"/>
        <v>799.20868023910646</v>
      </c>
      <c r="L354" s="122">
        <f t="shared" si="178"/>
        <v>962.03730333865872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395.95331415739713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746.66796749517766</v>
      </c>
      <c r="U354" s="122">
        <f t="shared" si="178"/>
        <v>122.96732175008474</v>
      </c>
      <c r="V354" s="122">
        <f t="shared" si="178"/>
        <v>827.98344359475163</v>
      </c>
      <c r="W354" s="122">
        <f t="shared" si="178"/>
        <v>780.39858483637192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308.20147087158409</v>
      </c>
      <c r="D355" s="98">
        <f>RES_hhdet_in_fech!D165</f>
        <v>300.74894983919654</v>
      </c>
      <c r="E355" s="98">
        <f>RES_hhdet_in_fech!E165</f>
        <v>750.94010431712729</v>
      </c>
      <c r="F355" s="98">
        <f>RES_hhdet_in_fech!F165</f>
        <v>350.70637637607138</v>
      </c>
      <c r="G355" s="98">
        <f>RES_hhdet_in_fech!G165</f>
        <v>474.34666585437492</v>
      </c>
      <c r="H355" s="98">
        <f>RES_hhdet_in_fech!H165</f>
        <v>765.27531285996304</v>
      </c>
      <c r="I355" s="98">
        <f>RES_hhdet_in_fech!I165</f>
        <v>932.78971530207423</v>
      </c>
      <c r="J355" s="98">
        <f>RES_hhdet_in_fech!J165</f>
        <v>888.32570594848971</v>
      </c>
      <c r="K355" s="98">
        <f>RES_hhdet_in_fech!K165</f>
        <v>799.20868023910646</v>
      </c>
      <c r="L355" s="98">
        <f>RES_hhdet_in_fech!L165</f>
        <v>962.03730333865872</v>
      </c>
      <c r="M355" s="98">
        <f>RES_hhdet_in_fech!M165</f>
        <v>0</v>
      </c>
      <c r="N355" s="98">
        <f>RES_hhdet_in_fech!N165</f>
        <v>0</v>
      </c>
      <c r="O355" s="98">
        <f>RES_hhdet_in_fech!O165</f>
        <v>0</v>
      </c>
      <c r="P355" s="98">
        <f>RES_hhdet_in_fech!P165</f>
        <v>395.95331415739713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746.66796749517766</v>
      </c>
      <c r="U355" s="98">
        <f>RES_hhdet_in_fech!U165</f>
        <v>122.96732175008474</v>
      </c>
      <c r="V355" s="98">
        <f>RES_hhdet_in_fech!V165</f>
        <v>827.98344359475163</v>
      </c>
      <c r="W355" s="98">
        <f>RES_hhdet_in_fech!W165</f>
        <v>780.39858483637192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1433.7988844196163</v>
      </c>
      <c r="D356" s="122">
        <v>1556.1098063513036</v>
      </c>
      <c r="E356" s="122">
        <v>1360.656705174116</v>
      </c>
      <c r="F356" s="122">
        <v>1565.9201981091785</v>
      </c>
      <c r="G356" s="122">
        <v>1618.0995058911581</v>
      </c>
      <c r="H356" s="122">
        <v>1688.0654089257362</v>
      </c>
      <c r="I356" s="122">
        <v>1605.4349466739095</v>
      </c>
      <c r="J356" s="122">
        <v>1677.940398930147</v>
      </c>
      <c r="K356" s="122">
        <v>1599.0054321070538</v>
      </c>
      <c r="L356" s="122">
        <v>1613.3006203320656</v>
      </c>
      <c r="M356" s="122">
        <v>0</v>
      </c>
      <c r="N356" s="122">
        <v>0</v>
      </c>
      <c r="O356" s="122">
        <v>0</v>
      </c>
      <c r="P356" s="122">
        <v>1427.7199457285849</v>
      </c>
      <c r="Q356" s="122">
        <v>1411.9117104166232</v>
      </c>
      <c r="R356" s="122">
        <v>0</v>
      </c>
      <c r="S356" s="122">
        <v>0</v>
      </c>
      <c r="T356" s="122">
        <v>1351.2186903202194</v>
      </c>
      <c r="U356" s="122">
        <v>1356.2499557789133</v>
      </c>
      <c r="V356" s="122">
        <v>1347.9281055477734</v>
      </c>
      <c r="W356" s="122">
        <v>1430.1778643596303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1657.6375083126295</v>
      </c>
      <c r="D357" s="98">
        <v>1613.6336742605934</v>
      </c>
      <c r="E357" s="98">
        <v>1731.7411121584153</v>
      </c>
      <c r="F357" s="98">
        <v>1744.7845961384362</v>
      </c>
      <c r="G357" s="98">
        <v>1770.697915997815</v>
      </c>
      <c r="H357" s="98">
        <v>1821.8070784461374</v>
      </c>
      <c r="I357" s="98">
        <v>1771.7969059894103</v>
      </c>
      <c r="J357" s="98">
        <v>1961.949735313397</v>
      </c>
      <c r="K357" s="98">
        <v>2089.055482780951</v>
      </c>
      <c r="L357" s="98">
        <v>1930.9847439182374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1324.1786595473257</v>
      </c>
      <c r="U357" s="98">
        <v>1387.0118196974577</v>
      </c>
      <c r="V357" s="98">
        <v>1339.2380009363917</v>
      </c>
      <c r="W357" s="98">
        <v>1387.1253159389639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1434.1655092698911</v>
      </c>
      <c r="D361" s="101">
        <v>1564.3029941920645</v>
      </c>
      <c r="E361" s="101">
        <v>1361.9582390998055</v>
      </c>
      <c r="F361" s="101">
        <v>1568.9549840906277</v>
      </c>
      <c r="G361" s="101">
        <v>1625.7405263666196</v>
      </c>
      <c r="H361" s="101">
        <v>1697.6113924160986</v>
      </c>
      <c r="I361" s="101">
        <v>1638.042318669264</v>
      </c>
      <c r="J361" s="101">
        <v>1707.8975524223424</v>
      </c>
      <c r="K361" s="101">
        <v>1615.4996914462949</v>
      </c>
      <c r="L361" s="101">
        <v>1633.6089329861909</v>
      </c>
      <c r="M361" s="101">
        <v>0</v>
      </c>
      <c r="N361" s="101">
        <v>0</v>
      </c>
      <c r="O361" s="101">
        <v>0</v>
      </c>
      <c r="P361" s="101">
        <v>1427.7199457285849</v>
      </c>
      <c r="Q361" s="101">
        <v>1411.9117104166232</v>
      </c>
      <c r="R361" s="101">
        <v>0</v>
      </c>
      <c r="S361" s="101">
        <v>0</v>
      </c>
      <c r="T361" s="101">
        <v>1405.0823564732602</v>
      </c>
      <c r="U361" s="101">
        <v>1413.0640339039182</v>
      </c>
      <c r="V361" s="101">
        <v>1385.7288540390841</v>
      </c>
      <c r="W361" s="101">
        <v>1476.3316643625344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1041.3334745108771</v>
      </c>
      <c r="D362" s="104">
        <v>1147.4799876147983</v>
      </c>
      <c r="E362" s="104">
        <v>977.46489188584462</v>
      </c>
      <c r="F362" s="104">
        <v>1147.4419753141701</v>
      </c>
      <c r="G362" s="104">
        <v>1190.1719977054811</v>
      </c>
      <c r="H362" s="104">
        <v>1245.8593381512881</v>
      </c>
      <c r="I362" s="104">
        <v>1201.5121825390361</v>
      </c>
      <c r="J362" s="104">
        <v>1258.2809014376689</v>
      </c>
      <c r="K362" s="104">
        <v>1182.5410226603676</v>
      </c>
      <c r="L362" s="104">
        <v>1200.4109651992671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1131.4142469977619</v>
      </c>
      <c r="U362" s="104">
        <v>1149.0240464988362</v>
      </c>
      <c r="V362" s="104">
        <v>1120.9426164571794</v>
      </c>
      <c r="W362" s="104">
        <v>1214.1445536352626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410.66949810222758</v>
      </c>
      <c r="D363" s="98">
        <v>474.03087046457375</v>
      </c>
      <c r="E363" s="98">
        <v>351.67327676942034</v>
      </c>
      <c r="F363" s="98">
        <v>456.8993554538078</v>
      </c>
      <c r="G363" s="98">
        <v>471.63215881055089</v>
      </c>
      <c r="H363" s="98">
        <v>495.2242984168002</v>
      </c>
      <c r="I363" s="98">
        <v>469.44613293696324</v>
      </c>
      <c r="J363" s="98">
        <v>496.77140728950314</v>
      </c>
      <c r="K363" s="98">
        <v>441.3812021806811</v>
      </c>
      <c r="L363" s="98">
        <v>450.29790250599814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415.9005914348777</v>
      </c>
      <c r="U363" s="98">
        <v>423.21892054259149</v>
      </c>
      <c r="V363" s="98">
        <v>362.84341605547775</v>
      </c>
      <c r="W363" s="98">
        <v>436.72426642922852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630.66397640864955</v>
      </c>
      <c r="D364" s="98">
        <v>673.44911715022465</v>
      </c>
      <c r="E364" s="98">
        <v>625.79161511642428</v>
      </c>
      <c r="F364" s="98">
        <v>690.54261986036238</v>
      </c>
      <c r="G364" s="98">
        <v>718.5398388949302</v>
      </c>
      <c r="H364" s="98">
        <v>750.63503973448769</v>
      </c>
      <c r="I364" s="98">
        <v>732.06604960207289</v>
      </c>
      <c r="J364" s="98">
        <v>761.50949414816591</v>
      </c>
      <c r="K364" s="98">
        <v>741.15982047968635</v>
      </c>
      <c r="L364" s="98">
        <v>750.11306269326883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715.5136555628842</v>
      </c>
      <c r="U364" s="98">
        <v>725.80512595624486</v>
      </c>
      <c r="V364" s="98">
        <v>758.09920040170164</v>
      </c>
      <c r="W364" s="98">
        <v>777.420287206034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1334.0202574945415</v>
      </c>
      <c r="D365" s="122">
        <v>1367.350785961622</v>
      </c>
      <c r="E365" s="122">
        <v>1303.3748394957461</v>
      </c>
      <c r="F365" s="122">
        <v>1356.5855789944005</v>
      </c>
      <c r="G365" s="122">
        <v>1390.8553748650891</v>
      </c>
      <c r="H365" s="122">
        <v>1450.3767267318417</v>
      </c>
      <c r="I365" s="122">
        <v>1418.7672175331243</v>
      </c>
      <c r="J365" s="122">
        <v>1523.9908544198006</v>
      </c>
      <c r="K365" s="122">
        <v>1503.0278314950219</v>
      </c>
      <c r="L365" s="122">
        <v>1400.6035472007345</v>
      </c>
      <c r="M365" s="122">
        <v>0</v>
      </c>
      <c r="N365" s="122">
        <v>0</v>
      </c>
      <c r="O365" s="122">
        <v>0</v>
      </c>
      <c r="P365" s="122">
        <v>1140.0647602634726</v>
      </c>
      <c r="Q365" s="122">
        <v>996.52683551404118</v>
      </c>
      <c r="R365" s="122">
        <v>0</v>
      </c>
      <c r="S365" s="122">
        <v>0</v>
      </c>
      <c r="T365" s="122">
        <v>1048.90053637555</v>
      </c>
      <c r="U365" s="122">
        <v>1049.6089187403729</v>
      </c>
      <c r="V365" s="122">
        <v>990.87396268954592</v>
      </c>
      <c r="W365" s="122">
        <v>1061.5107731451176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1620.497590373604</v>
      </c>
      <c r="D366" s="98">
        <v>1417.2819163730398</v>
      </c>
      <c r="E366" s="98">
        <v>1675.5870854331017</v>
      </c>
      <c r="F366" s="98">
        <v>1567.5688912429971</v>
      </c>
      <c r="G366" s="98">
        <v>1588.8528097886167</v>
      </c>
      <c r="H366" s="98">
        <v>1563.4519683923786</v>
      </c>
      <c r="I366" s="98">
        <v>1633.3403040170804</v>
      </c>
      <c r="J366" s="98">
        <v>1602.1310044658348</v>
      </c>
      <c r="K366" s="98">
        <v>1842.9951374121038</v>
      </c>
      <c r="L366" s="98">
        <v>1661.6056702181638</v>
      </c>
      <c r="M366" s="98">
        <v>0</v>
      </c>
      <c r="N366" s="98">
        <v>0</v>
      </c>
      <c r="O366" s="98">
        <v>0</v>
      </c>
      <c r="P366" s="98">
        <v>1280.8720934965543</v>
      </c>
      <c r="Q366" s="98">
        <v>0</v>
      </c>
      <c r="R366" s="98">
        <v>0</v>
      </c>
      <c r="S366" s="98">
        <v>0</v>
      </c>
      <c r="T366" s="98">
        <v>1257.5569400504135</v>
      </c>
      <c r="U366" s="98">
        <v>1311.338814732035</v>
      </c>
      <c r="V366" s="98">
        <v>1266.6628955586357</v>
      </c>
      <c r="W366" s="98">
        <v>1315.0979093993226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1076.3449544920099</v>
      </c>
      <c r="D367" s="33">
        <v>1330.0651559895953</v>
      </c>
      <c r="E367" s="33">
        <v>996.96264758953225</v>
      </c>
      <c r="F367" s="33">
        <v>1234.0888484877257</v>
      </c>
      <c r="G367" s="33">
        <v>1289.1713395698237</v>
      </c>
      <c r="H367" s="33">
        <v>1379.2589031271623</v>
      </c>
      <c r="I367" s="33">
        <v>1217.9194883935565</v>
      </c>
      <c r="J367" s="33">
        <v>1388.8427961640807</v>
      </c>
      <c r="K367" s="33">
        <v>1142.4564464314501</v>
      </c>
      <c r="L367" s="33">
        <v>1170.9718716613618</v>
      </c>
      <c r="M367" s="33">
        <v>0</v>
      </c>
      <c r="N367" s="33">
        <v>0</v>
      </c>
      <c r="O367" s="33">
        <v>0</v>
      </c>
      <c r="P367" s="33">
        <v>999.25742703039077</v>
      </c>
      <c r="Q367" s="33">
        <v>996.52683551404118</v>
      </c>
      <c r="R367" s="33">
        <v>0</v>
      </c>
      <c r="S367" s="33">
        <v>0</v>
      </c>
      <c r="T367" s="33">
        <v>937.67124725704309</v>
      </c>
      <c r="U367" s="33">
        <v>922.39036248436389</v>
      </c>
      <c r="V367" s="33">
        <v>890.47885475302826</v>
      </c>
      <c r="W367" s="33">
        <v>958.98792102914376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8999.5142223227904</v>
      </c>
      <c r="D369" s="117">
        <f t="shared" si="179"/>
        <v>9429.105801197009</v>
      </c>
      <c r="E369" s="117">
        <f t="shared" si="179"/>
        <v>10433.569875174699</v>
      </c>
      <c r="F369" s="117">
        <f t="shared" si="179"/>
        <v>10352.202090466608</v>
      </c>
      <c r="G369" s="117">
        <f t="shared" si="179"/>
        <v>11424.398600204442</v>
      </c>
      <c r="H369" s="117">
        <f t="shared" si="179"/>
        <v>11633.908510036152</v>
      </c>
      <c r="I369" s="117">
        <f t="shared" si="179"/>
        <v>10877.220909280888</v>
      </c>
      <c r="J369" s="117">
        <f t="shared" si="179"/>
        <v>12143.335713016537</v>
      </c>
      <c r="K369" s="117">
        <f t="shared" si="179"/>
        <v>11981.325677158453</v>
      </c>
      <c r="L369" s="117">
        <f t="shared" si="179"/>
        <v>13740.887332421733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10170.879380798666</v>
      </c>
      <c r="Q369" s="117">
        <f t="shared" si="179"/>
        <v>5873.6070258825212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11745.830889933501</v>
      </c>
      <c r="U369" s="117">
        <f t="shared" si="180"/>
        <v>9502.303160179601</v>
      </c>
      <c r="V369" s="117">
        <f t="shared" si="180"/>
        <v>6283.3046137718975</v>
      </c>
      <c r="W369" s="117">
        <f t="shared" ref="W369" si="181">W370+W372+W374+W383</f>
        <v>11922.622706129594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6549.2389490347723</v>
      </c>
      <c r="D370" s="122">
        <f t="shared" si="182"/>
        <v>6843.7831429893222</v>
      </c>
      <c r="E370" s="122">
        <f t="shared" si="182"/>
        <v>6940.2209304008047</v>
      </c>
      <c r="F370" s="122">
        <f t="shared" si="182"/>
        <v>7589.2118965936588</v>
      </c>
      <c r="G370" s="122">
        <f t="shared" si="182"/>
        <v>8252.4633665211768</v>
      </c>
      <c r="H370" s="122">
        <f t="shared" si="182"/>
        <v>7587.376091181658</v>
      </c>
      <c r="I370" s="122">
        <f t="shared" si="182"/>
        <v>6412.2467899863086</v>
      </c>
      <c r="J370" s="122">
        <f t="shared" si="182"/>
        <v>7635.1740324979855</v>
      </c>
      <c r="K370" s="122">
        <f t="shared" si="182"/>
        <v>7706.3896231355184</v>
      </c>
      <c r="L370" s="122">
        <f t="shared" si="182"/>
        <v>8964.4255131253849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7085.7922153071377</v>
      </c>
      <c r="Q370" s="122">
        <f t="shared" si="182"/>
        <v>4111.5833751611699</v>
      </c>
      <c r="R370" s="122">
        <f t="shared" si="182"/>
        <v>0</v>
      </c>
      <c r="S370" s="122">
        <f t="shared" si="182"/>
        <v>0</v>
      </c>
      <c r="T370" s="122">
        <f t="shared" si="182"/>
        <v>7166.7621162588293</v>
      </c>
      <c r="U370" s="122">
        <f t="shared" si="182"/>
        <v>7216.5136774362154</v>
      </c>
      <c r="V370" s="122">
        <f t="shared" si="182"/>
        <v>1311.1774778667182</v>
      </c>
      <c r="W370" s="122">
        <f t="shared" si="182"/>
        <v>6960.7226072177455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6549.2389490347723</v>
      </c>
      <c r="D371" s="98">
        <v>6843.7831429893222</v>
      </c>
      <c r="E371" s="98">
        <v>6940.2209304008047</v>
      </c>
      <c r="F371" s="98">
        <v>7589.2118965936588</v>
      </c>
      <c r="G371" s="98">
        <v>8252.4633665211768</v>
      </c>
      <c r="H371" s="98">
        <v>7587.376091181658</v>
      </c>
      <c r="I371" s="98">
        <v>6412.2467899863086</v>
      </c>
      <c r="J371" s="98">
        <v>7635.1740324979855</v>
      </c>
      <c r="K371" s="98">
        <v>7706.3896231355184</v>
      </c>
      <c r="L371" s="98">
        <v>8964.4255131253849</v>
      </c>
      <c r="M371" s="98">
        <v>0</v>
      </c>
      <c r="N371" s="98">
        <v>0</v>
      </c>
      <c r="O371" s="98">
        <v>0</v>
      </c>
      <c r="P371" s="98">
        <v>7085.7922153071377</v>
      </c>
      <c r="Q371" s="98">
        <v>4111.5833751611699</v>
      </c>
      <c r="R371" s="98">
        <v>0</v>
      </c>
      <c r="S371" s="98">
        <v>0</v>
      </c>
      <c r="T371" s="98">
        <v>7166.7621162588293</v>
      </c>
      <c r="U371" s="98">
        <v>7216.5136774362154</v>
      </c>
      <c r="V371" s="98">
        <v>1311.1774778667182</v>
      </c>
      <c r="W371" s="98">
        <v>6960.7226072177455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688.16379599090305</v>
      </c>
      <c r="D372" s="122">
        <f t="shared" si="183"/>
        <v>693.26255282156785</v>
      </c>
      <c r="E372" s="122">
        <f t="shared" si="183"/>
        <v>1785.8606862267054</v>
      </c>
      <c r="F372" s="122">
        <f t="shared" si="183"/>
        <v>859.68346685637573</v>
      </c>
      <c r="G372" s="122">
        <f t="shared" si="183"/>
        <v>1197.7778517515917</v>
      </c>
      <c r="H372" s="122">
        <f t="shared" si="183"/>
        <v>1989.3680913297883</v>
      </c>
      <c r="I372" s="122">
        <f t="shared" si="183"/>
        <v>2494.9733831147969</v>
      </c>
      <c r="J372" s="122">
        <f t="shared" si="183"/>
        <v>2444.0676584750063</v>
      </c>
      <c r="K372" s="122">
        <f t="shared" si="183"/>
        <v>2261.5920654111223</v>
      </c>
      <c r="L372" s="122">
        <f t="shared" si="183"/>
        <v>2799.7988926544876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1351.006715962146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2793.4066992692319</v>
      </c>
      <c r="U372" s="122">
        <f t="shared" si="183"/>
        <v>466.08358994947622</v>
      </c>
      <c r="V372" s="122">
        <f t="shared" si="183"/>
        <v>3179.7954106780753</v>
      </c>
      <c r="W372" s="122">
        <f t="shared" si="183"/>
        <v>3035.3313016337452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688.16379599090305</v>
      </c>
      <c r="D373" s="98">
        <f>RES_hhdet_in_tesh!D165</f>
        <v>693.26255282156785</v>
      </c>
      <c r="E373" s="98">
        <f>RES_hhdet_in_tesh!E165</f>
        <v>1785.8606862267054</v>
      </c>
      <c r="F373" s="98">
        <f>RES_hhdet_in_tesh!F165</f>
        <v>859.68346685637573</v>
      </c>
      <c r="G373" s="98">
        <f>RES_hhdet_in_tesh!G165</f>
        <v>1197.7778517515917</v>
      </c>
      <c r="H373" s="98">
        <f>RES_hhdet_in_tesh!H165</f>
        <v>1989.3680913297883</v>
      </c>
      <c r="I373" s="98">
        <f>RES_hhdet_in_tesh!I165</f>
        <v>2494.9733831147969</v>
      </c>
      <c r="J373" s="98">
        <f>RES_hhdet_in_tesh!J165</f>
        <v>2444.0676584750063</v>
      </c>
      <c r="K373" s="98">
        <f>RES_hhdet_in_tesh!K165</f>
        <v>2261.5920654111223</v>
      </c>
      <c r="L373" s="98">
        <f>RES_hhdet_in_tesh!L165</f>
        <v>2799.7988926544876</v>
      </c>
      <c r="M373" s="98">
        <f>RES_hhdet_in_tesh!M165</f>
        <v>0</v>
      </c>
      <c r="N373" s="98">
        <f>RES_hhdet_in_tesh!N165</f>
        <v>0</v>
      </c>
      <c r="O373" s="98">
        <f>RES_hhdet_in_tesh!O165</f>
        <v>0</v>
      </c>
      <c r="P373" s="98">
        <f>RES_hhdet_in_tesh!P165</f>
        <v>1351.006715962146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2793.4066992692319</v>
      </c>
      <c r="U373" s="98">
        <f>RES_hhdet_in_tesh!U165</f>
        <v>466.08358994947622</v>
      </c>
      <c r="V373" s="98">
        <f>RES_hhdet_in_tesh!V165</f>
        <v>3179.7954106780753</v>
      </c>
      <c r="W373" s="98">
        <f>RES_hhdet_in_tesh!W165</f>
        <v>3035.3313016337452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884.91669275871311</v>
      </c>
      <c r="D374" s="122">
        <v>962.23697907718258</v>
      </c>
      <c r="E374" s="122">
        <v>849.08130133543739</v>
      </c>
      <c r="F374" s="122">
        <v>973.7051772360187</v>
      </c>
      <c r="G374" s="122">
        <v>1011.0216973496301</v>
      </c>
      <c r="H374" s="122">
        <v>1058.0077654237216</v>
      </c>
      <c r="I374" s="122">
        <v>1024.3477265016054</v>
      </c>
      <c r="J374" s="122">
        <v>1074.872339320839</v>
      </c>
      <c r="K374" s="122">
        <v>1027.3228040327024</v>
      </c>
      <c r="L374" s="122">
        <v>1038.1160105140661</v>
      </c>
      <c r="M374" s="122">
        <v>0</v>
      </c>
      <c r="N374" s="122">
        <v>0</v>
      </c>
      <c r="O374" s="122">
        <v>0</v>
      </c>
      <c r="P374" s="122">
        <v>962.46060427637155</v>
      </c>
      <c r="Q374" s="122">
        <v>973.59546513619796</v>
      </c>
      <c r="R374" s="122">
        <v>0</v>
      </c>
      <c r="S374" s="122">
        <v>0</v>
      </c>
      <c r="T374" s="122">
        <v>1014.145573833768</v>
      </c>
      <c r="U374" s="122">
        <v>1035.3707839090325</v>
      </c>
      <c r="V374" s="122">
        <v>1026.9843059484651</v>
      </c>
      <c r="W374" s="122">
        <v>1103.5938118940501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910.14969562934527</v>
      </c>
      <c r="D375" s="98">
        <v>888.90341232691435</v>
      </c>
      <c r="E375" s="98">
        <v>957.61113922625191</v>
      </c>
      <c r="F375" s="98">
        <v>968.56828281953847</v>
      </c>
      <c r="G375" s="98">
        <v>987.2409678168475</v>
      </c>
      <c r="H375" s="98">
        <v>1020.5973090719596</v>
      </c>
      <c r="I375" s="98">
        <v>997.84782602817347</v>
      </c>
      <c r="J375" s="98">
        <v>1111.8328735880561</v>
      </c>
      <c r="K375" s="98">
        <v>1192.7554678308336</v>
      </c>
      <c r="L375" s="98">
        <v>1112.2615156857773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988.1955885276675</v>
      </c>
      <c r="U375" s="98">
        <v>1054.7249675578469</v>
      </c>
      <c r="V375" s="98">
        <v>1032.1440812171534</v>
      </c>
      <c r="W375" s="98">
        <v>1075.7486060458587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883.63714679165491</v>
      </c>
      <c r="D379" s="101">
        <v>966.10248252427857</v>
      </c>
      <c r="E379" s="101">
        <v>843.27664053044202</v>
      </c>
      <c r="F379" s="101">
        <v>973.93166130808913</v>
      </c>
      <c r="G379" s="101">
        <v>1011.9309732783365</v>
      </c>
      <c r="H379" s="101">
        <v>1059.6977079438389</v>
      </c>
      <c r="I379" s="101">
        <v>1025.6303354066129</v>
      </c>
      <c r="J379" s="101">
        <v>1072.9787297901635</v>
      </c>
      <c r="K379" s="101">
        <v>1018.8179122343686</v>
      </c>
      <c r="L379" s="101">
        <v>1034.6954365055431</v>
      </c>
      <c r="M379" s="101">
        <v>0</v>
      </c>
      <c r="N379" s="101">
        <v>0</v>
      </c>
      <c r="O379" s="101">
        <v>0</v>
      </c>
      <c r="P379" s="101">
        <v>962.46060427637155</v>
      </c>
      <c r="Q379" s="101">
        <v>973.59546513619796</v>
      </c>
      <c r="R379" s="101">
        <v>0</v>
      </c>
      <c r="S379" s="101">
        <v>0</v>
      </c>
      <c r="T379" s="101">
        <v>1014.7412606499529</v>
      </c>
      <c r="U379" s="101">
        <v>1034.5973891052408</v>
      </c>
      <c r="V379" s="101">
        <v>1026.862673171509</v>
      </c>
      <c r="W379" s="101">
        <v>1104.299891390046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883.69113487249444</v>
      </c>
      <c r="D380" s="104">
        <v>966.20723527010932</v>
      </c>
      <c r="E380" s="104">
        <v>843.53533947207018</v>
      </c>
      <c r="F380" s="104">
        <v>974.16372615082685</v>
      </c>
      <c r="G380" s="104">
        <v>1012.1040219574967</v>
      </c>
      <c r="H380" s="104">
        <v>1059.768246718615</v>
      </c>
      <c r="I380" s="104">
        <v>1026.0011874748386</v>
      </c>
      <c r="J380" s="104">
        <v>1073.6038307397043</v>
      </c>
      <c r="K380" s="104">
        <v>1019.5177039792678</v>
      </c>
      <c r="L380" s="104">
        <v>1035.3228062144944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1015.8743344322585</v>
      </c>
      <c r="U380" s="104">
        <v>1035.6716144575551</v>
      </c>
      <c r="V380" s="104">
        <v>1026.9760149873214</v>
      </c>
      <c r="W380" s="104">
        <v>1104.0911645074675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253.02715846384481</v>
      </c>
      <c r="D381" s="98">
        <v>292.7581181198845</v>
      </c>
      <c r="E381" s="98">
        <v>217.74372435564604</v>
      </c>
      <c r="F381" s="98">
        <v>283.62110629046458</v>
      </c>
      <c r="G381" s="98">
        <v>293.5641830625666</v>
      </c>
      <c r="H381" s="98">
        <v>309.13320698412758</v>
      </c>
      <c r="I381" s="98">
        <v>293.93513787276572</v>
      </c>
      <c r="J381" s="98">
        <v>312.09433659153831</v>
      </c>
      <c r="K381" s="98">
        <v>278.35788349958125</v>
      </c>
      <c r="L381" s="98">
        <v>285.20974352122545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300.3606788693744</v>
      </c>
      <c r="U381" s="98">
        <v>309.86648850131013</v>
      </c>
      <c r="V381" s="98">
        <v>268.87681458561946</v>
      </c>
      <c r="W381" s="98">
        <v>326.67087730143351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630.66397640864955</v>
      </c>
      <c r="D382" s="98">
        <v>673.44911715022465</v>
      </c>
      <c r="E382" s="98">
        <v>625.79161511642428</v>
      </c>
      <c r="F382" s="98">
        <v>690.54261986036238</v>
      </c>
      <c r="G382" s="98">
        <v>718.5398388949302</v>
      </c>
      <c r="H382" s="98">
        <v>750.63503973448769</v>
      </c>
      <c r="I382" s="98">
        <v>732.06604960207289</v>
      </c>
      <c r="J382" s="98">
        <v>761.50949414816591</v>
      </c>
      <c r="K382" s="98">
        <v>741.15982047968635</v>
      </c>
      <c r="L382" s="98">
        <v>750.11306269326883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715.5136555628842</v>
      </c>
      <c r="U382" s="98">
        <v>725.80512595624486</v>
      </c>
      <c r="V382" s="98">
        <v>758.09920040170164</v>
      </c>
      <c r="W382" s="98">
        <v>777.420287206034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877.19478453840202</v>
      </c>
      <c r="D383" s="122">
        <v>929.82312630893693</v>
      </c>
      <c r="E383" s="122">
        <v>858.40695721174973</v>
      </c>
      <c r="F383" s="122">
        <v>929.60154978055425</v>
      </c>
      <c r="G383" s="122">
        <v>963.13568458204395</v>
      </c>
      <c r="H383" s="122">
        <v>999.15656210098587</v>
      </c>
      <c r="I383" s="122">
        <v>945.65300967817836</v>
      </c>
      <c r="J383" s="122">
        <v>989.22168272270767</v>
      </c>
      <c r="K383" s="122">
        <v>986.02118457910819</v>
      </c>
      <c r="L383" s="122">
        <v>938.54691612779368</v>
      </c>
      <c r="M383" s="122">
        <v>0</v>
      </c>
      <c r="N383" s="122">
        <v>0</v>
      </c>
      <c r="O383" s="122">
        <v>0</v>
      </c>
      <c r="P383" s="122">
        <v>771.61984525300932</v>
      </c>
      <c r="Q383" s="122">
        <v>788.42818558515296</v>
      </c>
      <c r="R383" s="122">
        <v>0</v>
      </c>
      <c r="S383" s="122">
        <v>0</v>
      </c>
      <c r="T383" s="122">
        <v>771.5165005716716</v>
      </c>
      <c r="U383" s="122">
        <v>784.33510888487706</v>
      </c>
      <c r="V383" s="122">
        <v>765.34741927863945</v>
      </c>
      <c r="W383" s="122">
        <v>822.97498538405216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954.02591165056947</v>
      </c>
      <c r="D384" s="98">
        <v>835.22417648673445</v>
      </c>
      <c r="E384" s="98">
        <v>988.42172950560314</v>
      </c>
      <c r="F384" s="98">
        <v>925.61232368591288</v>
      </c>
      <c r="G384" s="98">
        <v>939.09022443873494</v>
      </c>
      <c r="H384" s="98">
        <v>924.96204353913276</v>
      </c>
      <c r="I384" s="98">
        <v>967.21973638210443</v>
      </c>
      <c r="J384" s="98">
        <v>949.60759075910721</v>
      </c>
      <c r="K384" s="98">
        <v>1093.3331868328539</v>
      </c>
      <c r="L384" s="98">
        <v>986.55646589638377</v>
      </c>
      <c r="M384" s="98">
        <v>0</v>
      </c>
      <c r="N384" s="98">
        <v>0</v>
      </c>
      <c r="O384" s="98">
        <v>0</v>
      </c>
      <c r="P384" s="98">
        <v>760.84533304005743</v>
      </c>
      <c r="Q384" s="98">
        <v>0</v>
      </c>
      <c r="R384" s="98">
        <v>0</v>
      </c>
      <c r="S384" s="98">
        <v>0</v>
      </c>
      <c r="T384" s="98">
        <v>756.70106474915383</v>
      </c>
      <c r="U384" s="98">
        <v>793.46444100722113</v>
      </c>
      <c r="V384" s="98">
        <v>770.39035835474431</v>
      </c>
      <c r="W384" s="98">
        <v>803.65410515595181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808.08815135492637</v>
      </c>
      <c r="D385" s="33">
        <v>1000.4640553195574</v>
      </c>
      <c r="E385" s="33">
        <v>751.37632672182303</v>
      </c>
      <c r="F385" s="33">
        <v>931.91769103664444</v>
      </c>
      <c r="G385" s="33">
        <v>975.48452848927695</v>
      </c>
      <c r="H385" s="33">
        <v>1045.8206470591826</v>
      </c>
      <c r="I385" s="33">
        <v>925.46581773143316</v>
      </c>
      <c r="J385" s="33">
        <v>1057.7366216534631</v>
      </c>
      <c r="K385" s="33">
        <v>872.20542461301432</v>
      </c>
      <c r="L385" s="33">
        <v>896.30774493715887</v>
      </c>
      <c r="M385" s="33">
        <v>0</v>
      </c>
      <c r="N385" s="33">
        <v>0</v>
      </c>
      <c r="O385" s="33">
        <v>0</v>
      </c>
      <c r="P385" s="33">
        <v>782.39435746596132</v>
      </c>
      <c r="Q385" s="33">
        <v>788.42818558515296</v>
      </c>
      <c r="R385" s="33">
        <v>0</v>
      </c>
      <c r="S385" s="33">
        <v>0</v>
      </c>
      <c r="T385" s="33">
        <v>779.41422316966748</v>
      </c>
      <c r="U385" s="33">
        <v>779.89763166132263</v>
      </c>
      <c r="V385" s="33">
        <v>763.51164433438828</v>
      </c>
      <c r="W385" s="33">
        <v>830.78623234095755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192.46524036206651</v>
      </c>
      <c r="D387" s="117">
        <f t="shared" si="184"/>
        <v>156.00196802277176</v>
      </c>
      <c r="E387" s="117">
        <f t="shared" si="184"/>
        <v>191.78553680513102</v>
      </c>
      <c r="F387" s="117">
        <f t="shared" si="184"/>
        <v>147.97181884879944</v>
      </c>
      <c r="G387" s="117">
        <f t="shared" si="184"/>
        <v>137.36146273556673</v>
      </c>
      <c r="H387" s="117">
        <f t="shared" si="184"/>
        <v>155.03770547172854</v>
      </c>
      <c r="I387" s="117">
        <f t="shared" si="184"/>
        <v>198.44569019960812</v>
      </c>
      <c r="J387" s="117">
        <f t="shared" si="184"/>
        <v>251.65873273361515</v>
      </c>
      <c r="K387" s="117">
        <f t="shared" si="184"/>
        <v>238.51370033757047</v>
      </c>
      <c r="L387" s="117">
        <f t="shared" si="184"/>
        <v>195.72975796890199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145.48145237933866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108.4922183207791</v>
      </c>
      <c r="U387" s="117">
        <f t="shared" si="185"/>
        <v>105.96604523702759</v>
      </c>
      <c r="V387" s="117">
        <f t="shared" si="185"/>
        <v>82.887337605909011</v>
      </c>
      <c r="W387" s="117">
        <f t="shared" ref="W387" si="186">W388+W390+W392+W401</f>
        <v>93.410939840970244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18.15122472193114</v>
      </c>
      <c r="D392" s="122">
        <v>18.366729419953849</v>
      </c>
      <c r="E392" s="122">
        <v>19.925297954163099</v>
      </c>
      <c r="F392" s="122">
        <v>17.170192152728109</v>
      </c>
      <c r="G392" s="122">
        <v>14.897471799928287</v>
      </c>
      <c r="H392" s="122">
        <v>17.911144015618838</v>
      </c>
      <c r="I392" s="122">
        <v>19.060241808453576</v>
      </c>
      <c r="J392" s="122">
        <v>21.051539835052353</v>
      </c>
      <c r="K392" s="122">
        <v>23.029624756560576</v>
      </c>
      <c r="L392" s="122">
        <v>19.071412801237688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9.1614342427239777</v>
      </c>
      <c r="U392" s="122">
        <v>8.5332434677336835</v>
      </c>
      <c r="V392" s="122">
        <v>6.0972624278074941</v>
      </c>
      <c r="W392" s="122">
        <v>7.4053909933888402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376.54893638829697</v>
      </c>
      <c r="D393" s="98">
        <v>366.55302544503644</v>
      </c>
      <c r="E393" s="98">
        <v>393.38231103790571</v>
      </c>
      <c r="F393" s="98">
        <v>396.34526885880723</v>
      </c>
      <c r="G393" s="98">
        <v>402.23173859806377</v>
      </c>
      <c r="H393" s="98">
        <v>413.84169593982477</v>
      </c>
      <c r="I393" s="98">
        <v>402.48138516455458</v>
      </c>
      <c r="J393" s="98">
        <v>445.67650187379127</v>
      </c>
      <c r="K393" s="98">
        <v>474.54984346852098</v>
      </c>
      <c r="L393" s="98">
        <v>438.64249442846676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300.80042430277058</v>
      </c>
      <c r="U393" s="98">
        <v>315.07360496247446</v>
      </c>
      <c r="V393" s="98">
        <v>304.22130429271073</v>
      </c>
      <c r="W393" s="98">
        <v>315.09938676869513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174.31401564013538</v>
      </c>
      <c r="D401" s="122">
        <v>137.63523860281791</v>
      </c>
      <c r="E401" s="122">
        <v>171.8602388509679</v>
      </c>
      <c r="F401" s="122">
        <v>130.80162669607134</v>
      </c>
      <c r="G401" s="122">
        <v>122.46399093563844</v>
      </c>
      <c r="H401" s="122">
        <v>137.1265614561097</v>
      </c>
      <c r="I401" s="122">
        <v>179.38544839115454</v>
      </c>
      <c r="J401" s="122">
        <v>230.6071928985628</v>
      </c>
      <c r="K401" s="122">
        <v>215.4840755810099</v>
      </c>
      <c r="L401" s="122">
        <v>176.65834516766429</v>
      </c>
      <c r="M401" s="122">
        <v>0</v>
      </c>
      <c r="N401" s="122">
        <v>0</v>
      </c>
      <c r="O401" s="122">
        <v>0</v>
      </c>
      <c r="P401" s="122">
        <v>145.48145237933866</v>
      </c>
      <c r="Q401" s="122">
        <v>0</v>
      </c>
      <c r="R401" s="122">
        <v>0</v>
      </c>
      <c r="S401" s="122">
        <v>0</v>
      </c>
      <c r="T401" s="122">
        <v>99.330784078055117</v>
      </c>
      <c r="U401" s="122">
        <v>97.432801769293903</v>
      </c>
      <c r="V401" s="122">
        <v>76.790075178101517</v>
      </c>
      <c r="W401" s="122">
        <v>86.005548847581409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368.11223262926791</v>
      </c>
      <c r="D402" s="98">
        <v>321.94976012329977</v>
      </c>
      <c r="E402" s="98">
        <v>380.62636232698338</v>
      </c>
      <c r="F402" s="98">
        <v>356.08894933475926</v>
      </c>
      <c r="G402" s="98">
        <v>360.9238042715823</v>
      </c>
      <c r="H402" s="98">
        <v>355.15374914001274</v>
      </c>
      <c r="I402" s="98">
        <v>371.02958346052009</v>
      </c>
      <c r="J402" s="98">
        <v>363.94007897445908</v>
      </c>
      <c r="K402" s="98">
        <v>418.65477541453356</v>
      </c>
      <c r="L402" s="98">
        <v>377.45034404675818</v>
      </c>
      <c r="M402" s="98">
        <v>0</v>
      </c>
      <c r="N402" s="98">
        <v>0</v>
      </c>
      <c r="O402" s="98">
        <v>0</v>
      </c>
      <c r="P402" s="98">
        <v>290.96290475867733</v>
      </c>
      <c r="Q402" s="98">
        <v>0</v>
      </c>
      <c r="R402" s="98">
        <v>0</v>
      </c>
      <c r="S402" s="98">
        <v>0</v>
      </c>
      <c r="T402" s="98">
        <v>285.66663450185195</v>
      </c>
      <c r="U402" s="98">
        <v>297.88372515452909</v>
      </c>
      <c r="V402" s="98">
        <v>287.73514335509975</v>
      </c>
      <c r="W402" s="98">
        <v>298.7376410991501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154.01949028858434</v>
      </c>
      <c r="D405" s="118">
        <f t="shared" si="189"/>
        <v>160.43948769076573</v>
      </c>
      <c r="E405" s="118">
        <f t="shared" si="189"/>
        <v>161.15976362531373</v>
      </c>
      <c r="F405" s="118">
        <f t="shared" si="189"/>
        <v>167.28432941262568</v>
      </c>
      <c r="G405" s="118">
        <f t="shared" si="189"/>
        <v>176.56050051597975</v>
      </c>
      <c r="H405" s="118">
        <f t="shared" si="189"/>
        <v>166.25756113402093</v>
      </c>
      <c r="I405" s="118">
        <f t="shared" si="189"/>
        <v>145.54776720062335</v>
      </c>
      <c r="J405" s="118">
        <f t="shared" si="189"/>
        <v>163.77879876173381</v>
      </c>
      <c r="K405" s="118">
        <f t="shared" si="189"/>
        <v>161.72514905919269</v>
      </c>
      <c r="L405" s="118">
        <f t="shared" si="189"/>
        <v>179.48440936957491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132.37149681543738</v>
      </c>
      <c r="Q405" s="118">
        <f t="shared" si="189"/>
        <v>82.649893245165032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124.6853294169829</v>
      </c>
      <c r="U405" s="118">
        <f t="shared" si="190"/>
        <v>116.49134808692827</v>
      </c>
      <c r="V405" s="118">
        <f t="shared" si="190"/>
        <v>47.946120226772472</v>
      </c>
      <c r="W405" s="118">
        <f t="shared" ref="W405" si="191">W406+W408+W410+W419</f>
        <v>116.84586614679839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116.9635054797119</v>
      </c>
      <c r="D406" s="123">
        <f t="shared" si="192"/>
        <v>121.62027700625539</v>
      </c>
      <c r="E406" s="123">
        <f t="shared" si="192"/>
        <v>120.73098816050403</v>
      </c>
      <c r="F406" s="123">
        <f t="shared" si="192"/>
        <v>129.19364040804848</v>
      </c>
      <c r="G406" s="123">
        <f t="shared" si="192"/>
        <v>136.88365887492299</v>
      </c>
      <c r="H406" s="123">
        <f t="shared" si="192"/>
        <v>122.70340025149731</v>
      </c>
      <c r="I406" s="123">
        <f t="shared" si="192"/>
        <v>101.94214867210449</v>
      </c>
      <c r="J406" s="123">
        <f t="shared" si="192"/>
        <v>119.27192115010293</v>
      </c>
      <c r="K406" s="123">
        <f t="shared" si="192"/>
        <v>119.40395313155375</v>
      </c>
      <c r="L406" s="123">
        <f t="shared" si="192"/>
        <v>136.78016737116869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101.26644914063239</v>
      </c>
      <c r="Q406" s="123">
        <f t="shared" si="192"/>
        <v>57.533665676637277</v>
      </c>
      <c r="R406" s="123">
        <f t="shared" si="192"/>
        <v>0</v>
      </c>
      <c r="S406" s="123">
        <f t="shared" si="192"/>
        <v>0</v>
      </c>
      <c r="T406" s="123">
        <f t="shared" si="192"/>
        <v>92.743955402801049</v>
      </c>
      <c r="U406" s="123">
        <f t="shared" si="192"/>
        <v>91.070464398668207</v>
      </c>
      <c r="V406" s="123">
        <f t="shared" si="192"/>
        <v>16.27936713903707</v>
      </c>
      <c r="W406" s="123">
        <f t="shared" si="192"/>
        <v>84.62897452887708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116.9635054797119</v>
      </c>
      <c r="D407" s="99">
        <v>121.62027700625539</v>
      </c>
      <c r="E407" s="99">
        <v>120.73098816050403</v>
      </c>
      <c r="F407" s="99">
        <v>129.19364040804848</v>
      </c>
      <c r="G407" s="99">
        <v>136.88365887492299</v>
      </c>
      <c r="H407" s="99">
        <v>122.70340025149731</v>
      </c>
      <c r="I407" s="99">
        <v>101.94214867210449</v>
      </c>
      <c r="J407" s="99">
        <v>119.27192115010293</v>
      </c>
      <c r="K407" s="99">
        <v>119.40395313155375</v>
      </c>
      <c r="L407" s="99">
        <v>136.78016737116869</v>
      </c>
      <c r="M407" s="99">
        <v>0</v>
      </c>
      <c r="N407" s="99">
        <v>0</v>
      </c>
      <c r="O407" s="99">
        <v>0</v>
      </c>
      <c r="P407" s="99">
        <v>101.26644914063239</v>
      </c>
      <c r="Q407" s="99">
        <v>57.533665676637277</v>
      </c>
      <c r="R407" s="99">
        <v>0</v>
      </c>
      <c r="S407" s="99">
        <v>0</v>
      </c>
      <c r="T407" s="99">
        <v>92.743955402801049</v>
      </c>
      <c r="U407" s="99">
        <v>91.070464398668207</v>
      </c>
      <c r="V407" s="99">
        <v>16.27936713903707</v>
      </c>
      <c r="W407" s="99">
        <v>84.62897452887708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3.7128194054416968</v>
      </c>
      <c r="D408" s="123">
        <f t="shared" si="193"/>
        <v>3.6209919654167964</v>
      </c>
      <c r="E408" s="123">
        <f t="shared" si="193"/>
        <v>8.8901437509631229</v>
      </c>
      <c r="F408" s="123">
        <f t="shared" si="193"/>
        <v>4.0812042996546873</v>
      </c>
      <c r="G408" s="123">
        <f t="shared" si="193"/>
        <v>5.4030859207065793</v>
      </c>
      <c r="H408" s="123">
        <f t="shared" si="193"/>
        <v>8.5382522007027006</v>
      </c>
      <c r="I408" s="123">
        <f t="shared" si="193"/>
        <v>10.279240830242488</v>
      </c>
      <c r="J408" s="123">
        <f t="shared" si="193"/>
        <v>9.6660439349747751</v>
      </c>
      <c r="K408" s="123">
        <f t="shared" si="193"/>
        <v>8.6699229707774084</v>
      </c>
      <c r="L408" s="123">
        <f t="shared" si="193"/>
        <v>10.332917150378348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4.1556124833333952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7.5790319911684696</v>
      </c>
      <c r="U408" s="123">
        <f t="shared" si="193"/>
        <v>1.2361221139978973</v>
      </c>
      <c r="V408" s="123">
        <f t="shared" si="193"/>
        <v>8.279546300525789</v>
      </c>
      <c r="W408" s="123">
        <f t="shared" si="193"/>
        <v>7.6837855833390334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3.7128194054416968</v>
      </c>
      <c r="D409" s="99">
        <f>RES_hhdet_in_fecs!D165</f>
        <v>3.6209919654167964</v>
      </c>
      <c r="E409" s="99">
        <f>RES_hhdet_in_fecs!E165</f>
        <v>8.8901437509631229</v>
      </c>
      <c r="F409" s="99">
        <f>RES_hhdet_in_fecs!F165</f>
        <v>4.0812042996546873</v>
      </c>
      <c r="G409" s="99">
        <f>RES_hhdet_in_fecs!G165</f>
        <v>5.4030859207065793</v>
      </c>
      <c r="H409" s="99">
        <f>RES_hhdet_in_fecs!H165</f>
        <v>8.5382522007027006</v>
      </c>
      <c r="I409" s="99">
        <f>RES_hhdet_in_fecs!I165</f>
        <v>10.279240830242488</v>
      </c>
      <c r="J409" s="99">
        <f>RES_hhdet_in_fecs!J165</f>
        <v>9.6660439349747751</v>
      </c>
      <c r="K409" s="99">
        <f>RES_hhdet_in_fecs!K165</f>
        <v>8.6699229707774084</v>
      </c>
      <c r="L409" s="99">
        <f>RES_hhdet_in_fecs!L165</f>
        <v>10.332917150378348</v>
      </c>
      <c r="M409" s="99">
        <f>RES_hhdet_in_fecs!M165</f>
        <v>0</v>
      </c>
      <c r="N409" s="99">
        <f>RES_hhdet_in_fecs!N165</f>
        <v>0</v>
      </c>
      <c r="O409" s="99">
        <f>RES_hhdet_in_fecs!O165</f>
        <v>0</v>
      </c>
      <c r="P409" s="99">
        <f>RES_hhdet_in_fecs!P165</f>
        <v>4.1556124833333952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7.5790319911684696</v>
      </c>
      <c r="U409" s="99">
        <f>RES_hhdet_in_fecs!U165</f>
        <v>1.2361221139978973</v>
      </c>
      <c r="V409" s="99">
        <f>RES_hhdet_in_fecs!V165</f>
        <v>8.279546300525789</v>
      </c>
      <c r="W409" s="99">
        <f>RES_hhdet_in_fecs!W165</f>
        <v>7.6837855833390334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17.272585709988007</v>
      </c>
      <c r="D410" s="123">
        <v>18.735430694328542</v>
      </c>
      <c r="E410" s="123">
        <v>16.108386854248138</v>
      </c>
      <c r="F410" s="123">
        <v>18.222766040005613</v>
      </c>
      <c r="G410" s="123">
        <v>18.431099632239892</v>
      </c>
      <c r="H410" s="123">
        <v>18.833912384846151</v>
      </c>
      <c r="I410" s="123">
        <v>17.691717847472631</v>
      </c>
      <c r="J410" s="123">
        <v>18.257994233106633</v>
      </c>
      <c r="K410" s="123">
        <v>17.346225421469658</v>
      </c>
      <c r="L410" s="123">
        <v>17.327916070087127</v>
      </c>
      <c r="M410" s="123">
        <v>0</v>
      </c>
      <c r="N410" s="123">
        <v>0</v>
      </c>
      <c r="O410" s="123">
        <v>0</v>
      </c>
      <c r="P410" s="123">
        <v>14.984218131371193</v>
      </c>
      <c r="Q410" s="123">
        <v>14.724019379863412</v>
      </c>
      <c r="R410" s="123">
        <v>0</v>
      </c>
      <c r="S410" s="123">
        <v>0</v>
      </c>
      <c r="T410" s="123">
        <v>13.715506927873996</v>
      </c>
      <c r="U410" s="123">
        <v>13.633626711446448</v>
      </c>
      <c r="V410" s="123">
        <v>13.478811981082401</v>
      </c>
      <c r="W410" s="123">
        <v>14.081496647102792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19.969108812642574</v>
      </c>
      <c r="D411" s="99">
        <v>19.428013207519708</v>
      </c>
      <c r="E411" s="99">
        <v>20.501538455641551</v>
      </c>
      <c r="F411" s="99">
        <v>20.304228481137208</v>
      </c>
      <c r="G411" s="99">
        <v>20.169284762485141</v>
      </c>
      <c r="H411" s="99">
        <v>20.326081392416341</v>
      </c>
      <c r="I411" s="99">
        <v>19.525008477441943</v>
      </c>
      <c r="J411" s="99">
        <v>21.348354790096646</v>
      </c>
      <c r="K411" s="99">
        <v>22.662354107530891</v>
      </c>
      <c r="L411" s="99">
        <v>20.740053746676701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13.441037863722981</v>
      </c>
      <c r="U411" s="99">
        <v>13.942858625391752</v>
      </c>
      <c r="V411" s="99">
        <v>13.391913959095428</v>
      </c>
      <c r="W411" s="99">
        <v>13.65760229707641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17.277002339976072</v>
      </c>
      <c r="D415" s="102">
        <v>18.834075984223677</v>
      </c>
      <c r="E415" s="102">
        <v>16.123795305108086</v>
      </c>
      <c r="F415" s="102">
        <v>18.258082140397072</v>
      </c>
      <c r="G415" s="102">
        <v>18.518135323903152</v>
      </c>
      <c r="H415" s="102">
        <v>18.940417864867264</v>
      </c>
      <c r="I415" s="102">
        <v>18.051047527123966</v>
      </c>
      <c r="J415" s="102">
        <v>18.583963818229876</v>
      </c>
      <c r="K415" s="102">
        <v>17.525157359356594</v>
      </c>
      <c r="L415" s="102">
        <v>17.546040784576693</v>
      </c>
      <c r="M415" s="102">
        <v>0</v>
      </c>
      <c r="N415" s="102">
        <v>0</v>
      </c>
      <c r="O415" s="102">
        <v>0</v>
      </c>
      <c r="P415" s="102">
        <v>14.984218131371193</v>
      </c>
      <c r="Q415" s="102">
        <v>14.724019379863412</v>
      </c>
      <c r="R415" s="102">
        <v>0</v>
      </c>
      <c r="S415" s="102">
        <v>0</v>
      </c>
      <c r="T415" s="102">
        <v>14.262248540889759</v>
      </c>
      <c r="U415" s="102">
        <v>14.204747049412777</v>
      </c>
      <c r="V415" s="102">
        <v>13.856806311463625</v>
      </c>
      <c r="W415" s="102">
        <v>14.535925845168272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12.54466151886389</v>
      </c>
      <c r="D416" s="105">
        <v>13.815562175200744</v>
      </c>
      <c r="E416" s="105">
        <v>11.571899476972161</v>
      </c>
      <c r="F416" s="105">
        <v>13.352894155066112</v>
      </c>
      <c r="G416" s="105">
        <v>13.556755063175487</v>
      </c>
      <c r="H416" s="105">
        <v>13.900175606060328</v>
      </c>
      <c r="I416" s="105">
        <v>13.240533082838935</v>
      </c>
      <c r="J416" s="105">
        <v>13.691598019050719</v>
      </c>
      <c r="K416" s="105">
        <v>12.828363642374837</v>
      </c>
      <c r="L416" s="105">
        <v>12.893207993872704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11.484388170589632</v>
      </c>
      <c r="U416" s="105">
        <v>11.550499865966065</v>
      </c>
      <c r="V416" s="105">
        <v>11.209036080354503</v>
      </c>
      <c r="W416" s="105">
        <v>11.954437896973273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4.9472238969691835</v>
      </c>
      <c r="D417" s="99">
        <v>5.7072916604679884</v>
      </c>
      <c r="E417" s="99">
        <v>4.1633493348919277</v>
      </c>
      <c r="F417" s="99">
        <v>5.3169823521770558</v>
      </c>
      <c r="G417" s="99">
        <v>5.3721660980411716</v>
      </c>
      <c r="H417" s="99">
        <v>5.5252663776603965</v>
      </c>
      <c r="I417" s="99">
        <v>5.1732451356653</v>
      </c>
      <c r="J417" s="99">
        <v>5.4054658289692936</v>
      </c>
      <c r="K417" s="99">
        <v>4.7881624890645007</v>
      </c>
      <c r="L417" s="99">
        <v>4.8364974034127481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4.2215871375936365</v>
      </c>
      <c r="U417" s="99">
        <v>4.2543844925585343</v>
      </c>
      <c r="V417" s="99">
        <v>3.6283078922803154</v>
      </c>
      <c r="W417" s="99">
        <v>4.2999765600379938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7.5974376218947066</v>
      </c>
      <c r="D418" s="99">
        <v>8.108270514732757</v>
      </c>
      <c r="E418" s="99">
        <v>7.4085501420802338</v>
      </c>
      <c r="F418" s="99">
        <v>8.0359118028890553</v>
      </c>
      <c r="G418" s="99">
        <v>8.1845889651343153</v>
      </c>
      <c r="H418" s="99">
        <v>8.3749092283999307</v>
      </c>
      <c r="I418" s="99">
        <v>8.0672879471736358</v>
      </c>
      <c r="J418" s="99">
        <v>8.2861321900814264</v>
      </c>
      <c r="K418" s="99">
        <v>8.040201153310333</v>
      </c>
      <c r="L418" s="99">
        <v>8.0567105904599536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7.2628010329959958</v>
      </c>
      <c r="U418" s="99">
        <v>7.296115373407531</v>
      </c>
      <c r="V418" s="99">
        <v>7.5807281880741879</v>
      </c>
      <c r="W418" s="99">
        <v>7.6544613369352792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16.070579693442738</v>
      </c>
      <c r="D419" s="123">
        <v>16.462788024765</v>
      </c>
      <c r="E419" s="123">
        <v>15.43024485959844</v>
      </c>
      <c r="F419" s="123">
        <v>15.786718664916883</v>
      </c>
      <c r="G419" s="123">
        <v>15.842656088110298</v>
      </c>
      <c r="H419" s="123">
        <v>16.181996296974763</v>
      </c>
      <c r="I419" s="123">
        <v>15.634659850803768</v>
      </c>
      <c r="J419" s="123">
        <v>16.582839443549464</v>
      </c>
      <c r="K419" s="123">
        <v>16.305047535391889</v>
      </c>
      <c r="L419" s="123">
        <v>15.043408777940742</v>
      </c>
      <c r="M419" s="123">
        <v>0</v>
      </c>
      <c r="N419" s="123">
        <v>0</v>
      </c>
      <c r="O419" s="123">
        <v>0</v>
      </c>
      <c r="P419" s="123">
        <v>11.965217060100398</v>
      </c>
      <c r="Q419" s="123">
        <v>10.392208188664336</v>
      </c>
      <c r="R419" s="123">
        <v>0</v>
      </c>
      <c r="S419" s="123">
        <v>0</v>
      </c>
      <c r="T419" s="123">
        <v>10.646835095139398</v>
      </c>
      <c r="U419" s="123">
        <v>10.55113486281572</v>
      </c>
      <c r="V419" s="123">
        <v>9.9083948061272107</v>
      </c>
      <c r="W419" s="123">
        <v>10.451609387479479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19.521694309231648</v>
      </c>
      <c r="D420" s="99">
        <v>17.06395461949656</v>
      </c>
      <c r="E420" s="99">
        <v>19.836748591691709</v>
      </c>
      <c r="F420" s="99">
        <v>18.241952042769746</v>
      </c>
      <c r="G420" s="99">
        <v>18.097962660244523</v>
      </c>
      <c r="H420" s="99">
        <v>17.443587929069839</v>
      </c>
      <c r="I420" s="99">
        <v>17.999231838974495</v>
      </c>
      <c r="J420" s="99">
        <v>17.433097539620238</v>
      </c>
      <c r="K420" s="99">
        <v>19.993058473914218</v>
      </c>
      <c r="L420" s="99">
        <v>17.84674426592294</v>
      </c>
      <c r="M420" s="99">
        <v>0</v>
      </c>
      <c r="N420" s="99">
        <v>0</v>
      </c>
      <c r="O420" s="99">
        <v>0</v>
      </c>
      <c r="P420" s="99">
        <v>13.443019343365737</v>
      </c>
      <c r="Q420" s="99">
        <v>0</v>
      </c>
      <c r="R420" s="99">
        <v>0</v>
      </c>
      <c r="S420" s="99">
        <v>0</v>
      </c>
      <c r="T420" s="99">
        <v>12.764795992697476</v>
      </c>
      <c r="U420" s="99">
        <v>13.182159981726551</v>
      </c>
      <c r="V420" s="99">
        <v>12.666188161207652</v>
      </c>
      <c r="W420" s="99">
        <v>12.948422195102447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12.966435308325609</v>
      </c>
      <c r="D421" s="110">
        <v>16.013872187730826</v>
      </c>
      <c r="E421" s="110">
        <v>11.802727275395007</v>
      </c>
      <c r="F421" s="110">
        <v>14.361212267219139</v>
      </c>
      <c r="G421" s="110">
        <v>14.684415461553121</v>
      </c>
      <c r="H421" s="110">
        <v>15.388527719460418</v>
      </c>
      <c r="I421" s="110">
        <v>13.421339802174863</v>
      </c>
      <c r="J421" s="110">
        <v>15.112267264810704</v>
      </c>
      <c r="K421" s="110">
        <v>12.39352078241366</v>
      </c>
      <c r="L421" s="110">
        <v>12.57701265149487</v>
      </c>
      <c r="M421" s="110">
        <v>0</v>
      </c>
      <c r="N421" s="110">
        <v>0</v>
      </c>
      <c r="O421" s="110">
        <v>0</v>
      </c>
      <c r="P421" s="110">
        <v>10.487414776835058</v>
      </c>
      <c r="Q421" s="110">
        <v>10.392208188664336</v>
      </c>
      <c r="R421" s="110">
        <v>0</v>
      </c>
      <c r="S421" s="110">
        <v>0</v>
      </c>
      <c r="T421" s="110">
        <v>9.5178053559741969</v>
      </c>
      <c r="U421" s="110">
        <v>9.272277452075782</v>
      </c>
      <c r="V421" s="110">
        <v>8.90447866391807</v>
      </c>
      <c r="W421" s="110">
        <v>9.4421718662457739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108.4147033746986</v>
      </c>
      <c r="D423" s="118">
        <f t="shared" si="194"/>
        <v>113.52563779675572</v>
      </c>
      <c r="E423" s="118">
        <f t="shared" si="194"/>
        <v>123.51975276426299</v>
      </c>
      <c r="F423" s="118">
        <f t="shared" si="194"/>
        <v>120.46958518142654</v>
      </c>
      <c r="G423" s="118">
        <f t="shared" si="194"/>
        <v>130.13058101320112</v>
      </c>
      <c r="H423" s="118">
        <f t="shared" si="194"/>
        <v>129.80066555049967</v>
      </c>
      <c r="I423" s="118">
        <f t="shared" si="194"/>
        <v>119.86578695718045</v>
      </c>
      <c r="J423" s="118">
        <f t="shared" si="194"/>
        <v>132.1339861417591</v>
      </c>
      <c r="K423" s="118">
        <f t="shared" si="194"/>
        <v>129.97502814619503</v>
      </c>
      <c r="L423" s="118">
        <f t="shared" si="194"/>
        <v>147.58622133035496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106.74549703231862</v>
      </c>
      <c r="Q423" s="118">
        <f t="shared" si="194"/>
        <v>61.252486993876495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119.22572274835906</v>
      </c>
      <c r="U423" s="118">
        <f t="shared" si="195"/>
        <v>95.5213702554436</v>
      </c>
      <c r="V423" s="118">
        <f t="shared" si="195"/>
        <v>62.830859569088013</v>
      </c>
      <c r="W423" s="118">
        <f t="shared" ref="W423" si="196">W424+W426+W428+W437</f>
        <v>117.38985467811614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78.896902704862512</v>
      </c>
      <c r="D424" s="123">
        <f t="shared" si="197"/>
        <v>82.398571257087426</v>
      </c>
      <c r="E424" s="123">
        <f t="shared" si="197"/>
        <v>82.163093141513755</v>
      </c>
      <c r="F424" s="123">
        <f t="shared" si="197"/>
        <v>88.3163988730997</v>
      </c>
      <c r="G424" s="123">
        <f t="shared" si="197"/>
        <v>94.000383762550157</v>
      </c>
      <c r="H424" s="123">
        <f t="shared" si="197"/>
        <v>84.65310394763172</v>
      </c>
      <c r="I424" s="123">
        <f t="shared" si="197"/>
        <v>70.66225960250145</v>
      </c>
      <c r="J424" s="123">
        <f t="shared" si="197"/>
        <v>83.079806376315219</v>
      </c>
      <c r="K424" s="123">
        <f t="shared" si="197"/>
        <v>83.599948383185733</v>
      </c>
      <c r="L424" s="123">
        <f t="shared" si="197"/>
        <v>96.283861141770245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74.366864808035928</v>
      </c>
      <c r="Q424" s="123">
        <f t="shared" si="197"/>
        <v>42.877350510772082</v>
      </c>
      <c r="R424" s="123">
        <f t="shared" si="197"/>
        <v>0</v>
      </c>
      <c r="S424" s="123">
        <f t="shared" si="197"/>
        <v>0</v>
      </c>
      <c r="T424" s="123">
        <f t="shared" si="197"/>
        <v>72.74601525285162</v>
      </c>
      <c r="U424" s="123">
        <f t="shared" si="197"/>
        <v>72.543599516438576</v>
      </c>
      <c r="V424" s="123">
        <f t="shared" si="197"/>
        <v>13.111318493365264</v>
      </c>
      <c r="W424" s="123">
        <f t="shared" si="197"/>
        <v>68.535106365135292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78.896902704862512</v>
      </c>
      <c r="D425" s="99">
        <v>82.398571257087426</v>
      </c>
      <c r="E425" s="99">
        <v>82.163093141513755</v>
      </c>
      <c r="F425" s="99">
        <v>88.3163988730997</v>
      </c>
      <c r="G425" s="99">
        <v>94.000383762550157</v>
      </c>
      <c r="H425" s="99">
        <v>84.65310394763172</v>
      </c>
      <c r="I425" s="99">
        <v>70.66225960250145</v>
      </c>
      <c r="J425" s="99">
        <v>83.079806376315219</v>
      </c>
      <c r="K425" s="99">
        <v>83.599948383185733</v>
      </c>
      <c r="L425" s="99">
        <v>96.283861141770245</v>
      </c>
      <c r="M425" s="99">
        <v>0</v>
      </c>
      <c r="N425" s="99">
        <v>0</v>
      </c>
      <c r="O425" s="99">
        <v>0</v>
      </c>
      <c r="P425" s="99">
        <v>74.366864808035928</v>
      </c>
      <c r="Q425" s="99">
        <v>42.877350510772082</v>
      </c>
      <c r="R425" s="99">
        <v>0</v>
      </c>
      <c r="S425" s="99">
        <v>0</v>
      </c>
      <c r="T425" s="99">
        <v>72.74601525285162</v>
      </c>
      <c r="U425" s="99">
        <v>72.543599516438576</v>
      </c>
      <c r="V425" s="99">
        <v>13.111318493365264</v>
      </c>
      <c r="W425" s="99">
        <v>68.535106365135292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8.2901223302144125</v>
      </c>
      <c r="D426" s="123">
        <f t="shared" si="198"/>
        <v>8.3468226074718892</v>
      </c>
      <c r="E426" s="123">
        <f t="shared" si="198"/>
        <v>21.142243074348144</v>
      </c>
      <c r="F426" s="123">
        <f t="shared" si="198"/>
        <v>10.004220332492581</v>
      </c>
      <c r="G426" s="123">
        <f t="shared" si="198"/>
        <v>13.643390188643208</v>
      </c>
      <c r="H426" s="123">
        <f t="shared" si="198"/>
        <v>22.195576151967803</v>
      </c>
      <c r="I426" s="123">
        <f t="shared" si="198"/>
        <v>27.494334306394581</v>
      </c>
      <c r="J426" s="123">
        <f t="shared" si="198"/>
        <v>26.594373222202147</v>
      </c>
      <c r="K426" s="123">
        <f t="shared" si="198"/>
        <v>24.534054100325292</v>
      </c>
      <c r="L426" s="123">
        <f t="shared" si="198"/>
        <v>30.071692537410705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14.179096810609845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28.35439534004459</v>
      </c>
      <c r="U426" s="123">
        <f t="shared" si="198"/>
        <v>4.6852791807485117</v>
      </c>
      <c r="V426" s="123">
        <f t="shared" si="198"/>
        <v>31.796847548794904</v>
      </c>
      <c r="W426" s="123">
        <f t="shared" si="198"/>
        <v>29.885798551314942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8.2901223302144125</v>
      </c>
      <c r="D427" s="99">
        <f>RES_hhdet_in_tess!D165</f>
        <v>8.3468226074718892</v>
      </c>
      <c r="E427" s="99">
        <f>RES_hhdet_in_tess!E165</f>
        <v>21.142243074348144</v>
      </c>
      <c r="F427" s="99">
        <f>RES_hhdet_in_tess!F165</f>
        <v>10.004220332492581</v>
      </c>
      <c r="G427" s="99">
        <f>RES_hhdet_in_tess!G165</f>
        <v>13.643390188643208</v>
      </c>
      <c r="H427" s="99">
        <f>RES_hhdet_in_tess!H165</f>
        <v>22.195576151967803</v>
      </c>
      <c r="I427" s="99">
        <f>RES_hhdet_in_tess!I165</f>
        <v>27.494334306394581</v>
      </c>
      <c r="J427" s="99">
        <f>RES_hhdet_in_tess!J165</f>
        <v>26.594373222202147</v>
      </c>
      <c r="K427" s="99">
        <f>RES_hhdet_in_tess!K165</f>
        <v>24.534054100325292</v>
      </c>
      <c r="L427" s="99">
        <f>RES_hhdet_in_tess!L165</f>
        <v>30.071692537410705</v>
      </c>
      <c r="M427" s="99">
        <f>RES_hhdet_in_tess!M165</f>
        <v>0</v>
      </c>
      <c r="N427" s="99">
        <f>RES_hhdet_in_tess!N165</f>
        <v>0</v>
      </c>
      <c r="O427" s="99">
        <f>RES_hhdet_in_tess!O165</f>
        <v>0</v>
      </c>
      <c r="P427" s="99">
        <f>RES_hhdet_in_tess!P165</f>
        <v>14.179096810609845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28.35439534004459</v>
      </c>
      <c r="U427" s="99">
        <f>RES_hhdet_in_tess!U165</f>
        <v>4.6852791807485117</v>
      </c>
      <c r="V427" s="99">
        <f>RES_hhdet_in_tess!V165</f>
        <v>31.796847548794904</v>
      </c>
      <c r="W427" s="99">
        <f>RES_hhdet_in_tess!W165</f>
        <v>29.885798551314942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10.660351035257701</v>
      </c>
      <c r="D428" s="123">
        <v>11.585251991497749</v>
      </c>
      <c r="E428" s="123">
        <v>10.052006520534837</v>
      </c>
      <c r="F428" s="123">
        <v>11.331102094563477</v>
      </c>
      <c r="G428" s="123">
        <v>11.516128375519544</v>
      </c>
      <c r="H428" s="123">
        <v>11.804297067587067</v>
      </c>
      <c r="I428" s="123">
        <v>11.28820011829943</v>
      </c>
      <c r="J428" s="123">
        <v>11.695893957353075</v>
      </c>
      <c r="K428" s="123">
        <v>11.144535585401618</v>
      </c>
      <c r="L428" s="123">
        <v>11.150052801379866</v>
      </c>
      <c r="M428" s="123">
        <v>0</v>
      </c>
      <c r="N428" s="123">
        <v>0</v>
      </c>
      <c r="O428" s="123">
        <v>0</v>
      </c>
      <c r="P428" s="123">
        <v>10.101224459653313</v>
      </c>
      <c r="Q428" s="123">
        <v>10.153070047547454</v>
      </c>
      <c r="R428" s="123">
        <v>0</v>
      </c>
      <c r="S428" s="123">
        <v>0</v>
      </c>
      <c r="T428" s="123">
        <v>10.294055835250056</v>
      </c>
      <c r="U428" s="123">
        <v>10.408006809958934</v>
      </c>
      <c r="V428" s="123">
        <v>10.269485672439789</v>
      </c>
      <c r="W428" s="123">
        <v>10.865957968736767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10.964326167013917</v>
      </c>
      <c r="D429" s="99">
        <v>10.702322038990664</v>
      </c>
      <c r="E429" s="99">
        <v>11.336857142536781</v>
      </c>
      <c r="F429" s="99">
        <v>11.271323553334645</v>
      </c>
      <c r="G429" s="99">
        <v>11.24525195923594</v>
      </c>
      <c r="H429" s="99">
        <v>11.386904913538613</v>
      </c>
      <c r="I429" s="99">
        <v>10.996174108068764</v>
      </c>
      <c r="J429" s="99">
        <v>12.098068684139353</v>
      </c>
      <c r="K429" s="99">
        <v>12.939171313771341</v>
      </c>
      <c r="L429" s="99">
        <v>11.946424583797686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10.030651246641456</v>
      </c>
      <c r="U429" s="99">
        <v>10.602563656982884</v>
      </c>
      <c r="V429" s="99">
        <v>10.32108162954243</v>
      </c>
      <c r="W429" s="99">
        <v>10.591794745713623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10.644936692544757</v>
      </c>
      <c r="D433" s="102">
        <v>11.631792326656722</v>
      </c>
      <c r="E433" s="102">
        <v>9.9832869666245863</v>
      </c>
      <c r="F433" s="102">
        <v>11.333737711794873</v>
      </c>
      <c r="G433" s="102">
        <v>11.526485560089572</v>
      </c>
      <c r="H433" s="102">
        <v>11.823151923086753</v>
      </c>
      <c r="I433" s="102">
        <v>11.302334328410566</v>
      </c>
      <c r="J433" s="102">
        <v>11.675289225556359</v>
      </c>
      <c r="K433" s="102">
        <v>11.05227337830911</v>
      </c>
      <c r="L433" s="102">
        <v>11.113313573374729</v>
      </c>
      <c r="M433" s="102">
        <v>0</v>
      </c>
      <c r="N433" s="102">
        <v>0</v>
      </c>
      <c r="O433" s="102">
        <v>0</v>
      </c>
      <c r="P433" s="102">
        <v>10.101224459653313</v>
      </c>
      <c r="Q433" s="102">
        <v>10.153070047547454</v>
      </c>
      <c r="R433" s="102">
        <v>0</v>
      </c>
      <c r="S433" s="102">
        <v>0</v>
      </c>
      <c r="T433" s="102">
        <v>10.300102337354236</v>
      </c>
      <c r="U433" s="102">
        <v>10.400232302014777</v>
      </c>
      <c r="V433" s="102">
        <v>10.268269386998019</v>
      </c>
      <c r="W433" s="102">
        <v>10.872910010369649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10.645587072290306</v>
      </c>
      <c r="D434" s="105">
        <v>11.633053540872803</v>
      </c>
      <c r="E434" s="105">
        <v>9.9863496220428747</v>
      </c>
      <c r="F434" s="105">
        <v>11.336438272998711</v>
      </c>
      <c r="G434" s="105">
        <v>11.528456685743597</v>
      </c>
      <c r="H434" s="105">
        <v>11.823938931159335</v>
      </c>
      <c r="I434" s="105">
        <v>11.3064210777166</v>
      </c>
      <c r="J434" s="105">
        <v>11.682091069971753</v>
      </c>
      <c r="K434" s="105">
        <v>11.059864813029323</v>
      </c>
      <c r="L434" s="105">
        <v>11.120051939135344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10.311603570590819</v>
      </c>
      <c r="U434" s="105">
        <v>10.411030892197227</v>
      </c>
      <c r="V434" s="105">
        <v>10.269402765713577</v>
      </c>
      <c r="W434" s="105">
        <v>10.870854890534254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3.048149450395599</v>
      </c>
      <c r="D435" s="99">
        <v>3.5247830261400432</v>
      </c>
      <c r="E435" s="99">
        <v>2.5777994799626427</v>
      </c>
      <c r="F435" s="99">
        <v>3.3005264701096557</v>
      </c>
      <c r="G435" s="99">
        <v>3.3438677206092842</v>
      </c>
      <c r="H435" s="99">
        <v>3.449029702759407</v>
      </c>
      <c r="I435" s="99">
        <v>3.2391331305429647</v>
      </c>
      <c r="J435" s="99">
        <v>3.3959588798903244</v>
      </c>
      <c r="K435" s="99">
        <v>3.0196636597189865</v>
      </c>
      <c r="L435" s="99">
        <v>3.0633413486753884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3.0488025375948249</v>
      </c>
      <c r="U435" s="99">
        <v>3.1149155187896955</v>
      </c>
      <c r="V435" s="99">
        <v>2.6886745776393872</v>
      </c>
      <c r="W435" s="99">
        <v>3.2163935535989747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7.5974376218947066</v>
      </c>
      <c r="D436" s="99">
        <v>8.108270514732757</v>
      </c>
      <c r="E436" s="99">
        <v>7.4085501420802338</v>
      </c>
      <c r="F436" s="99">
        <v>8.0359118028890553</v>
      </c>
      <c r="G436" s="99">
        <v>8.1845889651343153</v>
      </c>
      <c r="H436" s="99">
        <v>8.3749092283999307</v>
      </c>
      <c r="I436" s="99">
        <v>8.0672879471736358</v>
      </c>
      <c r="J436" s="99">
        <v>8.2861321900814264</v>
      </c>
      <c r="K436" s="99">
        <v>8.040201153310333</v>
      </c>
      <c r="L436" s="99">
        <v>8.0567105904599536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7.2628010329959958</v>
      </c>
      <c r="U436" s="99">
        <v>7.296115373407531</v>
      </c>
      <c r="V436" s="99">
        <v>7.5807281880741879</v>
      </c>
      <c r="W436" s="99">
        <v>7.6544613369352792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10.567327304363969</v>
      </c>
      <c r="D437" s="123">
        <v>11.19499194069865</v>
      </c>
      <c r="E437" s="123">
        <v>10.162410027866255</v>
      </c>
      <c r="F437" s="123">
        <v>10.817863881270782</v>
      </c>
      <c r="G437" s="123">
        <v>10.970678686488208</v>
      </c>
      <c r="H437" s="123">
        <v>11.147688383313072</v>
      </c>
      <c r="I437" s="123">
        <v>10.420992929984989</v>
      </c>
      <c r="J437" s="123">
        <v>10.763912585888651</v>
      </c>
      <c r="K437" s="123">
        <v>10.696490077282396</v>
      </c>
      <c r="L437" s="123">
        <v>10.080614849794136</v>
      </c>
      <c r="M437" s="123">
        <v>0</v>
      </c>
      <c r="N437" s="123">
        <v>0</v>
      </c>
      <c r="O437" s="123">
        <v>0</v>
      </c>
      <c r="P437" s="123">
        <v>8.0983109540195368</v>
      </c>
      <c r="Q437" s="123">
        <v>8.2220664355569628</v>
      </c>
      <c r="R437" s="123">
        <v>0</v>
      </c>
      <c r="S437" s="123">
        <v>0</v>
      </c>
      <c r="T437" s="123">
        <v>7.8312563202127876</v>
      </c>
      <c r="U437" s="123">
        <v>7.8844847482975862</v>
      </c>
      <c r="V437" s="123">
        <v>7.6532078544880537</v>
      </c>
      <c r="W437" s="123">
        <v>8.1029917929291333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11.492891023697645</v>
      </c>
      <c r="D438" s="99">
        <v>10.056028571329575</v>
      </c>
      <c r="E438" s="99">
        <v>11.701614032015392</v>
      </c>
      <c r="F438" s="99">
        <v>10.771440868213595</v>
      </c>
      <c r="G438" s="99">
        <v>10.696786833736976</v>
      </c>
      <c r="H438" s="99">
        <v>10.319892816481895</v>
      </c>
      <c r="I438" s="99">
        <v>10.658655903828869</v>
      </c>
      <c r="J438" s="99">
        <v>10.332863984232519</v>
      </c>
      <c r="K438" s="99">
        <v>11.860625072790096</v>
      </c>
      <c r="L438" s="99">
        <v>10.596269178856234</v>
      </c>
      <c r="M438" s="99">
        <v>0</v>
      </c>
      <c r="N438" s="99">
        <v>0</v>
      </c>
      <c r="O438" s="99">
        <v>0</v>
      </c>
      <c r="P438" s="99">
        <v>7.9852302047164194</v>
      </c>
      <c r="Q438" s="99">
        <v>0</v>
      </c>
      <c r="R438" s="99">
        <v>0</v>
      </c>
      <c r="S438" s="99">
        <v>0</v>
      </c>
      <c r="T438" s="99">
        <v>7.6808726598039314</v>
      </c>
      <c r="U438" s="99">
        <v>7.9762568480867984</v>
      </c>
      <c r="V438" s="99">
        <v>7.7036354903234594</v>
      </c>
      <c r="W438" s="99">
        <v>7.9127588737020629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9.7348184652505552</v>
      </c>
      <c r="D439" s="110">
        <v>12.045502762145574</v>
      </c>
      <c r="E439" s="110">
        <v>8.8953080508358298</v>
      </c>
      <c r="F439" s="110">
        <v>10.844817042917397</v>
      </c>
      <c r="G439" s="110">
        <v>11.111339240161536</v>
      </c>
      <c r="H439" s="110">
        <v>11.668324185086295</v>
      </c>
      <c r="I439" s="110">
        <v>10.198532278561826</v>
      </c>
      <c r="J439" s="110">
        <v>11.509436896929131</v>
      </c>
      <c r="K439" s="110">
        <v>9.4618014456833208</v>
      </c>
      <c r="L439" s="110">
        <v>9.6269382045135359</v>
      </c>
      <c r="M439" s="110">
        <v>0</v>
      </c>
      <c r="N439" s="110">
        <v>0</v>
      </c>
      <c r="O439" s="110">
        <v>0</v>
      </c>
      <c r="P439" s="110">
        <v>8.2113917033226542</v>
      </c>
      <c r="Q439" s="110">
        <v>8.2220664355569628</v>
      </c>
      <c r="R439" s="110">
        <v>0</v>
      </c>
      <c r="S439" s="110">
        <v>0</v>
      </c>
      <c r="T439" s="110">
        <v>7.9114219290688705</v>
      </c>
      <c r="U439" s="110">
        <v>7.8398772570687729</v>
      </c>
      <c r="V439" s="110">
        <v>7.6348507438889781</v>
      </c>
      <c r="W439" s="110">
        <v>8.1799011414615315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2.3185764729429965</v>
      </c>
      <c r="D441" s="118">
        <f t="shared" si="199"/>
        <v>1.8782505245710541</v>
      </c>
      <c r="E441" s="118">
        <f t="shared" si="199"/>
        <v>2.2704886604820476</v>
      </c>
      <c r="F441" s="118">
        <f t="shared" si="199"/>
        <v>1.7219624848390669</v>
      </c>
      <c r="G441" s="118">
        <f t="shared" si="199"/>
        <v>1.5646273891636269</v>
      </c>
      <c r="H441" s="118">
        <f t="shared" si="199"/>
        <v>1.7297709826660972</v>
      </c>
      <c r="I441" s="118">
        <f t="shared" si="199"/>
        <v>2.1868498417404529</v>
      </c>
      <c r="J441" s="118">
        <f t="shared" si="199"/>
        <v>2.7383473774699612</v>
      </c>
      <c r="K441" s="118">
        <f t="shared" si="199"/>
        <v>2.5874286159944493</v>
      </c>
      <c r="L441" s="118">
        <f t="shared" si="199"/>
        <v>2.1022671012210421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1.5268581370194807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1.1012471797932448</v>
      </c>
      <c r="U441" s="118">
        <f t="shared" si="200"/>
        <v>1.0652177341603448</v>
      </c>
      <c r="V441" s="118">
        <f t="shared" si="200"/>
        <v>0.82884453154757043</v>
      </c>
      <c r="W441" s="118">
        <f t="shared" ref="W441" si="201">W442+W444+W446+W455</f>
        <v>0.91972185345093793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0.21866287396207396</v>
      </c>
      <c r="D446" s="123">
        <v>0.22113387161017944</v>
      </c>
      <c r="E446" s="123">
        <v>0.23588933667933976</v>
      </c>
      <c r="F446" s="123">
        <v>0.19981120036570954</v>
      </c>
      <c r="G446" s="123">
        <v>0.16969091580170836</v>
      </c>
      <c r="H446" s="123">
        <v>0.19983640166953226</v>
      </c>
      <c r="I446" s="123">
        <v>0.21004178392801287</v>
      </c>
      <c r="J446" s="123">
        <v>0.2290658793074338</v>
      </c>
      <c r="K446" s="123">
        <v>0.24982845860176722</v>
      </c>
      <c r="L446" s="123">
        <v>0.20483959169978605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9.2992878003755733E-2</v>
      </c>
      <c r="U446" s="123">
        <v>8.5779951978066399E-2</v>
      </c>
      <c r="V446" s="123">
        <v>6.0970502451491805E-2</v>
      </c>
      <c r="W446" s="123">
        <v>7.2913300535931341E-2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4.536182757879887</v>
      </c>
      <c r="D447" s="99">
        <v>4.4132674802201777</v>
      </c>
      <c r="E447" s="99">
        <v>4.6571294755835355</v>
      </c>
      <c r="F447" s="99">
        <v>4.6123085417751293</v>
      </c>
      <c r="G447" s="99">
        <v>4.5816547266461258</v>
      </c>
      <c r="H447" s="99">
        <v>4.6172726491012988</v>
      </c>
      <c r="I447" s="99">
        <v>4.4353009257357137</v>
      </c>
      <c r="J447" s="99">
        <v>4.8494922741183544</v>
      </c>
      <c r="K447" s="99">
        <v>5.147980359066719</v>
      </c>
      <c r="L447" s="99">
        <v>4.7113106090950785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3.0532661611233132</v>
      </c>
      <c r="U447" s="99">
        <v>3.16725976534399</v>
      </c>
      <c r="V447" s="99">
        <v>3.042107174948117</v>
      </c>
      <c r="W447" s="99">
        <v>3.1024609378038783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2.0999135989809226</v>
      </c>
      <c r="D455" s="123">
        <v>1.6571166529608747</v>
      </c>
      <c r="E455" s="123">
        <v>2.0345993238027078</v>
      </c>
      <c r="F455" s="123">
        <v>1.5221512844733573</v>
      </c>
      <c r="G455" s="123">
        <v>1.3949364733619185</v>
      </c>
      <c r="H455" s="123">
        <v>1.529934580996565</v>
      </c>
      <c r="I455" s="123">
        <v>1.9768080578124403</v>
      </c>
      <c r="J455" s="123">
        <v>2.5092814981625273</v>
      </c>
      <c r="K455" s="123">
        <v>2.3376001573926821</v>
      </c>
      <c r="L455" s="123">
        <v>1.8974275095212561</v>
      </c>
      <c r="M455" s="123">
        <v>0</v>
      </c>
      <c r="N455" s="123">
        <v>0</v>
      </c>
      <c r="O455" s="123">
        <v>0</v>
      </c>
      <c r="P455" s="123">
        <v>1.5268581370194807</v>
      </c>
      <c r="Q455" s="123">
        <v>0</v>
      </c>
      <c r="R455" s="123">
        <v>0</v>
      </c>
      <c r="S455" s="123">
        <v>0</v>
      </c>
      <c r="T455" s="123">
        <v>1.0082543017894892</v>
      </c>
      <c r="U455" s="123">
        <v>0.97943778218227839</v>
      </c>
      <c r="V455" s="123">
        <v>0.7678740290960786</v>
      </c>
      <c r="W455" s="123">
        <v>0.84680855291500656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4.4345480792850616</v>
      </c>
      <c r="D456" s="99">
        <v>3.8762479313648392</v>
      </c>
      <c r="E456" s="99">
        <v>4.5061158100886889</v>
      </c>
      <c r="F456" s="99">
        <v>4.143841826035576</v>
      </c>
      <c r="G456" s="99">
        <v>4.1111331979011476</v>
      </c>
      <c r="H456" s="99">
        <v>3.9624854339675046</v>
      </c>
      <c r="I456" s="99">
        <v>4.0887055045414478</v>
      </c>
      <c r="J456" s="99">
        <v>3.9601024371001339</v>
      </c>
      <c r="K456" s="99">
        <v>4.5416231629343544</v>
      </c>
      <c r="L456" s="99">
        <v>4.0540664274470553</v>
      </c>
      <c r="M456" s="99">
        <v>0</v>
      </c>
      <c r="N456" s="99">
        <v>0</v>
      </c>
      <c r="O456" s="99">
        <v>0</v>
      </c>
      <c r="P456" s="99">
        <v>3.0537162740389614</v>
      </c>
      <c r="Q456" s="99">
        <v>0</v>
      </c>
      <c r="R456" s="99">
        <v>0</v>
      </c>
      <c r="S456" s="99">
        <v>0</v>
      </c>
      <c r="T456" s="99">
        <v>2.8996510577011589</v>
      </c>
      <c r="U456" s="99">
        <v>2.9944594614490039</v>
      </c>
      <c r="V456" s="99">
        <v>2.8772513026999307</v>
      </c>
      <c r="W456" s="99">
        <v>2.9413635858394716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38DDFE-4A82-4C55-B3EA-72C28862C2D2}"/>
</file>

<file path=customXml/itemProps2.xml><?xml version="1.0" encoding="utf-8"?>
<ds:datastoreItem xmlns:ds="http://schemas.openxmlformats.org/officeDocument/2006/customXml" ds:itemID="{B40CA636-7CEB-4C2F-B4B1-93D90341397A}"/>
</file>

<file path=customXml/itemProps3.xml><?xml version="1.0" encoding="utf-8"?>
<ds:datastoreItem xmlns:ds="http://schemas.openxmlformats.org/officeDocument/2006/customXml" ds:itemID="{3730BAAA-058C-44EE-ADCF-8ACCD913A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2024-05-20T16:50:59Z</dcterms:created>
  <dcterms:modified xsi:type="dcterms:W3CDTF">2024-05-20T16:51:00Z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